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Oficialía Mayor\Downloads\"/>
    </mc:Choice>
  </mc:AlternateContent>
  <xr:revisionPtr revIDLastSave="0" documentId="13_ncr:1_{DD6692AA-8B6F-4CC9-9022-5CC3FF5E3CBA}" xr6:coauthVersionLast="47" xr6:coauthVersionMax="47" xr10:uidLastSave="{00000000-0000-0000-0000-000000000000}"/>
  <bookViews>
    <workbookView xWindow="-108" yWindow="-108" windowWidth="23256" windowHeight="12456" xr2:uid="{00000000-000D-0000-FFFF-FFFF00000000}"/>
  </bookViews>
  <sheets>
    <sheet name="General" sheetId="7" r:id="rId1"/>
    <sheet name="Estudio de Mercado" sheetId="1" r:id="rId2"/>
    <sheet name="Afectacion presupuestal" sheetId="2" r:id="rId3"/>
    <sheet name="Adquisiciones o Contratacion " sheetId="4" r:id="rId4"/>
    <sheet name="Adjudicacion" sheetId="3" r:id="rId5"/>
    <sheet name="G_Adjudicados" sheetId="8" r:id="rId6"/>
    <sheet name="Resumen_EM " sheetId="13" r:id="rId7"/>
  </sheets>
  <definedNames>
    <definedName name="DatosExternos_1" localSheetId="5" hidden="1">G_Adjudicados!$A$2:$V$639</definedName>
    <definedName name="DatosExternos_1" localSheetId="0" hidden="1">General!$A$3:$BL$640</definedName>
    <definedName name="DatosExternos_1" localSheetId="6" hidden="1">'Resumen_EM '!$A$3:$K$358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9" i="1" l="1"/>
  <c r="J639" i="1"/>
  <c r="M639" i="1"/>
  <c r="C638" i="1"/>
  <c r="J638" i="1"/>
  <c r="M638" i="1"/>
  <c r="C637" i="1"/>
  <c r="J637" i="1"/>
  <c r="M637" i="1"/>
  <c r="C636" i="1"/>
  <c r="J636" i="1"/>
  <c r="M636" i="1"/>
  <c r="C635" i="1"/>
  <c r="J635" i="1"/>
  <c r="M635" i="1"/>
  <c r="C634" i="1"/>
  <c r="J634" i="1"/>
  <c r="M634" i="1"/>
  <c r="C633" i="1"/>
  <c r="J633" i="1"/>
  <c r="M633" i="1"/>
  <c r="C632" i="1"/>
  <c r="J632" i="1"/>
  <c r="M632" i="1"/>
  <c r="C631" i="1"/>
  <c r="J631" i="1"/>
  <c r="M631" i="1"/>
  <c r="C630" i="1"/>
  <c r="J630" i="1"/>
  <c r="M630" i="1"/>
  <c r="C629" i="1"/>
  <c r="J629" i="1"/>
  <c r="M629" i="1"/>
  <c r="C628" i="1"/>
  <c r="J628" i="1"/>
  <c r="M628" i="1"/>
  <c r="C627" i="1"/>
  <c r="J627" i="1"/>
  <c r="M627" i="1"/>
  <c r="C626" i="1"/>
  <c r="J626" i="1"/>
  <c r="M626" i="1"/>
  <c r="C625" i="1"/>
  <c r="J625" i="1"/>
  <c r="M625" i="1"/>
  <c r="C624" i="1"/>
  <c r="J624" i="1"/>
  <c r="M624" i="1"/>
  <c r="C623" i="1"/>
  <c r="J623" i="1"/>
  <c r="M623" i="1"/>
  <c r="C622" i="1"/>
  <c r="J622" i="1"/>
  <c r="M622" i="1"/>
  <c r="C621" i="1"/>
  <c r="J621" i="1"/>
  <c r="M621" i="1"/>
  <c r="C620" i="1"/>
  <c r="J620" i="1"/>
  <c r="M620" i="1"/>
  <c r="C619" i="1"/>
  <c r="J619" i="1"/>
  <c r="M619" i="1"/>
  <c r="C618" i="1"/>
  <c r="J618" i="1"/>
  <c r="M618" i="1"/>
  <c r="C617" i="1"/>
  <c r="J617" i="1"/>
  <c r="M617" i="1"/>
  <c r="C616" i="1"/>
  <c r="J616" i="1"/>
  <c r="M616" i="1"/>
  <c r="C20" i="1"/>
  <c r="M43"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J615" i="1"/>
  <c r="C615" i="1"/>
  <c r="J614" i="1"/>
  <c r="C614" i="1"/>
  <c r="J613" i="1"/>
  <c r="C613" i="1"/>
  <c r="J612" i="1"/>
  <c r="C612" i="1"/>
  <c r="J611" i="1"/>
  <c r="C611" i="1"/>
  <c r="C610" i="1"/>
  <c r="J610" i="1"/>
  <c r="C609" i="1"/>
  <c r="J609" i="1"/>
  <c r="C608" i="1"/>
  <c r="J608" i="1"/>
  <c r="C607" i="1"/>
  <c r="J607" i="1"/>
  <c r="C606" i="1"/>
  <c r="J606" i="1"/>
  <c r="C605" i="1"/>
  <c r="J605" i="1"/>
  <c r="C604" i="1"/>
  <c r="J604" i="1"/>
  <c r="C603" i="1"/>
  <c r="J603" i="1"/>
  <c r="C602" i="1"/>
  <c r="J602" i="1"/>
  <c r="C601" i="1"/>
  <c r="J601" i="1"/>
  <c r="C600" i="1"/>
  <c r="J600" i="1"/>
  <c r="C599" i="1"/>
  <c r="J599" i="1"/>
  <c r="C598" i="1"/>
  <c r="J598" i="1"/>
  <c r="C597" i="1"/>
  <c r="J597" i="1"/>
  <c r="C596" i="1"/>
  <c r="J596" i="1"/>
  <c r="C595" i="1"/>
  <c r="J595" i="1"/>
  <c r="C594" i="1"/>
  <c r="J594" i="1"/>
  <c r="C593" i="1"/>
  <c r="J593" i="1"/>
  <c r="C476" i="1"/>
  <c r="J476" i="1"/>
  <c r="C452" i="1"/>
  <c r="J452" i="1"/>
  <c r="C415" i="1"/>
  <c r="J415" i="1"/>
  <c r="C267" i="1"/>
  <c r="J267" i="1"/>
  <c r="C592" i="1"/>
  <c r="J592" i="1"/>
  <c r="C591" i="1"/>
  <c r="J591" i="1"/>
  <c r="J590" i="1"/>
  <c r="C590" i="1"/>
  <c r="J589" i="1"/>
  <c r="C589" i="1"/>
  <c r="J588" i="1"/>
  <c r="C588" i="1"/>
  <c r="J587" i="1"/>
  <c r="C587" i="1"/>
  <c r="C9" i="1"/>
  <c r="J9" i="1"/>
  <c r="C8" i="1"/>
  <c r="J8" i="1"/>
  <c r="C7" i="1"/>
  <c r="J7" i="1"/>
  <c r="C6" i="1"/>
  <c r="J6" i="1"/>
  <c r="C5" i="1"/>
  <c r="J5" i="1"/>
  <c r="C586" i="1"/>
  <c r="J586" i="1"/>
  <c r="C585" i="1"/>
  <c r="J585" i="1"/>
  <c r="C584" i="1"/>
  <c r="J584" i="1"/>
  <c r="C583" i="1"/>
  <c r="J583" i="1"/>
  <c r="C581" i="1"/>
  <c r="J581" i="1"/>
  <c r="C582" i="1"/>
  <c r="J582" i="1"/>
  <c r="C580" i="1"/>
  <c r="J580" i="1"/>
  <c r="J579" i="1"/>
  <c r="C579" i="1"/>
  <c r="J578" i="1"/>
  <c r="C578" i="1"/>
  <c r="J577" i="1"/>
  <c r="C577" i="1"/>
  <c r="J576" i="1"/>
  <c r="C576" i="1"/>
  <c r="J575" i="1"/>
  <c r="C575" i="1"/>
  <c r="C574" i="1"/>
  <c r="J574" i="1"/>
  <c r="C573" i="1"/>
  <c r="J573" i="1"/>
  <c r="C572" i="1"/>
  <c r="J572" i="1"/>
  <c r="C571" i="1"/>
  <c r="J571" i="1"/>
  <c r="C570" i="1"/>
  <c r="J570" i="1"/>
  <c r="C569" i="1"/>
  <c r="J569" i="1"/>
  <c r="C568" i="1"/>
  <c r="J568" i="1"/>
  <c r="C567" i="1"/>
  <c r="J567" i="1"/>
  <c r="C566" i="1"/>
  <c r="J566" i="1"/>
  <c r="C565" i="1"/>
  <c r="J565" i="1"/>
  <c r="C564" i="1"/>
  <c r="J564" i="1"/>
  <c r="J563" i="1"/>
  <c r="C563" i="1"/>
  <c r="C562" i="1"/>
  <c r="J562" i="1"/>
  <c r="C561" i="1"/>
  <c r="J561" i="1"/>
  <c r="C560" i="1"/>
  <c r="J560" i="1"/>
  <c r="C559" i="1"/>
  <c r="J559" i="1"/>
  <c r="C558" i="1"/>
  <c r="J558" i="1"/>
  <c r="C557" i="1"/>
  <c r="J557" i="1"/>
  <c r="C556" i="1"/>
  <c r="J556" i="1"/>
  <c r="C555" i="1"/>
  <c r="J555" i="1"/>
  <c r="C554" i="1"/>
  <c r="J554" i="1"/>
  <c r="C553" i="1"/>
  <c r="J553" i="1"/>
  <c r="C552" i="1"/>
  <c r="J552" i="1"/>
  <c r="C551" i="1"/>
  <c r="J551" i="1"/>
  <c r="C550" i="1"/>
  <c r="J550" i="1"/>
  <c r="C549" i="1"/>
  <c r="J549" i="1"/>
  <c r="C548" i="1"/>
  <c r="J548" i="1"/>
  <c r="C547" i="1"/>
  <c r="J547" i="1"/>
  <c r="C546" i="1"/>
  <c r="J546" i="1"/>
  <c r="C90" i="1"/>
  <c r="C91" i="1"/>
  <c r="C42" i="1"/>
  <c r="C206" i="1"/>
  <c r="C3" i="1"/>
  <c r="C4" i="1"/>
  <c r="C10" i="1"/>
  <c r="C11" i="1"/>
  <c r="C12" i="1"/>
  <c r="C13" i="1"/>
  <c r="C14" i="1"/>
  <c r="C15" i="1"/>
  <c r="C16" i="1"/>
  <c r="C17" i="1"/>
  <c r="C18" i="1"/>
  <c r="C19" i="1"/>
  <c r="C21" i="1"/>
  <c r="C22" i="1"/>
  <c r="C23" i="1"/>
  <c r="C24" i="1"/>
  <c r="C25" i="1"/>
  <c r="C26" i="1"/>
  <c r="C27" i="1"/>
  <c r="C28" i="1"/>
  <c r="C29" i="1"/>
  <c r="C30" i="1"/>
  <c r="C31" i="1"/>
  <c r="C32" i="1"/>
  <c r="C33" i="1"/>
  <c r="C34" i="1"/>
  <c r="C35" i="1"/>
  <c r="C36" i="1"/>
  <c r="C37" i="1"/>
  <c r="C38" i="1"/>
  <c r="C39" i="1"/>
  <c r="C40" i="1"/>
  <c r="C41"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3" i="1"/>
  <c r="C454" i="1"/>
  <c r="C455" i="1"/>
  <c r="C456" i="1"/>
  <c r="C457" i="1"/>
  <c r="C458" i="1"/>
  <c r="C459" i="1"/>
  <c r="C460" i="1"/>
  <c r="C461" i="1"/>
  <c r="C462" i="1"/>
  <c r="C463" i="1"/>
  <c r="C464" i="1"/>
  <c r="C465" i="1"/>
  <c r="C466" i="1"/>
  <c r="C467" i="1"/>
  <c r="C468" i="1"/>
  <c r="C469" i="1"/>
  <c r="C470" i="1"/>
  <c r="C471" i="1"/>
  <c r="C472" i="1"/>
  <c r="C473" i="1"/>
  <c r="C474" i="1"/>
  <c r="C475"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5" i="1"/>
  <c r="J474" i="1"/>
  <c r="J473" i="1"/>
  <c r="J472" i="1"/>
  <c r="J471" i="1"/>
  <c r="J470" i="1"/>
  <c r="J469" i="1"/>
  <c r="J468" i="1"/>
  <c r="J467" i="1"/>
  <c r="J466" i="1"/>
  <c r="J465" i="1"/>
  <c r="J464" i="1"/>
  <c r="J463" i="1"/>
  <c r="J462" i="1"/>
  <c r="J461" i="1"/>
  <c r="J460" i="1"/>
  <c r="J459" i="1"/>
  <c r="J458" i="1"/>
  <c r="J457" i="1"/>
  <c r="J456" i="1"/>
  <c r="J455" i="1"/>
  <c r="J454" i="1"/>
  <c r="J453"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8" i="1"/>
  <c r="J417" i="1"/>
  <c r="J416" i="1"/>
  <c r="J414" i="1"/>
  <c r="J413" i="1"/>
  <c r="J412" i="1"/>
  <c r="J411" i="1"/>
  <c r="J410" i="1"/>
  <c r="J409" i="1"/>
  <c r="J408" i="1"/>
  <c r="J407" i="1"/>
  <c r="J406" i="1"/>
  <c r="J405" i="1"/>
  <c r="J404" i="1"/>
  <c r="J403" i="1"/>
  <c r="J402" i="1"/>
  <c r="J401" i="1"/>
  <c r="J400" i="1"/>
  <c r="J419"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7" i="1"/>
  <c r="J318"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17" i="1"/>
  <c r="J49" i="1"/>
  <c r="J174" i="1"/>
  <c r="J172" i="1"/>
  <c r="J170" i="1"/>
  <c r="J168" i="1"/>
  <c r="J283" i="1"/>
  <c r="J282" i="1"/>
  <c r="J281" i="1"/>
  <c r="J280" i="1"/>
  <c r="J4" i="1"/>
  <c r="J279" i="1"/>
  <c r="J278" i="1"/>
  <c r="J277" i="1"/>
  <c r="J276" i="1"/>
  <c r="J275" i="1"/>
  <c r="J274" i="1"/>
  <c r="J273" i="1"/>
  <c r="J272" i="1"/>
  <c r="J271" i="1"/>
  <c r="J270" i="1"/>
  <c r="J269" i="1"/>
  <c r="J268" i="1"/>
  <c r="J210" i="1"/>
  <c r="J266" i="1"/>
  <c r="J3" i="1"/>
  <c r="J10" i="1"/>
  <c r="J11" i="1"/>
  <c r="J12" i="1"/>
  <c r="J13" i="1"/>
  <c r="J14" i="1"/>
  <c r="J15" i="1"/>
  <c r="J16"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50" i="1"/>
  <c r="J51" i="1"/>
  <c r="J52" i="1"/>
  <c r="J53" i="1"/>
  <c r="J54" i="1"/>
  <c r="J55" i="1"/>
  <c r="J56" i="1"/>
  <c r="J57" i="1"/>
  <c r="J58" i="1"/>
  <c r="J59" i="1"/>
  <c r="J60" i="1"/>
  <c r="J61" i="1"/>
  <c r="J62" i="1"/>
  <c r="J63" i="1"/>
  <c r="J64" i="1"/>
  <c r="J65" i="1"/>
  <c r="J66" i="1"/>
  <c r="J67" i="1"/>
  <c r="J68" i="1"/>
  <c r="J69" i="1"/>
  <c r="J70" i="1"/>
  <c r="J73" i="1"/>
  <c r="J74" i="1"/>
  <c r="J75" i="1"/>
  <c r="J76" i="1"/>
  <c r="J77" i="1"/>
  <c r="J78" i="1"/>
  <c r="J80" i="1"/>
  <c r="J81" i="1"/>
  <c r="J83" i="1"/>
  <c r="J84" i="1"/>
  <c r="J85" i="1"/>
  <c r="J86" i="1"/>
  <c r="J87" i="1"/>
  <c r="J89" i="1"/>
  <c r="J90" i="1"/>
  <c r="J91" i="1"/>
  <c r="J92" i="1"/>
  <c r="J93" i="1"/>
  <c r="J94" i="1"/>
  <c r="J95" i="1"/>
  <c r="J96" i="1"/>
  <c r="J97" i="1"/>
  <c r="J98" i="1"/>
  <c r="J99" i="1"/>
  <c r="J100" i="1"/>
  <c r="J101" i="1"/>
  <c r="J102" i="1"/>
  <c r="J103" i="1"/>
  <c r="J104" i="1"/>
  <c r="J106" i="1"/>
  <c r="J107" i="1"/>
  <c r="J108"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9" i="1"/>
  <c r="J171" i="1"/>
  <c r="J173" i="1"/>
  <c r="J175" i="1"/>
  <c r="J176" i="1"/>
  <c r="J177" i="1"/>
  <c r="J178" i="1"/>
  <c r="J179" i="1"/>
  <c r="J180" i="1"/>
  <c r="J181" i="1"/>
  <c r="J182" i="1"/>
  <c r="J183" i="1"/>
  <c r="J184" i="1"/>
  <c r="J185" i="1"/>
  <c r="J186" i="1"/>
  <c r="J189" i="1"/>
  <c r="J190" i="1"/>
  <c r="J192" i="1"/>
  <c r="J193" i="1"/>
  <c r="J194" i="1"/>
  <c r="J195" i="1"/>
  <c r="J196" i="1"/>
  <c r="J197" i="1"/>
  <c r="J198" i="1"/>
  <c r="J199" i="1"/>
  <c r="J200" i="1"/>
  <c r="J201" i="1"/>
  <c r="J202" i="1"/>
  <c r="J203" i="1"/>
  <c r="J204" i="1"/>
  <c r="J205" i="1"/>
  <c r="J206" i="1"/>
  <c r="J208" i="1"/>
  <c r="J209"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O207" i="1"/>
  <c r="J207" i="1" s="1"/>
  <c r="O191" i="1"/>
  <c r="J191" i="1" s="1"/>
  <c r="O188" i="1"/>
  <c r="J188" i="1" s="1"/>
  <c r="O187" i="1"/>
  <c r="J187" i="1" s="1"/>
  <c r="O136" i="1"/>
  <c r="J136" i="1" s="1"/>
  <c r="O109" i="1"/>
  <c r="J109" i="1" s="1"/>
  <c r="O105" i="1"/>
  <c r="J105" i="1" s="1"/>
  <c r="O88" i="1"/>
  <c r="J88" i="1" s="1"/>
  <c r="O82" i="1"/>
  <c r="J82" i="1" s="1"/>
  <c r="O79" i="1"/>
  <c r="J79" i="1" s="1"/>
  <c r="O72" i="1"/>
  <c r="J72" i="1" s="1"/>
  <c r="O71" i="1"/>
  <c r="J7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35329A-B3D8-46BF-8B76-01BC94005414}" keepAlive="1" name="Query - Adjudicacion" description="Conexión a la consulta 'Adjudicacion' en el libro." type="5" refreshedVersion="0" refreshOnLoad="1" saveData="1">
    <dbPr connection="Provider=Microsoft.Mashup.OleDb.1;Data Source=$Workbook$;Location=Adjudicacion;Extended Properties=&quot;&quot;" command="SELECT * FROM [Adjudicacion]"/>
  </connection>
  <connection id="2" xr16:uid="{1833D068-71B9-413C-8973-98F4436B02A0}" keepAlive="1" name="Query - AfectacionP" description="Conexión a la consulta 'AfectacionP' en el libro." type="5" refreshedVersion="0" refreshOnLoad="1" saveData="1">
    <dbPr connection="Provider=Microsoft.Mashup.OleDb.1;Data Source=$Workbook$;Location=AfectacionP;Extended Properties=&quot;&quot;" command="SELECT * FROM [AfectacionP]"/>
  </connection>
  <connection id="3" xr16:uid="{3234BE9D-235D-41D7-88CF-402DA1DBCFCE}" keepAlive="1" name="Query - AquisicionesC" description="Conexión a la consulta 'AquisicionesC' en el libro." type="5" refreshedVersion="0" refreshOnLoad="1" saveData="1">
    <dbPr connection="Provider=Microsoft.Mashup.OleDb.1;Data Source=$Workbook$;Location=AquisicionesC;Extended Properties=&quot;&quot;" command="SELECT * FROM [AquisicionesC]"/>
  </connection>
  <connection id="4" xr16:uid="{26271936-60E8-49D8-B1F7-1751B046229A}" keepAlive="1" name="Query - EstudioM" description="Conexión a la consulta 'EstudioM' en el libro." type="5" refreshedVersion="8" background="1" saveData="1">
    <dbPr connection="Provider=Microsoft.Mashup.OleDb.1;Data Source=$Workbook$;Location=EstudioM;Extended Properties=&quot;&quot;" command="SELECT * FROM [EstudioM]"/>
  </connection>
  <connection id="5" xr16:uid="{50D87450-E7C2-4C55-8657-E18DDCE0DE70}" keepAlive="1" name="Query - G_Adjudicados" description="Conexión a la consulta 'G_Adjudicados' en el libro." type="5" refreshedVersion="8" background="1" saveData="1">
    <dbPr connection="Provider=Microsoft.Mashup.OleDb.1;Data Source=$Workbook$;Location=G_Adjudicados;Extended Properties=&quot;&quot;" command="SELECT * FROM [G_Adjudicados]"/>
  </connection>
  <connection id="6" xr16:uid="{BCF3CD81-1070-4D02-9E53-E74F3D7C889A}" keepAlive="1" name="Query - Resumen_EM" description="Conexión a la consulta 'Resumen_EM' en el libro." type="5" refreshedVersion="8" background="1" saveData="1">
    <dbPr connection="Provider=Microsoft.Mashup.OleDb.1;Data Source=$Workbook$;Location=Resumen_EM;Extended Properties=&quot;&quot;" command="SELECT * FROM [Resumen_EM]"/>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<sst xmlns="http://schemas.openxmlformats.org/spreadsheetml/2006/main" count="27597" uniqueCount="2302">
  <si>
    <t>Folio Interno de Solicitud</t>
  </si>
  <si>
    <t xml:space="preserve">Fecha Ingreso de Solicitud
</t>
  </si>
  <si>
    <t>Semaforo</t>
  </si>
  <si>
    <t>Origen de Recurso</t>
  </si>
  <si>
    <t>Dependencia</t>
  </si>
  <si>
    <t>Centro de Costo</t>
  </si>
  <si>
    <t>Capitulo</t>
  </si>
  <si>
    <t>Concepto del Gasto</t>
  </si>
  <si>
    <t>Giro o Partida</t>
  </si>
  <si>
    <t>Tipo Contracion</t>
  </si>
  <si>
    <t>Valor del Estudio de Mercado</t>
  </si>
  <si>
    <t>Estatus del Estudio de Mercado</t>
  </si>
  <si>
    <t xml:space="preserve">Estado </t>
  </si>
  <si>
    <t>Tipo de Solicitud:</t>
  </si>
  <si>
    <t>Monto SABYS</t>
  </si>
  <si>
    <t>Descripción del bien o servicio de acuerdo a la solicitud</t>
  </si>
  <si>
    <t>Contratacion Plurianual</t>
  </si>
  <si>
    <t>Monto 2026</t>
  </si>
  <si>
    <t>Monto 2027</t>
  </si>
  <si>
    <t>Monto 2028</t>
  </si>
  <si>
    <t>Monto 2029</t>
  </si>
  <si>
    <t>Folio de Solicitud de Adquisición. (CA)</t>
  </si>
  <si>
    <t>Fecha de Liberación de Estudio de Mercado</t>
  </si>
  <si>
    <t>Nombre de Testigo Social (N/A,Nombre)</t>
  </si>
  <si>
    <t>Tipo de gasto:</t>
  </si>
  <si>
    <t>Fuente de financiamiento:</t>
  </si>
  <si>
    <t>Importe de Suficiencia Presupuestal</t>
  </si>
  <si>
    <t>Oficio de Suficiencia</t>
  </si>
  <si>
    <t>Clave de Verificación</t>
  </si>
  <si>
    <t>Descripción de la Clave de Verificación</t>
  </si>
  <si>
    <t>Unidad de Medida</t>
  </si>
  <si>
    <t>¿Es contrato abierto?</t>
  </si>
  <si>
    <t>¿Es consolidado?</t>
  </si>
  <si>
    <t>Modalidad del Procedimiento Adquisitivo</t>
  </si>
  <si>
    <t>Dictamen de Procedencia(Pdf)</t>
  </si>
  <si>
    <t>Responsable del Procedimiento</t>
  </si>
  <si>
    <t>No. de procedimiento</t>
  </si>
  <si>
    <t>Convocatoria y/o Invitacion (URL)</t>
  </si>
  <si>
    <t>Medio de Publicación:</t>
  </si>
  <si>
    <t>Fecha de Junta de Aclaración:</t>
  </si>
  <si>
    <t>Hora de Junta de Aclaración:</t>
  </si>
  <si>
    <t>Fecha de Presentación y Apertura de Proposiciones:</t>
  </si>
  <si>
    <t>Hora de Presentación y Apertura de Proposiciones:</t>
  </si>
  <si>
    <t>Fecha de Sesión del Comité de Adquisiciones y Servicios para Análisis Cualitativ</t>
  </si>
  <si>
    <t>Hora de Sesión del Comité de Adquisiciones y Servicios para Análisis Cualitativo</t>
  </si>
  <si>
    <t xml:space="preserve">Fecha de Contra Oferta:
</t>
  </si>
  <si>
    <t>Hora de Contra Oferta:</t>
  </si>
  <si>
    <t>Fecha de Dictaminación de Adjudicación del Comité:</t>
  </si>
  <si>
    <t>Hora de de Dictaminación de Adjudicación del Comité:</t>
  </si>
  <si>
    <t>Fecha de Fallo:</t>
  </si>
  <si>
    <t>Hora de Fallo:</t>
  </si>
  <si>
    <t>Nombre o Razón Social</t>
  </si>
  <si>
    <t>RFC</t>
  </si>
  <si>
    <t>Representación Legal</t>
  </si>
  <si>
    <t>Cargar Documento (Pdf)</t>
  </si>
  <si>
    <t>Monto Total Adjudicación con IVA</t>
  </si>
  <si>
    <t>Numero de Contrato:</t>
  </si>
  <si>
    <t>Inicio de Vigencia:</t>
  </si>
  <si>
    <t>Termino de Vigencia:</t>
  </si>
  <si>
    <t xml:space="preserve">Publicación del Testimonio del Testigo Social:
</t>
  </si>
  <si>
    <t>REMANENTE(Suf.Presupuestal</t>
  </si>
  <si>
    <t>Nombre del Responsable del  Procedimiento</t>
  </si>
  <si>
    <t>Comentarios</t>
  </si>
  <si>
    <t>Estatus</t>
  </si>
  <si>
    <t>Columna1</t>
  </si>
  <si>
    <t>F-0001-2026</t>
  </si>
  <si>
    <t>Concluido</t>
  </si>
  <si>
    <t>Federal</t>
  </si>
  <si>
    <t>Secretaría de la Contraloría</t>
  </si>
  <si>
    <t>Coordinación Administrativa (21800005000000S)</t>
  </si>
  <si>
    <t>3000 Servicios generales</t>
  </si>
  <si>
    <t>3400 – Servicios Financieros, Bancarios y Comerciales</t>
  </si>
  <si>
    <t>3451 Seguros y fianzas</t>
  </si>
  <si>
    <t>LPNP</t>
  </si>
  <si>
    <t xml:space="preserve">                              1,234,097.32</t>
  </si>
  <si>
    <t>Adjudicado</t>
  </si>
  <si>
    <t>Servicio- Contratacion de servicios generales</t>
  </si>
  <si>
    <t>ASEGURAMIENTO VEHICULAR</t>
  </si>
  <si>
    <t>NO</t>
  </si>
  <si>
    <t>F-SC-001-2026</t>
  </si>
  <si>
    <t>N/A</t>
  </si>
  <si>
    <t>GC-Gasto Corriente</t>
  </si>
  <si>
    <t>15000000 - Recursos federales</t>
  </si>
  <si>
    <t>1234097.32</t>
  </si>
  <si>
    <t>https://gobedomex-my.sharepoint.com/my?id=%2Fpersonal%2Fcoordtic%5Fom%5Fedomex%5Fgob%5Fmx%2FDocuments%2FDGRM%20Archivos%2F1%2FDICTAMEN%20DE%20PROCEDENCIA%20ADP%2D001%2D202618%2D02%2D2026%2D165332%2Epdf&amp;parent=%2Fpersonal%2Fcoordtic%5Fom%5Fedomex%5Fgob%5Fmx%2FDocuments%2FDGRM%20Archivos%2F1&amp;ga=1</t>
  </si>
  <si>
    <t>34501-0010</t>
  </si>
  <si>
    <t>SERVICIO</t>
  </si>
  <si>
    <t>No</t>
  </si>
  <si>
    <t>Adjudicación Directa electrónica</t>
  </si>
  <si>
    <t>AA-74-058-915002994-N-1-2026</t>
  </si>
  <si>
    <t>https://comprasmx.buengobierno.gob.mx/contrataciones/#/procedimientos/detalle-ad-sc/4c614d2c-2a7b-68db-e063-a61200a9409b</t>
  </si>
  <si>
    <t>Electrónico - COMPRAMEX</t>
  </si>
  <si>
    <t>Quálitas Compañía de Seguros, S.A. de C.V.</t>
  </si>
  <si>
    <t xml:space="preserve">QCS931209G49 </t>
  </si>
  <si>
    <t>CASF/001/2026</t>
  </si>
  <si>
    <t>Dirección de Procedimientos Adquisitivos "B"</t>
  </si>
  <si>
    <t>F-0002-2026</t>
  </si>
  <si>
    <t>2000 Materiales y Suministros </t>
  </si>
  <si>
    <t>2600-COMBUSTIBLES, LUBRICANTES Y ADITIVOS.</t>
  </si>
  <si>
    <t>2341 Combustibles, lubricantes, aditivos, carbón y derivados</t>
  </si>
  <si>
    <t>3900000</t>
  </si>
  <si>
    <t>SUMINISTRO DE COMBUSTIBLE MEDIANTE MONEDEROS ELECTRÓNICOS EN LA MODALIDAD DE CONTRATO ABIERTO</t>
  </si>
  <si>
    <t>F-SC-002-2026</t>
  </si>
  <si>
    <t>["15000000 - Recursos federales"]</t>
  </si>
  <si>
    <t>https://gobedomex-my.sharepoint.com/personal/coordtic_om_edomex_gob_mx/Documents/Aplicaciones/Microsoft%20Forms/Sistema%20de%20Seguimiento%20(2)%201/N%C3%BAmero%20de%20Oficio%20de%20liberaci%C3%B3n%20de%20recursos/CERTIFICACI%C3%93N%20-%20MONEDEROS%20ELECTR%C3%93NICOS_ARTURO%20GOMEZ%20GALICIA.pdf</t>
  </si>
  <si>
    <t>33602-0008</t>
  </si>
  <si>
    <t>OTROS SERVICIOS COMERCIALES</t>
  </si>
  <si>
    <t>Si</t>
  </si>
  <si>
    <t>Invitación Restringida electrónica</t>
  </si>
  <si>
    <t xml:space="preserve">IA-74-058-915002994-N-2-2026 </t>
  </si>
  <si>
    <t>https://comprasmx.buengobierno.gob.mx/sitiopublico/#/</t>
  </si>
  <si>
    <t>EFECTIVALE, S. DE R.L. DE C.V.</t>
  </si>
  <si>
    <t>EFE8908015L3</t>
  </si>
  <si>
    <t>CASF/002/2026</t>
  </si>
  <si>
    <t>F-0003-2026</t>
  </si>
  <si>
    <t>Atrasado</t>
  </si>
  <si>
    <t>2100 – Materiales de Administración, Emisión de Documentos y Artículos Oficiales</t>
  </si>
  <si>
    <t>2111 Materiales y útiles de oficina</t>
  </si>
  <si>
    <t>CP</t>
  </si>
  <si>
    <t>En Proceso</t>
  </si>
  <si>
    <t>Bien- Adquisición de materiales y suministros</t>
  </si>
  <si>
    <t>ADQUISICIÓN DE PAPEL BOND TAMAÑO CARTA</t>
  </si>
  <si>
    <t>F-0004-2026</t>
  </si>
  <si>
    <t>2300 – Materias Primas y Materiales de Producción y Comercialización</t>
  </si>
  <si>
    <t>2381 Mercancías para su comercialización en tiendas del sector público</t>
  </si>
  <si>
    <t>ADQUISICIÓN DE MATERIALES, BIENES E INSUMOS REQUERIDOS POR EL LABORATORIO DE ANÁLISIS Y VERIFICACIÓN DE CLIDAD DE MATERIALES DE CONSTRUCCIÓN</t>
  </si>
  <si>
    <t>F-0005-2026</t>
  </si>
  <si>
    <t>3500 – Servicios de Instalación, Reparación, Mantenimiento y Conservación</t>
  </si>
  <si>
    <t>3571 Reparación, instalación y mantenimiento de maquinaria, equipo industrial y diverso</t>
  </si>
  <si>
    <t>SERVICIO DE CALIBRACIÓN A LOS EQUIPOS ESPECIALIZADOS DEL LABORATORIO DE ANÁLISIS Y VERIFICACIÓN DE CALIDAD DE MATERIALES DE CONSTRUCCIÓN</t>
  </si>
  <si>
    <t>F-0006-2026</t>
  </si>
  <si>
    <t>SERVICIO DE MANTENIMIENTO A LOS EQUIPOS ESPECIALIZADOS DEL LABORATORIO DE ANÁLISIS Y VERIFICACIÓN DE CALIDAD DE MATERIALES DE CONSTRUCCIÓN</t>
  </si>
  <si>
    <t>F-0007-2026</t>
  </si>
  <si>
    <t>Rechazado</t>
  </si>
  <si>
    <t>Consejería Jurídica</t>
  </si>
  <si>
    <t>Coordinación Administrativa (23300001000000S)</t>
  </si>
  <si>
    <t>5000 Bienes muebles inmuebles e intangibles</t>
  </si>
  <si>
    <t>5600 – Maquinaria, Otros Equipos y Herramientas</t>
  </si>
  <si>
    <t>5631 Maquinaria y equipo de construcción</t>
  </si>
  <si>
    <t>ADQUISICIÓN DE MAQUINARIA Y EQUIPO DE CONSTRUCCIÓN (MINICARGADOR)</t>
  </si>
  <si>
    <t>S001</t>
  </si>
  <si>
    <t>Estatal</t>
  </si>
  <si>
    <t>3800 – Servicios Oficiales</t>
  </si>
  <si>
    <t>3821 Gastos de ceremonias oficiales y de orden social</t>
  </si>
  <si>
    <t xml:space="preserve">                              2,257,873.33</t>
  </si>
  <si>
    <t>CARAVANAS ITINERANTES POR LA JUSTICIA SOCIAL</t>
  </si>
  <si>
    <t>SI</t>
  </si>
  <si>
    <t>CA-0009-2026</t>
  </si>
  <si>
    <t>LUIS MANUEL ENRÍQUEZ ESTÉVEZ</t>
  </si>
  <si>
    <t>11010101 - Ingresos propios del sector central</t>
  </si>
  <si>
    <t>264171179.61</t>
  </si>
  <si>
    <t>3821103004</t>
  </si>
  <si>
    <t>"CARAVANAS ITINERANTES POR LA JUSTICIA SOCIAL."</t>
  </si>
  <si>
    <t>Licitación Publicación Presencial</t>
  </si>
  <si>
    <t>LPNP-002-2026</t>
  </si>
  <si>
    <t>https://compramex.edomex.gob.mx/compramex/public/catalogosExternos/detalleConvocatoria.xhtml</t>
  </si>
  <si>
    <t>JAJMA, S. DE R.L. DE C.V.</t>
  </si>
  <si>
    <t>JAJ050824G65</t>
  </si>
  <si>
    <t>CS/OPD/4/2026</t>
  </si>
  <si>
    <t>DIRECCIÓN DE PROCEDIMIENTOS ADQUISITIVOS DEL SECTOR AUXILIAR Y APOYO INTERSECTORIAL</t>
  </si>
  <si>
    <t>S002</t>
  </si>
  <si>
    <t>3700 – Servicios de Traslado y Viáticos</t>
  </si>
  <si>
    <t>3791 Otros servicios de traslado y hospedaje</t>
  </si>
  <si>
    <t xml:space="preserve">                                     1,003.27</t>
  </si>
  <si>
    <t>SERVICIO DE ESTACIONAMIENTO PARA LA CONSEJERÍA JURÍDICA</t>
  </si>
  <si>
    <t>S003</t>
  </si>
  <si>
    <t>Secretaría del Agua</t>
  </si>
  <si>
    <t>Coordinación Administrativa (23200002000000S)</t>
  </si>
  <si>
    <t>5100 – Mobiliario y Equipo de Administración</t>
  </si>
  <si>
    <t>5111 Muebles y Enceres</t>
  </si>
  <si>
    <t>IRP</t>
  </si>
  <si>
    <t>0</t>
  </si>
  <si>
    <t>ARCHIVERO
ESCRITORIO EJECUTIVO
ESCRITORIO OPERATIVO
SILLA EJECUTIVA
SILLA SECRETARIAL
ARCHIVERO
ANAQUELES
LIBRERO
MESA OPERATIVA
MESA DE TRABAJO
MESA DE JUNTAS
DISPENSADOR DE AGUA
PERCHERO</t>
  </si>
  <si>
    <t>S004</t>
  </si>
  <si>
    <t>4000 Transferencias asignaciones subsidios y otras ayudas</t>
  </si>
  <si>
    <t>4200 – Transferencias al Resto del Sector Público</t>
  </si>
  <si>
    <t>4242 Donativos a municipios</t>
  </si>
  <si>
    <t>TUBERÍA DE 50.8 MILÍMETROS PARA EL PROGRAMA EMERGENTE PARA MEJORA DE INFRAESTRUCTURA EN REDES DE DISTRIBUCIÓN
TUBERÍA DE 101.6 MILÍMETROS PARA EL PROGRAMA EMERGENTE PARA MEJORA DE INFRAESTRUCTURA EN REDES DE DISTRIBUCIÓN
TUBERÍA DE 152.4 MILÍMETROS PARA EL PROGRAMA EMERGENTE PARA MEJORA DE INFRAESTRUCTURA EN REDES DE DISTRIBUCIÓN</t>
  </si>
  <si>
    <t>S005</t>
  </si>
  <si>
    <t>PAQUETE 1 INSTALACIÓN Y PUESTA EN MARCHA DE SISTEMAS DE CAPTADORES DE AGUA EN ESPACIÓS PÚBLICOS
PAQUETE 2 INSTALACIÓN Y PUESTA EN MARCHA DE SISTEMAS DE CAPTADORES DE AGUA EN ESPACIÓS PÚBLICOS
PAQUETE 3 INSTALACIÓN Y PUESTA EN MARCHA DE SISTEMAS DE CAPTADORES DE AGUA EN ESPACIÓS PÚBLICOS</t>
  </si>
  <si>
    <t>S006</t>
  </si>
  <si>
    <t>2400 – Materiales y Artículos de Construcción y de Reparación</t>
  </si>
  <si>
    <t>2411 Productos minerales no metálicos</t>
  </si>
  <si>
    <t>PROGRAMA DE BAÑOS ECOLÓGICOS</t>
  </si>
  <si>
    <t>S007</t>
  </si>
  <si>
    <t>Organismos OPDS </t>
  </si>
  <si>
    <t>Sistema para el Desarrollo Integral de la Familia del Estado de México 200C01000000000</t>
  </si>
  <si>
    <t>4400 – Ayudas Sociales</t>
  </si>
  <si>
    <t>4412 Despensas</t>
  </si>
  <si>
    <t xml:space="preserve">                       2,302,790,324.14</t>
  </si>
  <si>
    <t>PAQUETE DE DESAYUNOS ESCOLARES FRÍOS
PAQUETE DE ALIMENTOS DE DESAYUNOS ESCOLARES CALIENTES
CANASTA DE PRODUCTOS ALIMENTICIOS</t>
  </si>
  <si>
    <t xml:space="preserve"> </t>
  </si>
  <si>
    <t>CA-0005-2026</t>
  </si>
  <si>
    <t>Juan Manuel Ruano González</t>
  </si>
  <si>
    <t>14010101 - Ingresos por el cobro de derechos y venta de bienes y servicios</t>
  </si>
  <si>
    <t>2327623741.59</t>
  </si>
  <si>
    <t>"4412010004,
4412010005,
4412010006"</t>
  </si>
  <si>
    <t>"PAQUETE DE DESAYUNOS ESCOLARES FRÍOS PAQUETE DE DESAYUNOS ESCOLARES CALIENTES CANASTA DE PRODUCTOS ALIMENTICIOS "</t>
  </si>
  <si>
    <t>BIEN</t>
  </si>
  <si>
    <t>Invitación Restringida Presencial</t>
  </si>
  <si>
    <t>IRP-001-2026</t>
  </si>
  <si>
    <t>https://compramex.edomex.gob.mx/compramex/public/catalogosExternos/procedimientsoAdquisitivos.xhtml</t>
  </si>
  <si>
    <t>Despensas y Provisiones de Alimentos, S.A. DE C.V.</t>
  </si>
  <si>
    <t>DPA0108013Y4</t>
  </si>
  <si>
    <t>CB/OPD/3/2026</t>
  </si>
  <si>
    <t>https://recursosmateriales.edomex.gob.mx/testimonios</t>
  </si>
  <si>
    <t xml:space="preserve">Dirección de Procedimientos Adquisitivos del Sector Auxiliar y Apoyo Intersectorial </t>
  </si>
  <si>
    <t>S007-D</t>
  </si>
  <si>
    <t>Desierta</t>
  </si>
  <si>
    <t>LPNP-001-2026</t>
  </si>
  <si>
    <t>DESPENSAS Y PROVISIONES DE ALIMENTOS, S.A. DE C.V.</t>
  </si>
  <si>
    <t>Desierto</t>
  </si>
  <si>
    <t>NO CONTRAOFERTO</t>
  </si>
  <si>
    <t>S008</t>
  </si>
  <si>
    <t>Secretaría de Seguridad</t>
  </si>
  <si>
    <t>Coordinación Administrativa</t>
  </si>
  <si>
    <t>3100 – Servicios Básicos</t>
  </si>
  <si>
    <t>3191 Servicios de telecomunicación especializados</t>
  </si>
  <si>
    <t xml:space="preserve">                          331,113,054.70</t>
  </si>
  <si>
    <t>SISTEMA INTEGRAL DE DISPOSITIVOS DE MONITOREO ELECTRONICO (BRAZALETES)</t>
  </si>
  <si>
    <t>CA-0004-2026</t>
  </si>
  <si>
    <t>NO APLICA</t>
  </si>
  <si>
    <t>331108374.96</t>
  </si>
  <si>
    <t>3191012677</t>
  </si>
  <si>
    <t>SISTEMA INTEGRAL DE DISPOSITIVOS DE MONITOREO ELECTRÓNICO (BRAZALETES)</t>
  </si>
  <si>
    <t>Adjudicación Directa Presencial</t>
  </si>
  <si>
    <t>https://gobedomex-my.sharepoint.com/personal/coordtic_om_edomex_gob_mx/Documents/Aplicaciones/Microsoft%20Forms/Sistema%20de%20Seguimiento%20(2)%202/Pregunta/ADP-004-2026_ERANDI%20GUADALUPE%20AGA.pdf</t>
  </si>
  <si>
    <t>ADP-004-2026</t>
  </si>
  <si>
    <t>Invitación</t>
  </si>
  <si>
    <t xml:space="preserve">PROMOTORA E INFRAESTRUCTURA GB, S.A. DE C.V. </t>
  </si>
  <si>
    <t>PIG140711UQ7</t>
  </si>
  <si>
    <t>Poder Notarial, persona moral </t>
  </si>
  <si>
    <t xml:space="preserve">
https://gobedomex-my.sharepoint.com/personal/coordtic_om_edomex_gob_mx/Documents/Aplicaciones/Microsoft%20Forms/Sistema%20de%20Seguimiento%20(2)%202/Convocatoria%20de%20Bases%20yo%20Invitacion%20(PDF)/ADP-004-2026_ERANDI%20GUADALUPE%20AGA.pdf</t>
  </si>
  <si>
    <t>CS/OPD/3/2026</t>
  </si>
  <si>
    <t>S009</t>
  </si>
  <si>
    <t>3581 Servicios de lavandería, limpieza e higiene</t>
  </si>
  <si>
    <t xml:space="preserve">                          613,312,275.00</t>
  </si>
  <si>
    <t>SERVICIO INTEGRAL DE LAVANDERIA, LIMPIEZA, DESINFECCION E HIGIENE</t>
  </si>
  <si>
    <t>CA-0002-2026</t>
  </si>
  <si>
    <t>613312172.55</t>
  </si>
  <si>
    <t>3581132835</t>
  </si>
  <si>
    <t>SERVICIO INTEGRAL DE LAVANDERÍA LIMPIEZA, DESINFECCIÓN E HIGIENE</t>
  </si>
  <si>
    <t>https://gobedomex-my.sharepoint.com/personal/coordtic_om_edomex_gob_mx/Documents/Aplicaciones/Microsoft%20Forms/Sistema%20de%20Seguimiento%20(2)%202/Pregunta/ADP-002-2026_ERANDI%20GUADALUPE%20AGA.pdf</t>
  </si>
  <si>
    <t>ADP-003-2026</t>
  </si>
  <si>
    <t>https://gobedomex-my.sharepoint.com/personal/coordtic_om_edomex_gob_mx/Documents/Aplicaciones/Microsoft%20Forms/Sistema%20de%20Seguimiento%20(2)%202/Convocatoria%20de%20Bases%20yo%20Invitacion%20(PDF)/ADP-002-2026_ERANDI%20GUADALUPE%20AGA.pdf</t>
  </si>
  <si>
    <t xml:space="preserve">LA COSMOPOLITANA, S.A. DE C.V. </t>
  </si>
  <si>
    <t>COS850425822</t>
  </si>
  <si>
    <t xml:space="preserve">
https://gobedomex-my.sharepoint.com/personal/coordtic_om_edomex_gob_mx/Documents/Aplicaciones/Microsoft%20Forms/Sistema%20de%20Seguimiento%20(2)%203/Pregunta/PODER_ERANDI%20GUADALUPE%20AGA%201.pdf</t>
  </si>
  <si>
    <t>CS/OPD/2/2026</t>
  </si>
  <si>
    <t>S010</t>
  </si>
  <si>
    <t>2200 – Alimentos y Utensilios</t>
  </si>
  <si>
    <t>2211 Productos alimenticios para personas</t>
  </si>
  <si>
    <t xml:space="preserve">                       1,347,366,262.84</t>
  </si>
  <si>
    <t>SUMINISTRO DE VIVERES Y ALIMENTOS PARA CONSUMO HUMANO</t>
  </si>
  <si>
    <t>CA-0003-2026</t>
  </si>
  <si>
    <t>1347366262.84</t>
  </si>
  <si>
    <t>2211011490</t>
  </si>
  <si>
    <t>SUMINISTRO DE VÍVERES Y ALIMENTOS PARA CONSUMO HUMANO</t>
  </si>
  <si>
    <t>ADP-002-2026</t>
  </si>
  <si>
    <t xml:space="preserve">
https://gobedomex-my.sharepoint.com/personal/coordtic_om_edomex_gob_mx/Documents/Aplicaciones/Microsoft%20Forms/Sistema%20de%20Seguimiento%20(2)%203/Pregunta/PODER_ERANDI%20GUADALUPE%20AGA.pdf</t>
  </si>
  <si>
    <t>CB/OPD/1/2026</t>
  </si>
  <si>
    <t>S011</t>
  </si>
  <si>
    <t>Secretaría de Cultura y Turismo</t>
  </si>
  <si>
    <t>3841 Exposiciones y ferias</t>
  </si>
  <si>
    <t xml:space="preserve">                              1,220,900.00</t>
  </si>
  <si>
    <t>SERVICIO INTEGRAL PARA LA PARTICIPACION DEL ESTADO DE MÉXICO EN LA FERIA INTERNACIONAL DEL TURISMO FITUR 2026</t>
  </si>
  <si>
    <t>CA-0001-2026</t>
  </si>
  <si>
    <t>1288900</t>
  </si>
  <si>
    <t>https://gobedomex-my.sharepoint.com/personal/coordtic_om_edomex_gob_mx/Documents/Aplicaciones/Microsoft%20Forms/Sistema%20de%20Seguimiento%20(2)%201/N%C3%BAmero%20de%20Oficio%20de%20liberaci%C3%B3n%20de%20recursos/Scanned-image14-01-2026-120958%20(1)_JAQUELINE%20CASTA%C3%91EDA.pdf</t>
  </si>
  <si>
    <t>3841010123</t>
  </si>
  <si>
    <t>SERVICIO INTEGRAL PARA LA PARTICIPACIÓN DEL ESTADO DE MÉXICO EN LA FERIA INTERNACIONAL DE TURISMO “FITUR” 2026</t>
  </si>
  <si>
    <t>DICTAMEN DE PROCEDENCIA ADP-001-202618-02-2026-165332.pdf</t>
  </si>
  <si>
    <t>ADP-001-2026</t>
  </si>
  <si>
    <t>CREATIVIDAD Y ESPECTACULOS S.A DE C.V</t>
  </si>
  <si>
    <t>CES0107171KA</t>
  </si>
  <si>
    <t>CS/OPD/1/2026</t>
  </si>
  <si>
    <t>S012</t>
  </si>
  <si>
    <t>Secretaría de Finanzas</t>
  </si>
  <si>
    <t>Coordinación Administrativa(20700002000000S)</t>
  </si>
  <si>
    <t xml:space="preserve">                                 157,690.40</t>
  </si>
  <si>
    <t>SERVICIO DE ALIMENTOS</t>
  </si>
  <si>
    <t>S013</t>
  </si>
  <si>
    <t>Secretaría de las Mujeres</t>
  </si>
  <si>
    <t>3990-Otros Servicios Generales</t>
  </si>
  <si>
    <t>3992 Gastos y servicios menores</t>
  </si>
  <si>
    <t>SERVICIO DE SUMINISTRO DE GARRAFÓN DE AGUA</t>
  </si>
  <si>
    <t>S014</t>
  </si>
  <si>
    <t>3300 – Servicios Profesionales, Científicos, Técnicos y Otros Servicios</t>
  </si>
  <si>
    <t>3311 Asesorías asociadas a convenios o acuerdos</t>
  </si>
  <si>
    <t>ASESORÍA Y REVISIÓN DE LOS PROCESOS DE NÓMINA RELATIVOS AL PERSONAL POR CONTRATO INDIVIDUAL DE TRABAJO POR TIEMPO DETERMINADO</t>
  </si>
  <si>
    <t>S015</t>
  </si>
  <si>
    <t>SERVICIO DE ESTACIONAMIENTO</t>
  </si>
  <si>
    <t>S016</t>
  </si>
  <si>
    <t>5300 – Equipo e Instrumental Médico y de Laboratorio</t>
  </si>
  <si>
    <t>5311 Equipo médico y de laboratorio</t>
  </si>
  <si>
    <t>MESA DE EXPLORACIÓN ESTÁNDAR
SILLA DE RUEDAS
ANDADERA INDUSTRIAL PLEGABLE
MULETAS AUXILIARES DE ALUMINIO
BÁSCULA ELECTRÓNICA PARA BEBÉ</t>
  </si>
  <si>
    <t>S017</t>
  </si>
  <si>
    <t>MANTENIMIENTO PREVENTIVO Y CORRECTIVO PARA ELEVADOR DE LA SECRETARÍA DE LAS MUJERES</t>
  </si>
  <si>
    <t>S018</t>
  </si>
  <si>
    <t>3121 Gas</t>
  </si>
  <si>
    <t>SUMINISTRO DE GAS L.P. PARA LOS CENTROS LIBRE DE LA SECRETARIA DE LAS MUJERES</t>
  </si>
  <si>
    <t>S019</t>
  </si>
  <si>
    <t>2500 – Productos Químicos, Farmacéuticos y de Laboratorio</t>
  </si>
  <si>
    <t>2541 Materiales, accesorios y suministros médicos</t>
  </si>
  <si>
    <t>NEBULIZADOR ULTRASÓNICO HOSPITALARIO
KIT DE NEBULIZADOR PEDIÁTRICA
KIT DE NEBULIZADOR ADULTO
MONITOR DE SIGNOS VITALES PORTÁTIL</t>
  </si>
  <si>
    <t>S020</t>
  </si>
  <si>
    <t>2531 Medicinas y productos farmacéuticos</t>
  </si>
  <si>
    <t>VITAMINAS Y MINERALES GOMITAS
LORATADINA 5 MILIGRAMOS JARABE
LORATADINA 10 MILIGRAMOS       
TRAMADOL 37.5 MILIGRAMOS
AMANTADINA, CLORFENAMINA Y PARACETAMOL SUSPENSIÓN INFANTIL DE 60 MILILITROS
BUTILHIOSINA, PARACETAMOL, SOLUCIÓN EN GOTAS DE 20 MILILITROS
LORATADINA, PARACETAMOL Y FENILEFRINA TABLETAS
NAPROXENO CON PARACETAMOL SUPOSITORIOS
NAPROXENO SÓDICO CON PARACETAMOL 100 MILILITROS
PARACETAMOL SOLUCIÓN EN GOTAS 30 MILILITROS
PARACETAMOL SOLUCIÓN INFANTIL 3.2 GRAMOS FRASCO 120 MILILITROS
NAPROXENO CON PARACETAMOL TABLETAS
SALBUTAMOL PARA NEBULIZAR
SULFATO DE PLATA CREMA 1 G/100 G TARRO CON 30 G.
DICLOFENACO GEL, TUBO DE 60 GRAMOS
DICLOFENACO TABLETAS 100 MILIGRAMOS
COMPLEJO B CON DICLOFENACO TABLETAS
COMPLEJO B CON DICLOFENACO INYECTABLE 100,100,20,5,75 MG/3 ML. CAJA CON 3 ÁMPULAS
DEXAMETASONA TABLETAS 4 MILIGRAMOS
MICONAZOL EN CREMA
AMBROXOL, SALBUTAMOL JARABE 120 MILILITROS       
NITROFURAZONA 0.2 G POMADA 85 G TUBO 85 G
SALBUMATOL PARA INHALACIÓN
ÁCIDO ACETILSALICÍLICO DE 500 MILIGRAMOS
ANTIGRIPAL PARACETAMOL, CAFEINA, CLORHIDRATO DE FENILEFRINA MALEATO DE CLORFENAMINA 500/25/5/4 MG. CAJA CON 10 TAB.
CLORFENAMINA COMPUESTA 500 MG PARACETAMOL TAB. CAJA CON 10 TAB.
AMANTADINA/CLORFENAMINA/PARACETAMOL GOTAS PEDIÁTRICAS FRASCO CON 60 ML.
HIOSCINA, PARACETAMOL 10/500 MG. CAJA CON 24 TAB
TRAMADOL/PARACETAMOL CAJA CON 20 TABLETAS
PARACETAMOL SOLUCIÓN PEDIÁTRICA FRASCO/GOTERO 15 ML 100 MG/1 ML.       
SOBRES DE SUERO ORAL POLVO SABOR MANZANA CAJA CON 100 SOBRES 28.3 G.
CALCIO EFERVESCENTE
SALBUTAMOL AEROSOL
AMBROXOL /SALBUTAMOL JARABE (0,040/0,150 GRAMOS/ 100 MILILITROS)
PARACETAMOL DE 500 MILIGRAMOS
IODOPOVIDONA ANTISÉPTICO PARA PIEL Y MUCOSA 120 MILILITROS
CLOTRIMAZOL, TUBO CON 20 GRAMOS
OXIDO DE ZINC CREMA
AMOXICILINA, ACIDO CLAVULÁNICO, SUSPENSIÓN DE 60 MILILITROS
AMOXICILINA 500 MILIGRAMOS
AMOXICILINA 7.5 GRAMOS (500 MILIGRAMOS/5 MILILITROS)
COMPLEJO B TABLETAS
DEXAMETASONA INYECTABLE DE 8 MILILITROS</t>
  </si>
  <si>
    <t>S021</t>
  </si>
  <si>
    <t>2700 – Vestuario, Blancos, Prendas de Protección y Artículos Deportivos</t>
  </si>
  <si>
    <t>2721 Prendas de seguridad y protección personal</t>
  </si>
  <si>
    <t>SILBATO PARA BRIGADISTA
OVERIK DESECHABLE
CUBREZAPATO
LAMPARA MANOS LIBRES PARA COMBATIR INCENDIOS
MOCHILA PARA HERRAMIENTAS
CINTURON DE HERRAMIENTAS, CON BOLSA PARA HERRAMIENTAS
TRAJE DE BOMBERO
PORTAEXTINTOR PARA EXTINTOR DE 9 KILOS
CINTA DELIMIRADORA AMARILLA CON NEGRO
CINTA DELIMITADORA PROHIBIDO EL PASO
CINTA DELIMITADORA PRECAUCIÓN
DETECTOR DE HUMO CON ALARMA
DETECTOR DE GAS NATURAL Y GAS L.P.
BATA DE TRABAJO</t>
  </si>
  <si>
    <t>S022</t>
  </si>
  <si>
    <t>CUBREBOCAS TIPO MASCARILLA 5 CAPAS KN95
CUBREBOCAS TRICAPA, CAJA
BAUMANÓMETRO DIGITAL       
GLUCÓMETRO
OXÍMETRO
TORUNDA DE ALGODÓN
VENDA ELÁSTICA DE 5 CENTÍMETROS
AGUA OXIGENADA DE 480 MILILITROS
ESTETOSCOPIO DOBLE
SUMINISTROS PARA BOTIQUÍN
ALCOHOL ETÍLICO DE 250 MILILITROS
GUANTES DE LÁTEX
SABANAS DESECHABLES AZUL PARA CAMILLA
TERMÓMETRO DIGITAL TIPO PISTOLA
VENDA ELÁSTICA DE 7.5 CENTÍMETROS
BOTIQUÍN PORTÁTIL
GASA ESTÉRIL DE 10 POR 10 CENTÍMETROS
CINTA MICROPOROSA COLOR PIEL CINTA 5CM X 9.1 MT.
VENDITAS TRANSPIEL SURTIDAS
VENDA ELÁSTICA DE 10 CENTÍMETROS
ABATELENGUAS
COLLARÍN DE INMOVILIZACIÓN AJUSTABLE
TIRAS REACTIVAS Y LANCETAS</t>
  </si>
  <si>
    <t>S023</t>
  </si>
  <si>
    <t xml:space="preserve">CHALECO DE SEGURIDAD
CASCO PROTECTOR
LENTES DE PROTECCIÓN
GUANTE DE CARNAZA
ZAPATO INDUSTRIAL CON CASQUILLO DIELÉCTRICO
GUANTES PARA COMBATIENTE DE INCENDIO
CINTURON FAJA
ARNÉS DE SEGURIDAD ANTICAIDAS CON CINCO ANILLOS
LÍNEA DE VIDA
GUANTES DIELÉCTRICOS PROTECCIÓN HASTA 1000 V. </t>
  </si>
  <si>
    <t>S024</t>
  </si>
  <si>
    <t>Oficialía Mayor</t>
  </si>
  <si>
    <t>Coordinación Administrativa (23400000030000S)</t>
  </si>
  <si>
    <t>3200 – Servicios de Arrendamiento</t>
  </si>
  <si>
    <t>3251 Arrendamiento de vehículos</t>
  </si>
  <si>
    <t xml:space="preserve">                            59,918,597.64</t>
  </si>
  <si>
    <t>RENTA DE AUTOBUSES</t>
  </si>
  <si>
    <t>CA-0007-2026</t>
  </si>
  <si>
    <t>59918597.64</t>
  </si>
  <si>
    <t>3251010060</t>
  </si>
  <si>
    <t>SERVICIO DE RENTA DE AUTOBUSES PARA EL TRASLADO DE PERSONAL.</t>
  </si>
  <si>
    <t>LPNP-004-2026</t>
  </si>
  <si>
    <t>ENLACES TERRESTRES TURMAR, S. DE R.L. DE C.V.</t>
  </si>
  <si>
    <t>ETT160825FP7</t>
  </si>
  <si>
    <t>CS/OPD/6/2026</t>
  </si>
  <si>
    <t>S025</t>
  </si>
  <si>
    <t>Secretaría de Bienestar</t>
  </si>
  <si>
    <t>4413 Gastos relacionados con actividades culturales, deportivas y de ayuda extraordinaria</t>
  </si>
  <si>
    <t xml:space="preserve">                          388,157,000.00</t>
  </si>
  <si>
    <t>SERVICIO DE EMISIÓN DE TARJETAS PERSONALIZADAS QUE SIRVA COMO MEDIO DE ACCESO AL APOYO MONETARIO Y DE SERVICIOS QUE OTORGA EL PROGRAMA DE DESARROLLO SOCIAL "MUJERES CON BIENESTAR"</t>
  </si>
  <si>
    <t>CA-0010-2026</t>
  </si>
  <si>
    <t>15010114 - Ramo 28</t>
  </si>
  <si>
    <t>388157000</t>
  </si>
  <si>
    <t>4413011138</t>
  </si>
  <si>
    <t>SERVICIO DE EMISIÓN DE TARJETAS PERSONALIZADAS QUE SIRVA COMO MEDIO DE ACCESO AL APOYO MONETARIO Y DE SERVICIOS QUE OTORGA EL PROGRAMA DE DESARROLLO SOCIAL "MUJERES CON BIENESTAR".</t>
  </si>
  <si>
    <t>LPNP-005-2026</t>
  </si>
  <si>
    <t>SERVICIOS BROXEL, S.A.P.I. DE C.V.</t>
  </si>
  <si>
    <t>SBR130327HU9</t>
  </si>
  <si>
    <t>CS/OPD/5/2026</t>
  </si>
  <si>
    <t>S026</t>
  </si>
  <si>
    <t>Secretaría de Educación, Ciencia, Tecnología e Innovación</t>
  </si>
  <si>
    <t xml:space="preserve">                              3,993,939.17</t>
  </si>
  <si>
    <t>SERVICIO INTEGRAL PARA LA ORGANIZACIÓN Y EJECUCIÓN DE LA "PRESEA ESTADO DE MÉXICO" 2025</t>
  </si>
  <si>
    <t>CA-0006-2026</t>
  </si>
  <si>
    <t>4000000</t>
  </si>
  <si>
    <t>3821103007</t>
  </si>
  <si>
    <t>SERVICIO INTEGRAL PARA LA ORGANIZACIÓN Y EJECUCIÓN DE LA "PRESA ESTADO DE MÉXICO" 2025.</t>
  </si>
  <si>
    <t>Licitación Publica Nacional Presencial</t>
  </si>
  <si>
    <t>LPNP-003-2026</t>
  </si>
  <si>
    <t>GREGORIA CUEVAS ALVIRDE</t>
  </si>
  <si>
    <t>CUAG780429480</t>
  </si>
  <si>
    <t>CS/B/1/2026</t>
  </si>
  <si>
    <t>Orlando Gutiérrez Vilchis</t>
  </si>
  <si>
    <t>S027</t>
  </si>
  <si>
    <t xml:space="preserve">                                 576,666.76</t>
  </si>
  <si>
    <t>SERVICIO INTEGRAL PARA LA "EXPO FERIA TEQUIXQUIAC 206"</t>
  </si>
  <si>
    <t>S028</t>
  </si>
  <si>
    <t>3341 Capacitación</t>
  </si>
  <si>
    <t xml:space="preserve">                                 392,354.01</t>
  </si>
  <si>
    <t>ENTRENAMIENTO DE EXTINCIÓN CONTRA INCENDIOS (HELICOPTER AERIAL FIREFIGHTING TRAINING)</t>
  </si>
  <si>
    <t>S029</t>
  </si>
  <si>
    <t>Secretaría de Salud</t>
  </si>
  <si>
    <t>Coordinación Administrativa ( 20800001000000S )</t>
  </si>
  <si>
    <t xml:space="preserve">                                        965.51</t>
  </si>
  <si>
    <t>S030</t>
  </si>
  <si>
    <t xml:space="preserve">                                 580,000.00</t>
  </si>
  <si>
    <t>SERVICIO DE RENTA DE AUTOBUSES PARA EL TRASLADO DEL PERSONAL.</t>
  </si>
  <si>
    <t>S031</t>
  </si>
  <si>
    <t>ALCANCE A OFICIO DE CARAVANAS ITINERANTES</t>
  </si>
  <si>
    <t>S032</t>
  </si>
  <si>
    <t>3361 Servicios de apoyo administrativo y fotocopiado</t>
  </si>
  <si>
    <t xml:space="preserve">                                 561,541.50</t>
  </si>
  <si>
    <t>ENCUADERNACIÓN DE LA CUENTA PÚBLICA DEL GOBIERNO DEL ESTADO DE MÉXICO 2025
IMPRESIÓN Y ENCUADERNACIÓN DEL MANUAL ÚNICO DE CONTABILIDAD GUBERNAMENTAL 2026 (VIGÉSIMA QUINTA EDICIÓN)</t>
  </si>
  <si>
    <t>S033</t>
  </si>
  <si>
    <t>DIRECCIÓN DE ADMINISTRACIÓN Y SERVICIOS GENERALES</t>
  </si>
  <si>
    <t>2171 Material didáctico</t>
  </si>
  <si>
    <t xml:space="preserve">                                        495.00</t>
  </si>
  <si>
    <t>FISCO AGENDA 2026</t>
  </si>
  <si>
    <t>S034</t>
  </si>
  <si>
    <t>3900 – Otros Servicios Generales</t>
  </si>
  <si>
    <t xml:space="preserve">                                          71.50</t>
  </si>
  <si>
    <t>SERVICIO DE GARRAFONES DE AGUA PARA LA DIRECCIÓN GENERAL DE RECAUDACIÓN</t>
  </si>
  <si>
    <t>S035</t>
  </si>
  <si>
    <t>3591 Servicios de fumigación</t>
  </si>
  <si>
    <t xml:space="preserve">                                   31,764.23</t>
  </si>
  <si>
    <t>SERVICIO DE FUMIGACIÓN Y CONTROL DE PLAGAS PARA DIRECCIÓN GENERAL DE RECAUDACIÓN</t>
  </si>
  <si>
    <t>S036</t>
  </si>
  <si>
    <t xml:space="preserve">                                     2,550.00</t>
  </si>
  <si>
    <t>MULTI AGENDA FISCAL Y COMPLEMENTO 2026</t>
  </si>
  <si>
    <t>S037</t>
  </si>
  <si>
    <t>COORDINACIÓN ADMINISTRATIVA</t>
  </si>
  <si>
    <t xml:space="preserve">                            65,244,589.32</t>
  </si>
  <si>
    <t>CONTRATACIÓN DE SERVICIOS DE FOTOCOPIADO, IMPRESIÓN Y DIGITALIZACIÓN PARA LAS DEPENDENCIAS, ORGANISMOS AUXILIARES, ORGANISMOS AUTÓNOMOS Y TRIBUNALES ADMINISTRATIVOS DEL PODER EJECUTIVO DEL ESTADO DE MÉXICO.</t>
  </si>
  <si>
    <t>CA-0020-2026</t>
  </si>
  <si>
    <t>65244589.32</t>
  </si>
  <si>
    <t>3361050003</t>
  </si>
  <si>
    <t>"CONTRATACION DE SERVICIOS DE FOTOCOPIADO, IMPRESIÓN Y DIGITALIZACIÓN PARA LAS DEPENDENCIAS, ORGANISMOS AUXILIARES, ORGANISMOS AUTONÓMOS Y TRIBUNALES ADMINISTRATIVOS DEL PODER EJECUTIVO DEL ESTADO DE MEXICO."</t>
  </si>
  <si>
    <t>ADP-010-2026</t>
  </si>
  <si>
    <t>BLACK ECCO TI, S.A. DE C.V.</t>
  </si>
  <si>
    <t>BET190705434</t>
  </si>
  <si>
    <t>CS/OPD/7/2026</t>
  </si>
  <si>
    <t xml:space="preserve">DIRECCIÓN DE PROCEDIMIENTOS ADQUISITIVOS DEL SECTOR AUXILIAR Y APOYO INTERSECTORIAL </t>
  </si>
  <si>
    <t>S038</t>
  </si>
  <si>
    <t xml:space="preserve">                                 315,136.95</t>
  </si>
  <si>
    <t>RENTA DE SANITARIO PORTÁTIL TIPO A.
RENTA DE SANITARIO PORTÁTIL TIPO B.
RENTA DE SANITARIO PORTÁTIL PARA PERSONAS CON DISCAPACIDAD.
RENTA DE SANITARIO TIPO C.
RENTA DE SANITARIO PORTÁTIL TIPO CAMPER MIXTO.
RENTA DE SANITARIO PORTÁTIL TIPO CAMPER HOMBRES.
RENTA DE SANITARIO PORTÁTIL TIPO CAMPER MUJERES.
RENTA DE MÓDULO DE SANITARIO ARMABLE MUJERES.
RENTA DE MÓDULO DE SANITARIO ARMABLE HOMBRES.
RENTA DE LAVAMANOS DOBLE.
RENTA DE REGADERA PORTÁTIL.
RENTA DE MODULO DE MINGITORIO.
RENTA DE SANITARIO PORTÁTIL TIPO CAMPER DE OFICINA.
RENTA DE MÓDULO DISPENSADOR DE GEL ANTIBACTERIAL.
RENTA DE MÓDULO DE SANITARIO DOBLE.</t>
  </si>
  <si>
    <t>CA-0017-2026</t>
  </si>
  <si>
    <t>26421561</t>
  </si>
  <si>
    <t>"3821060001 3821060002 3821060003 3821060004 3821060005 3821060006 3821060007 3821060008 3821060009 3821102937 3821140001 3821060010 3821060011 3821102938 3821060012"</t>
  </si>
  <si>
    <t>LETRINAS</t>
  </si>
  <si>
    <t>IRP-002-2026</t>
  </si>
  <si>
    <t xml:space="preserve">RENTA DE REGADERAS Y SERVICIOS, S.A. DE C.V. </t>
  </si>
  <si>
    <t>RRS1302111IA</t>
  </si>
  <si>
    <t>CS/OPD/10/2026</t>
  </si>
  <si>
    <t>Dirección de Procedimientos Adquisitivos del Sector Auxiliar y Apoyo Intersectorial</t>
  </si>
  <si>
    <t>S038-D</t>
  </si>
  <si>
    <t>LPNP-008-2026</t>
  </si>
  <si>
    <t>Desierto, ningún oferente cumplió cualitativamente para CA-0017-2026</t>
  </si>
  <si>
    <t>S039</t>
  </si>
  <si>
    <t xml:space="preserve">                                     1,376.48</t>
  </si>
  <si>
    <t>RENTA DE FUNDA PARA VALLA METÁLICA
RENTA DE CARPA DE 3, 3.5 Y 4 METROS DE ALTURA.
RENTA DE CARPA DE 20, 30, 40 O 50 METROS DE ANCHO
RENTA DE CARPA DE 6 METROS DE ALTURA
RENTA DE MESA REDONDA
RENTA DE MESA TABLÓN
RENTA DE ENLONADO
RENTA DE VALLA DE METÁLICA
RENTA DE MANTEL PARA MESA
RENTA DE CARPA PANORÁMICA DE 20 METROS DE LARGO
RENTA DE GRADAS
RENTA DE SILLA PLEGADIZA
RENTA DE SILLA TIPO TIFFANY
RENTA DE SILLA DE TELA PLIANA
RENTA DE CARPA DE 5 METROS DE ALTURA</t>
  </si>
  <si>
    <t>CA-0016-2026</t>
  </si>
  <si>
    <t>116016974.17</t>
  </si>
  <si>
    <t>"3821020001 3821102927 3821102928 3821050057 3821102929 3821102930 3821030001 3821030002 3821102931 3821102932 3821102933 3821030003 3821102934 3821102935 3821102936"</t>
  </si>
  <si>
    <t>CARPAS</t>
  </si>
  <si>
    <t>SERVICIOS Y EVENTOS BK, S.A. DE C.V.</t>
  </si>
  <si>
    <t>SEB1502102P4</t>
  </si>
  <si>
    <t>CS/OPD/9/2026</t>
  </si>
  <si>
    <t>S040</t>
  </si>
  <si>
    <t>2611-COMBUSTIBLES, LUBRICANTES Y ADITIVOS.</t>
  </si>
  <si>
    <t xml:space="preserve">                          622,209,010.66</t>
  </si>
  <si>
    <t>SUMINISTRO DE MONEDEROS ELECTRÓNICOS DE COMBUSTIBLES, LUBRICANTES Y ADITIVOS</t>
  </si>
  <si>
    <t>CA-0014-2026</t>
  </si>
  <si>
    <t>622209010.66</t>
  </si>
  <si>
    <t>2611012243</t>
  </si>
  <si>
    <t>PAQUETE</t>
  </si>
  <si>
    <t>LPNP-006-2026</t>
  </si>
  <si>
    <t>SERVICIOS BROXEL, S.AP.I. DE C.V.</t>
  </si>
  <si>
    <t>CB/OPD/2/2026</t>
  </si>
  <si>
    <t>S041</t>
  </si>
  <si>
    <t xml:space="preserve">                          377,730,332.44</t>
  </si>
  <si>
    <t>SERVICIO DE ASEO Y LIMPIEZA DE INMUEBLES.</t>
  </si>
  <si>
    <t>CA-0015-2026</t>
  </si>
  <si>
    <t>PAVEL RAMSES HUERTAS CABRERA</t>
  </si>
  <si>
    <t>377730332.44</t>
  </si>
  <si>
    <t>3581122834</t>
  </si>
  <si>
    <t>SERVICIO DE ASEO Y LIMPIEZA DE INMUEBLES</t>
  </si>
  <si>
    <t>LPNP-007-2026</t>
  </si>
  <si>
    <t>SLYCOM, S.A. DE C.V.</t>
  </si>
  <si>
    <t>SLY2312195E7</t>
  </si>
  <si>
    <t>CS/OPD/8/2026</t>
  </si>
  <si>
    <t>S042</t>
  </si>
  <si>
    <t xml:space="preserve">                                 344,725.00</t>
  </si>
  <si>
    <t xml:space="preserve">SERVICIO INTEGRAL PARA EL STAND CON EL QUE PARTICIPARÁ LA SECRETARÍA DE CULTURA Y TURISMO A TRAVÉS DEL CONSEJO EDITORIAL DE LA ADMINISTRACIÓN PÚBLICA ESTATAL EN LA “47 EDICIÓN DE LA FERIA INTERNACIONAL DEL LIBRO DEL PALACIO DE MINERÍA”. </t>
  </si>
  <si>
    <t>S043</t>
  </si>
  <si>
    <t>DIRECCIÓN DE SERVICIOS GENERALES Y APOYO LOGÍSTICO</t>
  </si>
  <si>
    <t xml:space="preserve">                            33,900,068.87</t>
  </si>
  <si>
    <t>SUMINISTRO DE GAS L.P. EN CENTROS PENITENCIARIOS Y DE REINSERCIÓN SOCIAL</t>
  </si>
  <si>
    <t>CA-0011-2026</t>
  </si>
  <si>
    <t>33900068.87</t>
  </si>
  <si>
    <t>3121012680</t>
  </si>
  <si>
    <t>ADP-006-2026</t>
  </si>
  <si>
    <t>GRUPO CENTURIÓN COMBUSTIBLES, S.A.P.I DE C.V.</t>
  </si>
  <si>
    <t>GCE140919BVA</t>
  </si>
  <si>
    <t>CS/B/3/2026</t>
  </si>
  <si>
    <t>S044</t>
  </si>
  <si>
    <t>3421 Servicios de cobranza, investigación crediticia y similar</t>
  </si>
  <si>
    <t>ENTREGA A DOMICILIO DE MEDIOS DE IDENTIFICACIÓN VEHICULAR</t>
  </si>
  <si>
    <t>S045</t>
  </si>
  <si>
    <t>3381 Servicios de vigilancia</t>
  </si>
  <si>
    <t xml:space="preserve">                          633,856,081.24</t>
  </si>
  <si>
    <t>SERVICIO DE SEGURIDAD Y VIGILANCIA</t>
  </si>
  <si>
    <t>CA-0008-2026</t>
  </si>
  <si>
    <t>633856081.24</t>
  </si>
  <si>
    <t>3381012756</t>
  </si>
  <si>
    <t>SERVICIO DE SEGURIDAD Y VIGILANCIA.</t>
  </si>
  <si>
    <t>ADP-005-2026</t>
  </si>
  <si>
    <t>CUERPO DE GUARDIAS DE SEGURIDAD INDUSTRIAL BANCARIA Y COMERCIAL DEL VALLE DE TOLUCA</t>
  </si>
  <si>
    <t>CGS8512298A8</t>
  </si>
  <si>
    <t>CS/B/2/2026</t>
  </si>
  <si>
    <t>S046</t>
  </si>
  <si>
    <t>SUBCOORDINACIÓN DE ADQUISICIONES Y CONTROL PATRIMONIAL</t>
  </si>
  <si>
    <t>4466</t>
  </si>
  <si>
    <t>REPARACIÓN Y MANTENIMIENTO PARA ELEVADOR INSTALADO EN LA OFICINA DE LA GUBERNATURA</t>
  </si>
  <si>
    <t>S047</t>
  </si>
  <si>
    <t xml:space="preserve">                                   34,761.69</t>
  </si>
  <si>
    <t>SERVICIO DE FUMIGACIÓN Y CONRTOL DE PLAGAS PARA LAS OFICINAS DE LA GUBERNATURA</t>
  </si>
  <si>
    <t>S048</t>
  </si>
  <si>
    <t xml:space="preserve">                                   26,649.42</t>
  </si>
  <si>
    <t>SERVICIO DE FUMIGACIÓN Y CONTROL DE PLAGAS PARA LA OFICINA DE LA VOCERÍA DE LA GUBERNATURA</t>
  </si>
  <si>
    <t>S049</t>
  </si>
  <si>
    <t xml:space="preserve">                                 125,092.38</t>
  </si>
  <si>
    <t>SERVICIO DE FUMIGACIÓN Y CONTROL DE PLAGAS PARA LA OFICINAS DE LA UNIDAD DE APOYO A LA ADMINISTRACIÓN GENERAL</t>
  </si>
  <si>
    <t>S050</t>
  </si>
  <si>
    <t>2222 Productos alimenticios para animales</t>
  </si>
  <si>
    <t xml:space="preserve">                                     3,367.50</t>
  </si>
  <si>
    <t>ALFALFA ACHICALADA.
ALIMENTO PARA CANINOS ADULTOS.
ALIMENTO EXTRUIDO AL 100% PARA EQUINOS.</t>
  </si>
  <si>
    <t>CA-0019-2026</t>
  </si>
  <si>
    <t>11877796.5</t>
  </si>
  <si>
    <t>"2222010005, 2222011539, 2222011540"</t>
  </si>
  <si>
    <t>"ALFALFA ACHICALDA ALIMENTO PARA CANINOS ADULTOS ALIMENTO EXTRUIDO AL 100% PARA EQUINOS"</t>
  </si>
  <si>
    <t>"Paca, Bulto, Bulto"</t>
  </si>
  <si>
    <t>LPNP-009-2026</t>
  </si>
  <si>
    <t>PAMELA GUTIÉRREZ OSORNIO</t>
  </si>
  <si>
    <t>GUOP9402275H4</t>
  </si>
  <si>
    <t>CB/B/3/2026</t>
  </si>
  <si>
    <t>S051</t>
  </si>
  <si>
    <t xml:space="preserve">                              1,601,349.58</t>
  </si>
  <si>
    <t>HARINA DE TRIGO PARA LA ELABORACIÓN DE PAN
HARINA DE MAÍZ PARA LA ELABORACIÓN DE TORTILLA
MATERIAS PRIMAS PARA LA ELABORACIÓN DE PAN Y TORTILLA</t>
  </si>
  <si>
    <t>CA-0013-2026</t>
  </si>
  <si>
    <t>94508237</t>
  </si>
  <si>
    <t>"2211010004, 2211010005, 2211010020"</t>
  </si>
  <si>
    <t>"HARINA DE TRIGO PARA LA ELABORACIÓN DE PAN. HARINA DE MAÍZ PARA LA ELABORACIÓN DE TORTILLA. MATERIAS PRIMAS PARA LA ELABORACIÓN DE PAN Y TORTILLA."</t>
  </si>
  <si>
    <t>"Bulto, Bulto, Paquete"</t>
  </si>
  <si>
    <t>ADP-007-2026</t>
  </si>
  <si>
    <t>LA COSMOPOLITANA, S.A. DE C.V.</t>
  </si>
  <si>
    <t>CB/B/1/2026</t>
  </si>
  <si>
    <t>S052</t>
  </si>
  <si>
    <t xml:space="preserve">                          292,798,548.00</t>
  </si>
  <si>
    <t>CA-0012-2026</t>
  </si>
  <si>
    <t>293382230</t>
  </si>
  <si>
    <t>2211011496</t>
  </si>
  <si>
    <t>SUMINISTRO DE VIVERES</t>
  </si>
  <si>
    <t>ADP-008-2026</t>
  </si>
  <si>
    <t>file:///C:/Users/UsuarioGEM/Downloads/1.%20INVITACIO%C3%ACN%20ADP-008-2026%202211%20PRODUCTOS%20ALIMENTICIOS%20PARA%20PERSONAS%20(V%C3%8DVERES)T.pdf</t>
  </si>
  <si>
    <t>CB/B/2/2026</t>
  </si>
  <si>
    <t xml:space="preserve">Orlando Gutiérrez Vilchis </t>
  </si>
  <si>
    <t>S053</t>
  </si>
  <si>
    <t>3992 GASTOS DE SERVICIOS MENORES</t>
  </si>
  <si>
    <t>GARRAFÓN DE AGUA</t>
  </si>
  <si>
    <t>S054</t>
  </si>
  <si>
    <t>3831 Congresos y convenciones</t>
  </si>
  <si>
    <t xml:space="preserve">                                 578,250.00</t>
  </si>
  <si>
    <t>CONTRATACIÓN DEL SERVICIO DE CAPACITACIÓN A TRAVES DEL “DIPLOMADO PARA LA FORMACIÓN DE GUÍAS DE TURISTAS ESPECIALIZADOS EN EXCURSIONISMO DE LOS PUEBLOS CON ENCANTO”</t>
  </si>
  <si>
    <t>S055</t>
  </si>
  <si>
    <t xml:space="preserve">                                 130,469.10</t>
  </si>
  <si>
    <t>CONTRATACIÓN DE TESTIGO SOCIAL PARA LA CONTRATACIÓN DEL SERVICIO INTEGRAL “CARAVANAS ITINERANTES POR LA JUSTICIA SOCIAL”</t>
  </si>
  <si>
    <t>S056</t>
  </si>
  <si>
    <t>130469,1</t>
  </si>
  <si>
    <t>TESTIGO SOCIAL PARA LA CONTRATACIÓN DEL SERVICIO DE SEGURIDAD Y VIGILANCIA</t>
  </si>
  <si>
    <t>S057</t>
  </si>
  <si>
    <t>2461 Material eléctrico y electrónico</t>
  </si>
  <si>
    <t xml:space="preserve">                                   62,762.45</t>
  </si>
  <si>
    <t>CALBE TIPO POT CAL. 10 ROLLO CON 100 MT. (BLANCO O GRIS)
ROLLO DE 100 MT. CADA UNA DE CABLE PORTA ELECTRODO DE 1/0 ANTIFLAMA
ROLLO DE 100 MT. CADA UNA DE CABLE PORTA ELECTRODO DE 2/0 ANTIFLAMA
ROLLO DE 100 MT. CADA UNA DE CABLE PORTA ELECTRODO DE 3/0 ANTIFLAMA
ROLLO DE 100 MT. CADA UNA DE CABLE PORTA ELECTRODO ANTIFLAMA CALIBRE 2
CONTACTO USO RUDO MONOFÁSICO
TAPAS PARA CONTACTO DE USO RUDO DE ALUMINIO
CHALUPAS DE ALUMINIO PARA CONTACTO USO RUDO
LÁMPARAS SORDAS
TORRE DE MINIBRUTO CON 4 UNIDADES C/U DE 120 VOLTS
FOCOS DE MINIBRUTOS 120 VOLTS 650 WATTS
INTERRUPTORES DOBLE TIRO DE
ZAPATAS DE COBRE PARA
CONECTORES CAM LOOK
CONECTORES DE CHASIS
CONECTORES DE CHASIS
YELOW JACKET
CABLE
CABLE DUPLEX
PROBADOR DE CORRIENTE TIPO LAPIZ
SOQUET
LÁMPARA DE EMERGENCIA
LÁMPARA
EXTENSIÓN ELECTRICA DE 20 METROS USO RUDO
EXTENSIÓN ELÉCTRICA USO RUDO DE 6 METROS
CABLE THW CALIBRE 14
TERMO-PASTILLA 10 AMPERES
TERMO-PASTILLA 15 AMPERES
TERMO-PASTILLA 40 AMPERES
REFLECTOR LED DE 100 WATTS
LÁMPARA DE MANO TÁCTICA DE 3000 LUMENES
FOCO LED 45 WATTS
PANEL LED DE 60 POR 60 CENTIMETROS, LUZ CALIDA
LÁMPARA DE EMERGENCIA DE 60 LEDS
CABLE POT
FOCO AHORRADOR LUZ CALIDA DE 45 WATTS MCA, MAG
FOCO AHORRADOR LUZ CALIDA DE 65 WATTS MCA, MAG
FOCO LED TIPO MR-16 MARCA TECNOLITE DE 5.5 W. COLOR DE LUZ CALIDA 3000 °K
FOCO PILOTO DE 10 WATTS 110-140 VOLTS
LAMPARA FLUORESCENTE TIPO SLIM DE 30 WATTS LUZ DE DIA
LÁMPARA FLUORESCENTE  TIPO SLIM DE 60 WATTS LUZ DE DIA
LAMPARA LED
LAMPARA LED
LAMPARA LED
LÁMPARA TUBULAR
LÁMPARA TUBULAR
PASTILLA BREAKER FEDERAL
PASTILLA BREAKER FEDERAL
CENTRO DE CARGA
EXTENSIÓN ELÉCTRICA
REFLECTOR LED
BASE PARA LAMPARA T8
CABLE USO RUDO
CINTA
COMPROBADOR DE VOLTAJE
CONDUCTOR DE COBRE DE NUDO
CONECTOR CILÍNDRICO
CONECTOR DERIVADOR
CONECTOR DERIVADOR
ELEMENTO QUÍMICO, PARA PUESTA A TIERRA
FOCO DE 33W
FOTOCELDA MULTIRANGO DE 110-240 V
KIT DE CRIMPADORA HIDRÁULICA
LÁMPARA DE 10 WATTS DE LED
TERMINAL PARA PUESTA A TIERRA
ZAPATA CILÍNDRICA BIMETÁLICA
SOQUET TIPO MOGUL
LAMPARA TIPO SUBURBANA DE LED
CABLE ELÉCTRICO DUPLEX CALIBRE 10
 LINTERNA RECARGABLE
 FOCO DE 100 WATTS
 EXTENSIÓN ELÉCTRICA USO RUDO DE 20 METROS
 APAGADOR SENCILLO CON TAPA
 EXTENSIÓN ELÉCTRICA USO RUDO DE 15 METROS
 PROBADOR DE CORRIENTE TIPO LAPIZ
 SOQUET
 CINCHO DE 10 CENTÍMETROS
 CANALETA DE 2 VÍAS DE PVC
 CINTA PARA DUCTOS
 LÁMPARA DE EMERGENCIA DE 90 LEDS
 FOCO AHORRADOR DE 23 WATTS
 FOCO AHORRADOR DE 65 WATTS
 CANALETA DE 1/2 PULGADA
 FOCO AHORRADOR DE 10 WATTS
 CONTACTO DUPLEX CON PLACA
 CINTA DE AISLAR DE 19 MILÍMETROS
 EXTENSIÓN ELÉCTRICA DE 4 METROS
 EXTENSIÓN ELÉCTRICA USO RUDO DE 10 METROS
 LÁMPARA LINTERNA DE MANO RECARGABLE
 CLAVIJA METÁLICA USO RUDO
 FOCO AHORRADOR DE 15 WATTS
CANALETA PLÁSTICA DE 12 POR 32 MILÍMETROS POR 2 METROS DE LARGO
 GRAPA PARA CABLE
 FUSIBLE DE 30 AMPERES
 FUSIBLE DE 60 AMPERES TIPO CARTUCHO
 CONTACTO SENCILLO CON TAPA
 CLAVIJA
 MULTICONTACTO DE 6 ENTRADAS
 EXTENSIÓN ELÉCTRICA USO RUDO DE 5 METROS
 CABLE DUPLEX CALIBRE 12
 EXTENSIÓN ELÉCTRICA DE 5 METROS
 SOQUET DE BAQUELITA
 FOCO AHORRADOR DE 24 WATTS
 CANALETA BLANCA DE 17 MILÍMETROS POR 35 MILÍMETROS POR 2 METROS
 EXTENSIÓN ELÉCTRICA DE 3 METROS
 CENTRO DE CARGA 6 ESPACIOS
 PROBADOR DE POLARIDAD PARA CONTACTOS
 CANALETA AUTOADHERIBLE 20 POR 20 MILÍMETROS POR 2 METROS DE LARGO
 CINCHOS DE 15 CENTÍMETROS
 CINCHOS DE 30 CENTÍMETROS
 GUÍA PARA CABLE 30 METROS
 CAJA CHALUPA DE 2 POR 4 PULGADAS
 APAGADOR CON PLACA
 CENTRO DE CARGA QOD2S
 CENTRO DE CARGA QOD4S
 FOCO ESPIRAL DE 26 WATTS T2
 TAPA DE 2 PERFORACIONES PARA JACK RJ45
 REFLECTOR LED DE 200 WATTS
 LINTERNA TIPO MINERO
 LISTÓN FUSIBLE DE 30 AMPERES
EXTENSIÓN PARA LÍNEA TELEFÓNICA DE 10 METROS
EXTENSIÓN PARA LÍNEA TELEFÓNICA DE 15 METROS
 CABLE THW AWG CALIBRE 12
 LÁMPARA TUBO DE LED 18 WATTS
 LÁMPARA FLUORESCENTE DE 14 WATTS T8
PILA ALCALINA AA
 PILA ALCALINA AAA
 POLIDUCTO DE 1/2 PULGADA
 CARGADOR CON (4) BATERIAS RECARGABLES
 CINCHOS DE 20 CENTÍMETROS
 GABINETE BLANCO CON REJA Y FOCOS LED 36 W
 EXTENSIÓN ELECTRICA DE 20 METROS USO RUDO
EXTENSIÓN ELÉCTRICA USO RUDO DE 6 METROS
 EXTENSIÓN ELÉCTRICA USO RUDO DE 30 METROS
 CANALETA PLÁSTICA 2 X 1.2 X 200 CENTÍMETROS AUTOADHERIBLE
 CANALETA PLÁSTICA 2.5 X 2.5 X 200 CENTÍMETROS AUTOADHERIBLE
 CANALETA PLÁSTICA 2.4 POR 4.0 POR 200 CENTÍMETROS AUTOADHERIBLE
 CABLE THW CALIBRE 8
 CABLE THW CALIBRE 14
 CABLE THW CALIBRE 16
 CABLE THW DEL NÚMERO 10
 CABLE UTP CATEGORIA 6
 CINTA ADHESIVA DOBLE CARA TRANSPARENTE 1 PULGADA DE ANCHO POR 1.50 METROS DE LARGO
APAGADOR ESCALERA CON PLACA
 INTERRUPTOR TERMOMAGNÉTICO DE 3 POLOS DE 100 AMPERES
 CABLE DUPLEX CALIBRE 14
 APAGADOR SENCILLO VISIBLE CUADRADO
CAJA UNIVERSAL PARA CANALETA
 CANALETA DE ALUMNIO MEDIA CAÑA DE 2 ½ PULGADA
 PLACA PARA CONTACTO DUPLEX
CONTACTO DUPLEX POLARIZADO SIN TAPA
 LÁMPARA DE MANO TÁCTICA DE 3000 LUMENES
 CABLE THW DEL NÚMERO 12
 SOCKET PARA TUBO T8 CON BASE G13
 CONECTOR PARA TUBO LED T8
 CONTACTO CON PLACA
 BALASTRO 3 POR 14 WATTS
 APAGADOR DOBLE CON TAPA
 LAMPARA FLUORESCENTE ESPIRAL DE 23 WATTS.
 FOCO DULUX 2 PINES DE S13W
 CINTA CANELA GRIS INDUSTRIAL
 PAQUETE DE BATERÍAS AAA
 EXTENSIÓN DE 10 METROS
 PILA O BATERÍA RECARGABLE NÍQUEL-METAL, TAMAÑO C
 4 PILAS O BATERÍAS RECARGABLES TIPO “AAA”
CAJA DE CONTACTOS PARA CANALETA
 4 PILAS O BATERÍAS RECARGABLES "AA"
 LÁMPARA DE EMERGENCIA TIPO LED
 PROBADOR UNIVERSAL DE PILAS
CARGADOR DE PILAS
 BATERÍA RECARGABLE AA
 CABLE TELEFÓNICO
 CONECTOR RJ CATEGORÍA 5
 CABLE ESPIRAL TELEFÓNICO
CABLE DE USO RUDO CALIBRE 12 (3 POR 12)
CINTA DE AISLAR DE VINIL
BATERÍA ALCALINA AA DESECHABLE
CAJA EXTERIOR SENCILLA
CABLE DE USO RUDO CALIBRE 14
LÁMPARA COLGANTE TECNOLOGIA LED
CLAVIJA CONVERTIDORA
TERMO-PASTILLA 15 AMPERES
TERMO-PASTILLA 20 AMPERES
TERMO-PASTILLA 30 AMPERES
TUBO CONDUIT PARED DELGADA ½ PULGADA
CODO CONDUIT PARED DELGADA ½ PULGADA
EXTENSIÓN ELÉCTRICA DE USO RUDO 2 METROS
ROSETA CON JACK
PLUG RJ11
BATERÍA RECARGABLE AA</t>
  </si>
  <si>
    <t>S058</t>
  </si>
  <si>
    <t>3511 Reparación y mantenimiento de inmuebles</t>
  </si>
  <si>
    <t>SERVICIO DE IMPERMEABILIZACIÓN DE AZOTEA EN EL INMUEBLE DENOMINADO PALACIO DE GOBIERNO.
IMPERMEABILIZACIÓN DE EDIFICIOS ARCHIVO GENERAL DEL ESTADO DE MÉXICO.
SERVICIO DE PINTURA DE DOS EDIFICIOS ARCHIVO GENERAL DEL ESTADO DE MÉXICO.</t>
  </si>
  <si>
    <t>S059</t>
  </si>
  <si>
    <t>Oficialía Mayor (20603000000000L)</t>
  </si>
  <si>
    <t>3131 Servicio de agua</t>
  </si>
  <si>
    <t xml:space="preserve">                          133,632,803.97</t>
  </si>
  <si>
    <t xml:space="preserve"> SERVICIO DE SUMINISTRO, ABASTECIMIENTO Y DISTRIBUCIÓN DIARIO DE AGUA POTABLE EN PIPA</t>
  </si>
  <si>
    <t>CA-0018-2026</t>
  </si>
  <si>
    <t>133362860.59</t>
  </si>
  <si>
    <t>https://gobedomex-my.sharepoint.com/personal/coordtic_om_edomex_gob_mx/Documents/Aplicaciones/Microsoft%20Forms/Sistema%20de%20Seguimiento%20(2)%201/N%C3%BAmero%20de%20Oficio%20de%20liberaci%C3%B3n%20de%20recursos/Suficiencia%20CA-0018_JAQUELINE%20CASTA%C3%91EDA.pdf</t>
  </si>
  <si>
    <t>3131012681</t>
  </si>
  <si>
    <t>SERVICIO DE SUMINISTRO, ABASTECIMIENTO Y DISTRIBUCIÓN DIARIO DE AGUA POTABLE EN PIPA</t>
  </si>
  <si>
    <t>ADP-009-2026</t>
  </si>
  <si>
    <t>file:///C:/Users/UsuarioGEM/Downloads/1.%20INVITACI%C3%93N%20ADP-009-2026%203131%20SERVICIO%20DE%20AGUAt.pdf</t>
  </si>
  <si>
    <t xml:space="preserve">M19-INGENIERÍA CIVIL, S.A. DE C.V.  </t>
  </si>
  <si>
    <t>MCI150429I96</t>
  </si>
  <si>
    <t>CS/B/4/2026</t>
  </si>
  <si>
    <t>S060</t>
  </si>
  <si>
    <t>3531 Reparación, instalación y mantenimiento de bienes informáticos, microfilmación y tecnologías de la información</t>
  </si>
  <si>
    <t>MANTENIMIENTO PREVENTIVO Y CORRECTIVO DEL SISTEMA DE DETECCIÓN DE HUMO (MARCA BOSCH)
INSTALACIÓN Y CAMBIO DE BATERÍAS AL SISTEMA DE ENERGÍA ININTERRUMPIDA (UPS) MARCA EATON MODELO FE7KVA
SERVICIO DE MANTENIMIENTO A LA INFRAESTRUCTURA DE TELEFONÍA DEL CENTRO DE ATENCIÓN TELEFÓNICA DEL GOBIERNO DEL ESTADO DE MÉXICO</t>
  </si>
  <si>
    <t>S061</t>
  </si>
  <si>
    <t>45404,24</t>
  </si>
  <si>
    <t>BOTAS DE HULE DE SEGURIDAD, INDUSTRIAL DIELÉCTRICA.
GUANTES DE PIEL PARA TRABAJO.
IMPERMEABLE TIPO GABARDINA.
IMPERMEABLE DE DOS PIEZAS DIELÉCTRICO.
MOCHILA TÁCTICA MILITAR SENDERISMO.
CHALECO PARA TOPOGRÁFIA.
CHALECO DE ALTA VISIVILIDAD CON TIRAS REFLEJANTES.
CARETA PROTECTORA FACIAL CON LENTES.
ARNÉS PARA DESCENSO EN BARRANCOS.
GUANTES DIELÉCTRICOS PROTECCIÓN HASTA 1000 V.
GUANTES DE TRABAJO PARA DEMOLICIÓN.
RESPIRADOR REUTILIZABLE CON ANTEOJOS DE SEGURIDAD Y FILTROS.
GUANTES DE CARNAZA PARA SOLDAR PUÑO LARGO.
CINTURON PORTA HERRAMIENTA.</t>
  </si>
  <si>
    <t>S062</t>
  </si>
  <si>
    <t>3362 Impresiones de documentos oficiales</t>
  </si>
  <si>
    <t xml:space="preserve">                                        126.00</t>
  </si>
  <si>
    <t>concluido</t>
  </si>
  <si>
    <t>IMPRESIÓN DE GAFETE INVEA DEL ESTADO DE MÉXICO 2026</t>
  </si>
  <si>
    <t>S063</t>
  </si>
  <si>
    <t>3271 Arrendamiento de activos intangibles</t>
  </si>
  <si>
    <t>RENOVACIÓN DEL SOFTWARE DE LA MARCA VMWARE DE LA SECRETARÍA DE SEGURIDAD</t>
  </si>
  <si>
    <t>S064</t>
  </si>
  <si>
    <t>2611 COMBUSTIBLES, LUBRICANTES Y ADITIVOS.</t>
  </si>
  <si>
    <t>TESTIGO SOCIAL PARA LA CONTRATACIÓN DEL SERVICIO DE COMBUSTIBLES,
LUBRICANTES Y ADITIVOS</t>
  </si>
  <si>
    <t>S065</t>
  </si>
  <si>
    <t>TESTIGO SOCIAL PARA LA CONTRATACIÓN DEL SERVICIO DE LAVANDERÍA, LIMPIEZA E HIGIENE</t>
  </si>
  <si>
    <t>S066</t>
  </si>
  <si>
    <t>Secretaría del Campo</t>
  </si>
  <si>
    <t>4415 Apoyo a la infraestructura agropecuaria y forestal</t>
  </si>
  <si>
    <t xml:space="preserve">                                        100.00</t>
  </si>
  <si>
    <t>KAIROMONA (ATRAYENTE) PARA EL MONITOREO DE LA MOSCA DEL GUSANO BARRENADOR DEL GANADO.
TRAMPA ADHESIVA AZUL DE 10 POR 24 PUNTO 5 CENTIMETROS PARA EL MONITOREO DE LA MOSCA DEL GUSANO BARRENADOR DEL GANADO.</t>
  </si>
  <si>
    <t>S067</t>
  </si>
  <si>
    <t>3311 Servicios Profesionales, Científicos, Técnicos y Otros Servicios</t>
  </si>
  <si>
    <t>72200</t>
  </si>
  <si>
    <t>SERVICIO PROFESIONAL DE AUDITORÍA EXTERNA PARA REALIZAR TRABAJOS DE REVISIÓN, ANÁLISIS Y DICTAMINACIÓN DE ESTADOS FINANCIEROS DEL FIDEICOMISO FONDO ALIANZA PARA EL CAMPO DEL ESTADO DE MÉXICO (FACEM)</t>
  </si>
  <si>
    <t>S068</t>
  </si>
  <si>
    <t>2441 Madera y productos de madera</t>
  </si>
  <si>
    <t xml:space="preserve">                                   13,374.28</t>
  </si>
  <si>
    <t>VIGA DE MADERA DE PINO (10 POR 20 CENTÍMETROS)
 TABLA DE MADERA DE PINO (30 CENTÍMETROS POR 2.5 METROS)
 DECK DE MADERA DE TECA (9 CENTÍMETROS POR 1.20 METROS)
 DECK DE MADERA CUMARÚ (9 CENTÍMETROS POR 1.20 METROS)
 DUELA DE MADERA DE ENCINO AMERICANO (6 POR 90 CENTÍMETROS)
 DUELA DE MADERA DE ENCINO AMERICANO (7 POR 90 CENTÍMETROS)
 DUELA DE MADERA DE ENCINO NACIONAL (7 POR 90 CENTÍMETROS)</t>
  </si>
  <si>
    <t>S069</t>
  </si>
  <si>
    <t xml:space="preserve">                                 174,333.33</t>
  </si>
  <si>
    <t>CONTRATACIÓN DE EQUIPO DE SONIDO PARA EL “FESTIVAL CULTURAL QUINTO SOL, EN SU EDICIÓN XXXIX”.</t>
  </si>
  <si>
    <t>S070</t>
  </si>
  <si>
    <t>3363 Servicios de impresión de documentos oficiales</t>
  </si>
  <si>
    <t xml:space="preserve">                                     5,339.30</t>
  </si>
  <si>
    <t>IMPRESIÓN DE CARTEL PARA EL FESTIVAL CULTURAL QUINTO SOL, EN SU EDICIÓN XXXIX.
IMPRESIÓN DE LONA PARA EL FESTIVAL CULTURAL QUINTO SOL, EN SU EDICIÓN XXXIX.
IMPRESIÓN DE BANNER PARA EL FESTIVAL CULTURAL QUINTO SOL, EN SU EDICIÓN XXXIX.
IMPRESIÓN DE GAFETE “STAFF” PARA EL FESTIVAL CULTURAL QUINTO SOL, EN SU EDICIÓN XXXIX.
IMPRESIÓN DE GAFETE “PARTICIPANTE” PARA EL FESTIVAL CULTURAL QUINTO SOL, EN SU EDICIÓN XXXIX.</t>
  </si>
  <si>
    <t>S071</t>
  </si>
  <si>
    <t xml:space="preserve">                                        206.40</t>
  </si>
  <si>
    <t>SERVICIO DE BOX LUNCH DE LA TEMPORADA DE CONCIERTOS 154 DE LA ORQUESTA SINFÓNICA DEL ESTADO DE MÉXICO Y LA TEMPORADA 17 DE LA ORQUESTA FILARMÓNICA DEL ESTADO DE MÉXICO.</t>
  </si>
  <si>
    <t>S072</t>
  </si>
  <si>
    <t>5400 – Vehículos y Equipo de Transporte</t>
  </si>
  <si>
    <t>5411 Vehículos y equipo de transporte terrestre</t>
  </si>
  <si>
    <t xml:space="preserve">                              1,095,074.50</t>
  </si>
  <si>
    <t>VEHÍCULO TIPO SEDÁN 2026
CAMIONETA TIPO VAN 2026</t>
  </si>
  <si>
    <t>S073</t>
  </si>
  <si>
    <t>SUMINISTRO DE ABARROTES Y ALIMENTOS PARA LOS REFUGIOS DE LAS MUJERES EN SITUACIÓN DE VIOLENCIA.</t>
  </si>
  <si>
    <t>S074</t>
  </si>
  <si>
    <t>10,34</t>
  </si>
  <si>
    <t>S075</t>
  </si>
  <si>
    <t>S076</t>
  </si>
  <si>
    <t>S077</t>
  </si>
  <si>
    <t>S078</t>
  </si>
  <si>
    <t>SUMINISTRO DE GARRAFÓN DE AGUA</t>
  </si>
  <si>
    <t>S079</t>
  </si>
  <si>
    <t xml:space="preserve">                                     7,254.50</t>
  </si>
  <si>
    <t>ALIMENTO PARA PERRO CON PROBLEMAS RENALES
ALIMENTO PARA PERRO</t>
  </si>
  <si>
    <t>S080</t>
  </si>
  <si>
    <t>4113,5</t>
  </si>
  <si>
    <t>SERVICIO DE SUMINISTRO DE AGUA POTABLE EN PIPA</t>
  </si>
  <si>
    <t>S081</t>
  </si>
  <si>
    <t xml:space="preserve">GARRAFÓN DE AGUA </t>
  </si>
  <si>
    <t>S082</t>
  </si>
  <si>
    <t>2900 – Herramientas, Refacciones y Accesorios Menores</t>
  </si>
  <si>
    <t>2971 Artículos para la extinción de incendios</t>
  </si>
  <si>
    <t xml:space="preserve">                                     8,011.22</t>
  </si>
  <si>
    <t>SOPORTES PARA EXTINTOR DE INCENDIOS DE 20 LB DE INSTALACIÓN EN PARED
EXTINTOR POLVO QUÍMICO SECO DE 4.5 KILOGRAMOS
EXTINTOR HEXAFLUOROPROPANO DE GAS DE 4.5 KILOGRAMOS VERDE</t>
  </si>
  <si>
    <t>S083</t>
  </si>
  <si>
    <t>460,7</t>
  </si>
  <si>
    <t xml:space="preserve">MANTENIMIENTO Y RECARGA DE EXTINTOR DE 4.5 KILOGRAMOS A BASE DE POLVO QUÍMICO SECO (P.Q.S.) </t>
  </si>
  <si>
    <t>S084</t>
  </si>
  <si>
    <t xml:space="preserve">                                   11,866.08</t>
  </si>
  <si>
    <t>ENGORDA EXTRUIDO PARA TILAPIA
ALIMENTO EXTRUIDO PARA TRUCHA (45-16) 2.5 MILÍMETROS
ENGORDA EXTRUIDO PARA TRUCHA 3.5 MILÍMETROS
BAGRE (32 -7)
ALIMENTO EXTRUIDO PARA PECES TAMAÑO DE 0.6 MILÍMETROS
ALIMENTO EXTRUIDO PARA PECES TAMAÑO DE 0.8 MILÍMETROS
ALIMENTO PARA PECES TRUCHA SALMON ENGORDA EXTRUIDO 5.5 (45-15)
BULTO
ALIMENTO PARA PECES ENGORDA EXTRUIDO PARA OMNIVOROS 9.5 (32-5)
TRUCHA EXTRUIDO REPRODUCTOR TAMAÑO DE 7.5 MILÍMETROS</t>
  </si>
  <si>
    <t>S085</t>
  </si>
  <si>
    <t>2961 Refacciones y accesorios menores para equipo de transporte</t>
  </si>
  <si>
    <t xml:space="preserve">                                     7,975.00</t>
  </si>
  <si>
    <t>LLANTA 245/75/R16-120S
LLANTA 185/65/R15-86H</t>
  </si>
  <si>
    <t>S086</t>
  </si>
  <si>
    <t>5151 Bienes informáticos</t>
  </si>
  <si>
    <t xml:space="preserve">                                 316,218.29</t>
  </si>
  <si>
    <t>SUMINISTRO DE UN SISTEMA DE ENERGÍA INTERRUMPIDA (UPS) DE DOBLE CONVERSIÓN CON POTENCIA NOMINAL DE 4500 WATTS Y 5000 VA, UNA TOMA DE ENTRADA DE CORRIENTE NEMA L6-30P, DOS TOMAS DE SALIDA TIPO NEMA L6-20R, DOS TOMAS DE SALIDA TIPO NEMA L6-30R, AUTONOMÍA A PLENA CARGA DE 3.1 MINUTOS Y FACTOR DE FORMA PARA MONTAJE EN RACK.
 EQUIPO DE DIGITALIZACIÓN (ESCÁNER) CON ALIMENTADOR AUTOMÁTICO DE DOCUMENTOS, VELOCIDAD DE ESCANEO DE 100 PPM E INTERFAZ USB 2.0 O SUPERIOR.
 PROYECTOR CON TECNOLOGÍA DLP O 3LCD, BRILLO DE 3800 ANSI LÚMENES, RESOLUCIÓN NATIVA DE WXGA (1280 X 800), RELACIÓN DE ASPECTO DE 16:10, VIDA DE LA LÁMPARA DE 4000 HORAS, UN PUERTO DE ENTRADA VA Y DOS PUERTOS HDMI.
 SUMINISTRO DE UN EQUIPO DE CONMUTACIÓN DE DATOS (SWITCH) DE 24 PUERTOS GBE POE+ Y 4 PUERTOS SFP-10 GBE, POE POWER BUDGET DE 370 WATTS Y CAPACIDAD DE CONMUTACIÓN DE 128 GBPS.</t>
  </si>
  <si>
    <t>S087</t>
  </si>
  <si>
    <t>SEGURO DE LANCHAS.
SEGURO DE AERONAVES.
SEGURO EMPRESARIAL.
SEGURO DE MAQUINARIA PESADA.</t>
  </si>
  <si>
    <t>S088</t>
  </si>
  <si>
    <t>Dirección General de Recursos Materiales (23400005000000L)</t>
  </si>
  <si>
    <t>SEGURO DE GASTOS MÉDICOS MAYORES</t>
  </si>
  <si>
    <t>S089</t>
  </si>
  <si>
    <t>SEGURO DE AUTOMÓVILES.
SEGURO DE VEHÍCULOS DE CARGA Y PASAJE.
SEGURO DE MOTOCICLETAS.</t>
  </si>
  <si>
    <t>S090</t>
  </si>
  <si>
    <t>SEGURO DE VIDA COLECTIVO
SEGURO DE VIDA INSTITUCIONAL Y DE AHORRO VOLUNTARIO (SEGURO DE SEPARACIÓN, SEGURO DE RETIRO O CUALQUIER OTRA DENOMINACIÓN).</t>
  </si>
  <si>
    <t>S091</t>
  </si>
  <si>
    <t>S092</t>
  </si>
  <si>
    <t xml:space="preserve">                                 178,620.00</t>
  </si>
  <si>
    <t>S093</t>
  </si>
  <si>
    <t>3319</t>
  </si>
  <si>
    <t>S094</t>
  </si>
  <si>
    <t xml:space="preserve">                                     1,300.00</t>
  </si>
  <si>
    <t>S095</t>
  </si>
  <si>
    <t>1726,8</t>
  </si>
  <si>
    <t>SERVICIO DE SANITIZACIÓN PARA LA COORDINACIÓN DE GESTIÓN GUBERNAMENTAL</t>
  </si>
  <si>
    <t>S096</t>
  </si>
  <si>
    <t>Oficina del C. Srio. de Bienestar (229A00000000000)</t>
  </si>
  <si>
    <t xml:space="preserve">                                        727.86</t>
  </si>
  <si>
    <t>CANASTA DE PRODUCTOS ALIMENTICIOS</t>
  </si>
  <si>
    <t>CA-0022-2026</t>
  </si>
  <si>
    <t>2175949676</t>
  </si>
  <si>
    <t>https://gobedomex-my.sharepoint.com/personal/coordtic_om_edomex_gob_mx/Documents/Aplicaciones/Microsoft%20Forms/Sistema%20de%20Seguimiento%20(2)%201/N%C3%BAmero%20de%20Oficio%20de%20liberaci%C3%B3n%20de%20recursos/CA-0022-2026_AMIRA%20YOSELYN%20MEJIA.pdf</t>
  </si>
  <si>
    <t>4412010002</t>
  </si>
  <si>
    <t>LPNP-010-2026</t>
  </si>
  <si>
    <t>Periódico - Local y Nacional</t>
  </si>
  <si>
    <t>PRODUCTOS SEREL, S.A. DE C.V. EN PROPUESTA CONJUNTA CON COMERCIALIZADORA AGRÍCOLA Y DE BIENES LANDSMARK, S.A. DE C.V.</t>
  </si>
  <si>
    <t>PSE891129GS1 , CAB830907AY5</t>
  </si>
  <si>
    <t>CB/OPD/4/2026</t>
  </si>
  <si>
    <t>S097</t>
  </si>
  <si>
    <t>Agencia Digital del Estado de México</t>
  </si>
  <si>
    <t>Oficina de la o del C. Titular de la Agencia Digital del Estado de México (23800001A000000)</t>
  </si>
  <si>
    <t xml:space="preserve">                              1,297,471.39</t>
  </si>
  <si>
    <t>SUSCRIPCIÓN A LA PLATAFORMA FONT AWESOME PLAN PRO
SUSCRUPCIÓN AL SOFTWARE FIGMA PLAN ORGANIZATION PUESTO FULL
SUSCRIPCIÓN A GOOGLE AI, PLAN ULTRA, PARA UN USUARIO
SUSCRIPCIÓN PARA HACER USO DE LA PLATAFORMA MOTION ARRAY PLAN EVERYTHING PARA UN USUARIO
SUSCRIPCIÓN A LA PLATAFORMA FREEPIK PREMIUM PARA UN USUARIO
SUSCRIPCIÓN AL SOFTWARE GENIALLY INDIVIDUAL, PLAN MASTER
SUSCRIPCIÓN A LA SUITE ADOBE CREATIVE CLOUD PRO PARA UN USUARIO
SUSCRIPCIÓN AL SOFTWARE CANVA PLAN NEGOCIOS PARA UNA PERSONA</t>
  </si>
  <si>
    <t>CA-0060-2026</t>
  </si>
  <si>
    <t>["11010101 - Ingresos propios del sector central"]</t>
  </si>
  <si>
    <t>1260000</t>
  </si>
  <si>
    <t>https://gobedomex-my.sharepoint.com/personal/coordtic_om_edomex_gob_mx/Documents/Aplicaciones/Microsoft%20Forms/Sistema%20de%20Seguimiento%20(2)%201/N%C3%BAmero%20de%20Oficio%20de%20liberaci%C3%B3n%20de%20recursos/Suficiencia%20CA-0060-2026_AMIRA%20YOSELYN%20MEJIA.pdf</t>
  </si>
  <si>
    <t>"3271013607 3271013608 3271013609 3271013610 3271013611 3271013612 3271013613 3271013614  "</t>
  </si>
  <si>
    <t>"SUSCRIPCIÓN A LA PLATAFORMA FONT AWESOME PLAN PRO. SUSCRIPCIÓN AL SOFTWARE FIGMA PLAN ORGANIZATION PUESTO FULL.  SUSCRIPCIÓN A GOOGLE AI, PLAN ULTRA, PARA UN USUARIO.  SUSCRIPCIÓN PARA HACER USO DE LA PLATAFORMA MOTION ARRAY PLAN EVERYTHING PARA UN USUARIO SUSCRIPCIÓN A LA PLATAFORMA FREEPIK PREMIUM PARA UN USUARIO.  SUSCRIPCIÓN AL SOFWARE GENIALLY INDIVIDUAL, PLAN MASTER.  SUSCRIPCIÓN A LA SUITE ADOBE CREATIVE CLOUD PRO PARA UN USUARIO SUSCRIPCIÓN AL SOFTWARE CANVA PLAN NEGOCIOS PARA UNA PERSONA.  "</t>
  </si>
  <si>
    <t>Servicio</t>
  </si>
  <si>
    <t>S098</t>
  </si>
  <si>
    <t xml:space="preserve">                                   23,989.26</t>
  </si>
  <si>
    <t>LLANTA 245/60/R18
LLANTA 275/55/R20-117V
LLANTA 235/80/R17- 120/117 R
LLANTA 175/70/R13-82T
LLANTA 195/50/R15-82H
LLANTA 205/55/R16-91H
LLANTA 175/70 R14 84H
LLANTA 185/65/R15-86H
LLANTA 195 R15 C</t>
  </si>
  <si>
    <t>S099</t>
  </si>
  <si>
    <t>2161 Material y enseres de limpieza</t>
  </si>
  <si>
    <t xml:space="preserve">  8120.80  </t>
  </si>
  <si>
    <t>AROMATIZANTE EN AEROSOL DE 400 MILILITROS
BLANQUEADOR DE 1 LITRO
DETERGENTE EN POLVO MULTIUSOS DE 1 KILOGRAMO
JABÓN LÍQUIDO DE 221 MILILITROS
DESODORANTE AMBIENTAL DE 75 MILILITROS
DESODORANTE EN PASTILLA 80 GRAMOS
PASTILLA LIMPIADORA PARA W.C.
TOALLA DE PAPEL INTERDOBLADA, 100 TOALLAS
BOLSA PARA BASURA, DE 90 POR 120 CENTÍMETROS
BOTE PARA BASURA, DE 11 LITROS
CUBETA DE PLÁSTICO DE 19 LITROS
DISPENSADOR DE PAPEL HIGIÉNICO
DISPENSADOR DE TOALLA INTERDOBLADA
ESCOBA TIPO CEPILLO
FIBRA VERDE DE 12 POR 15 CENTÍMETROS
FRANELA DE ALGODÓN EN METRO
GUANTES DE HULE
JALADOR DE PLÁSTICO PARA VIDRIOS
JERGA DE 50 CENTÍMETROS POR 25 METROS
LIMPIADOR DE VIDRIOS DE 750 MILILITROS
LIMPIADOR MULTIUSOS DE 1 LITRO
LIMPIADOR PARA MUEBLES EN AEROSOL DE 333 GRAMOS
PAÑUELOS DESECHABLES DE 100 PIEZAS
PAPEL HIGIÉNICO DE 200 METROS, 12 ROLLOS
PAPEL HIGIÉNICO DE 300 HOJAS, 4 ROLLOS
RECOGEDOR DE PLÁSTICO
SACUDIDOR
TOALLA DE MICROFIBRA
JALADOR DE PLÁSTICO
CUBETA DE PLÁSTICO DE 14 LITROS
TOALLITAS ANTISEPTICAS 100 PIEZAS
PAÑUELOS DESECHABLES 50 PIEZAS
ESCOBA TIPO ABANICO
DESTAPACAÑOS LÍQUIDO
DESODORANTE EN PASTILLA 80 GRAMOS
JABÓN LÍQUIDO LAVATRASTES DE 1.4 LITROS
CEPILLO PARA SANITARIO.
RECOGEDOR DE PLÁSTICO
INSECTICIDA EN AEROSOL DE 400 MILILITROS
DESINFECTANTE ANTIBACTERIAL EN AEROSOL DE 354 GRAMOS
GEL ANTIBACTERIAL DE 1 LITRO
TOALLAS DESINFECTANTES PARA SUPERFICIES 80 TOALLAS
BOLSA DE PLASTICO TRANSPARENTE
AROMATIZANTE AMBIENTAL ELECTRICO
TOALLA EN ROLLO
ESCOBA
DISPENSADOR DE PARED AUTOMATICO DE AROMATIZANTE
REPUESTO DE AROMATIZANTE DE 100 MILILITROS
CEPILLO PARA RUEDAS
LIMPIADOR MULTIUSOS DESENGRASANTE DE 20 LITROS
LIMPIADOR MULTIUSOS DE 9 LITROS</t>
  </si>
  <si>
    <t>S100</t>
  </si>
  <si>
    <t xml:space="preserve">                                   13,552.50</t>
  </si>
  <si>
    <t>LLANTA LT265/75R16 TURISMO AT
LLANTA 175-75-R10
LLANTA 195/65/R15-91S
LLANTA ST7.00-15 (R302)</t>
  </si>
  <si>
    <t>S101</t>
  </si>
  <si>
    <t xml:space="preserve">                                   89,845.87</t>
  </si>
  <si>
    <t>LLANTA 185/60/R14-85T
PLUMA LIMPIAPARABRISAS 20 PULGADAS
BATERÍA PARA AUTO
CABLES PASA CORRIENTE
GATO HIDRAÚLICO DE BOTELLA PARA VEHICULOS DE CARGA (2 TONELADAS)
PLUMA LIMPIAPARABRISAS 21 PULGADAS
PLUMAS LIMPIAPARABRISAS 14 PULGADAS
TRIANGULO REFLEJANTE
BATERÍA PARA AUTOMÓVIL SEDÁN
BATERÍA PARA CAMIONETA
EXTINTOR PARA AUTOMOVILES, PICK UP Y URVAN
LLANTA  245/75R17
LLANTA 165/70 R14
LLANTA 175/70/R14-84T
LLANTA 185/55 R15
LLANTA 185/60/R14 82H
LLANTA 215/60R17
LLANTA 245/75/R16-120S
PLUMA LIMPIAPARABRISAS 19 PULGADAS
PLUMA LIMPIAPARABRISAS 22 PULGADAS
LLANTA 195 R15 C
LLANTA P225/70R16
LLANTA 185/70R13
PLUMA LIMPIAPARABRISAS 18 PULGADAS
BATERÍA: L-41-650
LLANTA 185/65/R15-86H
LLANTA 205/55/R16-91V
LLANTA 265/65/R17-112T
LLANTA 265/70R17
LLANTA 195/65/R15-91H
PLUMA LIMPIAPARABRISAS 24 PULGADAS
PLUMA LIMPIAPARABRISAS 26 PULGADAS
LLANTA 225/75/R16
LLANTA 235/60 R17</t>
  </si>
  <si>
    <t>S102</t>
  </si>
  <si>
    <t xml:space="preserve">                                     6,293.22</t>
  </si>
  <si>
    <t>BOTELLA DE AGUA 330 MILILITROS, 24 PIEZAS
VASO DE UNICEL, CAJA
CUCHARA CAFETERA 25 PIEZAS
VASO DESECHABLE NÚMERO 8, 50 PIEZAS
PLATO DESECHABLE DE 15 CENTÍMETROS
CACAHUATE 850 GRAMOS
DULCE MACIZO 500 GRAMOS
CAFÉ SOLUBLE DE 300 GRAMOS
PISTACHES CON CÁSCARA 680 GRAMOS
REFRESCO SABOR COLA 235 MILILITROS
SUSTITUTO DE CREMA 200 SOBRES
GALLETAS SURTIDAS 1.5 KILOGRAMOS
TÉ SABORES SURTIDOS 150 SOBRES
CÁPSULAS DE CAFÉ SABOR AMERICANO
FILTROS PARA CAFÉ
CAFÉ MOLIDO DE GRANO 1.2 KILOGRAMOS
CUCHARA PASTELERA 60 PIEZAS
SERVILLETAS DE PAPEL DE 220 PIEZAS
CARAMELO ACIDULADO
SERVILLETAS 500 PIEZAS
NUEZ DE LA INDIA 1.1 KILOGRAMOS
AZÚCAR REFINADA 1000 SOBRES, 4 GRAMOS
PASAS CUBIERTAS DE CHOCOLATE 1.5 KILOGRAMOS
TÉ SABORES SURTIDOS 25 SOBRES
GALLETAS SELECTAS SURTIDAS 350 GRAMOS
AZUCAR ESTANDAR 1KG
DULCE DE CARAMELO CON PASAS 500 GRMS
ARANDANO 1.02 KG
REFRESCO SIN AZUCAR 350 MILÍLITROS
DULCE SURTIDO RELLENO 500 GRMS
TENEDOR 25 PZAS
PLATO DESECHABLE DE 22 CENTÍMETROS
CARAMELO CHICLOSO SABOR CHOCOLATE
CHOCOLATE SURTIDO
CACAHUATE SALADO 170 GRMS
REFRESCO SABOR COLA 355 MILILITROS
AGUA MINERAL 355 MILILITROS
REFRESCO SABOR LIMA-LIMÓN 355 MILILITROS
REFRESCO SABOR MANZANA 355 MILILITROS
DULCE CARAMELO MACIZO RON MANTEQUILLA 350 GRAMOS
REFRESCO SABOR COLA LIGHT DE 235 MILILITROS, PAQUETE
BOTELLA DE AGUA 1 LITRO, 12 PIEZAS
CÁPSULAS DE CAFÉ SABOR CAPUCCINO</t>
  </si>
  <si>
    <t>S103</t>
  </si>
  <si>
    <t>GARRAFONES DE AGUA</t>
  </si>
  <si>
    <t>S104</t>
  </si>
  <si>
    <t xml:space="preserve">                                     1,325.00</t>
  </si>
  <si>
    <t>ESTACIONAMIENTO</t>
  </si>
  <si>
    <t>S105</t>
  </si>
  <si>
    <t>3391 Servicios profesionales</t>
  </si>
  <si>
    <t>TESTIGO SOCIAL PARA LA ADQUISICIÓN Y SUMINISTRO DE CANASTAS ALIMENTARIAS PARA LAS BENEFICIARIAS DEL PROGRAMA DE DESARROLLO SOCIAL "ALIMENTACIÓN PARA EL BIENESTAR"</t>
  </si>
  <si>
    <t>S106</t>
  </si>
  <si>
    <t>TESTIGO SOCIAL PARA LA CONTRATACIÓN DEL “SERVICIO DE EMISIÓN DE TARJETAS PERSONALIZADAS QUE SIRVA COMO MEDIO DE ACCESO AL APOYO MONETARIO Y DE SERVICIOS QUE OTORGA EL PROGRAMA DE DESARROLLO SOCIAL “MUJERES CON BIENESTAR”</t>
  </si>
  <si>
    <t>S107</t>
  </si>
  <si>
    <t>2000000</t>
  </si>
  <si>
    <t>PAQUETE DE ALIMENTOS PARA REFUGIOS</t>
  </si>
  <si>
    <t>CA-0021-2026</t>
  </si>
  <si>
    <t>7000000</t>
  </si>
  <si>
    <t>https://gobedomex-my.sharepoint.com/personal/coordtic_om_edomex_gob_mx/Documents/Aplicaciones/Microsoft%20Forms/Sistema%20de%20Seguimiento%20(2)%201/N%C3%BAmero%20de%20Oficio%20de%20liberaci%C3%B3n%20de%20recursos/CA-0021-2026_ARTURO%20GOMEZ%20GALICIA.pdf</t>
  </si>
  <si>
    <t>2211011500</t>
  </si>
  <si>
    <t>ADP-011-2026</t>
  </si>
  <si>
    <t xml:space="preserve">BANQUETES Y SERVICIO A COMENSALES DEL CENTRO, S.A. DE C.V. </t>
  </si>
  <si>
    <t>BSC190528UP3</t>
  </si>
  <si>
    <t>CB/B/4/2026</t>
  </si>
  <si>
    <t>S108</t>
  </si>
  <si>
    <t xml:space="preserve">                                        200.00</t>
  </si>
  <si>
    <t>SERVICIO INTEGRAL DE LIMPIEZA Y DESINFECCIÓN ESPECIALIZADA PARA LA SECRETARÍA DE BIENESTAR</t>
  </si>
  <si>
    <t>S109</t>
  </si>
  <si>
    <t xml:space="preserve">                                        177.00</t>
  </si>
  <si>
    <t>SERVICIO DE FUMIGACIÓN PARA LA SECRETARÍA DE BIENESTAR</t>
  </si>
  <si>
    <t>S110</t>
  </si>
  <si>
    <t>2741 Productos textiles</t>
  </si>
  <si>
    <t xml:space="preserve">                                     1,223.00</t>
  </si>
  <si>
    <t>COSTAL DE RAFIA</t>
  </si>
  <si>
    <t>S111</t>
  </si>
  <si>
    <t>2482 Material de señalización</t>
  </si>
  <si>
    <t xml:space="preserve">                                        816.94</t>
  </si>
  <si>
    <t>TRAFITAMBO VIAL CON 2 REFLEJANTES
CONO PARA TRÁFICO</t>
  </si>
  <si>
    <t>S112</t>
  </si>
  <si>
    <t>Secretaría de Movilidad</t>
  </si>
  <si>
    <t>2941 Refacciones y accesorios para equipo de cómputo</t>
  </si>
  <si>
    <t xml:space="preserve">                                   11,137.80</t>
  </si>
  <si>
    <t>ACCESS POINT MULTI-GIGABIT
SWITCH POE PARA RED DE 24 PUERTOS</t>
  </si>
  <si>
    <t>S113</t>
  </si>
  <si>
    <t>18326,14</t>
  </si>
  <si>
    <t>BATERÍA PARA NO-BREAK 12 VOLTS A 7 AMPERES
BOBINA DE CABLE CAT5E UTP
BOBINA DE CABLE CAT6E UTP
CABLE HDMI 4K 2.0 DE ULTRA ALTA VELOCIDAD 18 GBPS DE 15MTS
CABLE HDMI DE 5 METROS
CABLE HDMI DE 90 CENTÍMETROS
CÁMARA WEB CON MICRÓFONO
CONECTOR RJ11
CONECTOR RJ45
CONECTOR RJ45 CATEGORÍA 6E
CONECTOR RJ45 MACHO CAT 5E
CONECTOR RJ9
COPLE RJ45
DISCO DURO EXTERNO DE 2 TERABYTES
EXTENSIÓN MACHO-HEMBRA
MEMORIA MICRO-SD 512 GB
MEMORIA USB DE 32 GIGABYTES
PASTA TÉRMICA
PLUG CONECTOR RJ45 BLINDADO
QUEMADOR DE BLUE-RAY EXTERNO
ROSETA DE PARED RJ45
SWITCH POE DE 4 PUERTOS BASE 10/100/1000
SWITCH POE DE 8 PUERTOS BASE 10/100/1000
SWITCH POE PARA RED DE 24 PUERTOS
TOALLAS HÚMEDAS PARA EQUIPO DE CÓMPUTO
UNIDAD EXTERNA DVD-RW</t>
  </si>
  <si>
    <t>S114</t>
  </si>
  <si>
    <t xml:space="preserve">                                     1,751.88</t>
  </si>
  <si>
    <t>SERVICIO DE FUMIGACIÓN PARA LA COORDINACIÓN DE GESTIÓN GUBERNAMENTAL</t>
  </si>
  <si>
    <t>S115</t>
  </si>
  <si>
    <t>35317,18</t>
  </si>
  <si>
    <t>CERTIFICADO SSL TIPO WILDCARD</t>
  </si>
  <si>
    <t>S116</t>
  </si>
  <si>
    <t>Secretaría de Desarrollo Económico</t>
  </si>
  <si>
    <t>2112 Enseres de oficina</t>
  </si>
  <si>
    <t xml:space="preserve">                                        816.90</t>
  </si>
  <si>
    <t>PERFORADORA 2 ORIFICIOS
ENGRAPADORA DE GOLPE
PERFORADORA 3 ORIFICIOS USO RUDO</t>
  </si>
  <si>
    <t>S117</t>
  </si>
  <si>
    <t>2141 Materiales y útiles para procesamiento informático</t>
  </si>
  <si>
    <t xml:space="preserve">                                     9,214.80</t>
  </si>
  <si>
    <t>CARTUCHO HP L0S65AL
CARTUCHO HP L0S68AL
CARTUCHO HP L0S71AL
CARTUCHO HP 954XL L0S62AL
LIMPIADOR ANTIESTÁTICO DE PANTALLAS
TONER HP CB436A</t>
  </si>
  <si>
    <t>S118</t>
  </si>
  <si>
    <t>3396,83</t>
  </si>
  <si>
    <t>TOALLAS DESINFECTANTES 35 TOALLAS
TOALLAS DESINFECTANTES PARA SUPERFICIES 80 TOALLAS
AROMATIZANTE EN AEROSOL DE 400 MILILITROS
GEL ANTISÉPTICO DE 75 GRAMOS
JABON LÍQUIDO PARA MANOS 500 MILILÍTROS
TOALLA DE PAPEL INTERDOBLADA, 100 TOALLAS
BLANQUEADOR DE 1 LITRO
TOALLA DE MICROFIBRA
GUANTES DE HULE
LIMPIADOR MULTIUSOS DE 1 LITRO
REPUESTO DE AROMATIZANTE DE 21 MILILITROS
LIMPIADOR DESINFECTANTE DE 1 LITRO
INSECTICIDA EN AEROSOL
TAPETE PARA MINGITORIO ANTI SALPICADURAS
FRANELA DE ALGODÓN 30 METROS
PAÑUELOS DESECHABLES DE 90 PIEZAS
JERGA DE 50 CENTÍMETROS POR 25 METROS
DESINFECTANTE ANTIBACTERIAL EN AEROSOL DE 354 GRAMOS</t>
  </si>
  <si>
    <t>S119</t>
  </si>
  <si>
    <t xml:space="preserve">                                     1,786.63</t>
  </si>
  <si>
    <t>EXTENSIÓN ELÉCTRICA USO RUDO DE 20 METROS
LÁMPARA DE TUBO FLUORESCENTE DE 30 WATTS
BALASTRO ELECTRÓNICO 3 POR 28W T5 ENCENDIDO PROGRAMADO 120-277 VOLTS
APAGADOR SENCILLO CON TAPA
CONTACTO DUPLEX CON PLACA
CONTACTO SENCILLO CON TAPA
MULTICONTACTO DE 6 ENTRADAS
CLAVIJA METÁLICA USO RUDO
CANALETA DE 1/2 PULGADA
CINCHO DE 10 CENTÍMETROS
CINCHOS DE 15 CENTÍMETROS
CINCHOS DE 30 CENTÍMETROS
PILA ALCALINA AA
PILA ALCALINA AAA
APAGADOR DOBLE CON TAPA
EXTENSIÓN ELÉCTRICA DE 3 METROS</t>
  </si>
  <si>
    <t>S120</t>
  </si>
  <si>
    <t>2145,96</t>
  </si>
  <si>
    <t>CLIP MARIPOSA DEL NÚMERO 2
DEDAL DEL NÚMERO 11
CARPETA PANORÁMICA DE 1 PULGADA TAMAÑO CARTA
CLIP DEL NÚMERO 1
SUJETA DOCUMENTOS DE 15 MILÍMETROS
NOTAS AUTOADHESIVAS 3 POR 3 PULGADAS
NOTAS AUTOADHESIVAS TIPO BANDERITAS 4 COLORES
CUADERNO TIPO FRANCESA DE RAYA DE 100 HOJAS
CAJA DE CARTÓN TIPO GALLETERA
PAPEL BOND TAMAÑO CARTA, BLANCURA DE 99%
LÁPIZ ADHESIVO DE 20 GRAMOS
SEPARADORES TAMAÑO CARTA 5 DIVISIONES
CINTA CORRECTORA
FOLDER DE PLÁSTICO CON COSTILLA
TARJETA MEDIA CARTA 125 GRAMOS
PEGAMENTO BLANCO DE 110 GRAMOS
BROCHE METÁLICO PARA EXPEDIENTE
CINTA MASKING 12 MILÍMETROS POR 50 METROS</t>
  </si>
  <si>
    <t>S121</t>
  </si>
  <si>
    <t xml:space="preserve">                                          33.39</t>
  </si>
  <si>
    <t>CAJA DE CARTÓN TIPO GALLETERA</t>
  </si>
  <si>
    <t>S122</t>
  </si>
  <si>
    <t xml:space="preserve">                                     2,418.66</t>
  </si>
  <si>
    <t xml:space="preserve">EXTENSIÓN ELÉCTRICA USO RUDO DE 5 METROS
MULTICONTACTO DE 6 ENTRADAS
ESFU50 ESLABÓN FUSIBLE UNIVERSAL 15-25KV 50 AMP
SENSOR DE MOVIMIENTOS DE 360 GRADOS PARA TECHO
REFLECTOR LED DE 200 WATTS </t>
  </si>
  <si>
    <t>S123</t>
  </si>
  <si>
    <t xml:space="preserve">                                     1,651.56</t>
  </si>
  <si>
    <t>AROMATIZANTE EN AEROSOL DE 327 GRAMOS        
PAÑUELOS DESECHABLES DE 100 PIEZAS
PAPEL HIGIÉNICO JUMBO DE 500 METROS, 6 ROLLOS
SERVILLETAS DE 500 PIEZAS
TOALLA DE PAPEL INTERDOBLADA, 200 TOALLAS</t>
  </si>
  <si>
    <t>S124</t>
  </si>
  <si>
    <t>3521 Reparación, mantenimiento e instalación de mobiliario y equipo de oficina</t>
  </si>
  <si>
    <t xml:space="preserve">                                 437,711.63</t>
  </si>
  <si>
    <t>MANTENIMIENTO Y AFINACIÓN DE PIEANOS DEL CONSERVATORIO DE MÚSICA DEL ESTADO DE MÉXICO</t>
  </si>
  <si>
    <t>S125</t>
  </si>
  <si>
    <t> </t>
  </si>
  <si>
    <t>SERVICIO DE REPARACIÓN Y MANTENIMIENTO DE INSTRUMENTOS DE ALIENTO Y MADERA DEL CONSERVATORIO DE MÚSICA</t>
  </si>
  <si>
    <t>S126</t>
  </si>
  <si>
    <t>3822 Espectáculos cívicos y culturales</t>
  </si>
  <si>
    <t xml:space="preserve">                                 445,000.00</t>
  </si>
  <si>
    <t>PRESENTACIÓN DE ESPECTACULOS EN EL MARCO DEL FESTIVAL CULTURAL QUINTO SOL, EN SU EDICIÓN XXXIX</t>
  </si>
  <si>
    <t>S127</t>
  </si>
  <si>
    <t>Secretaría General de Gobierno</t>
  </si>
  <si>
    <t>Coordinación General de Comunicación Social(20530000000000S)</t>
  </si>
  <si>
    <t>3600 – Servicios de Comunicación Social y Publicidad</t>
  </si>
  <si>
    <t>3631 Servicios de creatividad, preproducción y producción de publicidad, excepto Internet</t>
  </si>
  <si>
    <t>SERVICIO DE DISEÑO Y CONCEPTUALIZACIÓN DE CAMPAÑAS DE COMUNICACIÓN, DE LA PREPRODUCCIÓN, PRODUCCIÓN Y COPIADO DE MATERIALES IMPRESOS Y AUDIOVOSUALES QUER PERMITAN DAR A CONOCER A LA POBLACIÓN MEXIQUENSE LOS PROGRAMAS SOCIALES DE MANERA MASIVA, Y CON ELLO GARANTIZAR ÑA DIFUSIÓN DE LOS MISMOS EN LOS MUNICIPIOS DEL ESTADO DE MÉXICO.</t>
  </si>
  <si>
    <t>S128</t>
  </si>
  <si>
    <t>5688,91</t>
  </si>
  <si>
    <t>AZÚCAR ESTÁNDAR 1 KILOGRAMO
CACAHUATE JAPONÉS 170 GRAMOS
CACAHUATE SALADO 170 GRAMOS
CÁPSULAS DE CAFÉ CAPPUCCINO
CÁPSULAS DE CAFÉ SABOR AMERICANO
CÁPSULAS DE CAFÉ SABOR ESPRESSO
CUCHARA CAFETERA 25 PIEZAS
CUCHARA SOPERA 25 PIEZAS
CARAMELO CHICLOSO SABOR CHOCOLATE
CHOCOLATE SURTIDO
DULCE CARAMELO MACIZO CAFÉ MANTEQUILLA 1 KILOGRAMO
CARAMELO ACIDULADO
DULCE CARAMELO MACIZO RON MANTEQUILLA 350 GRAMOS
DULCE CARAMELO MACIZO RON MANTEQUILLA
GALLETA SELECTA 600 GRAMOS
GALLETAS SURTIDAS 1 KILOGRAMO
CAFÉ SOLUBLE DE 300 GRAMOS
PLATO DESECHABLE DE 22 CENTÍMETROS
PLATO DESECHABLE DE 15 CENTÍMETROS
AGUA MINERAL 355 MILILITROS
SERVILLETAS DE PAPEL DE 220 PIEZAS
SERVILLETAS DE 500 PIEZAS
SERVILLETAS DE HOJA DOBLE
SUSTITUTO DE AZÚCAR 300 SOBRES
SUSTITUTO DE CREMA 400 GRAMOS
TÉ HIERBABUENA
TÉ DE JAMAICA CON LIMÓN
TÉ DE JENGIBRE CON LIMÓN
TÉ LIMÓN
TÉ DE MANZANA, ANÍS Y ARÁNDANO
TÉ MANZANILLA
TÉ MANZANA CANELA
TÉ MENTA
TÉ SABORES SURTIDOS 120 SOBRES
VASO DESECHABLE NÚMERO 8, 50 PIEZAS
VASO TÉRMICO DE 12 ONZAS, 25 PIEZAS
REFRESCO SABOR COLA LIGHT 355 MILILITROS
REFRESCO SABOR LIMA-LIMÓN 355 MILILITROS
REFRESCO SABOR NARANJA 355 MILILITROS
REFRESCO SABOR MANZANA 355 MILILITROS
AZÚCAR REFINADA EN SOBRE
PISTACHES CON CASCARA 680 GRAMOS
ARÁNDANOS 1.02 KILOGRAMOS
NUEZ EN MITADES 1 KILOGRAMO
CHOCOLATE SIN AZÚCAR DE 145 GRAMOS
CARAMELO MACIZO SIN AZÚCAR 172 GRAMOS
TÉ DE FRUTOS ROJOS CON 25 SOBRES
TÉ DE 7 AZARES CON 25 SOBRES
BATIDO SUPLEMENTO NUTRICIONAL SIN AZUCAR</t>
  </si>
  <si>
    <t>S129</t>
  </si>
  <si>
    <t xml:space="preserve">                                 395,833.33</t>
  </si>
  <si>
    <t>SERVICIO INTEGRAL PARA LA FERIA DEL PULQUE DE JIQUIPILCO 2026</t>
  </si>
  <si>
    <t>S130</t>
  </si>
  <si>
    <t xml:space="preserve">                                 499,000.00</t>
  </si>
  <si>
    <t>SERVICIO INTEGRAL PARA EL FESTIVAL INTERNACIONAL DE LA OBSIDIANA 2026</t>
  </si>
  <si>
    <t>S131</t>
  </si>
  <si>
    <t>ASESORÍA JURÍDICA LABORAL DE LA OFICIALÍA MAYOR</t>
  </si>
  <si>
    <t>S132</t>
  </si>
  <si>
    <t>PREGUNTA SI PUEDE SOLICITAR ESTUDIOS DE MERCADO DE LOS GIROS CONSOLIDADOS</t>
  </si>
  <si>
    <t>S133</t>
  </si>
  <si>
    <t>39936000</t>
  </si>
  <si>
    <t>40,000,000,00</t>
  </si>
  <si>
    <t>DISEÑO Y CONCEPTUALIZACIÓN DE CAMPAÑAS DE COMUNICACIÓN, DE LA PREPRODUCCIÓN, PRODUCCIÓN Y COPIADO DE MATERIALES IMPRESOS Y AUDIOVOSUALES QUER PERMITAN DAR A CONOCER A LA POBLACIÓN MEXIQUENSE LOS PROGRAMAS SOCIALES DE MANERA MASIVA, Y CON ELLO GARANTIZAR ÑA DIFUSIÓN DE LOS MISMOS EN LOS MUNICIPIOS DEL ESTADO DE MÉXICO.</t>
  </si>
  <si>
    <t>CA0040-2026</t>
  </si>
  <si>
    <t>40000000</t>
  </si>
  <si>
    <t>https://gobedomex-my.sharepoint.com/personal/coordtic_om_edomex_gob_mx/Documents/Aplicaciones/Microsoft%20Forms/Sistema%20de%20Seguimiento%20(2)%201/N%C3%BAmero%20de%20Oficio%20de%20liberaci%C3%B3n%20de%20recursos/Suficiencia%20CA-0040-2026_AMIRA%20YOSELYN%20MEJIA.pdf</t>
  </si>
  <si>
    <t>3631020003</t>
  </si>
  <si>
    <t>SERVICIOS DE DISEÑO Y CONCEPTUALIZACIÓN DE CAMPAÑAS DE COMUNICACIÓN, DE LA PREPRODUCCIÓN, PRODUCCIÓN Y COPIADO DE MATERIALES IMPRESOS Y AUDIOVISUALES</t>
  </si>
  <si>
    <t>Licitación Publica Presencial</t>
  </si>
  <si>
    <t>LPNP-023-2026</t>
  </si>
  <si>
    <t>["Periódico - Local y Nacional"]</t>
  </si>
  <si>
    <t>S134</t>
  </si>
  <si>
    <t>5111 Muebles y enseres</t>
  </si>
  <si>
    <t xml:space="preserve">                                 146,089.85</t>
  </si>
  <si>
    <t>ESCRITORIO EJECUTIVO
ESCRITORIO OPERATIVO
SILLA EJECUTIVA
SILLA SECRETARIAL
ARCHIVERO
ANAQUELES
LIBRERO
MESA OPERATIVA
MESA DE TRABAJO
MESA DE JUNTAS
DISPENSADOR DE AGUA
PERCHERO</t>
  </si>
  <si>
    <t>S135</t>
  </si>
  <si>
    <t>Subsecretaría de Administración y Finanzas (22804000000000L)</t>
  </si>
  <si>
    <t>4411 Cooperaciones y ayudas</t>
  </si>
  <si>
    <t xml:space="preserve">                                          43.42</t>
  </si>
  <si>
    <t>TOALLAS SANITARIAS DESECHABLES</t>
  </si>
  <si>
    <t>CA-0063-2026</t>
  </si>
  <si>
    <t>["15010114 - Ramo 28"]</t>
  </si>
  <si>
    <t>20000000</t>
  </si>
  <si>
    <t>https://gobedomex-my.sharepoint.com/personal/coordtic_om_edomex_gob_mx/Documents/Aplicaciones/Microsoft%20Forms/Sistema%20de%20Seguimiento%20(2)%201/N%C3%BAmero%20de%20Oficio%20de%20liberaci%C3%B3n%20de%20recursos/Suficiencia%20CA-0063-2026_AMIRA%20YOSELYN%20MEJIA.pdf</t>
  </si>
  <si>
    <t>4411013349</t>
  </si>
  <si>
    <t>Paquete</t>
  </si>
  <si>
    <t>LPNP-025-2026</t>
  </si>
  <si>
    <t>COMERCIALIZADORA Y DISTRIBUIDORA TIEMP, S.A. DE C.V.</t>
  </si>
  <si>
    <t>CDT0907038F8</t>
  </si>
  <si>
    <t>CB/OPD/9/2026</t>
  </si>
  <si>
    <t>S136</t>
  </si>
  <si>
    <t>2731 Artículos deportivos</t>
  </si>
  <si>
    <t xml:space="preserve">                                 190,524.15</t>
  </si>
  <si>
    <t>PAQUETE ACONDICIONAMIENTO FÍSICO PREESCOLAR
PAQUETE ACONDICIONAMIENTO FÍSICO PRIMARIA
PAQUETE ACONDICIONAMIENTO FÍSICO SECUNDARIA
PAQUETE ACONDICIONAMIENTO FÍSICO MULTINIVEL 1
PAQUETE ACONDICIONAMIENTO FÍSICO MULTINIVEL 2
PAQUETE ACONDICIONAMIENTO FÍSICO COMPLEMENTOS MULTINIVEL</t>
  </si>
  <si>
    <t>CA-0033-2026</t>
  </si>
  <si>
    <t>72395504.29</t>
  </si>
  <si>
    <t>2731022419 2731022420 2731022421 2731022422 2731022423 2731022427</t>
  </si>
  <si>
    <t>PAQUETE ACONDICIONAMIENTO FÍSICO PREESCOLAR PAQUETE ACONDICIONAMIENTO FÍSICO PRIMARIA PAQUETE ACONDICIONAMIENTO FÍSICO SECUNDARIA PAQUETE ACONDICIONAMIENTO FÍSICO MULTINIVEL 1 PAQUETE ACONDICIONAMIENTO FÍSICO MULTINIVEL 2 PAQUETE ACONDICIONAMIENTO FÍSICO COMPLEMENTOS MULTINIVEL</t>
  </si>
  <si>
    <t>Kit</t>
  </si>
  <si>
    <t>LPNP-019-2026</t>
  </si>
  <si>
    <t>SERVICIOS INTEGRALES KONA DE MÉXICO, S.A. DE C.V.</t>
  </si>
  <si>
    <t>SIK171213240</t>
  </si>
  <si>
    <t>CB/OPD/8/2026</t>
  </si>
  <si>
    <t>S137</t>
  </si>
  <si>
    <t>3651 Servicios de cine y grabación</t>
  </si>
  <si>
    <t>SERVICIO DE CINE Y GRABACIÓN</t>
  </si>
  <si>
    <t>S138</t>
  </si>
  <si>
    <t>3661 Servicios de creación y difusión de contenido a través de Internet</t>
  </si>
  <si>
    <t>SERVICIO DE ANIAMCIÓN DIGITAL</t>
  </si>
  <si>
    <t>S139</t>
  </si>
  <si>
    <t>3641 SERVICIOS DE FOTOGRAFÍA</t>
  </si>
  <si>
    <t>SERVICIO DE FOTOGRAFO</t>
  </si>
  <si>
    <t>S140</t>
  </si>
  <si>
    <t>579750</t>
  </si>
  <si>
    <t>FESTIVAL ABARROTERO TECAMAC</t>
  </si>
  <si>
    <t>S141</t>
  </si>
  <si>
    <t>TONER HP-17A (CF217A) PARA IMPRESORA HP- LASER JET - COLOR NEGRO</t>
  </si>
  <si>
    <t>S142</t>
  </si>
  <si>
    <t>Instituto Hacendario del Estado de México (207C03000000000)</t>
  </si>
  <si>
    <t>MANTENIMIENTO PREVENTIVO Y CORRECTIVO DEL ELEVADOR OTIS DEL INSTITUTO HACENDARIO DEL ESTADO DE MÉXICO</t>
  </si>
  <si>
    <t>S143</t>
  </si>
  <si>
    <t>C1Q10A CABEZAL 711 HP
CABEZAL PARA IMPRESORA HP INK TANK
415 MOH50AL (COLOR)
CABEZAL PARA IMPRESORA HP INK TANK
415 MOH51AL (B/N)
TONER DESIGNJET 711 CZ129A NEGRO
TONER DESIGNJET 711 CZ130A CYAN
TONER DESIGNJET 711 CZ131A MAGENTA
TONER DESIGNJET 711 CZ132A AMARILLO
TONER EPSON NEGRO SO 15335 PARA MATRIZ FX2190, LQ2090
TONER HP 655A CF450A NEGRO
TONER HP 655A CF451A CYAN
TONER HP 655A CF452A AMARILLO
TONER HP 655A CF453A MAGENTA
TONER LASERJET CES05A NEGRO
TONER LASERJET CF281A NEGRO
TONER LEXMARK 20N4XCO CYAN
C1Q10A CABEZAL 711 HP
CABEZAL PARA IMPRESORA HP INK TANK
415 MOH50AL (COLOR)
CABEZAL PARA IMPRESORA HP INK TANK
415 MOH51AL (B/N)
TONER DESIGNJET 711 CZ129A NEGRO
TONER DESIGNJET 711 CZ130A CYAN
TONER DESIGNJET 711 CZ131A MAGENTA
TONER DESIGNJET 711 CZ132A AMARILLO
TONER EPSON NEGRO SO 15335 PARA MATRIZ FX2190, LQ2090
TONER HP 655A CF450A NEGRO
TONER HP 655A CF451A CYAN
TONER HP 655A CF452A AMARILLO
TONER HP 655A CF453A MAGENTA
TONER LASERJET CES05A NEGRO
TONER LASERJET CF281A NEGRO
TONER LEXMARK 20N4XCO CYAN</t>
  </si>
  <si>
    <t>S144</t>
  </si>
  <si>
    <t xml:space="preserve">                                     2,669.15</t>
  </si>
  <si>
    <t>CAFÉ
AZUCAR
TE
VASOS
SERVILLETAS
CAJA C/48
CAJA C/40 PTE.
CAJA C/48 PTE.
CAJA C/60 BOLSAS
CUCHARAS
CAJA 1.5K
GALLETAS</t>
  </si>
  <si>
    <t>S145</t>
  </si>
  <si>
    <t>ARILLO METÁLICO DE 1/2 IN.
ARILLO METÁLICO DE 1/4 IN.
ARILLO METÁLICO DE 3/8 IN.
ARILLO METÁLICO DE 9/16 IN.
BLOCK POST IT MEMO TIP
BOLÍGRAFO NEXTEP GEL RETRÁCTIL 0.7 TINA
NEGRA
BOLÍGRAFO NEXTEP GEL RETRÁCTIL 0.7 TINTA
AZUL
BOLÍGRAFO PILOT SUPER GEL 0.7 TINTA AZUL
BOLÍGRAFO PILOT SUPER GEL.7 TINTA NEGRA
CARPETA DE VINIL DE 1 IN.
CARPETA DE VINIL DE 2 IN.
CARPETA DE VINIL T/C DE 5"
CINTA DE LONA GRIS 48MM X 50M
CINTA DIUREX JANEL 24MM x 65M
CINTA MASKING TAPE 48 MM X 50M</t>
  </si>
  <si>
    <t>S146</t>
  </si>
  <si>
    <t>BATERIAS PILAS ENERGIZAR AA RECARGABLES
BATERIAS PILAS ENERGIZAR AAA RECARGABLES
BORRADOR PARA PINTARRON VINCI-DIXON
CABLE HDMI 10 MTS MARCA STARTECH MODELO
USB2AAEXT10M
CABLE HDMI 2 MTS MARCA UGREEN
CARPETA EJECUTIVA T/CARTA IMITACIÓN PIEL COLOR NEGRO, INCLUYE BOLIGRAFO Y BLOCK DE
CARPETA EJECUTIVA T/OFICIO IMITACIÓN PIEL
COLOR NEGRO
CINTA PARA ETIQUETADORA DIMO DE 12X4 MM
DESENGRAPADOR
DISCO DURO EXTERNO ADATA HD710 PRO, 2TB, USB 3.2GEN1, 2.5 PULGADAS, COLOR NEGRO
DISCO DURO PARA SERVIDOR DEL R640 960 GB
SATA 6 GB SSD
DISCO DURO PARA SERVIDOR DEL R740 600 GB
SAS 12GB A 10K
ENGRAPADORA USO LIVIANO TIRA COMPLETA
PILOT
ETIQUETADORA DIMO
EXTENSIÓN DE SEÑAL HDMI A RJ45
EXTENSIÓN DE USO RUDO COLOR NARANJA DE
10 MTS
HUB USB-A 3.1 MARCA UGREEN
LIMPIADOR DE CIRCUITOS ELECTRÓNICOS
MEMORIA DE SERVIDOR DELL SNPPWR5TC/16G
MODULO DE MEMORIA RAM 16 GB 2666 MHZ
PC4.2666
MEMORIA FLASH USB KINGSTON DE 64 GB 3.2
EXODIA COLOR NEGRO
MEMORIA USB KINGSTON DT EXODIA 32 GB
DTX/32 3.2 GEN 1 COLOR NEGRO
MOUSE PAD TAPETE MOUSE ALFOMBRILLA
COLOR NEGRO 300X250X3 MM
MOUSE PAD TAPETE MOUSE ERGONÓMICO LAPTOP-PC GEL ALFOMBRILLA COLOR NEGRO
MOUSE USB DELL ÓPTICO MS116 ALÁMBRICO
USB 1000 DPI NEGRO
MULTICONTACTO DE USO RUDO CON 8
ENTRADAS NEGRO VOLTECK
NOBREAK APC EASY UPS BV800 450W 800 VA ENTRADA 120VA SALIDA DE 120V 6 CONTACTOS
ORGANIZADOR DE ESCRITORIO DE MALLA
METÁLICA NEGRA CON 7 SECCIONES NEGRO
NEXTEP
OSBNOT TINY 2 LITE CAMARA WEB PARA PC CON SEGUIMIENTO AL WEBCAM 4K PTZ WEBCAM CON SENSOR DE 1/2" CONTROL DE GESTOS, MICROFONO CON ANULACIÓN DE RUIDO.
PERFORADORA DE DOS ORIFIÇIOS MEDIANA
METALICA 8 CMS
PINES CHINCHETAS PLASTICO DE COLORES PARA PIZARRON DE CORCHO
PIZARRÓN DE CORCHO 90 X1.20 M
ROLLO DE PAPEL BOND PARA PLOTTER PREMIER
.60 X 50M</t>
  </si>
  <si>
    <t>S147</t>
  </si>
  <si>
    <t>2611 COMBUSTIBLES, LUBRICANTES Y ADITIVOS.</t>
  </si>
  <si>
    <t>CONTRATACIÓN DEL SUMINISTRO Y DISPERSIÓN DE COMBUSTIBLE PARA EL PARQUE VEHICULAR DEL INSTITUTO HACENDARIO DEL ESTADO DE MÉXICO</t>
  </si>
  <si>
    <t>S148</t>
  </si>
  <si>
    <t>2361 Productos metálicos y minerales no metálicos</t>
  </si>
  <si>
    <t xml:space="preserve">                                        975.59</t>
  </si>
  <si>
    <t>PAPEL HIGIENICO 12/200 MTS
TOALLA INTERDOBLADA BLANCA
PAQUETES X 100 SERVICIOS. SANITAS</t>
  </si>
  <si>
    <t>S149</t>
  </si>
  <si>
    <t>6787,2</t>
  </si>
  <si>
    <t>SILLA DE RUEDAS
ANDADERA PLEGABLE
BASTÓN ORTOPÉDICO CUELLO DE GANSO</t>
  </si>
  <si>
    <t>CA-0030-2026</t>
  </si>
  <si>
    <t>15000000</t>
  </si>
  <si>
    <t>https://gobedomex-my.sharepoint.com/personal/coordtic_om_edomex_gob_mx/Documents/Aplicaciones/Microsoft%20Forms/Sistema%20de%20Seguimiento%20(2)%201/N%C3%BAmero%20de%20Oficio%20de%20liberaci%C3%B3n%20de%20recursos/Suficiencia%20CA-0030-2026_AMIRA%20YOSELYN%20MEJIA.pdf</t>
  </si>
  <si>
    <t>4411013012 4411013013 4411013497</t>
  </si>
  <si>
    <t>SILLA DE RUEDAS ANDADERA PLEGABLE BASTÓN ORTOPÉDICO CUELLO DE GANSO</t>
  </si>
  <si>
    <t>PIEZA</t>
  </si>
  <si>
    <t>LPNP-020-2026</t>
  </si>
  <si>
    <t>POLICE ACCESSORIES, S.A.P.I. DE C.V.</t>
  </si>
  <si>
    <t>PAC160411U39</t>
  </si>
  <si>
    <t>CB/OPD/5/2026</t>
  </si>
  <si>
    <t>S150</t>
  </si>
  <si>
    <t>Coordinación de Administración y Finanzas (228C0101200000L)</t>
  </si>
  <si>
    <t xml:space="preserve">                                     3,124.07</t>
  </si>
  <si>
    <t>ÚTILES ESCOLARES PARA PREESCOLAR
ÚTILES ESCOLARES PARA PRIMARIA PRIMER GRADO
ÚTILES ESCOLARES PARA PRIMARIA SEGUNDO A CUARTO GRADO
ÚTILES ESCOLARES PARA PRIMARIA QUINTO Y SEXTO GRADO
ÚTILES ESCOLARES PARA SECUNDARIA PRIMER GRADO
ÚTILES ESCOLARES PARA SEGUNDO Y TERCER GRADO DE SECUNDARIA</t>
  </si>
  <si>
    <t>CA-0031-2026</t>
  </si>
  <si>
    <t>732965381.76</t>
  </si>
  <si>
    <t>4411013351 4411013352 4411013353 4411013354 4411013355 4411053356</t>
  </si>
  <si>
    <t>ÚTILES ESCOLARES PARA PREESCOLAR ÚTILES ESCOLARES PARA PRIMARIA PRIMER GRADO ÚTILES ESCOLARES PARA PRIMARIA SEGUNDO A CUARTO GRADO ÚTILES ESCOLARES PARA PRIMARIA QUINTO A SEXTO GRADO ÚTILES ESCOLARES PARA SECUNDARIA PRIMER GRADO ÚTILES ESCOLARES PARA SEGUNDO Y TERCER GRADO DE SECUNDARIA</t>
  </si>
  <si>
    <t>LPNP-018-2026</t>
  </si>
  <si>
    <t>SUMINISTROS LARY, S.A. DE C.V.</t>
  </si>
  <si>
    <t>SLA940208720</t>
  </si>
  <si>
    <t>CB/OPD/6/2026</t>
  </si>
  <si>
    <t>S151</t>
  </si>
  <si>
    <t>1643426,19</t>
  </si>
  <si>
    <t>VEHÍCULO SEDÁN MODELO 2026
CAMIONETA NUEVA, 18 PASAJEROS, MODELO 2026.</t>
  </si>
  <si>
    <t>S152</t>
  </si>
  <si>
    <t>3471 Fletes y maniobras</t>
  </si>
  <si>
    <t>79131235,15</t>
  </si>
  <si>
    <t>FLETE, MANIOBRAS Y ACARREO
SERVICIO DE TRANSPORTE PARA LA DISTRIBUCIÓN DE MOBILIARIO ESCOLAR Y EQUIPO PARA ESCUELAS DE EDUCACIÓN BÁSICA.</t>
  </si>
  <si>
    <t>CA-0062-2026</t>
  </si>
  <si>
    <t>73100000</t>
  </si>
  <si>
    <t>https://gobedomex-my.sharepoint.com/personal/coordtic_om_edomex_gob_mx/Documents/Aplicaciones/Microsoft%20Forms/Sistema%20de%20Seguimiento%20(2)%201/N%C3%BAmero%20de%20Oficio%20de%20liberaci%C3%B3n%20de%20recursos/Suficiencia%20CA-0062-2026_AMIRA%20YOSELYN%20MEJIA%201.pdf</t>
  </si>
  <si>
    <t>"3471010035 3471010036"</t>
  </si>
  <si>
    <t>"FLETE, MANIOBRAS Y ACARREO  SERVICIO DE TRANSPORTE PARA LA DISTRIBUCIÓN DE MOBILIARIO ESCOLAR Y EQUIPO PARA ESCUELAS DE EDUCACIÓN BÁSICA"</t>
  </si>
  <si>
    <t>LPNP-026-2026</t>
  </si>
  <si>
    <t>["Periódico - Local y Nacional","Electrónico - COMPRAMEX"]</t>
  </si>
  <si>
    <t>TRANSPORTES ESDO, S.A. DE C.V.</t>
  </si>
  <si>
    <t>TES951215MSA</t>
  </si>
  <si>
    <t>CS/B/9/2026</t>
  </si>
  <si>
    <t>S153</t>
  </si>
  <si>
    <t>3231 Arrendamiento de equipo y bienes informáticos</t>
  </si>
  <si>
    <t>ARRENDAMIENTO DE EQUIPO DE FOTOCOPIADO PARA EL INSTITUTO HACENDARIO DEL ESTADO DE MÉXICO</t>
  </si>
  <si>
    <t>S154</t>
  </si>
  <si>
    <t>CONTRATACIÓN DE TESTIGO SOCIAL PARA LA CONTRATACIÓN DEL SERVICIO DE IMPRESIÓN DE PLACAS Y TARJETAS DE CIRCULACIÓN</t>
  </si>
  <si>
    <t>S155</t>
  </si>
  <si>
    <t>177,45</t>
  </si>
  <si>
    <t>BOX LUNCH</t>
  </si>
  <si>
    <t>CA-0066-2026</t>
  </si>
  <si>
    <t>[{"name":"Suficiencia CA-0066-2026_AMIRA YOSELYN MEJIA.pdf","link":"https://gobedomex-my.sharepoint.com/personal/coordtic_om_edomex_gob_mx/Documents/Aplicaciones/Microsoft%20Forms/Sistema%20de%20Seguimiento%20(2)%201/N%C3%BAmero%20de%20Oficio%20de%20liberaci%C3%B3n%20de%20recursos/Suficiencia%20CA-0066-2026_AMIRA%20YOSELYN%20MEJIA.pdf","id":"01SMIITWDWXP5O5DHG3NELKL26OTC2VHI7","type":null,"size":510964,"referenceId":"01SMIITWAU4Z3KC7TK3ND36PY3DI6AO3OK","driveId":"b!CBAShBeywE2EvHv3KmuGszBxafbnqtNEgal_SAbDW9o16jFM_iPFQYaVCkIunBeI","status":1,"uploadSessionUrl":null,"badgerToken":null}]</t>
  </si>
  <si>
    <t>3821102996</t>
  </si>
  <si>
    <t>S156-A</t>
  </si>
  <si>
    <t>1000 Servicios Personales</t>
  </si>
  <si>
    <t>1400 SEGURIDAD SOCIAL</t>
  </si>
  <si>
    <t>1441 Seguros y fianzas</t>
  </si>
  <si>
    <t xml:space="preserve">                            52,726,327.33</t>
  </si>
  <si>
    <t>SEGURO DE VIDA INSTITUCIONAL Y DE AHORRO VOLUNTARIO (SEGURO DE SEPARACIÓN, SEGURO DE RETIRO O CUALQUIER OTRA DENOMINACIÓN).</t>
  </si>
  <si>
    <t>CA-0037-2026</t>
  </si>
  <si>
    <t>["11010101 - Ingresos propios del sector central","14010101 - Ingresos por el cobro de derechos y venta de bienes y servicios","11030101 - Ingresos del fondo solidario de reparto (ISSEMYM)","11030102 - Ingresos del fondo de salud (ISSEMYM)","11030104 - Ingresos del fondo de administración (ISSEMYM)","15010114 - Ramo 28"]</t>
  </si>
  <si>
    <t>53025083.31</t>
  </si>
  <si>
    <t>https://gobedomex-my.sharepoint.com/personal/coordtic_om_edomex_gob_mx/Documents/Aplicaciones/Microsoft%20Forms/Sistema%20de%20Seguimiento%20(2)%201/N%C3%BAmero%20de%20Oficio%20de%20liberaci%C3%B3n%20de%20recursos/Suficiencia%20CA-0037-2026_AMIRA%20YOSELYN%20MEJIA.pdf</t>
  </si>
  <si>
    <t>1441010001</t>
  </si>
  <si>
    <t>LPNP-017-2026</t>
  </si>
  <si>
    <t>HIR COMPAÑÍA DE SEGUROS, S.A. DE C.V.</t>
  </si>
  <si>
    <t>HSE971027CW2</t>
  </si>
  <si>
    <t>CS/OPD/13/2026</t>
  </si>
  <si>
    <t>S156-A-D</t>
  </si>
  <si>
    <t>CA-0027-2026</t>
  </si>
  <si>
    <t>["11010101 - Ingresos propios del sector central","11030104 - Ingresos del fondo de administración (ISSEMYM)","14010101 - Ingresos por el cobro de derechos y venta de bienes y servicios","11030102 - Ingresos del fondo de salud (ISSEMYM)","11030101 - Ingresos del fondo solidario de reparto (ISSEMYM)","15010114 - Ramo 28"]</t>
  </si>
  <si>
    <t>https://gobedomex-my.sharepoint.com/personal/coordtic_om_edomex_gob_mx/Documents/Aplicaciones/Microsoft%20Forms/Sistema%20de%20Seguimiento%20(2)%201/N%C3%BAmero%20de%20Oficio%20de%20liberaci%C3%B3n%20de%20recursos/Suficiencia%20CA-0027-2026_AMIRA%20YOSELYN%20MEJIA.pdf</t>
  </si>
  <si>
    <t>LPNP-012-2026</t>
  </si>
  <si>
    <t>Descalificación de las propuestas en Comité por incumplir en los puntos de las bases</t>
  </si>
  <si>
    <t>S156-B</t>
  </si>
  <si>
    <t xml:space="preserve">                            44,358,057.33</t>
  </si>
  <si>
    <t>SEGURO DE VIDA COLECTIVO PARA 23,616 SERVIDORES PÚBLICOS.</t>
  </si>
  <si>
    <t>CA-0038-2026</t>
  </si>
  <si>
    <t>44798003.44</t>
  </si>
  <si>
    <t>https://gobedomex-my.sharepoint.com/personal/coordtic_om_edomex_gob_mx/Documents/Aplicaciones/Microsoft%20Forms/Sistema%20de%20Seguimiento%20(2)%201/N%C3%BAmero%20de%20Oficio%20de%20liberaci%C3%B3n%20de%20recursos/Suficiencia%20CA-0038-2026_AMIRA%20YOSELYN%20MEJIA.pdf</t>
  </si>
  <si>
    <t>1441010003</t>
  </si>
  <si>
    <t>CS/OPD/14/2026</t>
  </si>
  <si>
    <t>S156-B-D</t>
  </si>
  <si>
    <t>CA-0028-2026</t>
  </si>
  <si>
    <t>https://gobedomex-my.sharepoint.com/personal/coordtic_om_edomex_gob_mx/Documents/Aplicaciones/Microsoft%20Forms/Sistema%20de%20Seguimiento%20(2)%201/N%C3%BAmero%20de%20Oficio%20de%20liberaci%C3%B3n%20de%20recursos/Suficiencia%20CA-0028-2026_AMIRA%20YOSELYN%20MEJIA.pdf</t>
  </si>
  <si>
    <t xml:space="preserve">Desierto </t>
  </si>
  <si>
    <t>S157-A</t>
  </si>
  <si>
    <t xml:space="preserve">                          103,958,446.33</t>
  </si>
  <si>
    <t>"SEGURO DE LANCHAS.
SEGURO DE AERONAVES.
SEGURO EMPRESARIAL.
SEGURO DE MAQUINARIA PESADA"</t>
  </si>
  <si>
    <t>CA-0036-2026</t>
  </si>
  <si>
    <t>["11010101 - Ingresos propios del sector central","11020501 - Transferencias estatales","14010101 - Ingresos por el cobro de derechos y venta de bienes y servicios","15010114 - Ramo 28"]</t>
  </si>
  <si>
    <t>104803595.02</t>
  </si>
  <si>
    <t>https://gobedomex-my.sharepoint.com/personal/coordtic_om_edomex_gob_mx/Documents/Aplicaciones/Microsoft%20Forms/Sistema%20de%20Seguimiento%20(2)%201/N%C3%BAmero%20de%20Oficio%20de%20liberaci%C3%B3n%20de%20recursos/Suficiencia%20CA-0036-2026_AMIRA%20YOSELYN%20MEJIA.pdf</t>
  </si>
  <si>
    <t>"3451010008 3451010009 3451010010 3451010011"</t>
  </si>
  <si>
    <t>"SEGURO DE LANCHAS. SEGURO DE AERONAVES. SEGURO EMPRESARIAL. SEGURO DE MAQUINARIA PESADA"</t>
  </si>
  <si>
    <t>LPNP-016-2026</t>
  </si>
  <si>
    <t>SEGUROS VE POR MÁS, SOCIEDAD ANÓNIMA, GRUPO FINANCIERO VE POR MÁS</t>
  </si>
  <si>
    <t>SMS401001573</t>
  </si>
  <si>
    <t>CS/OPD/12/2026</t>
  </si>
  <si>
    <t>S157-A-D</t>
  </si>
  <si>
    <t>CA-0023-2026</t>
  </si>
  <si>
    <t>["11010101 - Ingresos propios del sector central","14010101 - Ingresos por el cobro de derechos y venta de bienes y servicios","15010114 - Ramo 28"]</t>
  </si>
  <si>
    <t>78207670.19</t>
  </si>
  <si>
    <t>https://gobedomex-my.sharepoint.com/personal/coordtic_om_edomex_gob_mx/Documents/Aplicaciones/Microsoft%20Forms/Sistema%20de%20Seguimiento%20(2)%201/N%C3%BAmero%20de%20Oficio%20de%20liberaci%C3%B3n%20de%20recursos/Suficiencia%20CA-0023-2026_AMIRA%20YOSELYN%20MEJIA.pdf</t>
  </si>
  <si>
    <t>3451010005 3451010006 3451010007</t>
  </si>
  <si>
    <t>SEGURO DE AUTOMÓVILES  SEGURO DE VEHÍCULOS DE CARGA Y PASAJE. SEGURO DE MOTOCICLETAS.</t>
  </si>
  <si>
    <t>LPNP-011-2026</t>
  </si>
  <si>
    <t>S157-B</t>
  </si>
  <si>
    <t xml:space="preserve">                            77,319,260.99</t>
  </si>
  <si>
    <t>"SEGURO DE AUTOMÓVILES 
SEGURO DE VEHÍCULOS DE CARGA Y
PASAJE.
SEGURO DE MOTOCICLETAS."</t>
  </si>
  <si>
    <t>CA-0035-2026</t>
  </si>
  <si>
    <t>https://gobedomex-my.sharepoint.com/personal/coordtic_om_edomex_gob_mx/Documents/Aplicaciones/Microsoft%20Forms/Sistema%20de%20Seguimiento%20(2)%201/N%C3%BAmero%20de%20Oficio%20de%20liberaci%C3%B3n%20de%20recursos/Suficiencia%20CA-0035-2026_AMIRA%20YOSELYN%20MEJIA.pdf</t>
  </si>
  <si>
    <t>"3451010005 3451010006 3451010007"</t>
  </si>
  <si>
    <t>"SEGURO DE AUTOMÓVILES. SEGURO DE VEHÍCULOS DE CARGA Y PASAJE. SEGURO DE MOTOCICLETAS."</t>
  </si>
  <si>
    <t>A.N.A. COMPAÑÍA DE SEGUROS, S.A. DE C.V.</t>
  </si>
  <si>
    <t>ANA9509086E3</t>
  </si>
  <si>
    <t>CS/OPD/11/2026</t>
  </si>
  <si>
    <t>S157-B-D</t>
  </si>
  <si>
    <t>CA-0024-2026</t>
  </si>
  <si>
    <t>https://gobedomex-my.sharepoint.com/personal/coordtic_om_edomex_gob_mx/Documents/Aplicaciones/Microsoft%20Forms/Sistema%20de%20Seguimiento%20(2)%201/N%C3%BAmero%20de%20Oficio%20de%20liberaci%C3%B3n%20de%20recursos/Suficiencia%20CA-0024-2026_AMIRA%20YOSELYN%20MEJIA.pdf</t>
  </si>
  <si>
    <t>3451010008 3451010009 3451010010 3451010011</t>
  </si>
  <si>
    <t>SEGURO DE LANCHAS. SEGURO DE AERONAVES. SEGURO EMPRESARIAL. SEGURO DE MAQUINARIA PESADA</t>
  </si>
  <si>
    <t>S157-C</t>
  </si>
  <si>
    <t xml:space="preserve">                              2,227,358.00</t>
  </si>
  <si>
    <t>CA-0029-2026</t>
  </si>
  <si>
    <t>2674394.82</t>
  </si>
  <si>
    <t>https://gobedomex-my.sharepoint.com/personal/coordtic_om_edomex_gob_mx/Documents/Aplicaciones/Microsoft%20Forms/Sistema%20de%20Seguimiento%20(2)%201/N%C3%BAmero%20de%20Oficio%20de%20liberaci%C3%B3n%20de%20recursos/Suficiencia%20CA-0029-2026_AMIRA%20YOSELYN%20MEJIA.pdf</t>
  </si>
  <si>
    <t>3451030001</t>
  </si>
  <si>
    <t xml:space="preserve">IRP-003-2026 </t>
  </si>
  <si>
    <t>CS/OPD/15/2026</t>
  </si>
  <si>
    <t>S158</t>
  </si>
  <si>
    <t>CERTIFICADO DE HOLOGRAMAS DE VERIFICACIÓN VEHICULAR.
CONSTANCIA TIPO “RECHAZO”.</t>
  </si>
  <si>
    <t>S159</t>
  </si>
  <si>
    <t>FUNDA CARCASA PROTECTOR PARA TABLETA</t>
  </si>
  <si>
    <t>S160</t>
  </si>
  <si>
    <t>Secretaría del Trabajo</t>
  </si>
  <si>
    <t>Oficina del C. Srio. Trabajo (209A00000000000)</t>
  </si>
  <si>
    <t>SOLICITAN OPINIÓN PARA SOLICITAR EXCEPCIÓN A LA DÉSIMA SÉPTIMA MEDIDA DE AUSTERIDAD</t>
  </si>
  <si>
    <t>S161</t>
  </si>
  <si>
    <t>S162</t>
  </si>
  <si>
    <t>NO SE INDICAN EN EL OFICIO LOS BIENES QUE SE REQUIEREN ACTUALIZAR, NI SE AGREGA NINGÚN ANEXO TÉCNICO</t>
  </si>
  <si>
    <t>S163</t>
  </si>
  <si>
    <t>S164</t>
  </si>
  <si>
    <t>Secretaría de Desarrollo Urbano e Infraestructura</t>
  </si>
  <si>
    <t>Oficina del C. Secretario (230A00000000000)</t>
  </si>
  <si>
    <t>28906,8</t>
  </si>
  <si>
    <t xml:space="preserve">SILLA EJECUTIVA CON SOPORTE LUMBAR
SILLA SECRETARIAL CON ESTRELLA DE 5 PUNTOS
SILLA DE VISITAS
ANAQUEL METÁLICO
ESCRITORIO SECRETARIAL DE 1.50 POR 75 CENTÍMETROS
ARCHIVERO INSTITUCIONAL VERTICAL 2 GAVETAS </t>
  </si>
  <si>
    <t>S165</t>
  </si>
  <si>
    <t>Instituto de Información e Investigación Geográfica, Estadística y Catastral del Estado de México (207C01000000000)</t>
  </si>
  <si>
    <t>SUSCRIPCIÓN A LA PLATAFORMA GEOALERT MAPFLOW PLAN PREMIUM (RENOVACIÓN)
LICENCIA ANYDESK STANDARD
SUSCRIPCIÓN A LA PLATAFORMA POWER BI PRO PARA UN USUARIO
SUSCRIPCIÓN AL SOFTWARE CHATGPT PLAN BUSINESS PARA UN USUARIO</t>
  </si>
  <si>
    <t>S166</t>
  </si>
  <si>
    <t>Coordinación Administrativa(20500007000000S)</t>
  </si>
  <si>
    <t>4800 – Donativos</t>
  </si>
  <si>
    <t>4822 Donativos a municipios</t>
  </si>
  <si>
    <t>AMBULANCIA TERRESTRE DE TRASLADO TIPO II CON EQUIPAMIENTO MÉDICO DE URGENCIAS</t>
  </si>
  <si>
    <t>S167</t>
  </si>
  <si>
    <t>SOLICITAN ESTATUS DE LA SOLICITUD DE GAFETE INVEA DEL ESTADO DE MÉXICO 2026</t>
  </si>
  <si>
    <t>S168</t>
  </si>
  <si>
    <t>505,43</t>
  </si>
  <si>
    <t>CONVOCATORIA DEL PROGRAMA SERVIR PARA EL BIENESTAR
VOLANTE INFORMATIVO DEL PROGRAMA SERVIR PARA EL BIENESTAR
CONVOCATORIA DE PERMANENCIA 2026 DEL PROGRAMA ALIMENTACIÓN PARA EL BIENESTAR</t>
  </si>
  <si>
    <t>S169</t>
  </si>
  <si>
    <t>MEMORIA USB DE 64 GIGABYTES
DISCO DURO EXTERNO DE 2 TERABYTES
DISCO DURO EXTERNO DE 4 TERABYTES
MEMORIA USB DE 16 GIGABYTES
MEMORIA USB DE 8 GB
MEMORIA USB DE 32 GIGABYTES
CÁMARA WEB CON MICRÓFONO
TAPETE PARA MOUSE
KIT DE TECLADO Y MOUSE ALÁMBRICO
TOALLAS HÚMEDAS PARA EQUIPO DE CÓMPUTO
LIMPIADOR ANTIESTÁTICO DE PANTALLAS
DISCO DURO DE ESTADO SOLIDO 1TB PARA EQUIPO DE ESCRITORIO
SWITCH POE DE 8 PUERTOS BASE 10/100/1000
AUDÍFONOS DE DIADEMA ALÁMBRICOS
CABLE DISPLAYPORT
TECLADO
DISCO DURO EXTERNO 4 TERABYTES
BATERÍA 12 V. A 9 AH
PLUG CONECTOR RJ45 BLINDADO
MOUSE USB
DISCO DURO INTERNO, DE 1 TERABYTE
CABLE HDMI DE 90 CENTÍMETROS
CABLE DE TRANSFERENCIA DE DATOS PARA IMPRESORA
UNIDAD DE ESTADO SÓLIDO SSD SU630 960 GB
ADAPTADOR USB
SSD NV3, CAPACIDAD: 1000 GB
SWITCH POE PARA RED DE 24 PUERTOS
ESTACIÓN DE ACOPLAMIENTO PARA DISCO DURO CON FUNCIÓN DE DUPLICADOR/CLON OFFLINE
PASTA TÉRMICA
SERVIDOR DE 16 GIGABYTES
DISCO DURO INTERNO DE 250 GIGABYTES, SDD/PC
DISCO DURO INTERNO DE 240 GIGABYTES, SSD/LAPTOP
REGULADOR DE VOLTAJE (UPS)
DISCO DURO EXTERNO DE 6 TERABYTES
BOCINA PARA LAPTOP
PDU PARA MONTAJE EN RACK
CONECTOR RJ45
BOBINA DE CABLE CAT6E UTP
MEMORIA USB DE 128 GIGABYTES
DISCO DURO EXTERNO, DE 10 TERABYTES
BOBINA DE CABLE CAT5E UTP
CABLE HDMI DE 5 METROS
CABLE HDMI DE 50 METROS
CONECTOR RJ45 CATEGORÍA 6E
EQUIPO DE RESPALDO DE ENERGIA 900 WATTS
MOUSE GENÉRICO
TECLADO DE ALTO DESEMPEÑO
DIADEMA ALAMBRICA
MOUSE CON CONECTOR USB
UNIDAD EXTERNA DVD-RW
CONECTOR RJ45 MACHO CAT 5E
PINZA CRIMPADORA
CONVERTIDOR HDMI A VGA PARA PC</t>
  </si>
  <si>
    <t>S170</t>
  </si>
  <si>
    <t>2911 Refacciones, accesorios y herramientas</t>
  </si>
  <si>
    <t>CINCEL HEXAGONAL BELLOTA DE 7/8 POR 8 PULGADAS
CORTASETOS MOTOR A GASOLINA
DIABLO DE CARGA
DISCO DE CORTE DIAMANTE DE 7 PULGADAS
ESTOPA
HILO PARA DESBROZADORA
JUEGO DE 4 PINZAS DE PRESIÓN
LIJADORA ORBITAL DE 400 WATTS
MARRO DE 14 LIBRAS
PEGAMENTO DE CONTACTO
Pinza multiherramienta
RODILLO DE FELPA DE 9 PULGADAS CON EXTENSIÓN
JUEGO DE BROCAS TIPO SIERRA PARA METAL
JUEGO DE BROCAS DE 21 PIEZAS
JUEGO DE BROCAS TIPO SIERRA PARA MADERA
EXTENSIÓN DE METAL DE 12 PULGADAS PARA BROCAS
CARRETILLA</t>
  </si>
  <si>
    <t>S171</t>
  </si>
  <si>
    <t>843810</t>
  </si>
  <si>
    <t>ADQUISICIÓN DE MADERA Y PRODUCTOS DE MADERA PARA EL DESARROLLO DE LAS ACTIVIDADES DEL FESTIVAL INFANTIL "VAMOS A JUGAR"</t>
  </si>
  <si>
    <t>S172</t>
  </si>
  <si>
    <t>Procuraduría Fiscal (20700006000000L)</t>
  </si>
  <si>
    <t>3612 Publicaciones oficiales</t>
  </si>
  <si>
    <t>619800</t>
  </si>
  <si>
    <t>PRONTUARIO DE LEGISLACIÓN FINANCIERA</t>
  </si>
  <si>
    <t>S173</t>
  </si>
  <si>
    <t>119176,19</t>
  </si>
  <si>
    <t>PLACA DE SEÑALIZACIÓN DE 25 POR 20 CENTÍMETROS (SANITARIOS MUJER)
PLACA DE SEÑALIZACIÓN DE 25 POR 20 CENTÍMETROS (SANITARIOS HOMBRE)
PLACA DE SEÑALIZACIÓN DE 25 POR 20 CENTÍMETROS (LAVADO FRECUENTE DE MANOS)
PLACA ESPACIO 100% LIBRE DE HUMO DE TABACO Y EMISIONES
PLACA DE SEÑALIZACIÓN INTERNA (QUE HACER EN CASO DE SISMO)
PLACA EXTERNA DE 120 X 50 CENTÍMETROS (SIN COLOCACIÓN)
PLACA INTERNA CON TEXTO (SIN NÚMERO) DE 50 X 20 CENTÍMETROS (SIN COLOCACIÓN)</t>
  </si>
  <si>
    <t>S174</t>
  </si>
  <si>
    <t>CA-0025-2026</t>
  </si>
  <si>
    <t>129378750</t>
  </si>
  <si>
    <t>https://gobedomex-my.sharepoint.com/personal/coordtic_om_edomex_gob_mx/Documents/Aplicaciones/Microsoft%20Forms/Sistema%20de%20Seguimiento%20(2)%201/N%C3%BAmero%20de%20Oficio%20de%20liberaci%C3%B3n%20de%20recursos/Suficiencia%20CA-0025-2026_AMIRA%20YOSELYN%20MEJIA.pdf</t>
  </si>
  <si>
    <t>3362040007 3362040008</t>
  </si>
  <si>
    <t>CERTIFICADO DE HOLOGRAMAS DE VERIFICACIÓN VEHICULAR. CONSTANCIA TIPO “RECHAZO”.</t>
  </si>
  <si>
    <t xml:space="preserve">SERVICIO </t>
  </si>
  <si>
    <t>LPNP-014-2026</t>
  </si>
  <si>
    <t>IMPRESORA SILVA FORM, S.A. DE C.V.</t>
  </si>
  <si>
    <t>ISI860331LQ4</t>
  </si>
  <si>
    <t>CS/B/5/2026</t>
  </si>
  <si>
    <t>S175</t>
  </si>
  <si>
    <t>2491 Materiales de construcción</t>
  </si>
  <si>
    <t>9096,99</t>
  </si>
  <si>
    <t>PINTURA DE TRAFICO BASE SOLVENTE SCT
PIJA PARA TABLAROCA DE 1 1/4 DE PULGADA
TAQUETE DE PLÁSTICO DE 1/4 DE PULGADA
CINTA A BASE DE FIBRAS DE PAPEL PARA TRABAJOS DE JUNTAS DE 5.20 CENTÍMETROS DE ANCHO POR 76.25 METROS DE LARGO.
PIJA PARA TABLAROCA 6 POR PULGADA NEGRA BOLSA DE 100 PIEZAS.
PIJA CABEZA CRUZ, PUNTA DE BROCA ½ PULGADAS.
EXTENSIÓN PARA PINTAR DE 1.20 METROS.
BROCHA DE 2 PULGADAS
BROCHA DE 4 PULGADAS
BROCHA DE 3 PULGADAS
RODILLO PARA PINTAR DE 4 PULGADAS
FELPA DE ESPUMA DE 4 PULGADAS
PINTURA VINÍLICA ACRÍLICA MATE DE 4 LITROS
PINTURA VINIL DE 19 LITROS
BROCHA CON FILAMENTOS DE POLIESTER DE 6 PULGADAS
BROCHA CON FILAMENTO DE POLIESTER 4 PULGADAS
BROCHA CON FILAMENTOS DE POLIÉSTER DE 2 PULGADAS
ARMAZÓN PARA RODILLO 9 PULGADAS
RODILLO PROFESIONAL
BROCHA DE 1 PULGADA
ARMAZÓN PARA RODILLO DE 4 PULGADAS
CHAROLA PARA RODILLO
EXTENSIÓN ITALIANA DE 2 METROS
CINTA AZUL DE 1 PULGADA</t>
  </si>
  <si>
    <t>S176</t>
  </si>
  <si>
    <t>5200 – Mobiliario y Equipo Educacional y Recreativo</t>
  </si>
  <si>
    <t>5231 Equipo de foto, cine y grabación</t>
  </si>
  <si>
    <t>61728,65</t>
  </si>
  <si>
    <t>LENTE EF-S 10-18 MILÍMETROS F/4.5-5.6 IS STM | ULTRA GRAN ANGULAR
LENTE EF 24-105MM F/4L IS II USMX
MOCHILA PROTECTORA PARA EQUIPO DE FOTOGRAFÍA</t>
  </si>
  <si>
    <t>S177</t>
  </si>
  <si>
    <t>CHAPA DE CAOBILLA DE 40 CM POR 2.5 M.
CINTILLA DE MADERA DE PINO DE 25 MILÍMETROS DE ESPESOR POR 8 CENTÍMETROS DE ANCHO.
HOJA DE TRIPLAY DE PINO DE 6 MILÍMETROS.
JIRÓN DE PINO DE 4 CENTÍMETROS DE ESPESOR POR 7.5 CENTÍMETROS DE ANCHO.
TABLON DE PINO DE 2"X12"X 8 ¼”.
HOJA DE TRIPLAY DE PINO DE 19 MILÍMETROS.
HOJA DE TRIPLAY DE PINO DE 12 MILÍMETROS.
TABLA DE MADERA DE PINO DE 2 POR 30 POR 250 CENTÍMETROS.
BATIENTE O MOLDURA DE MADERA DE PINO.
CHAMBRANA DE MADERA DE PINO.
TIRA DE MADERA DE PINO DE 244 POR 2 POR 5 CENTÍMETROS.
TIRA DE MADERA DE PINO DE 244 POR 4 POR 6.5 CENTÍMETROS.
POSTE DE MADERA.</t>
  </si>
  <si>
    <t>S178</t>
  </si>
  <si>
    <t xml:space="preserve">                          550,789,086.66</t>
  </si>
  <si>
    <t>PLACAS DE CIRCULACIÓN DE SERVICIO PARTICULAR Y CALCOMANÍAS
PREIMPRESIÓN, IMPRESIÓN Y LAMINADO DE TARJETAS DE CIRCULACIÓN Y APLICACIÓN PARA LA TARJETA DE CIRCULACIÓN DIGITAL</t>
  </si>
  <si>
    <t>CA-0026-2026</t>
  </si>
  <si>
    <t>554037090</t>
  </si>
  <si>
    <t>https://gobedomex-my.sharepoint.com/personal/coordtic_om_edomex_gob_mx/Documents/Aplicaciones/Microsoft%20Forms/Sistema%20de%20Seguimiento%20(2)%201/N%C3%BAmero%20de%20Oficio%20de%20liberaci%C3%B3n%20de%20recursos/CA-0026-2026_AMIRA%20YOSELYN%20MEJIA.pdf</t>
  </si>
  <si>
    <t>3362082760 3362082761</t>
  </si>
  <si>
    <t>PLACAS DE CIRCULACIÓN DE SERVICIO PARTICULAR Y CALCOMANÍAS. PREIMPRESIÓN, IMPRESIÓN Y LAMINADO DE TAJETAS DE CIRCULACIÓN Y APLICACIÓN PRA TARJETA DE CIRCULACIÓN DIGITAL.</t>
  </si>
  <si>
    <t>LPNP-015-2026</t>
  </si>
  <si>
    <t>PROCEDIMIENTO DECLARADO DESIERTO</t>
  </si>
  <si>
    <t>PROCEDIMIENTO DESIERTO</t>
  </si>
  <si>
    <t>S179</t>
  </si>
  <si>
    <t>3551 Reparación y mantenimiento de vehículos terrestres, aéreos y lacustres</t>
  </si>
  <si>
    <t>7718,5</t>
  </si>
  <si>
    <t>SERVICIOS PREVENTIVOS Y CORRECTIVOS, PARA AUTOMÓVIL TIPO SEDAN NISSAN TIIDA 2017, PROPIEDAD DE GOBIERNO DEL ESTADO DE MÉXICO</t>
  </si>
  <si>
    <t>S180</t>
  </si>
  <si>
    <t xml:space="preserve">                                   16,019.56</t>
  </si>
  <si>
    <t>LLANTA 175/70 R14 84H
LLANTA 195/65/R15-106/104R
LLANTA 175/65R14
BATERÍA: L-42-400
PLUMA LIMPIAPARABRISAS 16 PULGADAS
PLUMA LIMPIAPARABRISAS 18 PULGADAS
PLUMA LIMPIAPARABRISAS 19 PULGADAS
GATO MECANICO DE TIJERA 1.5 TONELADAS
LLAVE DE CRUZ 18 PULGADAS
CABLES PASA CORRIENTE
TRIANGULO REFLEJANTE
EXTINTOR PARA AUTOMOVILES, PICK UP  Y URVAN</t>
  </si>
  <si>
    <t>S181</t>
  </si>
  <si>
    <t>PAPEL HIGIENICO JUMBO
TOALLA ROLLO FLUIDO CÉNTRICO PARA MANOS
PAÑUELOS DESECHABLES DE 90 PIEZAS
TOALLAS PARA MANOS
JABÓN LÍQUIDO PARA MANOS
PAÑO DE MICROFIBRA
AROMATIZANTE DE AMBIENTE CONTINUO DE ACEITES ESENCIALES DE 21 ML
PAPEL HIGIENICO</t>
  </si>
  <si>
    <t>S182</t>
  </si>
  <si>
    <t>3691 Otros servicios de información</t>
  </si>
  <si>
    <t>6800000</t>
  </si>
  <si>
    <t>MONITOREO DE MEDIOS NACIONLES, ESTATALES Y LOCALES</t>
  </si>
  <si>
    <t>S183</t>
  </si>
  <si>
    <t xml:space="preserve">                                        141.75</t>
  </si>
  <si>
    <t>BOTELLAS DE AGUA DE 355 ML</t>
  </si>
  <si>
    <t>S184</t>
  </si>
  <si>
    <t>1292,62</t>
  </si>
  <si>
    <t>TOALLA DE PAPEL INTER DOBLADA DE 100 PIEZAS
PAPEL HIGIÉNICO JUMBO DE 500 METROS, 6 ROLLOS
PAÑUELOS DESECHABLES DE 90 PIEZAS SIN AROMA
TAPETE AROMATIZANTE PARA MINGITORIOS ANTI SALPICADURAS
AROMATIZANTE EN AEROSOL 400ML
TOALLAS DESINFECTANTES PARA SUPERFICIES 80 TOALLAS
DESINFECTANTE ANTIBACTERIAL EN AEROSOL DE 354 GRAMOS
PASTILLA LIMPIADORA PARA WC, CAJA CON 12 PIEZAS.</t>
  </si>
  <si>
    <t>S185</t>
  </si>
  <si>
    <t>1369,96</t>
  </si>
  <si>
    <t>10,200,00</t>
  </si>
  <si>
    <t>LUMINARIO DE INTERIOR EMPOTRADOS LED
CONTACTO DUPLEX CON PLACA
CANALETA PLÁSTICA 2.5 X 2.5 X 200 CENTÍMETROS AUTOADHERIBLE</t>
  </si>
  <si>
    <t>S186</t>
  </si>
  <si>
    <t>25767,47</t>
  </si>
  <si>
    <t>SUMINISTRO DE UN EQUIPO DE CONMUTACIÓN DE DATOS (SWITCH) DE 48 PUERTOS A 1 GBE POE, 4 PUERTOS GIGABIT SFP, CAPACIDAD DE CONMUTACIÓN DE 104 GBPS Y POTENCIA POE DE 370 W</t>
  </si>
  <si>
    <t>S187</t>
  </si>
  <si>
    <t>OVEROL DE TRABAJO
BATA INDUSTRIAL DE MANGA LARGA
GUANTES DE NITRILO
MASCARILLA TIPO CONCHA
PANTALÓN DE SEGURIDAD INDUSTRIAL
BOTA DE TRABAJO
CAMISOLA DE MEZCLILLA</t>
  </si>
  <si>
    <t>S188</t>
  </si>
  <si>
    <t>3977000</t>
  </si>
  <si>
    <t>PRESEA DE HONOR ESTADO DE MÉXICO 2026</t>
  </si>
  <si>
    <t>CA-0059-2026</t>
  </si>
  <si>
    <t>https://gobedomex-my.sharepoint.com/personal/coordtic_om_edomex_gob_mx/Documents/Aplicaciones/Microsoft%20Forms/Sistema%20de%20Seguimiento%20(2)%201/N%C3%BAmero%20de%20Oficio%20de%20liberaci%C3%B3n%20de%20recursos/Suficiencia%20CA-0059-2026_AMIRA%20YOSELYN%20MEJIA.pdf</t>
  </si>
  <si>
    <t>3821103012</t>
  </si>
  <si>
    <t>PRESEA "DE HONOR ESTADO DE MÉXICO" 2026</t>
  </si>
  <si>
    <t>LPNP-024-2026</t>
  </si>
  <si>
    <t>ROMANCE SERVICIOS TURÍSTICOS, S.A. DE C.V.</t>
  </si>
  <si>
    <t>RST171012JC4</t>
  </si>
  <si>
    <t>CS/OPD/17/2026</t>
  </si>
  <si>
    <t>S189</t>
  </si>
  <si>
    <t>CA-0032-2026</t>
  </si>
  <si>
    <t>522665824.72</t>
  </si>
  <si>
    <t>CB/OPD/7/2026</t>
  </si>
  <si>
    <t>S190</t>
  </si>
  <si>
    <t>3899052,05</t>
  </si>
  <si>
    <t>EQUIPOS DE DETECCIÓN Y MITIGACIÓN DE DRONES</t>
  </si>
  <si>
    <t>S191</t>
  </si>
  <si>
    <t>495,85</t>
  </si>
  <si>
    <t>CA-0034-2026</t>
  </si>
  <si>
    <t>136005798.6</t>
  </si>
  <si>
    <t>https://gobedomex-my.sharepoint.com/personal/coordtic_om_edomex_gob_mx/Documents/Aplicaciones/Microsoft%20Forms/Sistema%20de%20Seguimiento%20(2)%201/N%C3%BAmero%20de%20Oficio%20de%20liberaci%C3%B3n%20de%20recursos/Suficiencia%20CA-0034-2026_AMIRA%20YOSELYN%20MEJIA.pdf</t>
  </si>
  <si>
    <t>3421010004</t>
  </si>
  <si>
    <t>LPNP-022-2026</t>
  </si>
  <si>
    <t>["Electrónico - COMPRAMEX","Periódico - Local y Nacional"]</t>
  </si>
  <si>
    <t>ROMBO LOGÍSTICA, S.A.P.I. DE C.V.</t>
  </si>
  <si>
    <t>RLO201023LB0</t>
  </si>
  <si>
    <t>CS/B/8/2026</t>
  </si>
  <si>
    <t>S192</t>
  </si>
  <si>
    <t>Dirección General de Comercio (21500003000000L)</t>
  </si>
  <si>
    <t>SERVICIO INTEGRAL HORECA</t>
  </si>
  <si>
    <t>S192-R</t>
  </si>
  <si>
    <t>SERVICIO INTEGRAL</t>
  </si>
  <si>
    <t>S193</t>
  </si>
  <si>
    <t>83898,03</t>
  </si>
  <si>
    <t xml:space="preserve">SERVICIO DE GRÚA DE ARRASTRE PARA LA DIRECCIÓN GENERAL DE FISCALIZACIÓN
SERVICIO DE GRÚA DE PLATAFORMA PARA LA DIRECCIÓN GENERAL DE FISCALIZACIÓN </t>
  </si>
  <si>
    <t>S194</t>
  </si>
  <si>
    <t>Unidad de Apoyo a la Administración General (20701000000000S)</t>
  </si>
  <si>
    <t>ALCANCE DEL OFICIO S046</t>
  </si>
  <si>
    <t>S195</t>
  </si>
  <si>
    <t>ALCANCE DE LOS  OFICIOS S049, S047, S048</t>
  </si>
  <si>
    <t>S196</t>
  </si>
  <si>
    <t xml:space="preserve">CONTRATACIÓN DE TESTIGO SOCIAL PARA LA ADQUISICIÓN DE PAQUETES DE ÚTILES ESCOLARES </t>
  </si>
  <si>
    <t>S197</t>
  </si>
  <si>
    <t>Secretaría del Medio Ambiente y Desarrollo Sostenible</t>
  </si>
  <si>
    <t>ARANDANOS 1.02 KILOGRAMOS
AZÚCAR ESTANDAR DE 1 KILOGRAMO
CAFÉ SOLUBLE DE 300 GRAMOS
CUCHARA CAFETERA 25 PIEZAS
ETC</t>
  </si>
  <si>
    <t>S198</t>
  </si>
  <si>
    <t xml:space="preserve">                                 542,000.00</t>
  </si>
  <si>
    <t>SERVICIO INTEGRAL PARA EL DESARROLLO DE LAS ACTIVIDADES EN EL MARCO DEL FESTIVAL INFANTIL MOJO RA ENEJI "VAMOS A JUGAR"</t>
  </si>
  <si>
    <t>S199</t>
  </si>
  <si>
    <t>24666,58</t>
  </si>
  <si>
    <t>SERVICIO DE IMPRESIÓN PARA LA DIFUSIÓN Y PROMOCIÓN DE LAS ACTIVIDADES DEL FESTIVAL INFANTIL "VAMOS A JUGAR"</t>
  </si>
  <si>
    <t>S200</t>
  </si>
  <si>
    <t xml:space="preserve">                                 347,500.00</t>
  </si>
  <si>
    <t>SERVICIO INTEGRAL PARA EL STAND CON EL QUE PARTICIPARA LA SECRETARÍA DE CULTURA Y TURISMO A TRAVÉS DEL CONSEJO EDITORIAL DE LA ADMINISTRACIÓN PÚBLICA ESTATALEN EL "FESTIVAL CULTURAL INFANTIL MOJO RA ENEJI "VAMOS A JUGAR"</t>
  </si>
  <si>
    <t>S201</t>
  </si>
  <si>
    <t>310166,67</t>
  </si>
  <si>
    <t>CONTRATACIÓN DE EQUIPO DE SONIDO PARA EL FESTIVAL INFANTIL "VAMOS A JUGAR"</t>
  </si>
  <si>
    <t>S202</t>
  </si>
  <si>
    <t>ALCANCE OFICIO S102</t>
  </si>
  <si>
    <t>S203</t>
  </si>
  <si>
    <t>ALCANCE OFICIO S099</t>
  </si>
  <si>
    <t>S204</t>
  </si>
  <si>
    <t>22511</t>
  </si>
  <si>
    <t>IMPRESIÓN DE PLACA DE ACERO INOXIDABLE
IMPRESIÓN DE THERMO METÁLICO NEGRO CON TAPA DE MADERA
IMPRESIÓN DE BOLSA DE YUTE
IMPRESIÓN DE SOPORTE PARA CELULAR
IMPRESIÓN DE LIBRETA
IMPRESIÓN DE VASO DE PLÁSTICO
IMPRESIÓN DE BOLSA ECOLÓGICA
IMPRESIÓN DE THERMO NEGRO CON SOPORTE
IMPRESIÓN DE MOCHILA GRIS</t>
  </si>
  <si>
    <t>S205</t>
  </si>
  <si>
    <t>3541 Reparación, instalación y mantenimiento de equipo médico y de laboratorio</t>
  </si>
  <si>
    <t xml:space="preserve">MANTENIMIENTO, REPARACIÓN Y SERVICIO DE LICENCIAMIENTO HAMILTON-T1 161078 NEONATAL.
MANTENIMIENTO, REPARACIÓN Y SERVICIO DE LICENCIAMIENTO HAMILTON-T1 161079 NEONIV (NCPAP).
MANTENIMIENTO, REPARACIÓN Y SERVICIO DE SERVICIO LICENCIAMIENTO HAMILTON-T1 161066 NIV/NIV-ST. </t>
  </si>
  <si>
    <t>S206</t>
  </si>
  <si>
    <t>2033229,44</t>
  </si>
  <si>
    <t>SERVICIO PARA LA RENTA DE UN ESPACIO DE EXHIBICIÓN PARA LA "PARTICIPACIÓN DEL
ESTADO DE MÉXICO EN EL TIANGUIS TURÍSTICO 2026"</t>
  </si>
  <si>
    <t>CA-0041-2026</t>
  </si>
  <si>
    <t>2033229.44</t>
  </si>
  <si>
    <t>https://gobedomex-my.sharepoint.com/personal/coordtic_om_edomex_gob_mx/Documents/Aplicaciones/Microsoft%20Forms/Sistema%20de%20Seguimiento%20(2)%201/N%C3%BAmero%20de%20Oficio%20de%20liberaci%C3%B3n%20de%20recursos/Suficiencia%20CA-0041-2026_AMIRA%20YOSELYN%20MEJIA.pdf</t>
  </si>
  <si>
    <t>3841010132</t>
  </si>
  <si>
    <t>SERVICIO PARA LA RENTA DE UN ESPACIO DE EXHIBICIÓN PARA LA "PARTICIPACIÓN DEL ESTADO DE MÉXICO EN EL TIANGUIS TURÍSTICO 2026"</t>
  </si>
  <si>
    <t>ADP-012-2026</t>
  </si>
  <si>
    <t>["Electrónico - COMPRAMEX"]</t>
  </si>
  <si>
    <t xml:space="preserve">CREATIVIDAD Y ESPECTÁCULOS, S.A. DE C.V. </t>
  </si>
  <si>
    <t>CES010717LKA</t>
  </si>
  <si>
    <t>CS/B/7/2026</t>
  </si>
  <si>
    <t>S207</t>
  </si>
  <si>
    <t xml:space="preserve">                              3,675,000.00</t>
  </si>
  <si>
    <t>SERVICIO INTEGRAL PARA LA CONTRATACIÓN DE UN STAND PARA LA "PARTICIPACIÓN DEL ESTADO DE MÉXICO EN EL TIANGUIS TURISTICO 2026"</t>
  </si>
  <si>
    <t>CA-0039-2026</t>
  </si>
  <si>
    <t>3700000</t>
  </si>
  <si>
    <t>https://gobedomex-my.sharepoint.com/personal/coordtic_om_edomex_gob_mx/Documents/Aplicaciones/Microsoft%20Forms/Sistema%20de%20Seguimiento%20(2)%201/N%C3%BAmero%20de%20Oficio%20de%20liberaci%C3%B3n%20de%20recursos/Suficiencia%20CA-0039-2026%20(1)_AMIRA%20YOSELYN%20MEJIA.pdf</t>
  </si>
  <si>
    <t>3841010130</t>
  </si>
  <si>
    <t>SERVICIO INTEGRAL PARA LA CONTRATACIÓN DE UN STAND PARA LA "PARTICIPACIÓN DEL ESTADO DE MÉXICO EN EL TIANGUIS TURÍSTICO 2026"</t>
  </si>
  <si>
    <t>LPNP-021-2026</t>
  </si>
  <si>
    <t>Periódico - Local y Nacional;Electrónico - COMPRAMEX</t>
  </si>
  <si>
    <t xml:space="preserve">GLOBAL PUBLISHING STRATEGIES, S.A. DE C.V. </t>
  </si>
  <si>
    <t>GPS140522JXO</t>
  </si>
  <si>
    <t>CS/B/6/2026</t>
  </si>
  <si>
    <t>S208</t>
  </si>
  <si>
    <t>21045,82</t>
  </si>
  <si>
    <t>REPARACIÓN DE VEHICULO CHEVROLET AVEO 2013</t>
  </si>
  <si>
    <t>S209</t>
  </si>
  <si>
    <t>IMPRESIÓN DE TRIPTICO</t>
  </si>
  <si>
    <t>S210</t>
  </si>
  <si>
    <t xml:space="preserve">                                 579,833.33</t>
  </si>
  <si>
    <t>SERVICIO INTEGRAL PARA LA REALIZACIÓN DE LA “FERIA REGIONAL DE LA TRUCHA 2026”.</t>
  </si>
  <si>
    <t>S211</t>
  </si>
  <si>
    <t>S212</t>
  </si>
  <si>
    <t>2371 Productos de cuero, piel, plástico y hule</t>
  </si>
  <si>
    <t>7015,52</t>
  </si>
  <si>
    <t>HILO NYLON NÚMERO 50
PELÍCULA ESMERILADA DE 30 METROS
TELA VINIPIEL</t>
  </si>
  <si>
    <t>S213</t>
  </si>
  <si>
    <t>2151 Material de información</t>
  </si>
  <si>
    <t>PORTA LETRERO VERTICAL (ACRÍLICO PARA MANIFIESTO)
PORTA LETRERO VERTICAL TAMAÑO OFICIO
BOLSAS PARA ENMICAR
PORTA FOLLETERO
BOLÍGRAFO PARA BUZÓN
PORTA LETRERO VERITCAL TAMAÑO CARTA
PORTA FOLLETERO DE ACRÍLICO (MATERIAL DE ACRÍLICO)</t>
  </si>
  <si>
    <t>S214</t>
  </si>
  <si>
    <t>2921 Refacciones y accesorios menores de edificios</t>
  </si>
  <si>
    <t>5886,61</t>
  </si>
  <si>
    <t xml:space="preserve">CERRADURA DE BARRA FIJA LLAVE TETRA
CANDADO DE ALTA SEGURIDAD
CHAPA DE SEGURIDAD CAÑON LARGO MONTA
PASADOR DE BARRIL DE 5 PULGADAS
CERROJO DE SEGURIDAD LARGO
CERRADURA PARA PERFIL DE ALUMINIO TIPO GAN
CHAPA PARA PUERTA CORREDIZA MOD. 625
CERRADURA DE SOBREPONER DE ACERO
CHAPA DE SEGURIDAD DERECHA
CHAPA DE SEGURIDAD IZQUIERDA
CHAPA DE POMO PARA PUERTA DE MADERA
BISAGRA DE CABEZA PLANA 3 POR 3 PULGADAS
CHAPA P/PUERTA MADERA (PERILLA)
CERROJO LATÓN ANTIGUO MARIPOSA
CERRADURA PARA PUERTA CORREDIZA ALUMINIO </t>
  </si>
  <si>
    <t>S215</t>
  </si>
  <si>
    <t>2431 Cal, yeso y productos de yeso</t>
  </si>
  <si>
    <t>224,2</t>
  </si>
  <si>
    <t>TABLAROCA DE 3/8 DE PULGADA</t>
  </si>
  <si>
    <t>S216</t>
  </si>
  <si>
    <t>2481 Materiales complementarios</t>
  </si>
  <si>
    <t>PISO CERÁMICO DE 33 POR 33
PERSIANA PARA VENTANA ENROLLABLE HORIZONTAL BLACKOUT
PISO LAMINADO DE 138 POR 19.3 CENTÍMETROS
PISO OCTAGONAL RÚSTICO
PISO CERÁMICO DE 60 POR 60
PERSIANA VERTICAL DE PVC LISA
PERSIANA PARA VENTANA ENROLLABLE HORIZONTAL BLACKOUT
PERSIANA PARA VENTANA ENROLLABLE HORIZONTAL BLACKOUT
PERSIANA PARA VENTANA ENROLLABLE HORIZONTAL BLACKOUT
PERSIANA PARA VENTANA ENROLLABLE HORIZONTAL BLACKOUT
SOLDADURA 6013*1/8
BAJO PISO TRANSPARENTE DE 90 METROS CUADRADOS
PISO HEXAGONAL RÚSTICO</t>
  </si>
  <si>
    <t>S217</t>
  </si>
  <si>
    <t>2421 Cemento y productos de concreto</t>
  </si>
  <si>
    <t>1307,99</t>
  </si>
  <si>
    <t>CEMENTO PORTLAND.
CONCRETO PREMEZCLADO.
CEMENTO BLANCO DE 25 KG.
MORTERO DE AZUFRE.</t>
  </si>
  <si>
    <t>S218</t>
  </si>
  <si>
    <t>2471 Artículos metálicos para la construcción</t>
  </si>
  <si>
    <t>1151,01</t>
  </si>
  <si>
    <t>CANAL METÁLICO CALIBRE 26
POSTE METÁLICO CALIBRE 26
ALAMBRE GALVANIZADO CALIBRE 12
PIJA PARA CORREDERA NÚMERO 8 DE 1/2 PULGADA
TAPÓN PARA TUBO
CONECTOR ROSCA EXTERIOR DE 1/2 PULGADA
CONECTOR ROSCA INTERIOR 1/2 PULGADA
COPLE DE 1/2 PULGADA
CODO DE 1/2 PULGADA
TUBO DE COBRE 1/2" DE 6.10 METROS
CODO COBRE 90° 1/2"
TEE DE 1/2" COBRE</t>
  </si>
  <si>
    <t>S219</t>
  </si>
  <si>
    <t>DICTA,MINACIÓN DE LA CORRECTA DETERMINACIÓN DE LA BASE GRAVABLE, ASÍ COMO EL PAGO DEL IMPUESTO SOBRE EROGACIONES POR REMUNERACIONES AL TRABAJO PERSONAL CORRESPONDIENTE AL EJERCICIO FISCAL 2025</t>
  </si>
  <si>
    <t>S220</t>
  </si>
  <si>
    <t>"PAQUETE DE MATERIALES PARA EL ACONDICIONAMIENTO DE DIVERSOS EVENTOS PISO LAMINADO DE 138 POR 19,3 CENTIMETROS"</t>
  </si>
  <si>
    <t>S221</t>
  </si>
  <si>
    <t>"VINILONA ESPACIO 100% LIBRE DE HUMO DE TABACO Y EMISIONES, DE 135.1 CENTÍMETROS POR 78.6 CENTÍMETROS FONDO VERDE VINILONA ESPACIO 100% LIBRE DE HUMO DE TABACO Y EMISIONES, DE 135.1 CENTÍMETROS POR 78.6 CENTÍMETROS FONDO BLANCO SEÑALAMIENTO EXTERIOR (ADVERTENCIA): ESPACIO 100% LIBRE DE HUMO DE TABACO Y EMISIONES, DE 135.1 CENTÍMETROS POR 78.6 CENTÍMETROS FONDO BLANCO SEÑALAMIENTO EXTERIOR (ADVERTENCIA): ESPACIO 100% LIBRE DE HUMO DE TABACO Y EMISIONES, DE 135.1 CENTÍMETROS POR 78.6 CENTÍMETROS FONDO VERDE SEÑALAMIENTO EXTERIOR (DENUNCIAS Y QUEJAS): ESPACIO 100% LIBRE DE HUMO DE TABACO Y EMISIONES, DE 135.1 CENTÍMETROS POR 78.6 CENTÍMETROS FONDO BLANCO SEÑALAMIENTO EXTERIOR (DENUNCIAS Y QUEJAS): ESPACIO 100% LIBRE DE HUMO DE TABACO Y EMISIONES, DE 135.1 CENTÍMETROS POR 78.6 CENTÍMETROS FONDO VERDE SEÑALAMIENTO INTERIOR (ADVERTENCIA): ESPACIO 100% LIBRE DE HUMO DE TABACO Y EMISIONES, DE 78.8 CENTÍMETROS POR 42 CENTÍMETROS FONDO BLANCO SEÑALAMIENTO INTERIOR (ADVERTENCIA): ESPACIO 100% LIBRE DE HUMO DE TABACO Y EMISIONES, DE 78.8 CENTÍMETROS POR 42 CENTÍMETROS FONDO VERDE SEÑALAMIENTO INTERIOR (PROHIBIDO): ESPACIO 100% LIBRE DE HUMO DE TABACO Y EMISIONES, DE 78.8 CENTÍMETROS POR 42 CENTÍMETROS FONDO BLANCO SEÑALAMIENTO INTERIOR (PROHIBIDO): ESPACIO 100% LIBRE DE HUMO DE TABACO Y EMISIONES, DE 78.8 CENTÍMETROS POR 42 CENTÍMETROS CON FONDO VERDE SEÑALAMIENTO INTERIOR (DENUNCIAS Y QUEJAS): ESPACIO 100% LIBRE DE HUMO DE TABACO Y EMISIONES, DE 78.8 CENTÍMETROS POR 42 CENTÍMETROS FONDO BLANCO SEÑALAMIENTO INTERIOR (DENUNCIAS Y QUEJAS): ESPACIO 100% LIBRE DE HUMO DE TABACO Y EMISIONES, DE 78.8 CENTÍMETROS POR 42 CENTÍMETROS FONDO VERDE SEÑALAMIENTO INTERIOR (ADVERTENCIA): ESPACIO 100% LIBRE DE HUMO DE TABACO Y EMISIONES, DE 36.3 CENTÍMETROS POR 21 CENTÍMETROS FONDO BLANCO SEÑALAMIENTO INTERIOR (ADVERTENCIA): ESPACIO 100% LIBRE DE HUMO DE TABACO Y EMISIONES, DE 36.3 CENTÍMETROS POR 21 CENTÍMETROS FONDO VERDE SEÑALAMIENTO INTERIOR (PROHIBIDO): ESPACIO 100% LIBRE DE HUMO DE TABACO Y EMISIONES, DE 36.3 CENTÍMETROS POR 21 CENTÍMETROS FONDO BLANCO SEÑALAMIENTO INTERIOR (PROHIBIDO): ESPACIO 100% LIBRE DE HUMO DE TABACO Y EMISIONES, DE 36.3 CENTÍMETROS POR 21 CENTÍMETROS FONDO VERDE SEÑALAMIENTO INTERIOR (DENUNCIAS Y QUEJAS): ESPACIO 100% LIBRE DE HUMO DE TABACO Y EMISIONES, DE 36.3 CENTÍMETROS POR 21 CENTÍMETROS FONDO BLANCO SEÑALAMIENTO INTERIOR (DENUNCIAS Y QUEJAS): ESPACIO 100% LIBRE DE HUMO DE TABACO Y EMISIONES, DE 36.3 CENTÍMETROS POR 21 CENTÍMETROS FONDO VERDE BANNER RELÁMPAGOS STICKER RELÁMPAGOS  FLYER MEDIA CARTA RELÁMPAGOS PLACA DE SEÑALIZACIÓN DE 50 POR 120 CENTÍMETROS (EXTERNA) PLACA DE SEÑALIZACIÓN DE 50 POR 120 CENTÍMETROS (EXTERNA) PARA INMUEBLES PERTENECIENTE AL AGEMEX PLACA DE SEÑALIZACIÓN DE 50 POR 20 CENTÍMETROS PLACA DE SEÑALIZACIÓN DE 70 POR 100 CENTÍMETROS (TABLERO DE AVISOS) DIRECTORIO FIJO TIPO “A2” PLACA INTERNA DE SEÑALIZACIÓN DE 50 POR 20 CENTÍMETROS PLACA EXTERNA DE 120 X 50 CENTÍMETROS (SIN COLOCACIÓN) PLACA DE SEÑALIZACIÓN DE 20 POR 50 CENTÍMETROS (INTERNA) LETRERO E IMAGEN INSTITUCIONAL PARA EL ARCHIVO GENERAL DEL ESTADO DE MÉXICO"</t>
  </si>
  <si>
    <t>S222</t>
  </si>
  <si>
    <t xml:space="preserve">                                                -  </t>
  </si>
  <si>
    <t>"PROPOFOL CADA AMPOLLETA O FRASCO AMPULA  VECURONIO  NOREPINEFRINA  METOCLOPRAMIDA  CLORURO DE SODIO CADA 100ML BICARBONATO DE SODIO  GLUCONATO DE CALCIO MAGNESIO  TENECTEPLASA  ALTEPLASA  ONDANSETRÓN SOLUCIÓN INYECTABLE FENTANILO SOLUCION INYECTABLE  MIDAZOLAM SOLUCION INYECTABLE  ACIDO TRANEXAMICO ACIDO TRANEXAMICO. SOLUCION INYECTABLE  VASOPRESINA  DOBUTAMINA  DEXMEDETOMIDINA  HIDROCORTISONA  METAMIZOL SODICO  PARACETAMOL  MIDAZOLAM DE 15 MG/3ML. AMPOLLETA VECURONIO 15 MG/3ML AMPOLLETA ATROPINA 1 MG/1ML AMPOLLETA VUPRENORFINA 0.3 MG/1ML AMPOLLETA NALVULAFINA 10MG/1ML AMPOLLETA FELTANIL 0.5MG/10ML AMPOLLETA KETAMINA AMPOLLETA TRAMADOL 10 MG/2ML AMPOLLETA EPINEFRINA SOLUCIÓN INYECTABLE CISATRACURIO SOLUCIÓN INYECTABLE KETOROLACO TROMETAMINA 30 MILIGRAMOS PARACETAMOL DE 500 MILIGRAMOS FOSFATO SODICO DE DEXAMETASONA 8 MILIGRAMOS/2 MILILITROS"</t>
  </si>
  <si>
    <t>S223</t>
  </si>
  <si>
    <t>1740000</t>
  </si>
  <si>
    <t>SERVICIO DE IMPRESIÓN DE 5,000 EJEMPLARES MÉXICO DESCONOCIDO GUÍA VIAJERA PARA LA ESTRATEGIA EDITORIAL DE PROMOCIÓN TURÍSTICA DEL ESTADO DE MÉXICO</t>
  </si>
  <si>
    <t>CA-0042-2026</t>
  </si>
  <si>
    <t>3363080546</t>
  </si>
  <si>
    <t>SERVICIO DE IMPRESIÓN DE 5,000 EJEMPLARES MÉXICO DESCONOCIDO GUÍA VIAJERA PARA LA ESTRATEGIA EDITORIAL DE PROMOCIÓN TURÍSTICA DEL ESTADO DE MÉXICO.</t>
  </si>
  <si>
    <t>ADP-013-2026</t>
  </si>
  <si>
    <t>["Invitación"]</t>
  </si>
  <si>
    <t>S224</t>
  </si>
  <si>
    <t>"ALAMBRE RECOCIDO CALIBRE 12 PINTURA VINIL ACRILICA COLOR GRIS PINTURA VINIL ACRILICA COLOR BEIGE PINTURA VINIL ACRILICA COLOR BLANCO MATE LACA TIPO INDUSTRIAL COLOR MARRON ROYAL LACA TIPO INDUSTRIAL COLOR NEGRO LACA TIPO INDUSTRIAL COLOR ALUMINIO LACA TIPO INDUSTRIAL COLOR TRASPARENTE MATE LACA TIPO INDUSTRIAL COLOR TRASPARENTE BRILLANTE SELLADOR DE NITROCELULOSA RESANADOR PARA MADERA REMOVEDOR TINTA AL ACEITE COLOR NOGAL CLARO AGUARRAS DE 19 LITROS PEGAMENTO BLANCO PEGAMENTO DE CONTACTO AMARILLO LIJA ESMERIL DE GRANO 60 LIJA DE AGUA DEL NÚMERO 240 LIJA DE AGUA DEL NÚMERO 100 LIJA DE AGUA DEL NÚMERO 120 LIJA DE AGUA DEL NÚMERO 280 LIJA DE AGUA DEL NÚMERO 3200 DISCO DE CORTE DE 10 PULGADAS DISCO PARA SIERRA DE BANCO DE 10 PULGADAS DISCO LAMINADO 7 PULGADAS GRANO 40 SELLADOR DE SILICON DE 280 MILILITROS TINTA AL ALCOHOL COLOR CHOCOLATE IMPERMEABILIZANTE TIPO BARRERA DE VAPOR PRIMARIO ASFÁLTICO BASE AGUA DE APLICACIÓN EN FRÍO  "</t>
  </si>
  <si>
    <t>S225</t>
  </si>
  <si>
    <t>"TINTA EPSON T664220 TINTA EPSON T664320 TINTA EPSON T664420 CARTUCHO HP CE255X TONER HP CE255A. TONER HP CF211A.  TONER HP CF212A.  TONER HP CF213A.  TONER HP CF226A.  CD GRABABLE.  DVD-RW. TINTA EPSON T664120 ALCOHOL ISOPROPÍLICO.  CD REGRABABLE. TONER HP CF289A TINTA EPSON T504120 TINTA EPSON T504420 TINTA EPSON T504320 TONER HP CE285A AIRE COMPRIMIDO TONER XEROX 106R02778 TONER HP CF210A. TONER HP CF217A. TINTA EPSON T544220 TINTA EPSON T544320 TINTA EPSON T544120 TINTA EPSON T544420 "</t>
  </si>
  <si>
    <t>S226</t>
  </si>
  <si>
    <t>"BOLÍGRAFO PUNTO MEDIANO. ETIQUETA CON ADHESIVO, TAMAÑO CARTA MARCADOR DE CERA. CLIP JUMBO CLIP MARIPOSA DEL NÚMERO 1 COJÍN PARA SELLO DE GOMA CORRECTOR LÍQUIDO CORRECTOR LÍQUIDO  DEDAL DE HULE NATURAL DEL NÚMERO 11 DESPACHADOR DE CINTA ADHESIVA ESPIRAL DE PLÁSTICO PARA HOJA TAMAÑO CARTA ESPIRAL DE PLÁSTICO PARA HOJA TAMAÑO CARTA ESPIRAL DE PLÁSTICO PARA HOJA TAMAÑO CARTA GOMA TIPO BLOQUE.  GOMA TIPO LÁPIZ. LÁPIZ AMARILLO MARCADOR DE AGUA FLUORESCENTE MARCADOR DE AGUA.  BOLÍGRAFO TIPO ROLLER PUNTO MEDIANO. CARPETA PANORÁMICA. CARPETA PANORÁMICA.  CARPETA PANORÁMICA CARPETA PANORÁMICA.  CHINCHETAS. CLIP DEL NÚMERO 1.  CLIP DEL NÚMERO 2.  GRAPAS  LÁPIZ ADHESIVO EN BARRA DE 40 GRAMOS  LÁPIZ DE MADERA.  LIGAS DEL NÚMERO 18.  MARCADOR PARA PIZARRÓN BLANCO.  MARCADOR PERMANENTE DE DOBLE PUNTA.  MARCADOR PERMANENTE DE PUNTO FINO.  MARCADOR PERMANENTE. MINAS DE 0.5 MILÍMETROS.  MINAS DE 0.7 MILÍMETROS PASTA NEGRA TAMAÑO CARTA.  PEGAMENTO BLANCO DE 250 GRAMOS. PROTECTOR DE HOJAS TAMAÑO CARTA 3 ORIFICIOS.  SEPARADORES TAMAÑO CARTA PESTAÑAS OVALADAS.  SUJETA DOCUMENTOS DE 19 MILÍMETROS  SUJETA DOCUMENTOS DE 25 MILÍMETROS SUJETA DOCUMENTOS DE 32 MILÍMETROS  SUJETA DOCUMENTOS DE 51 MILÍMETROS  TIJERA CON CUCHILLAS DE ACERO INOXIDABLE BARRA DE SILICÓN BOLÍGRAFO DE GEL.  BOLÍGRAFO PUNTO MEDIANO.  BROCHE METÁLICO PARA EXPEDIENTE.  CARPETA PANORÁMICA DE 1 1/2 PULGADA TAMAÑO CARTA CLIP DEL NÚMERO 3. QUITA GRAPAS DE 5.5 CENTÍMETROS,  REGLA DE ALUMINIO 30 CENTÍMETROS.  SACAPUNTAS DE METAL.  SUJETA DOCUMENTOS DE 15 MILÍMETROS  TIJERA CON CUCHILLAS DE ACERO INOXIDABLE NOTAS AUTOADHESIVAS TIPO BANDERITAS 4 COLORES.  SOBRE BOLSA CON SOLAPA TAMAÑO OFICIO.  CUADERNO TIPO FRANCESA TARJETA MEDIA CARTA 225 GRAMOS.  HOJAS DE PAPEL BOND DE COLORES TAMAÑO CARTA.  CAJA DE CARTÓN TIPO GALLETERA.  LIBRO FLORETE FORMA FRANCESA TARJETA MEDIA CARTA 125 GRAMOS.  CUADERNO TAQUIGRAFÍA LARGO CUADERNO PROFESIONAL DE RAYA.  PAPEL OPALINA HOLANDESA TAMAÑO CARTA DE 125 GRAMOS.  PAPEL CARTULINA OPALINA HOLANDESA TAMAÑO CARTA DE 225 GRAMOS.  REVISTERO FABRICADO EN PLÁSTICO DEDAL DE HULE NATURAL DEL NÚMERO 12. BORRADOR PARA PINTARRÓN.  BOLÍGRAFO PUNTA FINA DEDAL DE HULE NATURAL DEL NÚMERO 13.  CINTA CANELA DE 48 MILÍMETROS POR 50 METROS CINTA MASKING DE 24 MILÍMETROS POR 50 METROS CINTA ADHESIVA TRANSPARENTE CON ALTO GRADO DE ADHERENCIA. CINTA ADHESIVA TRANSPARENTE DE 24 MILIMETROS POR 65 METROS.  CINTA ADHESIVA DOBLE CARA DE 18 MILÍMETROS POR 50 METROS.  CUTTER DE PLÁSTICO DE 18 MILÍMETROS.  PAPEL CARBON.  TINTA PARA SELLO ROL-ON 60 MILILITROS.  PAPEL BOND TAMAÑO CARTA, BLANCURA 95-98%.  PAPEL BOND TAMAÑO OFICIO, BLANCURA 95-98%. "</t>
  </si>
  <si>
    <t>S227</t>
  </si>
  <si>
    <t>"BATERIA PARA LECTOR BIOMÉTRICO BALASTRA 2 POR 32 BATERÍA RECARGABLE AAA BATERÍA TIPO D CABLE DE COBRE TIPO THW LS CALIBRE 10 GABINETE LED PARA SOBREPONER LUMINARIA LED PARA EMPOTRAR 120X60 LAMPARA TIPO ""U"" DE 2X32 WATTS LÁMPARA TUBO LED 20 WATTS LÁMPARA TUBO FLOURESCENTE LINEAL 14 WATTS T5 TUBO T5 FLUORESCENTE 28W BASE G5 PANEL DE LED DE 30 X 120 CENTÍMETROS PANEL LED DE 60 POR 60 CENTIMETROS, LUZ BLANCA LÁMPARA LED, TUBO T5, BASE G5. GABINETE DE EMPOTRAR PARA 3 LÁMPARAS T5 DE 14 W 6500K GABINETE DE EMPOTRAR, 3X28W, T5, 6500K LAMPARA TUBO DE LED DE 40 WATTS T8"</t>
  </si>
  <si>
    <t>S228</t>
  </si>
  <si>
    <t>"ARNÉS DE SEGURIDAD ANTICAIDAS CON CINCO ANILLOS  BANDERIN DE SEGURIDAD BOTA DE HULE ZAPATO INDUSTRIAL CON CASQUILLO DIELÉCTRICO BOTA INDUSTRIAL CON CASQUILLO BATA INDUSTRIAL DE MANGA LARGA CAMISOLA DE MEZCLILLA FAJA CON SOPORTE LUMBO SACRO CON TIRANTES FAJA DE CUERO GUANTES DE NYLON RECUBIERTOS CON NITRILO GUANTES PARA ELECTRICISTA GUANTES DE ALGODÓN CON PALMA DE PIEL GUANTE DE CARNAZA LENTES INDUSTRIALES LÍNEA DE VIDA TENIS DE SEGURIDAD CON CASQUILLO OVEROL INDUSTRIAL MANGAS DE SOLDADOR RODILLERAS PARA TRABAJO USO RUDO CHALECO MALLA CHALECO DE SEGURIDAD PANTALÓN DE SEGURIDAD INDUSTRIAL"</t>
  </si>
  <si>
    <t>S229</t>
  </si>
  <si>
    <t>4786,43</t>
  </si>
  <si>
    <t>"TABLA DE MADERA DE PINO DE 2 POR 30 POR 250 CENTÍMETROS PUERTA DE MADERA TIPO TAMBOR CHAMBRANA DE MADERA DE PINO TIRA DE MADERA DE PINO DE 244 POR 2 POR 5 CENTÍMETROS TIRA DE MADERA DE PINO DE 244 POR 4 POR 6.5 CENTÍMETROS POSTE DE MADERA MOLDURA DE MADERA DE PINO DE PRIMERA TIRA COLLARIN DE 1.9 ANCHO POR 250 CENTÍMETROS DE LARGO  REPISA PARA BUZÓN TRIPLAY DE MELANINA DE 3MM BLANCO TRIPLAY DE MELANINA DE 3MM CAFÉ "</t>
  </si>
  <si>
    <t>S230</t>
  </si>
  <si>
    <t>14600250</t>
  </si>
  <si>
    <t>"DICTAMINACIÓN DE LOS ESTADOS FINANCIEROS DEL SECTOR CENTRAL DEL PODER EJECUTIVO DEL GOBIERNO DEL ESTADO DE MÉXICO, DEL EJERCICIO FISCAL 2026. AUDITORÍA DEL ESTADO DE INGRESOS Y EGRESOS PRESUPUESTAL DEL SECTOR CENTRAL DEL PODER EJECUTIVO DEL GOBIERNO DEL ESTADO DE MÉXICO, DEL EJERCICIO FISCAL 2026. "</t>
  </si>
  <si>
    <t>S231</t>
  </si>
  <si>
    <t>"IMPRESIÓN DE “VOLANTES” PARA LAS CARAVANAS ITINERANTES POR LA JUSTICIA SOCIAL DE LA CONSEJERÍA JURÍDICA IMPRESIÓN DE FOLDERS PARA ""CARAVANAS ITINERANTES POR LA JUSTICIA SOCIAL” DE LA CONSEJERÍA JURÍDICA IMPRESIÓN DE OFICIOS DE DERIVACIÓN DEL REGISTRO CIVIL IMPRESIÓN DE OFICIOS DE DERIVACIÓN DEL COLEGIO DE NOTARIOS DEL ESTADO DE MÉXICO IMPRESIÓN DE OFICIOS DE DERIVACIÓN DEL INSTITUTO DE LA DEFENSORÍA PÚBLICA IMPRESIÓN DE OFICIOS DE DERIVACIÓN DE LA SECRETARÍA DE LAS MUJERES IMPRESIÓN DE OFICIOS DE DERIVACIÓN DEL INSTITUTO NACIONAL DEL SUELO SUSTENTABLE IMPRESIÓN DE OFICIOS DE DERIVACIÓN DEL INSTITUTO NACIONAL DE LA VIVIENDA PARA LOS TRABAJADORES IMPRESIÓN DE TARJETA DE LEGALIZACIÓN"</t>
  </si>
  <si>
    <t>S232</t>
  </si>
  <si>
    <t>"IMPRESIÓN DE TARJETA DE APOSTILLA IMPRESIÓN DE OFICIOS DE DERIVACIÓN DEL INSTITUTO FEDERAL DE LA DEFENSORÍA PÚBLICA IMPRESIÓN DE OFICIOS DE DERIVACIÓN DE LA COMISIÓN DE CONCILIACIÓN Y ARBITRAJE MÉDICO IMPRESIÓN DE FORMATO ÚNICO DE DECLARACIÓN (FUD) DE LA CEAVEM IMPRESIÓN DEL FORMATO DE SUPERVISIÓN DE LA CEAVEM IMPRESIÓN DEL ÍNDICE PARA LA CEAVEM IMPRESIÓN DEL FORMATO DE BITÁCOTA DE LA CEAVEM IMPRESIÓN DEL FORMATO DE DERECHOS DE LAS VÍCTIMAS Y OFENDIDOS DEL DELITO Y CAUSAS DEL RETIRO DEL PATROCINIO DE LA CEAVEM IMPRESIÓN DEL FORMATO DE ATENCIÓN DE PRIMER CONTACTO DE LA CEAVEM IMPRESIÓN DEL FORMATO ACTA DE ENTREVISTA CON VÍCTIMAS RESPECTO EL ACTUAR DE ASESORES(AS) JURÍDICOS(AS) DE LA CEAVEM IMPRESIÓN DE FORMATO CONSENTIMIENTO INFORMADO DE ATENCIÓN PSICOTERAPÉUTICA DE LA CEAVEM IMPRESIÓN DEL FORMATO CONSENTIMIENTO INFORMADO DE ATENCIÓN PSICOTERAPÉUTICA PARA NIÑA, NIÑO O ADOLESCENTE DE LA CEAVEM IMPRESIÓN DEL FORMATO CONSENTIMIENTO INFORMADO DE EVALUACIÓN PSICOLÓGICA DE LA CEAVEM IMPRESIÓN DEL FORMATO CONSENTIMIENTO INFORMADO DE EVALUACIÓN PSICOLÓGICA PARA NIÑO, NIÑA O ADOLESCENTE DE LA CEAVEM IMPRESIÓN DEL FORMATO CONSENTIMIENTO INFORMADO DE PREPARACIÓN PARA MECANISMOS Y PROCEDIMIENTOS JUDICIALES DE ACCESO A LA JUSTICIA DE LA NIÑA, NIÑO O ADOLESCENTE DE LA CEAVEM IMPRESIÓN DEL FORMATO CONSENTIMIENTO INFORMADO DE PREPARACIÓN PARA MECANISMOS Y PROCEDIMIENTOS JUDICIALES DE ACCESO A LA JUSTICIA DE LA CEAVEM IMPRESIÓN DE FORMATO DE SOLICITUD DE INGRESO AL PROGRAMA “CANASTA ALIMENTARIA” DE LA CEAVEM IMPRESIÓN DEL FORMATO DE SOLICITUD DE INGRESO AL PROGRAMA “VALENTINA” DE LA CEAVEM IMPRESIÓN DEL FORMATO DE AUTORIZACIÓN DE DEPOSITO DEL PROGRAMA “CANASTA ALIMENTARIA” DE LA CEAVEM IMPRESIÓN DEL FORMATO DE AUTORIZACIÓN DE DEPOSITO DEL PROGRAMA “VALENTINA” DE LA CEAVEM IMPRESIÓN DEL FORMATO DE AVISO DE USO DE DATOS PERSONALES DEL PROGRAMA “CANASTA ALIMENTARIA” DE LA CEAVEM IMPRESIÓN DEL FORMATO CONSTANCIA DE CUIDADOS DEL PROGRAMA “CANASTA ALIMENTARIA” DE LA CEAVEM IMPRESIÓN DEL FORMATO CONSTANCIA DE CUIDADOS DEL PROGRAMA “VALENTINA” DE LA CEAVEM IMPRESIÓN DEL CARTEL “ARTÍCULO 104” DEL REGISTRO CIVIL DEL ESTADO DE MÉXICO 2026 IMPRESIÓN DEL CARTEL “ARTÍCULO 142” DEL REGISTRO CIVIL DEL ESTADO DE MÉXICO 2026 IMPRESIÓN DEL CARTEL DEL REGISTRO CIVIL “TARIFA ÚNICA DE MATRIMONIO 2026” BANNER DE SERVICIOS DEL INSTITUTO DE LA DEFENSORÍA PÚBLICA DEL ESTADO DE MÉXICO CONSTANCIA PARA COLABORADORES DEL DEL INSTITUTO DE LA DEFENSORÍA PÚBLICA DEL ESTADO DE MÉXICO TRÍPTICO ""PLÁTICAS PARA ADOLESCENTES SOBRE LA LEY NACIONAL DEL SISTEMA INTEGRAL DE JUSTICIA PENAL PARA ADOLESCENTES"" DEL INSTITUTO DE LA DEFENSORÍA PÚBLICA DEL ESTADO DE MÉXICO "</t>
  </si>
  <si>
    <t>S233</t>
  </si>
  <si>
    <t>"PINTURA VINIL-ACRÍLICA PINTURA DE TRAFICO BASE SOLVENTE SCT.  THINNER 1 LITRO PINTURA AMARILLO TRÁFICO	 PINTURA VINILICA BLANCA	 PINTURA VINIL ACRILICA GALON	 BROCHA DE 3 PULGADAS RODILLO PARA PINTAR DE 4 PULGADAS FELPA DE ESPUMA DE 4 PULGADAS RODILLO DE 9 PULGADAS CHAROLA PARA RODILLO CINTA AZUL DE 2 PULGADAS ESTOPA DE ALGODÓN BROCHA DE 6 PULGADAS PIJA PARA TABLAROCA DE 1 1/4 DE PULGADA RESANADOR BASE AGUA PARA MADERA COLOR PINO CLAVO ALFILERILLO 5/8 EXTENSIÓN PARA PINTAR DE 1.20 METROS SELLADOR DE SILICON TINTA PARA MADERA  BROCHA DE 2 PULGADAS 	 BROCHA DE 4 PULGADAS	 TINTA AL ALCOHOL  RESANADOR PARA MADERA DE 115 MILILITROS RODILLO PROFESIONAL  GRAVA	 PANEL DE YESO BULTO DE CEMENTO DE 50 KILOGRAMOS LÁMINA DE ACRÍLICO ARENA TAQUETE DE PLÁSTICO DE 1/4 DE PULGADA IMPERMEABILIZANTE 6 AÑOS DE GARANTIA PISO AUTOADHERIBLE IMITACIÓN MADERA SELLADOR PARA LOSETAS TRANSPARENTE  ARMAZÓN PARA RODILLO 9 PULGADAS CINTA PARA EXTERIORE ARMAZÓN PARA RODILLO DE 4 PULGADAS LIJA PARA MADERA DEL NÚMERO 80 LIJA PARA AGUA DEL NÚMERO 220	 LIJA PARA PLOMERO GRANO 120 CEPILLO DE ALAMBRE CINTA IMPERMEABLE IMPERMEABILIZANTE BLANCO PINTURA ESMALTE DE 4 LITROS SELLADOR ELASTOMÉRICO COMPUESTO MULTIUSOS ESTÁNDAR DE 28 KILOGRAMOS. PIJA PARA TABLAROCA 6 POR PULGADA NEGRA BOLSA DE 100 PIEZAS. TORNILLOS DE ¼ PULGADAS (BOLSA DE 100 PIEZAS) ESMALTE PREMIUM NEGRO BRILLANTE 100 TOTAL PET BROCHA 5 PULGADAS MALLA SOMBRA SELLADOR DE JUNTAS POLIURETANO  RESANADOR MULTIUSOS	 PEGAMENTO DE 353 GRAMOS SELLADOR REFORZADO EXTENSIÓN ITALIANA DE 2 METROS CINTA AZUL DE 1 PULGADA PEGAMENTO BLANCO DE 1 KILOGRAMO "</t>
  </si>
  <si>
    <t>S234</t>
  </si>
  <si>
    <t>"CABLE TIPO POT CALIBRE 10  CABLE PORTA ELECTRODO CALIBRE 1/0 ANTIFLAMA CABLE PORTA ELECTRODO CALIBRE 2/0 ANTIFLAMA CABLE PORTA ELECTRODO CALIBRE 3/0 ANTIFLAMA CABLE PORTA ELECTRODO CALIBRE 2 ANTIFLAMA CONTACTO CON TAPA TAPA PARA CONTACTO DUPLEX DE USO RUDO DE ALUMINIO CAJA CHALUPA DE 2 POR 4 PULGADAS LINTERNA DE ALUMINIO LED DE 1300 LUMENES TORRE DE MINIBRUTO CON 4 UNIDADES C/U DE 120 VOLTS FOCOS DE MINIBRUTOS 120 VOLTS, 650 WATTS INTERRUPTOR DOBLE TIRO ZAPATA DE COBRE CONECTOR CAM LOOK HEMBRA CONECTOR CAM LOOK MACHO CONECTOR DE CHASIS[ED1.1] HEMBRA CONECTOR DE CHASIS MACHO YELLOW JACKET CABLE DE USO RUDO DE 4X8 CABLE DE USO RUDO DUPLEX DE 2X8 PROBADOR DE CORRIENTE TIPO LAPIZ SOQUET LÁMPARA DE EMERGENCIA DE 90 LEDS. LAMPARA TÁCTICA RECARGABLE LED EXTENSIÓN ELECTRICA DE 20 METROS USO RUDO EXTENSIÓN ELÉCTRICA USO RUDO DE 6 METROS CABLE THW CALIBRE 14 TERMO-PASTILLA 10 AMPERES TERMO-PASTILLA 15 AMPERES TERMO-PASTILLA 40 AMPERES REFLECTOR LED DE 100 WATTS LÁMPARA DE MANO TÁCTICA DE 3000 LUMENES FOCO LED 45 WATTS. PANEL LED DE 60 POR 60[ED2.1] CENTÍMETROS LUZ CÁLIDA LÁMPARA DE EMERGENCIA 60 LEDS CABLE DUPLEX POT CALIBRE 16 FOCO AHORRADOR DE 45 WATTS FOCO AHORRADOR DE 65 WATTS  FOCO LED DE 3 WATTS FOCO PILOTO DE 10 WATTS 110-140 VOLTS LÁMPARA FLUORESCENTE TIPO SLIM DE 30 WATTS  LÁMPARA FLUORESCENTE TIPO SLIM DE 60 WATTS  LÁMPARA LED, 2 MÓDULOS I122 DE 480 WATTS LÁMPARA LED DE SOBREPONER EN PISO DE 400 WATTS LÁMPARA DE LED T 100 DE 30 WATTS LÁMPARA TUBULAR DE 18 WATTS LÁMPARA TUBULAR DE 36 WATTS PASTILLA BREAKER FEDERAL DE 20 AMPERES PASTILLA BREAKER FEDERAL DE 30 AMPERES CENTRO DE CARGA  EXTENSIÓN ELÉCTRICA DE USO RUDO DE 50 METROS REFLECTOR LED DE 100 WATTS BASE DE LÁMPARA CABLE DE USO RUDO CALIBRE 12 (3 POR 12) CINTA TERMORRETRACTIL 1/0-2/0 CONDUCTOR DE COBRE DE NUDO, 1/0 AWG. CONECTOR CILÍNDRICO CONECTOR DERIVADOR CALIBRE 1/0 CONECTOR DERIVADOR CALIBRE 2/0 ELEMENTO QUÍMICO PARA PUESTA A TIERRA.  FOCO LED DE 33 WATTS FOTOCELDA MULTIRRANGO DE 110-240 VOLTS LÁMPARA LED DE 10 WATTS TERMINAL PARA PUESTA A TIERRA TERMINAL PARA PUESTA A TIERRA ZAPATA CILÍNDRICA BIMETÁLICA SOQUET TIPO MOGUL LAMPARA TIPO SUBURBANA DE LED CABLE ELÉCTRICO DUPLEX CALIBRE 10 LINTERNA RECARGABLE FOCO DE 100 WATTS EXTENSIÓN ELÉCTRICA USO RUDO DE 20 METROS APAGADOR SENCILLO CON TAPA EXTENSIÓN ELÉCTRICA USO RUDO DE 15 METROS PROBADOR DE CORRIENTE TIPO LAPIZ SOQUET CINCHO DE 10 CENTÍMETROS CANALETA DE 2 VÍAS DE PVC CINTA PARA DUCTOS LÁMPARA DE EMERGENCIA DE 90 LEDS FOCO AHORRADOR DE 23 WATTS FOCO AHORRADOR DE 65 WATTS CANALETA DE 1/2 PULGADA FOCO AHORRADOR DE 10 WATTS CONTACTO DUPLEX CON PLACA CINTA DE AISLAR DE 19 MILÍMETROS EXTENSIÓN ELÉCTRICA DE 4 METROS EXTENSIÓN ELÉCTRICA USO RUDO DE 10 METROS LÁMPARA LINTERNA DE MANO RECARGABLE CLAVIJA METÁLICA USO RUDO FOCO AHORRADOR DE 15 WATTS CANALETA PLÁSTICA DE 12 POR 32 MILÍMETROS POR 2 METROS DE LARGO GRAPA PARA CABLE FUSIBLE DE 30 AMPERES FUSIBLE DE 60 AMPERES TIPO CARTUCHO CONTACTO SENCILLO CON TAPA CLAVIJA MULTICONTACTO DE 6 ENTRADAS EXTENSIÓN ELÉCTRICA USO RUDO DE 5 METROS CABLE DUPLEX CALIBRE 12 EXTENSIÓN ELÉCTRICA DE 5 METROS SOQUET DE BAQUELITA FOCO AHORRADOR DE 24 WATTS CANALETA BLANCA DE 17 MILÍMETROS POR 35 MILÍMETROS POR 2 METROS EXTENSIÓN ELÉCTRICA DE 3 METROS CENTRO DE CARGA 6 ESPACIOS PROBADOR DE POLARIDAD PARA CONTACTOS CANALETA AUTOADHERIBLE 20 POR 20 MILÍMETROS POR 2 METROS DE LARGO CINCHOS DE 15 CENTÍMETROS CINCHOS DE 30 CENTÍMETROS GUÍA PARA CABLE 30 METROS CAJA CHALUPA DE 2 POR 4 PULGADAS APAGADOR CON PLACA CENTRO DE CARGA QOD2S CENTRO DE CARGA QOD4S FOCO ESPIRAL DE 26 WATTS T2 TAPA DE 2 PERFORACIONES PARA JACK RJ45 REFLECTOR LED DE 200 WATTS LINTERNA TIPO MINERO LISTÓN FUSIBLE DE 30 AMPERES EXTENSIÓN PARA LÍNEA TELEFÓNICA DE 10 METROS EXTENSIÓN PARA LÍNEA TELEFÓNICA DE 15 METROS CABLE THW AWG CALIBRE 12 LÁMPARA TUBO DE LED 18 WATTS LÁMPARA FLUORESCENTE DE 14 WATTS T8 PILA ALCALINA AA PILA ALCALINA AAA POLIDUCTO DE 1/2 PULGADA CARGADOR CON (4) BATERIAS RECARGABLES CINCHOS DE 20 CENTÍMETROS GABINE</t>
  </si>
  <si>
    <t>S235</t>
  </si>
  <si>
    <t>18340200</t>
  </si>
  <si>
    <t>EVALUACIÓN INTEGRAL DE DISEÑO CON IMPACTO  SOCIAL PARA PROGRAMAS DE GOBIERNO DEL ESTADO DE MÉXICO</t>
  </si>
  <si>
    <t>S236</t>
  </si>
  <si>
    <t>2181 Material para identificación y registro</t>
  </si>
  <si>
    <t>14320,37</t>
  </si>
  <si>
    <t>"CINTA DE LAMINACIÓN TRANSPARENTE  FILM TRANSPARENTE DE REFERENCIA  CINTA DE LAMINACIÓN CON HOLOGRAMA  CINTA DE 5 PANELES  TARJETA DE PVC/POLIÉSTER"</t>
  </si>
  <si>
    <t>S237</t>
  </si>
  <si>
    <t>Instituto de la Función Registral del Estado de México (233C01000000000)</t>
  </si>
  <si>
    <t>CONTRATACIÓN DE SERVICIOS PROFESIONALES DE MANTENIMIENO ISO/IEC 27001:2022 SISTEMA DE GESTIÓN DE LA SEGURIDAD DE LA INFORMACIÓN PARA EL INSTITUTO</t>
  </si>
  <si>
    <t>S238</t>
  </si>
  <si>
    <t>3171 Servicios de acceso a Internet</t>
  </si>
  <si>
    <t>CONTRATACIÓN DEL SERVICIO DE ALOJAMIENTO EN LA NUBE PARA EL PLAN DE RECUPERACIÓN DE DESASTRES (DRP) DEL INSTITUTO</t>
  </si>
  <si>
    <t>S239</t>
  </si>
  <si>
    <t>FORTALECIMIENTO A LA INFRAESTRUCTURA TECNOLOGICA DE CIBERSEGURIDAD INTEGRAL PARA EL INSTITUTO</t>
  </si>
  <si>
    <t>S240</t>
  </si>
  <si>
    <t>SERVICIO DE AGUA EMBOTELLADA PARA LAS OFICINAS REGISTRALES, ARCHIVO GENERAL Y DIRECCIÓN GENERAL DEL IFREM</t>
  </si>
  <si>
    <t>S241</t>
  </si>
  <si>
    <t>CONTRATACIÓN DE PAQUETE DE SUSCRIPCIONES DE PRODUCTOS RED HAT</t>
  </si>
  <si>
    <t>S242</t>
  </si>
  <si>
    <t>CONTRATACIÓN DE PÓLIZA DE MANTENIMIENTO, SOPORTE Y SUSCRIPCIONES DE SEGURIDAD PARA EQUIPOS MARCA CISCO</t>
  </si>
  <si>
    <t>S243</t>
  </si>
  <si>
    <t>3162 Servicios de conducción de señales analógicas y digitales</t>
  </si>
  <si>
    <t>CONTRATACIÓN DE ENLACES DE INTERNET DEDICADO A TRÁVES DE PAR DE COBRE, FIBRA OPTICAO MEDIO INALAMBRICO PARA LAS OFICINAS REGISTRALES, DIRECCIÓN GENERAL Y CENTRO DE DATOS DEL INSTITUTO DE LA FUNCIÓN REGISTRAL DEL ESTADO DE MÉXICO.</t>
  </si>
  <si>
    <t>S244</t>
  </si>
  <si>
    <t>ALCANCE PARA SSL WILCAD</t>
  </si>
  <si>
    <t>S245</t>
  </si>
  <si>
    <t>LICENCIA UTM PROTECTION BUNDLE (8X5) PARA UN EQUIPO FORTIGATE 100E.
LICENCIA ADOBE IN DESIGN PARA UN USUARAIO
TIPO DE CERTIFICADO DIGITAL. DENOMINACIÓN: POSITIVESSL.
LICENCIA "UNIFIED THREAT PROTECTION PREMIUM" PARA UN EQUIPO FORTINET FORTIGATE 60F
LICENCIA PHOTOSHOP. PARA UN USUARIO
SUSCRIPCIÓN PARA UN USUARIO A LA SUITE ADOBE CREATIVE CLOUD TODAS LAS APLICACIONES
SUSCRIPCIÓN A LA SUITE ADOBE CREATIVE CLOUD TODAS LAS APLICACIONES PARA UN USUARIO.</t>
  </si>
  <si>
    <t>S246</t>
  </si>
  <si>
    <t>319333,33</t>
  </si>
  <si>
    <t>SERVICIO INTEGRAL PARA LA ENTREGA DE DISTINTIVOS DESTINO DE REUNIONES DEL ESTADO DE MÉXICO</t>
  </si>
  <si>
    <t>S247</t>
  </si>
  <si>
    <t>S248</t>
  </si>
  <si>
    <t>S249</t>
  </si>
  <si>
    <t>9721,5</t>
  </si>
  <si>
    <t>"ANAQUEL TIPO ESQUELETO CON SEIS ENTREPAÑOS DE 100 POR 45 CENTÍMETROS LOCKERS CON LLAVE"</t>
  </si>
  <si>
    <t>S250</t>
  </si>
  <si>
    <t>"CD GRABABLE DVD-RW ALCOHOL ISOPROPÍLICO ESPUMA LIMPIADORA DE 400 GRAMOS LIMPIADOR ANTIESTÁTICO DE PANTALLAS TOALLAS HÚMEDAS PARA PC LOCIÓN LIMPIADORA PARA COMPUTADORA TONER HP CE310A TONER HP CE311A TONER HP CE313A TONER XEROX 106R03887, NEGRO"</t>
  </si>
  <si>
    <t>S251</t>
  </si>
  <si>
    <t>"BROCA PARA METAL DE 1/4 DE PULGADA TAQUETE DE PLÁSTICO DE 1/4 POR 1 1/2 BROCHA DE 4 PULGADAS.  REMACHE POP DE 1/8 DE PULGADA  PIJA PARA TABLAROCA 10 POR 1 1/2 PULGADAS GRAPAS PARA FLEJE  PIJA MULTIUSOS DEL NÚMERO 8 PIJA MULTIUSOS DEL NÚMERO 10 TAQUETE DE MADERA DE 1/4 DE PULGADA TAQUETE DE METAL DE 5/8 DE PULGADA TORNILLO TIPO MARIPOSA ATORNILLADOR ENGRAPADORA TIPO PISTOLA GRAPAS PARA ENGRAPADORA TIPO PISTOLA TIRALINEA DE 30 METROS LLAVES ALLEN JUEGO DE 25 PIEZAS JUEGO DE DESARMADORES DE 8 PIEZAS LLAVE AJUSTABLE DE 12 PULGADAS LLAVE STILLSON DE 18 PULGADAS PINZAS DE CHOFER DE 8 PULGADAS JUEGO DE BROCAS DE 21 PIEZAS JUEGO DE FORMONES MARRO DE 14 LIBRAS MARRO DE 4 LIBRAS JUEGO DE 6 BROCAS PARA CONCRETO JUEGO DE 4 PINZAS DE PRESIÓN PALA ESPADÓN PALA CUADRADA MEGÁFONO PINZA DE PUNTA LARGA SOPLETE DE MANGUERA PARA GAS DE 3 BOQUILLAS ROTOMARTILLO PERFORADOR ROMPEDOR 800 W CARETA ELECTRÓNICA PARA SOLDAR SOLDADORA INVERSOR PORTÁTIL VIBROGRABADOR Y/O LÁPIZ GRABADOR ROTOMARTILLO DE PERCUSIÓN DE ½ PULGADA MARTILLO DE UÑA JUEGO DE DESARMADORES 9 PIEZAS  PINZAS PARA ELECTRICISTA 9 PULGADAS JUEGO DE PINZAS  CAJA PORTAHERRAMIENTA ESCALERA DE 10 PELDAÑOS TIJERAS DE AVIACIÓN LLAVE STILLSON AJUSTABLE (PERICO) PAVONADO DE 10” DE LARGO. GRAPAS DE USO RUDO, 9/16"" GAS BUTANO SOLDADURA DE 95 PASTA PARA SOLDAR SEGUETA BIMETALLICA PIJA PARA TABLAROCA TIJERAS PARA CORTAR METAL TAQUETE BLANCO PARA TABLAROCA BROCA PARA CONCRETO 1/4 ESPATULA FEXIBLE 6"" ESPATULA TAPIZADORA 12"" ESMERILADORA ANGULAR ROTOMARTILLO BROCA PARA INSTALAR CERRADURA LASER AUTONIVEL DE 5 PUNTOS  PEGAMENTO DE CONTACTO  MAZO DE GOMA ESCALERA TIJERA DE ALUMINIO DE 6 PIES DE 5 ESCALONES ESCALERA TIJERA DE ALUMINIO DE 66 CENTÍMETROS DE 2 ESCALONES  ESCALERA DE ACERO TUBULAR PLEGABLE DE 3 ESCALONES PICO CON MANGO DE MADERA RAFIA  CORTADOR DE TUBO  RODILLO PARA PINTAR DE 4 PULGADAS SEGUETA CON ARCO 24 DIENTES FLEXÓMETRO DE 10 METROS  RODILLO 3/4 POR 9 PULGADAS MARTILLO DE UÑA CURVA ATORNILLADOR INALAMBRICO  TALADRO ROTOMARTILLO DE 1/2 PULGADA  CUTTER INDUSTRIAL  JUEGO DE 10 DESARMADORES  PIJA PARA TABLAROCA 8 POR 1 1/2 PIJA PARA TABLAROCA 8 POR 1  CINTA ANTIDERRAPANTE  LIJA DE GRANO  220  FLEJE DE POLIPROPILENO  DIABLO DE CARGA  LLAVE STILLSON DE 8 PULGADAS  CINCEL HEXAGONAL BELLOTA DE 7/8 POR 8 PULGADAS PEGAMENTO DE CONTACTO PINZAS DE EXTENSIÓN DE 8 PULGADAS PUNTA DE CRUZ PARA TALADRO SERRUCHO DE COSTILLA  ROTOMARTILLO DE 18 VOLTS TALADRO INALÁMBRICO CLAVO SIN CABEZA DE 1 PULGADA  CLAVO SIN CABEZA DE 2 PULGADAS CLAVO SIN CABEZA DE 1 1/2 PULGADAS BROCA PARA CONCRETO DE 6 PULGADAS BROCA PARA CONCRETO DE  4 PULGADAS JUEGO DE PUNTAS CABEZA DE CRUZ PARA ATORNILLADOR PINZA DE PRESIÓN LONGITUD TOTAL 10 PULGADAS MORDAZA RECTA DESARMADOR DE CRUZ  DESARMADOR PLANO DE USO RUDO  JUEGO DE DESARMADORES DE PRECISIÓN CON 6 PIEZAS  KIT DE ATORNILLADOR DE IMPACTO Y TALADRO PERCUTOR INALAMBRICOS LLAVES ALLEN JUEGO DE 13 PIEZAS ALICATE DE PUNTA LARGA DE 8 PULGADAS FLEXÓMETRO DE 5 METROS LUBRICANTE MULTIUSOS  PINZA PONCHADORA PINZAS PARA ELECTRICISTA  CINCHOS DE 30 CENTÍMETROS  PINZAS PARA PELAR CABLE ESCALERA TIJERA DE ALUMINIO DE 6 ESCALONES ESCALERA TUBULAR DE 4 PELDAÑOS"</t>
  </si>
  <si>
    <t>S252</t>
  </si>
  <si>
    <t>"MEMORIA USB DE 64 GIGABYTES DISCO DURO EXTERNO DE 2 TERABYTES DISCO DURO EXTERNO DE 4 TERABYTES MEMORIA USB DE 16 GIGABYTES MEMORIA USB DE 8 GB MEMORIA USB DE 32 GIGABYTES CÁMARA WEB CON MICRÓFONO CONECTOR RJ45 CATEGORÍA 6E TAPETE PARA MOUSE CINTA DE CONTACTO DOBLE PASTA TÉRMICA MOUSE INALÁMBRICO TOALLAS HÚMEDAS PARA EQUIPO DE CÓMPUTO LIMPIADOR ANTIESTÁTICO DE PANTALLAS LOCIÓN LIMPIADORA PARA COMPUTADORA QUEMADOR DE BLUE-RAY EXTERNO CABLE HDMI DE 90 CENTÍMETROS BOCINA PARA LAPTOP MICRÓFONO DE SOLAPA DISCO DURO INTERNO CON CAPACIDAD DE 500 GIGABYTES, SSD/PC DISCO DURO INTERNO DE 250 GIGABYTES, SDD/PC DISCO DURO EXTERNO DE 6 TERABYTES CABLE DE TRANSFERENCIA DE DATOS PARA IMPRESORA ROLLO DE CINTA SUJETACABLES TIPO VELCRO BASE PARA LAPTOP CON VENTILADOR REPETIDOR DE WIFI DOBLE BANDA CABLE HDMI DE 50 METROS MEMORIA USB DE 128 GIGABYTES REGULADOR DE VOLTAJE (UPS) CANDADO DE SEGURIDAD PARA LAPTOP LECTOR DE MEMORIA MULTIPLE CARGADOR DE PILAS RECARGABLES MEMORIA MICRO-SD 128 GB MEMORIA SD 256 GB MEMORIA MICRO-SD 64 GB MEMORIA MICRO-SD 1 TB MEMORIA MICRO-SD 256 GB MEMORIA MICRO-SD 512 GB MEMORIA SD 128 GB CABLE HDMI DE 20 METROS UNIDAD DE ESTADO SÓLIDO SSD SU630 960 GB DISCO DURO EXTERNO 1 TERABYTE ROSETA DE PARED RJ45 CAPUCHÓN PARA RJ45 MOUSE CON CONECTOR USB TECLADO USB "</t>
  </si>
  <si>
    <t>S253</t>
  </si>
  <si>
    <t>IMPRESIÓN DE FORMATO D-1 DE LA SECRETARÍA DEL CAMPO</t>
  </si>
  <si>
    <t>S254</t>
  </si>
  <si>
    <t>24119,31</t>
  </si>
  <si>
    <t>"AROMATIZANTE EN AEROSOL DE 400 MILILITROS BLANQUEADOR DE 10 LITROS BLANQUEADOR DE 3.78 LITROS DETERGENTE EN POLVO DE 10 KILOGRAMOS JABÓN LÍQUIDO PARA MANOS DE 5.68 LITROS SOLUCIÓN ANTISÉPTICA PARA MANOS 250 MILILITROS DESODORANTE AMBIENTAL DE 75 MILILITROS DESODORANTE EN PASTILLA 80 GRAMOS LIMPIADOR MULTIUSOS DE 20 LITROS JABÓN LÍQUIDO PARA MANOS 460 MILILITROS PASTILLA LIMPIADORA PARA W.C. TOALLA DE PAPEL INTERDOBLADA, 100 TOALLAS BOLSA PARA BASURA, DE 90 POR 120 CENTÍMETROS BOTE PARA BASURA, DE 11 LITROS CUBETA DE PLÁSTICO DE 19 LITROS ESCOBA TIPO CEPILLO FIBRA VERDE ABRASIVA DE 6.4 POR 10 CENTÍMETROS FIBRA VERDE DE 12 POR 15 CENTÍMETROS FRANELA DE ALGODÓN EN METRO GUANTES DE HULE JABÓN DE ESPUMA PARA MANOS, DE 220 MILILITROS JERGA DE 50 CENTÍMETROS POR 25 METROS LIMPIADOR DE VIDRIOS DE 750 MILILITROS LIMPIADOR MULTIUSOS DE 1 LITRO MECHUDO CON PABILO DE 300 GRAMOS PAPEL HIGIÉNICO DE 250 METROS, 1 ROLLO PAPEL HIGIÉNICO DE 300 HOJAS, 4 ROLLOS PAPEL HIGIÉNICO JUMBO DE 500 METROS, 6 ROLLOS RECOGEDOR DE PLÁSTICO SERVILLETAS DE 500 PIEZAS TOALLA DE MICROFIBRA TOALLAS HÚMEDAS DE 80 PIEZAS JALADOR DE PLÁSTICO INSECTICIDA EN AEROSOL DESINFECTANTE ANTIBACTERIAL EN AEROSOL DE 400 MILILITROS LIQUIDO DESENGRASANTE 4 LITROS CUBETA DE 10 LITROS ACEITE PARA LIMPIAR MUEBLES DE 480 MILILITROS TAPETE PARA MINGITORIO ANTI SALPICADURAS GEL ANTIBACTERIAL DE 1 LITRO GEL ANTIBACTERIAL DE 4 LITROS LIMPIADOR MULTIUSOS DE 9 LITROS TOALLAS DESINFECTANTES PARA SUPERFICIES 80 TOALLAS "</t>
  </si>
  <si>
    <t>S255</t>
  </si>
  <si>
    <t>Dirección General de Administración (22804001000000L)</t>
  </si>
  <si>
    <t>6520</t>
  </si>
  <si>
    <t>LLANTA 235/65/R16</t>
  </si>
  <si>
    <t>S256</t>
  </si>
  <si>
    <t>2711 Vestuario y uniformes</t>
  </si>
  <si>
    <t>"SOMBRERO ESTILO JAROCHO EN LONA BLANCA PANTALÓN PARA HOMBRE COLOR BLANCO SACO CHARRO ESTILO JALISCO PANTALÓN CHARRO ESTILO JALISCO CAMISA TRADICIONAL TIPO FILIPINA YUCATECA SOMBRERO ESTILO YUCATÁN SOMBRERO CHARRO ESTILO JALISCO FONDO HUASTECO HIDALGUENSE PARA MUJER BLUSA HUASTECA HIDALGUENSE PARA MUJER FALDA HUASTECO HIDALGUENSE CAMISA TIPO HUASTECA HIDALGUENSE PANTALÓN TIPO HUASTECA HIDALGUENSE SOMBRERO ESTILO HUASTECA HIDALGUENSE MORRAL ESTILO HUASTECA HIDALGUENSE SACO ESTILO NORTEÑO BLUSA ESTILO ANTIGUO O TRADICIONAL BLUSA PARA MUJER ESTILO CAMPESINA ARETES DE FILIGRANA CAMAFEO ESTILO CLÁSICO Y VINTAGE DE 1.8 POR 1.3 CAMAFEO ESTILO CLÁSICO Y VINTAGE DE 3.5 POR 2.5 CAMAFEO ESTILO CLÁSICO Y VINTAGE DE 5.5 POR 3.5 ADQUISICIÓN DE PLAYERAS UNISEX SUBLIMADAS"</t>
  </si>
  <si>
    <t>S257</t>
  </si>
  <si>
    <t>"RETIRO DE PISO TIPO DUELA RETIRO DE ZOCLO SUMINISTRO E INSTALACIÓN DE PISO LAMINADO SUMINISTRO Y COLOCACIÓN DE ZOCLO PARA PISO LAMINADO SUMINISTRO Y COLOCACIÓN DE BAJO PISO DE POLIETILENO 1/16"" RETIRO DE ALFOMBRAS"</t>
  </si>
  <si>
    <t>S258</t>
  </si>
  <si>
    <t>"TONER SAMSUNG MLT-D203U  AIRE COMPRIMIDO TINTA EPSON T673520 - AL  TONER HP Q5949A"</t>
  </si>
  <si>
    <t>S259</t>
  </si>
  <si>
    <t>"BOLÍGRAFO DE GEL CAJA DE CARTÓN TIPO GALLETERA BOLÍGRAFO PUNTO MEDIANO  CUADERNO TIPO FRANCESA DE RAYA DE 100 HOJAS CUTTER DE PLÁSTICO DE 18 MILÍMETROS GOMA DE MIGAJÓN, PAQUETE  NOTAS AUTOADHESIVAS 2 POR 3 PULGADAS NOTAS AUTOADHESIVAS 3 POR 3 PULGADAS NOTAS AUTOADHESIVAS TIPO BANDERITAS 4 COLORES QUITA GRAPAS 5.5 CENTÍMETROS REGLA DE ALUMINIO 30 CENTÍMETROS SEPARADORES TAMAÑO CARTA 10 DIVISIONES DESPACHADOR DE CINTA ADHESIVA  SUJETA DOCUMENTOS DE 19 MILÍMETROS SUJETA DOCUMENTOS DE 25 MILÍMETROS SUJETA DOCUMENTOS DE 32 MILÍMETROS SUJETA DOCUMENTOS DE 51 MILÍMETROS SUJETA DOCUMENTOS DE 41 MILÍMETROS TIJERA DE 6 PULGADAS  CARPETA DE 1 PULGADA TAMAÑO CARTA (REGISTRADOR ECOLÓGICO)  PAPEL OPALINA HOLANDESA TAMAÑO CARTA DE 125 GRAMOS CINTA ADHESIVA TRANSPARENTE DE 12 MILÍMETROS POR 33 METROS CINTA ADHESIVA TRANSPARENTE DE 25 MILÍMETROS POR 65 METROS CAJA DE CARTÓN 61 CENTÍMETROS POR 31 CENTÍMETROS CLIP MARIPOSA DEL NÚMERO 1 CLIP MARIPOSA DEL NÚMERO 2 DEDAL DEL NÚMERO 11 PROTECTOR DE HOJAS TAMAÑO CARTA 3 ORIFICIOS  CINTA MASKING 12 MILÍMETROS POR 50 METROS ETIQUETAS LEYENDA URGENTE ETIQUETAS LEYENDA CONFIDENCIAL BLOCK TAMAÑO CARTA NAVAJAS DE REPUESTO PARA CUTTER DE 18 MILÍMETROS  DEDAL DEL NÚMERO 12  CINTA MASKING DE 24 MILÍMETROS POR 50 METROS "</t>
  </si>
  <si>
    <t>S260</t>
  </si>
  <si>
    <t>"ALAMBRE RECOCIDO   ARMAZÓN PARA RODILLO DE 4 PULGADAS    BARNIZ BRILLANTE    BOQUILLA CON SELLADOR BULTO DE CEMENTO DE 50 KILOGRAMOS    BROCHA DE 1 PULGADA    BROCHA DE 2 PULGADAS       BROCHA DE 3 PULGADAS    BROCHA DE 4 PULGADAS     BROCHA 5 PULGADAS    BROCHA DE 6 PULGADAS    BROCHA CON FILAMENTOS DE POLIESTER DE 6 PULGADAS  BROCHA CON FILAMENTO DE POLIESTER 4 PULGADAS  BROCHA CON FILAMENTOS DE POLIÉSTER DE 2 PULGADAS  CINTA PARA PANEL DE YESO     CINTA IMPERMEABLE   CUBETA DE PRIMARIO ASFÁLTICO       CUADRADO MACIZO 1/2      COMPUESTO MULTIUSOS ESTÁNDAR      CHUPÓN UNIVERSAL DISCO ABRASIVO PARA DESBASTE 10 DISCO ABRASIVO PARA CORTE DE 4 1/2 PULGADAS       DISCO ABRASIVO PARA CORTE DE 7 PULGADAS        DISCO ABRASIVO PARA CORTE DE 9 PULGADAS     ESTUCO BULTO DE 25KG    EXTENSIÓN PARA PINTAR DE 1.20 METROS     FELPA DE ESPUMA DE 4 PULGADAS       IMPERMEABILIZANTE EN ROLLO       IMPERMEABILIZANTE BLANCO     LIJA PARA MADERA DEL NÚMERO 80     LIJA PARA AGUA DEL NÚMERO 220        LÁMINA PINTRO CALIBRE 26 DE 3.05 METROS X 1.10 METROS LIJA GRANO 320 LLAVE DE PASO PPR 1/2"" LLAVE DE PASO PPR 3/4"" LLAVE DE PASO PPR 1"" JUNTEADOR SIN ARENA MORTERO  PERFIL TUBULAR-PTR         PEGAMENTO DE CONTACTO AMARILLO        PIJA PARA TABLAROCA DE 1 PULGADA    PIJA PARA TABLAROCA DE 1 1/4 DE PULGADA        PIJA CABEZA CRUZ, PUNTA DE BROCA ½ PULGADAS.          PINTURA VINILICA BLANCA     PINTURA VINÍLICA ACRÍLICA MATE          PINTURA DE ESMALTE        PINTURA ESMALTE COLOR BLANCO      PINTURA ESMALTE COLOR NEGRO      PINTURA  AMARILLO TRÁFICO  PANEL DE CEMENTO     PEGAMENTO BLANCO DE 1 KILOGRAMO          SELLADOR PRIMARIO ASFALTICO NEGRO     SELLADOR PRIMARIO ACRÍLICO     SELLADOR DE NITROCELULOSA     RESANADOR PARA MADERA DE 115 MILILITROS RODILLO PARA PINTAR DE 4 PULGADAS        RODILLO DE 9 PULGADAS       THINNER 1 LITRO       TINTA PARA MADERA  TORNILLO PUNTA DE BROCA DE 1/2 PULGADA  ZOCLO RESIDENCIAL      "</t>
  </si>
  <si>
    <t>S261</t>
  </si>
  <si>
    <t>Fideicomiso</t>
  </si>
  <si>
    <t>2221 Equipamiento y enseres para animales</t>
  </si>
  <si>
    <t>6740,31</t>
  </si>
  <si>
    <t>"COLLAR DE CASTIGO PARA PERROS DE PELO CORTO. COLLAR DE INTERVENCIÓN BOZAL DE TRÁFICO PARA PERRO DE PIEL CON REJA METÁLICA MEDIANO BOZAL DE IMPACTO CON PLACA METÁLICA. COLLAR DE ENTRENAMIENTO PARA PERRO COLLAR PARA PERRO CORREA PARA PERRO PECHERA TÁCTICA PARA PERRO"</t>
  </si>
  <si>
    <t>S262</t>
  </si>
  <si>
    <t>"BOTIQUÍN PORTÁTIL SUMINISTROS PARA BOTIQUÍN "</t>
  </si>
  <si>
    <t>S263</t>
  </si>
  <si>
    <t>"CEPILLO DE IXTLE SELLADOR DE SILICON PINTURA AMARILLO TRÁFICO  PINTURA ESMALTE COLOR NEGRA  CINTA ADHESIVA IMPERMEABILIZANTE"</t>
  </si>
  <si>
    <t>S264</t>
  </si>
  <si>
    <t>"PISTOLA PARA SILICÓN CALCULADORA ELECTRÓNICA  LUPA PELÍCULA PARA EMPLAYAR PERSONIFICADOR CESTO PAPELERO CON MALLA DE METAL PERSONIFICADOR CHICO"</t>
  </si>
  <si>
    <t>S265</t>
  </si>
  <si>
    <t>150647,07</t>
  </si>
  <si>
    <t>"IMPRESIÓN DEL LIBRO: EL LADO OSCURO DE LA REINA ARAÑA Y SU ETERNO SILENCIO INPRESIÓN DEL LIBRO: ¿QUIÉN SE ROBÓ EL TESORO DE LOS DRAGULUNGOS? IMPRESIÓN DEL LIBRO_ WOOF, GUAU, WAU IMPRESIÓN DEL LIBRO: CAMILLE IMPRESIÓN DEL LIBRO: LA CALAVERA DE DANILO Y OTRAS HISTORIAS IMPRESIÓN DEL LIBRO: PEQUEÑOS VIAJES AL FUTURO IMPRESIÓN DEL LIBRO: UN INTENTO DE POEMAS A TRAVÉS DE LOS OJOS DE UNA DESEMPLEADA IMPRESIÓN DEL LIBRO: SUJETOS DE PRUEBA"</t>
  </si>
  <si>
    <t>S266</t>
  </si>
  <si>
    <t>3461 Almacenaje, embalaje y envase</t>
  </si>
  <si>
    <t>SERVICIO DE ALMACENAJE, EMBALAJE Y ENVASE PARA DIFUNDIR EL ACERVO CULTURAL A TRAVÉS DE EXPOSICIONES TEMPORALES E ITINERANTES EN LA RED ESTATAL DE MUSEOS</t>
  </si>
  <si>
    <t>S267</t>
  </si>
  <si>
    <t>"LÁPIZ DE MADERA BICOLOR BOLÍGRAFO PARA MOSTRADOR PUNTO MEDIANO BROCHE METÁLICO EXPEDIENTE  CAJA DE CARTÓN 50 CENTÍMETROS POR 35 CENTÍMETROS CON TAPA CARPETA PANORÁMICA DE 1 PULGADA TAMAÑO CARTA CARPETA PANORÁMICA DE 1 1/2 PULGADA TAMAÑO CARTA CARPETA PANORÁMICA DE 2 PULGADAS TAMAÑO CARTA CARPETA PANORÁMICA DE 1/2 PULGADA TAMAÑO CARTA CHAROLA TAMAÑO OFICIO DE DOS NIVELES CINTA CORRECTORA CORRECTOR TIPO BOLÍGRAFO DE 8 MILILITROS ENGRAPADORA ESTÁNDAR ESPIRAL DE PLÁSTICO DE 8 MILÍMETROS LÁPIZ AMARILLO NÚMERO 2 ORGANIZADOR DE ESCRITORIO GIRATORIO NOTAS AUTOADHESIVAS 3 POR 3 PULGADAS NOTAS AUTOADHESIVAS 4 POR 4 PULGADAS SEPARADOR TAMAÑO CARTA, COLOR BLANCO CON 5 DIVISIONES SOBRE BOLSA LEGAL TAMAÑO DOBLE CARTA SOBRE BOLSA CON RONDANA TAMAÑO CARTA TIJERA DE 6 PULGADAS TARJETERO DE ESCRITORIO"</t>
  </si>
  <si>
    <t>S268</t>
  </si>
  <si>
    <t>12111</t>
  </si>
  <si>
    <t>"SERVICIOS PREVENTIVOS Y CORRECTIVOS, PARA AUTOMÓVIL TIPO SEDAN CHEVROLET CRUZE MODELO 2011, PROPIEDAD DE GOBIERNO DEL ESTADO DE MÉXICO SERVICIOS PREVENTIVOS Y CORRECTIVOS DE LIMPIEZA Y AJUSTE DE FRENOS PARA AUTOMÓVIL TIPO SEDAN CHEVROLET CRUZE MODELO 2011, PROPIEDAD DE GOBIERNO DEL ESTADO DE MÉXICO."</t>
  </si>
  <si>
    <t>S269</t>
  </si>
  <si>
    <t>SERVICIO DE FLETE Y MANIOBRAS PARA LA COORDINACIÓN DE GESTIÓN GUBERNAMENTAL</t>
  </si>
  <si>
    <t>S270</t>
  </si>
  <si>
    <t>ROLLO DE TUBO FLEXIBLE METÁLICO DE 50 METROS</t>
  </si>
  <si>
    <t>S271</t>
  </si>
  <si>
    <t>Oficina del C. Srio. Educación (228A00000000000)</t>
  </si>
  <si>
    <t>"TONER HP W2111A TONER HP W2112A TONER HP W2113A CARTUCHO DE TONER LEXMARK 74C4SM0 TINTA EPSON T664220-AL TINTA EPSON T664320-AL TINTA EPSON T664420-AL CARTUCHO HP CE255X TONER HP CE255A TONER HP CE410A TONER HP CE411A TONER HP CE412A TONER HP CE413A TONER HP CF211A TONER HP CF226A TONER HP CF280A TONER HP CF283A TONER HP CF320A TONER HP CF410A TONER HP CF411A TONER HP CF412A TONER KYOCERA TK-132 TONER KYOCERA TK-172 TONER LEXMARK 70C8HC0 TONER LEXMARK 70C8HK0 TONER LEXMARK 70C8HM0 TONER LEXMARK 70C8HY0 TONER LEXMARK 74C4HK0 TONER LEXMARK 74C4SC0 TONER LEXMARK 74C4SY0 TONER SAMSUNG MLT-D105S TONER SAMSUNG MLT-D203U UNIDAD DE IMAGEN LEXMARK 52D0Z00 CD GRABABLE DVD-RW	 TINTA EPSON T664120 - AL TONER BROTHER TN-1060 TONER LEXMARK 50F4H00 TONER LEXMARK 50F4X00 ALCOHOL ISOPROPÍLICO ESPUMA LIMPIADORA DE 400 GRAMOS LIMPIADOR ANTIESTÁTICO DE PANTALLAS TOALLAS HÚMEDAS PARA PC LOCIÓN LIMPIADORA PARA COMPUTADORA CARTUCHO HP CF281A CARTUCHO HP CF360A TONER HP CE260A TONER HP CE261A TONER HP CE262A TONER HP CE263A TONER HP CE312A TONER HP CF287A TONER LEXMARK T650H11L TONER SAMSUNG MLT-D104X CARTUCHO HP CN049AL CARTUCHO HP CN050AL CARTUCHO HP CN051AL CARTUCHO HP CN052AL TONER BROTHER TN-820 CD REGRABABLE TONER HP CE505A TONER LEXMARK E260A11L TONER SAMSUNG MLT-D203L TONER LEXMARK 50F4000 TONER HP CB436A CARTUCHO CANON PG-140 CARTUCHO CANON CL-141 TONER HP Q5942A CARTUCHO HP C9385AL CARTUCHO HP C9386AL CARTUCHO HP C9387AL TONER SAMSUNG MLT-D203E TONER LEXMARK T654X11L TONER LEXMARK 56F4U00 TINTA BROTHER BTD60BK TINTA BROTHER BT5001C TINTA BROTHER BT5001Y TINTA BROTHER BT5001M TONER HP W1500A TONER XEROX 106R03887, NEGRO TONER XEROX 106R03882, MAGENTA TONER XEROX 106R03883, AMARILLO TONER XEROX 106R03881, CIAN TONER HP CE278A TONER HP CE285A TONER HP CF413A. TONER HP Q2612A TONER HP Q5949A TONER HP Q7553A AIRE COMPRIMIDO TONER HP CC533A CARTUCHO DE TINTA HP 3JA53AL CARTUCHO DE TINTA HP 3JA51AL CARTUCHO DE TINTA HP 3JA52AL TONER XEROX 106R02778 TINTA EPSON T664320 - AL CARTUCHO HP CE390A TINTA EPSON T544220 - AL TINTA EPSON T544320 - AL TINTA EPSON T544120 - AL TINTA EPSON T544420 - AL TONER HP W2110A KIT DE TINTA HP GT52 Y GT53 UNIDAD DE IMAGEN LEXMARK 50F0Z00 TONER HP CF510A TONER HP CF511A TONER HP CF512A TONER HP CF513A CARTUCHO CANON 3479B001 CARTUCHO DE TINTA BROTHER LC201BK CARTUCHO DE TINTA BROTHER LC201C CARTUCHO DE TINTA BROTHER LC201M CARTUCHO DE TINTA BROTHER LC201Y CARTUCHO DE TINTA HP 62XL TRICOLOR, ALTO RENDIMIENTO DISCO REGRABABLE (CD-RW) TAMBOR HP CE314A TONER LEXMARK 71C1070 YELLOW PARA IMPRESORA CS735 TONER LEXMARK 71C10C0 CYAN PARA IMPRESORA CS735 TONER LEXMARK 71C10M0 MAGENTA PARA IMPRESORA CS735 TONER LEXMARK 71C80K0 BLACK C PARA IMPRESORA LEXMARK CS735 CARTUCHO HP CE390A TINTA EPSON T534 COLOR NEGRO 120 MILITROS TONER XEROX 47C0120-001 YELLOW TONER XEROX 47C0118-001 CYAN TONER XEROX 47C0119-001 MAGENTA TONER XEROX 47C0121-001 BLACK TONER LEXMARK 74C4HM0 TN-419 (NEGRO) TN-436 C (AZUL) TN-436 M (MAGENTA) TN-436 Y(AMARILLO) UNIDAD DE TAMBOR (DRUM UNIT) MODELO DR-4310 UNIDAD DE CORREA BU-330CL CARTUCHO CF287JC CARTUCHO W1510A CARTUCHO MP-2554 TONERS CONEBI PROGRAMA INSIGNIA "</t>
  </si>
  <si>
    <t>S272</t>
  </si>
  <si>
    <t xml:space="preserve">ARILLO DE PLÁSTICO DE 3/8 DE PULGADA BOLÍGRAFO PARA MOSTRADOR PUNTO FINO BOLÍGRAFO PARA MOSTRADOR PUNTO MEDIANO BOLÍGRAFO PUNTO MEDIANO ETIQUETA AUTOADHESIVA TAMAÑO CARTA CON 25 PIEZAS LÁPIZ CHECADOR ROJO CARMÍN MARCADOR DE CERA CLIP JUMBO CLIP MARIPOSA DEL NÚMERO 1 CLIP MARIPOSA DEL NÚMERO 2 CLIP PLASTIFICADO DEL NÚMERO 2 COJÍN PARA SELLO DE GOMA DEL NÚMERO 2 CORRECTOR LÍQUIDO DE 20 MILILITROS CORRECTOR TIPO BOLÍGRAFO DE 8 MILILITROS DEDAL DEL NÚMERO 11 DESENGRAPADORA VERTICAL MAGNÉTICA DESPACHADOR DE CINTA ADHESIVA ESPIRAL DE PLÁSTICO DE 13 MILÍMETROS ESPIRAL DE PLÁSTICO DE 25 MILÍMETROS ESPIRAL DE PLÁSTICO DE 30 MILÍMETROS GOMA DE MIGAJÓN, PAQUETE GOMA TIPO BLOQUE GOMA TIPO LÁPIZ LÁPICES DE COLORES CON 12 PIEZAS LÁPIZ AMARILLO NÚMERO 2 MARCADOR DE AGUA FLUORESCENTE, CAJA MARCADOR DE AGUA, CAJA LIGAS DEL NÚMERO 10, 80 GRAMOS ARILLO METÁLICO DE 3/8 DE PULGADA BOLÍGRAFO TIPO ROLLER PUNTO MEDIANO CARPETA DE 1 PULGADA TAMAÑO CARTA (REGISTRADOR ECOLÓGICO) CARPETA DE 2 PULGADAS TAMAÑO CARTA (REGISTRADOR ECOLÓGICO) CARPETA DE 2 PULGADAS TAMAÑO CARTA TIPO REGISTRADOR CARPETA DE 2 PULGADAS TAMAÑO OFICIO (REGISTRADOR ECOLÓGICO) CARPETA DE 3 PULGADAS TAMAÑO CARTA (REGISTRADOR ECOLÓGICO) CARPETA PANORÁMICA DE 1 PULGADA TAMAÑO CARTA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PRESSBOARD TAMAÑO CARTA CARPETA PRESSBOARD TAMAÑO OFICIO CARPETA REGISTRADOR DE 3 PULGADAS TAMAÑO OFICIO CHINCHETAS CLIP DEL NÚMERO 1 CLIP DEL NÚMERO 2 CLIP PLASTIFICADO DEL NÚMERO 1 GRAPAS DE 26/6 DE PULGADA ÍNDICE SEPARADOR LÁPIZ ADHESIVO DE 20 GRAMOS LÁPIZ ADHESIVO DE 40 GRAMOS LÁPIZ ADHESIVO ECOLÓGICO DE 36 GRAMOS LÁPIZ CHECADOR ROJO CARMÍN LÁPIZ DE MADERA BICOLOR LIGAS DEL NÚMERO 18, 80 GRAMOS MARCADOR DE CERA MARCADOR PARA PIZARRÓN BLANCO MARCADOR PERMANENTE DE DOBLE PUNTA MARCADOR PERMANENTE DE PUNTO FINO MARCADOR PERMANENTE MICA TÉRMICA RÍGIDA DE 6.5 POR 9.5 CENTÍMETROS MICA TÉRMICA RÍGIDA DE 9 POR 13.5 CENTÍMETROS MICA TÉRMICA TAMAÑO CARTA 100 PIEZAS MICA TÉRMICA TAMAÑO CARTA 50 PIEZAS MINAS DE 0.5 MILÍMETROS MINAS DE 0.7 MILÍMETROS PASTA NEGRA TAMAÑO CARTA PASTA NEGRA TAMAÑO OFICIO PASTA TRANSPARENTE TAMAÑO CARTA PASTA TRANSPARENTE TAMAÑO OFICIO PEGAMENTO BLANCO DE 1 KILOGRAMO PEGAMENTO BLANCO DE 110 GRAMOS PEGAMENTO BLANCO DE 250 GRAMOS PLUMÓN DE PUNTO FINO, 3 PIEZAS PROTECTOR DE HOJAS TAMAÑO CARTA 3 ORIFICIOS SEPARADORES TAMAÑO CARTA PESTAÑAS OVALADAS SUJETA DOCUMENTOS DE 19 MILÍMETROS SUJETA DOCUMENTOS DE 25 MILÍMETROS SUJETA DOCUMENTOS DE 32 MILÍMETROS SUJETA DOCUMENTOS DE 51 MILÍMETROS TIJERA DE 6 PULGADAS TINTA DE GOTERO 25 MILILITROS TINTA PARA FOLIADOR DE 12 MILILITROS ARILLO DE PLÁSTICO DE 1 PULGADA ARILLO DE PLÁSTICO DE 3/4 DE PULGADA ARILLO DE PLÁSTICO DE 3/8 DE PULGADA ARILLO DE PLÁSTICO DE 5/16 DE PULGADA ARILLO DE PLÁSTICO DE 7/8 DE PULGADA ARILLO DE PLÁSTICO DE 9/16 DE PULGADA ARILLO METÁLICO DE 1 PULGADA ARILLO METÁLICO DE 1/2 PULGADA ARILLO METÁLICO DE 1/4 DE PULGADA ARILLO METÁLICO DE 3/4 DE PULGADA ARILLO METÁLICO DE 5/16 DE PULGADA ARILLO METÁLICO DE 5/8 DE PULGADA BARRA DE SILICÓN BOLÍGRAFO DE GEL BOLÍGRAFO DE TINTA BORRABLE BOLÍGRAFO PUNTO MEDIANO BOLÍGRAFO TIPO ROLLER PUNTO FINO RETRÁCTIL BOLÍGRAFO TIPO ROLLER PUNTO MEDIANO RETRÁCTIL BROCHE METÁLICO PARA EXPEDIENTE CARPETA PANORÁMICA DE 1 1/2 PULGADA TAMAÑO CARTA CARPETA REGISTRADOR DE 3 PULGADAS TAMAÑO CARTA CLIP DEL NÚMERO 3 PROTECTOR DE HOJAS TAMAÑO CARTA 5 ORIFICIOS PROTECTOR DE HOJAS TAMAÑO OFICIO </t>
  </si>
  <si>
    <t>S273</t>
  </si>
  <si>
    <t>"PERFORADORA 2 ORIFICIOS SACAPUNTAS ELÉCTRICO ENGARGOLADORA MULTIFUNCIONAL DE 300 HOJAS  ENGRAPADORA DE GOLPE PERFORADORA 3 ORIFICIOS USO RUDO GUILLOTINA BASE DE MADERA ENMICADORA CHAROLA METÁLICA  ORGANIZADOR DE ESCRITORIO PERFORADORA 1 ORIFICIO DESPACHADOR CHICO DE CINTA ADHESIVA DESPACHADOR GRANDE DE CINTA ADHESIVA FOLIADOR DE 6 DÍGITOS PORTA CLIPS ENGARGOLADORA MULTIFUNCIONAL DE 120 HOJAS PISTOLA PARA SILICÓN TABLERO DE CORCHO 90 POR 120 CENTÍMETROS CALCULADORA ELECTRÓNICA TABLA DE APOYO DE MADERA TAMAÑO OFICIO TABLA SALVA CORTES DE 29.7 POR 42 CENTÍMETROS TABLA DE APOYO DE MADERA TAMAÑO CARTA CESTO DE BASURA DE 24 LITROS TRITURADORA DE 6 HOJAS GUILLOTINA BASE METÁLICA DESENGRAPADORA TIPO UÑA LUPA CHAROLA DE ACRÍLICO DE 3 NIVELES PIZARRÓN BLANCO DE 1.20 METROS POR 1.50 METROS PERFORADORA 2 ORIFICIOS USO RUDO ORGANIZADOR DE ESCRITORIO GIRATORIO PORTA LÁPIZ Y PLUMAS TABLERO DE CORCHO 60 POR 90 CENTÍMETROS PIZARRÓN MIXTO DE 0.60 POR 0.90 CENTÍMETROS TABLA SALVA CORTES DE 45 POR 60 CENTÍMETROS PELÍCULA PARA EMPLAYAR ENGRAPADORA DE USO RUDO ORGANITODO PERSONIFICADOR CESTO PAPELERO CON MALLA DE METAL TRITURADORA DE 12 HOJAS PIZARRÓN BLANCO DE 0.90 POR 1.20 METROS ENGRAPADORA ESTÁNDAR PERFORADORA DE METAL 3 ORIFICIOS CHAROLA TAMAÑO OFICIO DE DOS NIVELES DESPACHADOR DE NOTAS ADHESIVAS PERFORADORA 2 ORIFICIOS USO RUDO 150 HOJAS TRITURADORA DE 16 HOJAS PERFORADORA DE MANO PARA GAFETES PERFORADORA DE 3 ORIFICIOS USO RUDO, 30 HOJAS SOPORTE DE CORTE DE 29.7 CENTÍMETROS POR 42 CENTÍMETROS SACAPUNTAS MANUAL SOBRE CORRESPONDENCIA OFICIO PERFORADORA DE 3 ORIFICIOS INDUSTRIAL PERSONIFICADOR CHICO PIZARRÓN CORCHO "</t>
  </si>
  <si>
    <t>S274</t>
  </si>
  <si>
    <t xml:space="preserve">"AROMATIZANTE EN AEROSOL DE 250 MILILITROS AROMATIZANTE EN AEROSOL DE 275 MILILITROS AROMATIZANTE EN AEROSOL DE 400 MILILITROS BLANQUEADOR DE 1 LITRO BLANQUEADOR DE 10 LITROS BLANQUEADOR DE 3.78 LITROS DETERGENTE EN POLVO DE 10 KILOGRAMOS DETERGENTE EN POLVO MULTIUSOS DE 1 KILOGRAMO DETERGENTE EN POLVO MULTIUSOS, DE 2 KILOGRAMOS JABÓN LÍQUIDO DE 221 MILILITROS JABÓN LÍQUIDO PARA MANOS DE 5.68 LITROS SOLUCIÓN ANTISÉPTICA PARA MANOS 250 MILILITROS GEL ANTISÉPTICO DE 75 GRAMOS DESODORANTE AMBIENTAL DE 75 MILILITROS BOLSA DE PLASTICO TRANSPARENTE CEPILLO INDUSTRIAL PARA TALLAR DESODORANTE EN PASTILLA 80 GRAMOS LIMPIADOR MULTIUSOS DE 20 LITROS JABÓN LIQUIDO ANTIBACTERIAL PARA MANOS DE 20 LITROS ESCOBA PLÁSTICA RÍGIDA PARA JARDINERÍA LIMPIADOR LÍQUIDO ANTIGRASA JABÓN LÍQUIDO PARA MANOS 460 MILILITROS PASTILLA LIMPIADORA PARA W.C. PASTA DE DIENTES JABON LÍQUIDO PARA MANOS 500 MILILÍTROS SHAMPOO CON CERA AROMATIZANTE AMBIENTAL ELÉCTRICO TELA LAVA TRASTES DESODORANTE EN PASTILLA DE 100 GRAMOS TRAPEADOR DE ALGODÓN LIMPIADOR MULTIUSOS AROMATIZANTE AMBIENTAL EN GEL TOALLA DE PAPEL INTERDOBLADA, 100 TOALLAS ATOMIZADOR BOLSA PARA BASURA, DE 48 POR 60 CENTIMETROS BOLSA PARA BASURA, DE 62 POR 80 CENTÍMETROS BOLSA PARA BASURA, DE 90 POR 120 CENTÍMETROS BOMBA DESTAPACAÑOS BOTE PARA BASURA, DE 11 LITROS	 CONTENEDOR RODANTE PARA BASURA CUBETA DE PLÁSTICO DE 19 LITROS DISPENSADOR DE PAPEL HIGIÉNICO DISPENSADOR DE TOALLA INTERDOBLADA DOSIFICADOR DE JABÓN ESCOBA ANTIGOLPES ESCOBA TIPO CEPILLO FIBRA METÁLICA ESPIRAL FIBRA VERDE ABRASIVA DE 6.4 POR 10 CENTÍMETROS FIBRA VERDE DE 12 POR 15 CENTÍMETROS FRANELA DE ALGODÓN EN METRO FRANELA DE ALGODÓN EN ROLLO GUANTES DE HULE GUANTES DE HULE LÁTEX REFORZADO JABÓN DE ESPUMA PARA MANOS, DE 220 MILILITROS JALADOR DE PLÁSTICO PARA VIDRIOS JERGA DE 50 CENTÍMETROS POR 25 METROS LIMPIADOR DE VIDRIOS DE 750 MILILITROS LIMPIADOR MULTIUSOS DE 1 LITRO LIMPIADOR PARA MUEBLES EN AEROSOL DE 333 GRAMOS MECHUDO CON PABILO DE 300 GRAMOS PAÑO DE MICROFIBRA PAÑUELOS DESECHABLES DE 100 PIEZAS PAPEL HIGIÉNICO DE 200 METROS, 12 ROLLOS PAPEL HIGIÉNICO DE 250 METROS, 1 ROLLO PAPEL HIGIÉNICO DE 300 HOJAS, 4 ROLLOS PAPEL HIGIÉNICO JUMBO DE 500 METROS, 6 ROLLOS PAPEL HIGIÉNICO JUMBO DE 500 METROS, 6 ROLLOS RECOGEDOR DE LÁMINA RECOGEDOR DE PLÁSTICO REPUESTO PARA MOP DE 60 POR 12.7 CENTÍMETROS SACUDIDOR SERVILLETAS DE 500 PIEZAS TOALLA DE MICROFIBRA TOALLA DE PAPEL INTERDOBLADA, 100 TOALLAS TOALLA DE PAPEL INTERDOBLADA, 250 TOALLAS TOALLA EN ROLLO TOALLAS HÚMEDAS DE 80 PIEZAS JALADOR DE PLÁSTICO TOALLAS MULTIUSOS 6 ROLLOS INSECTICIDA EN AEROSOL DESINFECTANTE ANTIBACTERIAL EN AEROSOL DE 400 MILILITROS AROMATIZANTE EN AEROSOL DE 400 MILILITROS TOALLITAS ANTISEPTICAS 100 PIEZAS DETERGENTE EN POLVO DE 582 GRAMOS LIQUIDO LIMPIADOR PARA MECHUDO TIPO MOP PAÑUELOS DESECHABLES 50 PIEZAS ESCOBA DE VARA DE PERLILLA ESCOBA TIPO ABANICO DESTAPACAÑOS LÍQUIDO TRAPEADOR TIPO MECHUDO SUAVIZANTE DE TELAS DESODORANTE EN PASTILLA 80 GRAMOS BOLSA PARA BASURA, DE 90 X 120 CENTÍMETROS PAPEL HIGIÉNICO JUMBO DE 600 METROS, 6 ROLLOS PAPEL HIGIÉNICO DE 300 HOJAS, 4 ROLLOS JABÓN LÍQUIDO DE 520 MILILITROS JABÓN LÍQUIDO LAVATRASTES DE 1.4 LITROS CEPILLO PARA SANITARIO. CUBETA DE 10 LITROS ESCOBETA DE MANO COLGADOR DE ESCOBAS BOTE PARA BASURA, DE 60 LITROS MOP DE 60 CM ESCOBA DE MIJO PROTECTOR PARA PLÁSTICO VINIL Y CAUCHO EN SPRAY ESCOBA FRANELA DE ALGODÓN 30 METROS PAPEL HIGIÉNICO JUMBO 700 METROS RECOGEDOR DE PLÁSTICO JALADOR DE METAL ABRILLANTADOR PARA PISO DE 750 MILILITROS ACEITE PARA LIMPIAR MUEBLES DE 480 MILILITROS	 INSECTICIDA EN AEROSOL DE 400 MILILITROS LIMPIADOR MULTIUSOS DESENGRASANTE DE 20 LITROS TAPETE PARA MINGITORIO ANTI SALPICADURAS SANITIZANTE DESINFECTANTE SANITIZANTE MULTIUSOS DESINFECTANTE PARA SUPERFICIES DESINFECTANTE ANTIBACTERIAL EN AEROSOL DE 300 MILILITROS DESINFECTANTE ANTIBACTERIAL EN AEROSOL DE 354 GRAMOS GEL ANTIBACTERIAL DE 1 LITRO GEL ANTIBACTERIAL DE 4 LITROS ""GEL ANTIBACTERIAL DE 20 LITROS LIMPIADOR MULTIUSOS DE 9 LITROS TOALLAS </t>
  </si>
  <si>
    <t>S275</t>
  </si>
  <si>
    <t>"PIJA MULTIUSOS DEL NÚMERO 8 ENGRAPADORA TIPO PISTOLA GRAPAS PARA ENGRAPADORA TIPO PISTOLA LLAVE STILLSON DE 18 PULGADAS JUEGO DE FORMONES JUEGO DE 6 BROCAS PARA CONCRETO LLAVES COMBINADAS JUEGO DE 17 PIEZAS JUEGO DE 3 PINZAS PARA MECÁNICO DESARMADOR DE CRUZ JUEGO DE DESARMADORES 9 PIEZAS JUEGO DE PINZAS ESCALERA DE 10 PELDAÑOS JUEGO DE BROCAS TIPO SIERRA PARA METAL TAQUETE BLANCO PARA TABLAROCA ESCALERA TIJERA DE ALUMINIO DE 6 PIES DE 5 ESCALONES ESCALERA TIJERA DE ALUMINIO DE 66 CENTÍMETROS DE 2 ESCALONES ESCALERA ALUMINIO 6.54 METROS CON EXTENSIÓN A 24 PELDAÑOS ESCALERA DE ACERO TUBULAR PLEGABLE DE 3 ESCALONES SEGUETA CON ARCO 24 DIENTES LIJA DE GRANO 220 ESCALERA DE 12 PELDAÑOS"</t>
  </si>
  <si>
    <t>S276</t>
  </si>
  <si>
    <t>2492 Estructuras y manufacturas para construcción</t>
  </si>
  <si>
    <t>"CANAL DE AMARRE CALIBRE 26 PAQUETE DE INSTALACIÓN DE FREGADERO TUBOPLUS DE 3/4 PULGADAS CODO DE 90 EN TUBOPLUS DE 3/4 PULGADAS CONECTOR HEMBRA TUBOPLUS DE 3/4 PULGADAS CONECTOR DE CPVC MACHO DE 3/4 DE PULGADA COPLES DE TUBOPLUS DE 3/4 DE PULGADA UNIÓN CON TUERCA UNIVERSAL DE TUBOPLUS DE 1 PULGADA TUBOPLUS DE 1 PULGADA CODO DE 90 DE 1 PULGADA TUBOPLUS CONECTOR MACHO TUBOPLUS DE 1 PULGADA CONECTOR HEMBRA TUBOPLUS DE 1 PULGADA TEE DE 1 PULGADA TUBOPLUS COPLES DE 1 PULGADA TUBOPLUS CONECTORES DE CPVC ROSCA EXTERIOR DE 1 PULGADA CONECTORES DE CPVC ROSCA INTERIOR DE 1 PULGADA VALVULA CHECK DE RESORTE TUBOPLUS FLOTADOR DE COBRE PARA CISTERNA SILICÓN DE 280 MILILITROS PERA DE DESCARGA DE 3 PULGADAS ASIENTO PARA WC ALARGADO VÁLVULA ANGULAR CON ROSCA HEMBRA LLAVE PARA MINGITORIO CON RESORTE KIT COMPLETO DE REPARACIÓN PARA SANITARIO REJILLA ATORNILLABLE DE 5 PULGADAS PALANCA W.C. ABS CROMADA VÁSTAGO METÁLICO VALVULA DE FLOTADOR DE 3/4"" DE POLIPROPILENO MANGUERAS FLEXIBLES PARA LAVABO DE ACERO INOXIDABLE 1/2 PULGADA X 1/2 PULGADA DE 50 CENTÍMETROS MANGUERAS FLEXIBLES PARA WC DE ACERO INOXIDABLE DE 1/2 PULGADA X 7/8 PULGADAS DE 50 CENTÍMETROS PEGAMENTO PARA CPVC PINZAS PARA CORTE TUBOPLUS LLAVE MEZCLADORA PARA LAVABO ASIENTO Y TAPA PARA W.C. MANGUERA PARA W.C. PIJAS PARA W.C. SOPORTES PARA LAVABO JUEGO DE REPARACIÓN PARA TANQUE DE W.C. JUNTA CON GUÍA PARA W.C. LAVABO BLANCO DE CERAMICA 54 POR 44 MANGUERA DE 1/2 PARA LAVABO WC DE CERÁMICA BLANCO LAVABO CON ACCESORIOS SAPO UNIVERSAL DE 2 PULGADAS NEGRO CESPOL TUBERÍA HIDRÁULICA DE POLIPROPILENO COPOLÍMERO RANDOM (PP-R) 15 MM TUBERÍA HIDRÁULICA DE POLIPROPILENO COPOLÍMERO RANDOM (PP-R) 40 MM TUBERÍA HIDRÁULICA DE POLIPROPILENO COPOLÍMERO RANDOM (PP-R) 50 MM TUBO DE COBRE RÍGIDO, TIPO M 13 MM  TUBO DE COBRE RÍGIDO, TIPO M 19 MM TUBO DE COBRE RÍGIDO, TIPO M 25 MM LLAVE ANGULAR TIPO BARRIL CONTRA PARA LAVABO CON REBOSADERO, TAPÓN Y CADENA EXTENSIÓN DE LATÓN PARA CONTRA DE LAVABO SELLADOR DE POLIURETANO BLANCO SELLADOR TRANSLÚCIDO PARA BAÑOS Y COCINAS LIJA PARA PLOMERO GRANO 120 GAS BUTANO/PROPANO SOLDADURA PARA TUBERÍA HIDRÁULICA 50/50 PASTA PARA SOLDAR TINACO TINACO MONOMANDO PARA LAVABO MINGITORIO DE ACERO INOXIDABLE 1.50 M MINGITORIO DE ACERO INOXIDABLE 2.00 M BOMBA PRESURIZADORA DE 1HP BOMBA PRESURIZADORA DE ½ HP BOMBA SUMERGIBLE DE 1 HP BOMBA CENTRÍFUGA ½ HP TERMOFUSORA DE 1000 W PARA POLIPROPILENO COPOLÍMERO RANDOM (PP-R)"</t>
  </si>
  <si>
    <t>S277</t>
  </si>
  <si>
    <t>Oficina del C. Secretario (206A00000000000)</t>
  </si>
  <si>
    <t>"TINTA BROTHER BT5001Y (Y) COLOR AMARILLO. TINTA BROTHER BT5001M (M) COLOR MAGNETA. TINTA BROTHER BT5001 C © COLOR CYAN. TINTA BROTHER BT6001BK (BK) COLOR NEGRO. TÓNER HP 206A NEGRO W2110A, NEGRO TÓNER HP 206A CIAN W2111A, CYAN TÓNER HP 206A MAGENTA W2112A, AMARILLO TÓNER HP 206A AMARILLO W2113A, MAGENTA"</t>
  </si>
  <si>
    <t>S278</t>
  </si>
  <si>
    <t>"ACEMETACINA 90 MG  ACETILCISTEINA EFERVESCENTES 600 MG ACIDO ACETILSACILICO/FENILEFRINA/CLORFENAMINA 500/8/2 MG  ACIDO ACETILSALICILICO 100 MG  ACIDO ACETILSALICILICO 500 MG  ACIDO ACETILSALICILICO/CAFEINA 500/30MG AMBROXOL 30 MG  AMBROXOL/DEXTROMETORFANO 22.5/22.5 MG  AMOXICILINA 500 TAB  AMOXICILINA/ ACIDO CLAVULANICO 500/125 MG  AMPICILINA 500 TAB  BENCIDAMINA CREMA  BENZOCAINA 10 MG  BENZONATATO 100 MG  BICARBONATO DE SODIO/AC TARTARICO/AC CITRICO 2.485/.216/1.948 G  BICARBONATO DE SODIO/ACIDO CITRICO/ACIDO ACETILSALICILICO  BROMURO DE IPATROPIO AEROSOL PARA INHALACIÓN 20 UG  BROMURO DE PINAVERIO 100 MG  BUTILBROMURO DE HIOSCINA/METAMIZOL SODICO 10/250 MG  BUTILHIOSCINA 10 MG  BUTILHIOSCINA 20 MG INY  CALAMINA CREMA  CAPTOPRIL 25 MG  CEFTRIAXONA 1 GR INY  CINARIZINA 75 MG  CINITAPRIDA 1 MG  CIPROFLOXACINO 500 MG TAB  CIPROFLOXACINO/HIDROCORTISONA/LIDOCAINA 2/10/50 MG OTICO  CISAPRIDA 10 MG  CLINDAMICINA 300 CAPS  CLONIXINATO DE LISINA/HIOSCINA 100/20 MG INY  CLONIXINATO LISINA/HIOSCINA 250/10 MG  CLOROPIRAMINA 20/2 ML INY  CLOROPIRAMINA 25 MG TAB  CLORURO DE CETILPIRIDINIO 2.5 + BENZOCAINA 10 MG COMPLEJO B 100/5/0.05 MG  DEXAMETASONA 8 MG INY  DEXAMETASONA/NEOMICINA OFT  DEXKETOPROFENO 25 MG  DEXPPANTHENOL POMADA REGENERADORA DE PIEL 5% DEXTROMETORFANO 15 MG + FENILEFRINA 5 MG + CLORFENAMINA 2 MG + PARACETAMOL DICLOFENACO 100 MG  DICLOFENACO 75 MG INY  DICLOFENACO GEL 1.160% DICLOFENACO/ COMPLEJO B 50/50/50/1 MG  DIFENIDOL 25 MG  DIFENIDOL 40 MG INY  DIMENHIDRINATO 50 MG  DIMENHIDRINATO DE 50 MG/1ML INY ELECTROLIT 625ML  ENALAPRIL 10MG  ERITROMICINA 500 TAB   FENAZOPIRIDINA 100 MG  FEXOFENADINA 120 MG  FRASCO DE HIDROCORTISONA 10 MG + CLORANFENICOL 25 MG + BENZOCAÍNA 20 MG/ 1 ML HIDROCORTISONA CREMA 1% HIDROXIDO ALUMINIO/HIDROXIDO MAGNESIO/DIMETICONA 200/200/20 MG  HIOSINA 10 MG  HIOSCINA  20 MG + METAMIZOL SÓDICO 2.5 GR/5 ML INY HIOSCINA 20 MG/1ML INY HIOSCINA/IBUPROFENO 20/400 MG HIOSCINA/PARACETAMOL 10/500 HIPROMELOSA .5% OFT  IBUPROFENO 600 MG  IBUPROFENO 800 MG  INDOMETACINA/BETAMETASONA/METOCARBAMOL 25/.75/215 MG  ISOTIPENTILO 4 MG  ISOTIPENTILO JALEA .75/100 G KETOPROFENO 100 MG  KETOROLACO 10 MG + TRAMADOL 25 MG KETOROLACO 10 MG TAB  KETOROLACO 30 MG INY  KETOROLACO 30 MG TAB SL  KY6 (Paracetamol 500 mg, Clorfenamina 4 mg + Fenilefrina 5 mg + Cafeína 25 mg) LIDOCAINA 10G/100 ML  LISINA/PERGEVERINA 125/10 MG  LOPERAMIDA 2 MG  LORATADINA 10 MG LORATADINA 5 MG + AMBROXOL 30 MG  LORATADINA/BETAMETASONA 5/.25 MG  LOSARTAN 50 MG  MAGALDRATO/DIMETICONA 80/10 MG/1 ML  MALGADRATO 80 MG + DIMETICONA 10 MG / 1 ML GEL   MELOXICAM 15 MG  METAMIZOL SODICO 1 GR INY  METAMIZOL SODICO 500 MG  METFORMINA 500 MG  METFORMINA 850 MG  METOCARBAMOL/IBUPROFENO 375/200 MG  METOCARBAMOL/PARACETAMOL 400/350 MG  METOCLOPRAMIDA 10 MG/ 2 ML INY  METOCLOPRAMIDA 15 MG  METOPROLOL 100 MG  NAFAZOLINA 1 MG  NAPROXENO 500 MG  NAPROXENO/CARISOPROSDOL 200/250 MG  NAPROXENO/LIDOCAINA 10/2 GR  NEOMICINA/CAOLIN/PECTINA 129/280/30 MG  NEOMICINA/RETINOL .350/100000 UI UNGÜENTO  NIFEDIPINO 10 MG  NITROFURAL POMADA  NITROFURANTOINA  100 MG  NORFENEFRINA 10 MG  OMEPRAZOL 20 MG  OXIDO ZINC CREMA  PARACETAMOL  300 MG + LORATADINA 2 MG + DEXTROMETORFANO 10 MG  PARACETAMOL 325 MG + FENILEFRINA 5 MG + CLORFENAMINA 2 MG  PARACETAMOL 500 MG  PARACETAMOL 500 MG + CAFEINA 50 MG  PARACETAMOL 750 MG  PARACETAMOL/ACIDO ACETILSALICILICO/ CAFEINA 250/250/65 MG  PARACETAMOL/NAPROXENO 300/275 MG  PARACETAMOL/ORFENADRINA 450/35 MG  PINAVERIO/DIMETICONA 100/300 MG  SALBUTAMOL 100 ug AEROSOL  SENOSIDOS A-B COMP 8.6 MG  SOLUCION SALINA 0.9%  250 SUBSALICILATO DE BISMUTO  SULFADIAZINA DE PLATA CREMA 1%  CON 28 GRAMOS  SULFAMETOXAZOL/TRIMETOPRIMA 800/160 TELMISARTÁN 40 MG TIAMINA/PIRIDOXINA/CIANOCOBALAMINA SOL INY 100/50/10 MG  TRIMEBUTINA 200 MG TAB  TRIMEBUTINA/SIMETICONA 200/75 MG  VIDA SUERO ORAL  SUERO ELECTROLIT 625 ML BUDESONIDE (0.250MG/2ML) SOLUCIÓN PARA NEBULIZADOR IPRATROPIO CON SALBUTAMOL (0.5MG/2.5MG) SOLUCIÓN PARA NEBULIZADOR"</t>
  </si>
  <si>
    <t>S279</t>
  </si>
  <si>
    <t>"BOTA DE LLUVIA IMPERMEABLE BOTA TRABAJO CABALLERO NEGRO/AZUL/25/PLÁSTICO. HI, FANCY IMPERMEABLE VERSÁTIL Y DE SECADO RÁPIDO PARA ADULTOS SENDERISMO Y AVENTURAS AL AIRE LIBRE, NEGRO 2XL. PONCHO DE LLUVIA CAMUFLAJE TÁCTICO  MPERMEABLE CON CAPUCHA. KIT COMPLETO LLUVIA MOTROCICLISTA INCLUYE IMPERMEABLE Y BOTAS.  PACK 3 EN 1 PONCHO DE LLUVIA IMPERMEBALE HOMBRE CON CAPUCHA. BOTAS INDUSTRIALES, SUELA ANTIDERRAPANTE. PARAGUAS DE 100 CM. PARAGUAS PLEGABLE AUTOMATICO CON HEBILLA DE ANILLO PARAGUAS CON BOLSILLO REFORZADO. PARAGUAS LAB G NEGRO PLEGABLE"</t>
  </si>
  <si>
    <t>S280</t>
  </si>
  <si>
    <t>"LAPTOP DELL PRO MAX 16. Intel Core Ultra 5, Windows 11 Pro (64Bits), Intel Arc Pro, (tarjeta grafica), memoria 32GB, Unidad disco primaria 1TB, Wi-Fi 6E 2X2, pantalla 16”. TABLET HUAWEI MATE PAD 11.5, 8 + 256GB, WPS OFFICE, HarmonyOS 4.3. CAMARA SONY ALPHA 7C. MULTIFUNCIONAL RICOH IM 430F, BLANCO Y NEGRO, LÁSER, PRINT/COPY/SCAN IMPRESORA MULTIFUNCIONAL LÁSER HP MFP 3303FDW COLOR WI-FI LEXMARK MX826ADE,  VELOCIDAD DE HASTA 70 PPM HP SCANJET PRO 2600 F1 ADF 600 MULTIFUNCIONAL XEROX ALTALINK C8230_F,  COLOR, LÁSER, TANQUE DE TINTA, PRINT/SCAN/COPY/FAX"</t>
  </si>
  <si>
    <t>S281</t>
  </si>
  <si>
    <t>"SILLA DIRECTIVA CON CABECERA SOPORTE LUMBAR CON RESPALDO EN MALLA MECANISMO INTELIGENTE SINCRO CON ESLAIDER POLIURETANO INYECTADO AL ASIENTO COLOR NEGRO SILLA EJECUTIVA CON SOPORTE LUMBAR CON RESPALDO EN MALLA MECANISMO INTELIGENTE SINCRO CON ESLAIDER POLIURETANO INYECTADO9 AL ASIENTO COLOR NEGRO ESTANTE DE ACERO CON PINTURA ELECTRO ESTÁTICA PARA EVITAR OXIDACIÓN CON 5 CHAROLAS MEDIDAS DE 1.22 X 61 X 1.83 CONJUNTO EJECUTIVO FABRICADO EN ACERO TUBULAR CON MJELAMINA DE 19MM COLOR A ELECCIÓN DEL CLIENTE ESCRITORIO OPERATIVO ESTRUCTURA METÁLICA CON CUBIERTA EN MELANINA Y PEDESTAL LATERAL MEDIDA 1.80 X .70 X 75 ARCHIVERO METÁLICO COLOR NEGRO DE 4 GAVETAS HORIZONTAL "</t>
  </si>
  <si>
    <t>S282</t>
  </si>
  <si>
    <t xml:space="preserve">ARILLO DE PLÁSTICO DE 3/8 DE PULGADA
"BOLÍGRAFO PARA MOSTRADOR PUNTO FINO"
"BOLÍGRAFO PARA MOSTRADOR PUNTO MEDIANO"
"BOLÍGRAFO PUNTO MEDIANO"
ETIQUETA AUTOADHESIVA TAMAÑO CARTA CON 25 PIEZAS
"LÁPIZ CHECADOR ROJO CARMÍN"
"MARCADOR DE CERA"
CLIP JUMBO
CLIP MARIPOSA DEL NÚMERO 1
CLIP MARIPOSA DEL NÚMERO 2
CLIP PLASTIFICADO DEL NÚMERO 2
COJÍN PARA SELLO DE GOMA DEL NÚMERO 2
CORRECTOR LÍQUIDO DE 20 MILILITROS
CORRECTOR TIPO BOLÍGRAFO DE 8 MILILITROS
DEDAL DEL NÚMERO 11
DESENGRAPADORA VERTICAL MAGNÉTICA
DESPACHADOR DE CINTA ADHESIVA 
ESPIRAL DE PLÁSTICO DE 13 MILÍMETROS 
ESPIRAL DE PLÁSTICO DE 25 MILÍMETROS 
ESPIRAL DE PLÁSTICO DE 30 MILÍMETROS 
GOMA DE MIGAJÓN, PAQUETE 
GOMA TIPO BLOQUE
GOMA TIPO LÁPIZ 
LÁPICES DE COLORES CON 12 PIEZAS 
LÁPIZ AMARILLO NÚMERO 2 
MARCADOR DE AGUA FLUORESCENTE, CAJA
MARCADOR DE AGUA, CAJA
LIGAS DEL NÚMERO 10, 80 GRAMOS 
ARILLO METÁLICO DE 3/8 DE PULGADA
BOLÍGRAFO TIPO ROLLER PUNTO MEDIANO 
CARPETA DE 1 PULGADA TAMAÑO CARTA (REGISTRADOR ECOLÓGICO) 
CARPETA DE 2 PULGADAS TAMAÑO CARTA (REGISTRADOR ECOLÓGICO) 
CARPETA DE 2 PULGADAS TAMAÑO CARTA TIPO REGISTRADOR 
CARPETA DE 2 PULGADAS TAMAÑO OFICIO (REGISTRADOR ECOLÓGICO) 
CARPETA DE 3 PULGADAS TAMAÑO CARTA (REGISTRADOR ECOLÓGICO) 
CARPETA PANORÁMICA DE 1 PULGADA TAMAÑO CARTA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PRESSBOARD TAMAÑO CARTA 
CARPETA PRESSBOARD TAMAÑO OFICIO 
CARPETA REGISTRADOR DE 3 PULGADAS TAMAÑO OFICIO 
CHINCHETAS 
CLIP DEL NÚMERO 1
CLIP DEL NÚMERO 2
CLIP PLASTIFICADO DEL NÚMERO 1 
GRAPAS DE 26/6 DE PULGADA
ÍNDICE SEPARADOR 
LÁPIZ ADHESIVO DE 20 GRAMOS 
LÁPIZ ADHESIVO DE 40 GRAMOS 
LÁPIZ ADHESIVO ECOLÓGICO DE 36 GRAMOS 
LÁPIZ CHECADOR ROJO CARMÍN 
LÁPIZ DE MADERA BICOLOR
LIGAS DEL NÚMERO 18, 80 GRAMOS
MARCADOR DE CERA
MARCADOR PARA PIZARRÓN BLANCO
MARCADOR PERMANENTE DE DOBLE PUNTA 
MARCADOR PERMANENTE DE PUNTO FINO
MARCADOR PERMANENTE
MICA TÉRMICA RÍGIDA DE 6.5 POR 9.5 CENTÍMETROS 
MICA TÉRMICA RÍGIDA DE 9 POR 13.5 CENTÍMETROS 
MICA TÉRMICA TAMAÑO CARTA 100 PIEZAS
MICA TÉRMICA TAMAÑO CARTA 50 PIEZAS 
MINAS DE 0.5 MILÍMETROS 
MINAS DE 0.7 MILÍMETROS 
PASTA NEGRA TAMAÑO CARTA
PASTA NEGRA TAMAÑO OFICIO
PASTA TRANSPARENTE TAMAÑO CARTA 
PASTA TRANSPARENTE TAMAÑO OFICIO
PEGAMENTO BLANCO DE 1 KILOGRAMO
PEGAMENTO BLANCO DE 110 GRAMOS 
PEGAMENTO BLANCO DE 250 GRAMOS 
PLUMÓN DE PUNTO FINO, 3 PIEZAS 
PROTECTOR DE HOJAS TAMAÑO CARTA 3 ORIFICIOS 
SEPARADORES TAMAÑO CARTA PESTAÑAS OVALADAS 
SUJETA DOCUMENTOS DE 19 MILÍMETROS
SUJETA DOCUMENTOS DE 25 MILÍMETROS
SUJETA DOCUMENTOS DE 32 MILÍMETROS
SUJETA DOCUMENTOS DE 51 MILÍMETROS
TIJERA DE 6 PULGADAS 
TINTA DE GOTERO 25 MILILITROS
TINTA PARA FOLIADOR DE 12 MILILITROS
ARILLO DE PLÁSTICO DE 1 PULGADA 
ARILLO DE PLÁSTICO DE 3/4 DE PULGADA 
ARILLO DE PLÁSTICO DE 3/8 DE PULGADA 
ARILLO DE PLÁSTICO DE 5/16 DE PULGADA 
ARILLO DE PLÁSTICO DE 7/8 DE PULGADA 
ARILLO DE PLÁSTICO DE 9/16 DE PULGADA 
ARILLO METÁLICO DE 1 PULGADA
ARILLO METÁLICO DE 1/2 PULGADA 
ARILLO METÁLICO DE 1/4 DE PULGADA
ARILLO METÁLICO DE 3/4 DE PULGADA 
ARILLO METÁLICO DE 5/16 DE PULGADA 
ARILLO METÁLICO DE 5/8 DE PULGADA
BARRA DE SILICÓN
BOLÍGRAFO DE GEL 
BOLÍGRAFO DE TINTA BORRABLE
BOLÍGRAFO PUNTO MEDIANO
BOLÍGRAFO TIPO ROLLER PUNTO FINO RETRÁCTIL 
BOLÍGRAFO TIPO ROLLER PUNTO MEDIANO RETRÁCTIL 
BROCHE METÁLICO PARA EXPEDIENTE
CARPETA PANORÁMICA DE 1 1/2 PULGADA TAMAÑO CARTA
CARPETA REGISTRADOR DE 3 PULGADAS TAMAÑO CARTA 
CLIP DEL NÚMERO 3
PROTECTOR DE HOJAS TAMAÑO CARTA 5 ORIFICIOS 
PROTECTOR DE HOJAS TAMAÑO OFICIO 3 ORIFICIOS 
PROTECTOR DE HOJAS TAMAÑO OFICIO 5 ORIFICIOS
QUITA GRAPAS 5.5 CENTÍMETROS
REGLA DE ALUMINIO 30 CENTÍMETROS
REGLA DE PLÁSTICO 30 CENTÍMETROS 
SACAPUNTAS DE METAL 
SACAPUNTAS DE PLÁSTICO 
SACAPUNTAS DOBLE DE METAL 
SEPARADORES MENSUALES TAMAÑO CARTA 12 DIVISIONES
SEPARADORES TAMAÑO CARTA 10 DIVISIONES
SEPARADORES TAMAÑO CARTA 12 DIVISIONES
SEPARADORES TAMAÑO CARTA 31 DIVISIONES
SEPARADORES TAMAÑO CARTA 5 DIVISIONES
SEPARADORES TAMAÑO CARTA ALFABÉTICO
SEPARADORES TAMAÑO CARTA NUMÉRICOS
SEPARADORES TAMAÑO OFICIO 5 DIVISIONES 
SUJETA DOCUMENTOS DE 15 MILÍMETROS 
SUJETA DOCUMENTOS DE 41 MILÍMETROS
TIJERA DE 8 PULGADAS 
ETIQUETAS AUTOADHESIVAS TAMAÑO CARTA 100 PIEZAS
ETIQUETAS LEYENDA CONFIDENCIAL
FOLDER CARTULINA TAMAÑO CARTA
FOLDER CON BROCHE TAMAÑO OFICIO
FOLDER CON BROCHE TIPO PALANCA TAMAÑO CARTA
FOLDER ECOLÓGICO TAMAÑO OFICIO
FOLDER TAMAÑO OFICIO MANILA
LIBRO FLORETE FORMA FRANCESA DE 96 HOJAS
NOTAS AUTOADHESIVAS 2 POR 3 PULGADAS
NOTAS AUTOADHESIVAS 3 POR 3 PULGADAS
NOTAS AUTOADHESIVAS 3 POR 4 PULGADAS
NOTAS AUTOADHESIVAS 4 POR 4 PULGADAS
NOTAS AUTOADHESIVAS TIPO BANDERITAS 4 COLORES
SOBRE BOLSA CON RONDANA TAMAÑO CARTA
SOBRE BOLSA CON SOLAPA TAMAÑO CARTA (BLANCO)
SOBRE BOLSA CON SOLAPA TAMAÑO CARTA (MANILA)
SOBRE BOLSA CON SOLAPA TAMAÑO DOBLE OFICIO
SOBRE BOLSA CON SOLAPA TAMAÑO ESQUELA
SOBRE BOLSA CON SOLAPA TAMAÑO OFICIO
SOBRE BOLSA CON SOLAPA TAMAÑO RADIOGRAFÍA
SOBRE BOLSA TAMAÑO CARTA, ECOLÓGICO
SOBRE BOLSA LEGAL TAMAÑO DOBLE CARTA
SOBRE CON VENTANA TAMAÑO OFICIO
SOBRE PARA CD/DVD, ECOLÓGICO
CUADERNO TIPO FRANCESA DE RAYA DE 100 HOJAS
SOBRE BOLSA CON SOLAPA TAMAÑO MEDIA CARTA
ETIQUETAS LEYENDA URGENTE
TARJETA MEDIA CARTA 225 GRAMOS
HOJAS DE PAPEL BOND DE COLORES
ESCUADRAS 
CAJA DE CARTÓN 50 CENTÍMETROS POR 35 CENTÍMETROS
CAJA DE CARTÓN TIPO GALLETERA
FOLDER CARTULINA TAMAÑO OFICIO
FOLDER ECOLÓGICO TAMAÑO CARTA
FOLDER PARA ARCHIVO COLGANTE TAMAÑO OFICIO
LIBRO FLORETE FORMA FRANCESA, 192 HOJAS
LIBRO FLORETE FORMA ITALIANA 192 HOJAS
SOBRES PARA CD/DVD 100 PIEZAS
SOBRES PARA CD/DVD 50 PIEZAS
TARJETA BIBLIOGRÁFICA
TARJETA MEDIA CARTA 125 GRAMOS
BLOCK TAMAÑO CARTA
CAJA DE CARTÓN 50 CENTÍMETROS POR 30 CENTÍMETROS
CAJA DE CARTÓN 50 CENTÍMETROS POR 35 CENTÍMETROS CON TAPA
CAJA DE CARTÓN 61 CENTÍMETROS POR 31 CENTÍMETROS
CUADERNO DE TAQUIGRAFÍA DE RAYA DE 80 HOJAS
CUADERNO PROFESIONAL DE CUADRO CHICO DE 100 HOJAS
CUADERNO PROFESIONAL DE CUADRO GRANDE DE 100 HOJAS
CUADERNO PROFESIONAL DE RAYA DE 100 HOJAS
CUADERNO PROFESIONAL ECOLÓGICO DE CUADRO CHICO DE 100 HOJAS
CUADERNO PROFESIONAL ECOLÓGICO DE RAYA DE 100 HOJAS
</t>
  </si>
  <si>
    <t>S283</t>
  </si>
  <si>
    <t>"ARILLO DE PLÁSTICO DE 3/8 DE PULGADA
"BOLÍGRAFO PARA MOSTRADOR PUNTO FINO "
"BOLÍGRAFO PARA MOSTRADOR PUNTO MEDIANO "
"BOLÍGRAFO PUNTO MEDIANO "
ETIQUETA AUTOADHESIVA TAMAÑO CARTA CON 25 PIEZAS
"LÁPIZ CHECADOR ROJO CARMÍN "
"MARCADOR DE CERA "
ETC"</t>
  </si>
  <si>
    <t>S284</t>
  </si>
  <si>
    <t>ARILLO DE PLÁSTICO DE 3/8 DE PULGADA
BOLÍGRAFO PARA MOSTRADOR PUNTO FINO 
BOLÍGRAFO PARA MOSTRADOR PUNTO MEDIANO 
BOLÍGRAFO PUNTO MEDIANO 
ETIQUETA AUTOADHESIVA TAMAÑO CARTA CON 25 PIEZAS
LÁPIZ CHECADOR ROJO CARMÍN 
MARCADOR DE CERA 
CLIP JUMBO
CLIP MARIPOSA DEL NÚMERO 1
CLIP MARIPOSA DEL NÚMERO 2
CLIP PLASTIFICADO DEL NÚMERO 2
COJÍN PARA SELLO DE GOMA DEL NÚMERO 2
CORRECTOR LÍQUIDO DE 20 MILILITROS
CORRECTOR TIPO BOLÍGRAFO DE 8 MILILITROS
DEDAL DEL NÚMERO 11
DESENGRAPADORA VERTICAL MAGNÉTICA
DESPACHADOR DE CINTA ADHESIVA
ESPIRAL DE PLÁSTICO DE 13 MILÍMETROS
ESPIRAL DE PLÁSTICO DE 25 MILÍMETROS
ESPIRAL DE PLÁSTICO DE 30 MILÍMETROS
GOMA DE MIGAJÓN, PAQUETE
GOMA TIPO BLOQUE
GOMA TIPO LÁPIZ
LÁPICES DE COLORES CON 12 PIEZAS
LÁPIZ AMARILLO NÚMERO 2
MARCADOR DE AGUA FLUORESCENTE, CAJA
MARCADOR DE AGUA, CAJA
LIGAS DEL NÚMERO 10, 80 GRAMOS
ARILLO METÁLICO DE 3/8 DE PULGADA
BOLÍGRAFO TIPO ROLLER PUNTO MEDIANO
CARPETA DE 1 PULGADA TAMAÑO CARTA (REGISTRADOR ECOLÓGICO
CARPETA DE 2 PULGADAS TAMAÑO CARTA (REGISTRADOR ECOLÓGICO
CARPETA DE 2 PULGADAS TAMAÑO CARTA TIPO REGISTRADOR
CARPETA DE 2 PULGADAS TAMAÑO OFICIO (REGISTRADOR ECOLÓGICO
CARPETA DE 3 PULGADAS TAMAÑO CARTA (REGISTRADOR ECOLÓGICO
CARPETA PANORÁMICA DE 1 PULGADA TAMAÑO CARTA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PRESSBOARD TAMAÑO CARTA
CARPETA PRESSBOARD TAMAÑO OFICIO
CARPETA REGISTRADOR DE 3 PULGADAS TAMAÑO OFICIO
CHINCHETAS
CLIP DEL NÚMERO 1
CLIP DEL NÚMERO 2
CLIP PLASTIFICADO DEL NÚMERO 1
GRAPAS DE 26/6 DE PULGADA
ÍNDICE SEPARADOR
LÁPIZ ADHESIVO DE 20 GRAMOS
LÁPIZ ADHESIVO DE 40 GRAMOS
LÁPIZ ADHESIVO ECOLÓGICO DE 36 GRAMOS
LÁPIZ CHECADOR ROJO CARMÍN
LÁPIZ DE MADERA BICOLOR
LIGAS DEL NÚMERO 18, 80 GRAMOS
MARCADOR DE CERA
MARCADOR PARA PIZARRÓN BLANCO
MARCADOR PERMANENTE DE DOBLE PUNTA
MARCADOR PERMANENTE DE PUNTO FINO
MARCADOR PERMANENTE
MICA TÉRMICA RÍGIDA DE 6.5 POR 9.5 CENTÍMETROS
MICA TÉRMICA RÍGIDA DE 9 POR 13.5 CENTÍMETROS
MICA TÉRMICA TAMAÑO CARTA 100 PIEZAS
MICA TÉRMICA TAMAÑO CARTA 50 PIEZAS
MINAS DE 0.5 MILÍMETROS
MINAS DE 0.7 MILÍMETROS
PASTA NEGRA TAMAÑO CARTA
PASTA NEGRA TAMAÑO OFICIO
PASTA TRANSPARENTE TAMAÑO CARTA
PASTA TRANSPARENTE TAMAÑO OFICIO
PEGAMENTO BLANCO DE 1 KILOGRAMO
PEGAMENTO BLANCO DE 110 GRAMOS
PEGAMENTO BLANCO DE 250 GRAMOS
PLUMÓN DE PUNTO FINO, 3 PIEZAS
PROTECTOR DE HOJAS TAMAÑO CARTA 3 ORIFICIOS
SEPARADORES TAMAÑO CARTA PESTAÑAS OVALADAS
SUJETA DOCUMENTOS DE 19 MILÍMETROS
SUJETA DOCUMENTOS DE 25 MILÍMETROS
SUJETA DOCUMENTOS DE 32 MILÍMETROS
SUJETA DOCUMENTOS DE 51 MILÍMETROS
TIJERA DE 6 PULGADAS
TINTA DE GOTERO 25 MILILITROS
TINTA PARA FOLIADOR DE 12 MILILITROS
ARILLO DE PLÁSTICO DE 1 PULGADA
ARILLO DE PLÁSTICO DE 3/4 DE PULGADA
ARILLO DE PLÁSTICO DE 3/8 DE PULGADA
ARILLO DE PLÁSTICO DE 5/16 DE PULGADA
ARILLO DE PLÁSTICO DE 7/8 DE PULGADA
ARILLO DE PLÁSTICO DE 9/16 DE PULGADA
ARILLO METÁLICO DE 1 PULGADA
ARILLO METÁLICO DE 1/2 PULGADA
ARILLO METÁLICO DE 1/4 DE PULGADA
ARILLO METÁLICO DE 3/4 DE PULGADA
ARILLO METÁLICO DE 5/16 DE PULGADA
ARILLO METÁLICO DE 5/8 DE PULGADA
BARRA DE SILICÓN
BOLÍGRAFO DE GEL
BOLÍGRAFO DE TINTA BORRABLE
BOLÍGRAFO PUNTO MEDIANO
BOLÍGRAFO TIPO ROLLER PUNTO FINO RETRÁCTIL
BOLÍGRAFO TIPO ROLLER PUNTO MEDIANO RETRÁCTIL
BROCHE METÁLICO PARA EXPEDIENTE
CARPETA PANORÁMICA DE 1 1/2 PULGADA TAMAÑO CARTA
CARPETA REGISTRADOR DE 3 PULGADAS TAMAÑO CARTA
CLIP DEL NÚMERO 3
PROTECTOR DE HOJAS TAMAÑO CARTA 5 ORIFICIOS
PROTECTOR DE HOJAS TAMAÑO OFICIO 3 ORIFICIOS
PROTECTOR DE HOJAS TAMAÑO OFICIO 5 ORIFICIOS
QUITA GRAPAS 5.5 CENTÍMETROS
REGLA DE ALUMINIO 30 CENTÍMETROS
REGLA DE PLÁSTICO 30 CENTÍMETROS
SACAPUNTAS DE METAL
SACAPUNTAS DE PLÁSTICO
SACAPUNTAS DOBLE DE METAL
SEPARADORES MENSUALES TAMAÑO CARTA 12 DIVISIONES
SEPARADORES TAMAÑO CARTA 10 DIVISIONES
SEPARADORES TAMAÑO CARTA 12 DIVISIONES
SEPARADORES TAMAÑO CARTA 31 DIVISIONES
SEPARADORES TAMAÑO CARTA 5 DIVISIONES
SEPARADORES TAMAÑO CARTA ALFABÉTICO
SEPARADORES TAMAÑO CARTA NUMÉRICOS
SEPARADORES TAMAÑO OFICIO 5 DIVISIONES
SUJETA DOCUMENTOS DE 15 MILÍMETROS
SUJETA DOCUMENTOS DE 41 MILÍMETROS
TIJERA DE 8 PULGADAS
ETIQUETAS AUTOADHESIVAS TAMAÑO CARTA 100 PIEZAS
ETIQUETAS LEYENDA CONFIDENCIAL
FOLDER CARTULINA TAMAÑO CARTA
FOLDER CON BROCHE TAMAÑO OFICIO
FOLDER CON BROCHE TIPO PALANCA TAMAÑO CARTA
FOLDER ECOLÓGICO TAMAÑO OFICIO
FOLDER TAMAÑO OFICIO MANILA
LIBRO FLORETE FORMA FRANCESA DE 96 HOJAS
NOTAS AUTOADHESIVAS 2 POR 3 PULGADAS
NOTAS AUTOADHESIVAS 3 POR 3 PULGADAS
NOTAS AUTOADHESIVAS 3 POR 4 PULGADAS
NOTAS AUTOADHESIVAS 4 POR 4 PULGADAS
NOTAS AUTOADHESIVAS TIPO BANDERITAS 4 COLORES
SOBRE BOLSA CON RONDANA TAMAÑO CARTA
SOBRE BOLSA CON SOLAPA TAMAÑO CARTA (BLANCO)
SOBRE BOLSA CON SOLAPA TAMAÑO CARTA (MANILA)
SOBRE BOLSA CON SOLAPA TAMAÑO DOBLE OFICIO
SOBRE BOLSA CON SOLAPA TAMAÑO ESQUELA
SOBRE BOLSA CON SOLAPA TAMAÑO OFICIO
SOBRE BOLSA CON SOLAPA TAMAÑO RADIOGRAFÍA
SOBRE BOLSA TAMAÑO CARTA, ECOLÓGICO
SOBRE BOLSA LEGAL TAMAÑO DOBLE CARTA
SOBRE CON VENTANA TAMAÑO OFICIO
SOBRE PARA CD/DVD, ECOLÓGICO
CUADERNO TIPO FRANCESA DE RAYA DE 100 HOJAS
SOBRE BOLSA CON SOLAPA TAMAÑO MEDIA CARTA
ETIQUETAS LEYENDA URGENTE
TARJETA MEDIA CARTA 225 GRAMOS
HOJAS DE PAPEL BOND DE COLORES
ESCUADRAS
CAJA DE CARTÓN 50 CENTÍMETROS POR 35 CENTÍMETROS
CAJA DE CARTÓN TIPO GALLETERA
FOLDER CARTULINA TAMAÑO OFICIO
FOLDER ECOLÓGICO TAMAÑO CARTA
FOLDER PARA ARCHIVO COLGANTE TAMAÑO OFICIO
LIBRO FLORETE FORMA FRANCESA, 192 HOJAS
LIBRO FLORETE FORMA ITALIANA 192 HOJAS
SOBRES PARA CD/DVD 100 PIEZAS
SOBRES PARA CD/DVD 50 PIEZAS
TARJETA BIBLIOGRÁFICA
TARJETA MEDIA CARTA 125 GRAMOS
BLOCK TAMAÑO CARTA
CAJA DE CARTÓN 50 CENTÍMETROS POR 30 CENTÍMETROS
CAJA DE CARTÓN 50 CENTÍMETROS POR 35 CENTÍMETROS CON TAPA
CAJA DE CARTÓN 61 CENTÍMETROS POR 31 CENTÍMETROS
CUADERNO DE TAQUIGRAFÍA DE RAYA DE 80 HOJAS
CUADERNO PROFESIONAL DE CUADRO CHICO DE 100 HOJAS
CUADERNO PROFESIONAL DE CUADRO GRANDE DE 100 HOJAS
CUADERNO PROFESIONAL DE RAYA DE 100 HOJAS
CUADERNO PROFESIONAL ECOLÓGICO DE CUADRO CHICO DE 100 HOJAS
CUADERNO PROFESIONAL ECOLÓGICO DE RAYA DE 100 HOJAS
ETIQUETA AUTOADHESIVA PARA CD Y DVD
ETIQUETAS AUTOADHESIVAS 13 POR 38 MILÍMETROS
ETIQUETAS AUTOADHESIVAS 19 POR 50 MILÍMETROS
ETIQUETAS AUTOADHESIVAS 32 POR 64 MILÍMETROS
ETIQUETAS AUTOADHESIVAS 50 POR 100 MILÍMETROS
ETIQUETAS AUTOADHESIVAS 67 POR 47 MILÍMETROS
ETIQUETAS AUTOADHESIVAS 9 POR 13 MILÍMETROS
ETIQUETAS AUTOADHESIVAS DE 25 POR 67 MILÍMETROS
PAPEL OPALINA HOLANDESA TAMAÑO CARTA DE 125 GRAMOS
PAPEL OPALINA HOLANDESA TAMAÑO CARTA DE 90 GRAMOS
PAPEL OPALINA TAMAÑO CARTA DE 120 GRAMOS
PAPEL CARTULINA OPALINA HOLANDESA TAMAÑO CARTA DE 225 GRAMOS
CARTULINA KROMACOTE DE 10 PUNTOS
TINTA PARA SELLO AUTOENTINTABLE DE 28 MILILITROS
NAVAJAS DE REPUESTO PARA CUTTER DE 18 MILÍMETROS
REVISTERO
ARILLO METÁLICO DE 1 1/4 DE PULGADA
DEDAL DEL NÚMERO 12
BORRADOR PARA PINTARRÓN
ESPIRAL DE PLÁSTICO DE 8 MILÍMETROS
GOMA BICOLOR BR 80
BOLÍGRAFO PUNTA FINA
SEPARADORES TAMAÑO CARTA PESTAÑAS OVALADAS
LUPA
CARPETA DE VINIPIEL TAMAÑO CARTA
CARPETA PANORÁMICA DE 2 1/2 PULGADA TAMAÑO CARTA
DEDAL DEL NÚMERO 13
GOMA DE MIGAJÓN TIPO BLOQUE
MICA TRANSPARENTE
PLUMONES DE COLORES
CINTA CANELA DE 48 MILÍMETROS POR 50 METROS
CINTA MASKING DE 24 MILÍMETROS POR 50 METROS
CINTA ADHESIVA MÁGICA DE 24 MILÍMETROS POR 65.8 METROS
CINTA ADHESIVA TRANSPARENTE DE 12 MILÍMETROS POR 33 METROS
CINTA ADHESIVA TRANSPARENTE DE 18 MILIMETROS POR 33 METROS
CINTA ADHESIVA TRANSPARENTE DE 24 MILIMETROS POR 65 METROS
CINTA MASKING 12 MILÍMETROS POR 50 METROS
CINTA MASKING 48 MILÍMETROS POR 50 METROS
CINTA ADHESIVA DOBLE CARA DE 18 MILÍMETROS POR 50 METROS
CINTA ADHESIVA TRANSPARENTE DE 48 MILÍMETROS POR 150 METROS
CINTA CORRECTORA
CUTTER DE PLÁSTICO DE 18 MILÍMETROS
CUTTER METÁLICO DE 9 MILÍMETROS
ESCUADRAS DE 32 CENTÍMETROS
SOBRE BOLSA MEDIA CARTA CON RONDANA E HILO
ARILLO METÁLICO DE 1  1/4 DE PULGADA
CARTULINA BLANCA BRISTOL MEDIDAS DE 57X72 DE 240 GRAMOS
CARTULINA KROMACOTE
CINTA DE MONTAJE DOBLE CARA
ESCUADRAS SIN BISEL
ETIQUETAS BROTHER
ETIQUETAS BROTHER
FOLDER DE PLÁSTICO CON COSTILLA
FOLDER DE PLÁSTICO CON COSTILLA
GOMA BLANCA WS 30
MAMPARA FOAM BOARD
MICA 10 X 14 MILIMETROS
NAVAJA DE 18 MILÍMETROS
NAVAJA DE 9 MILÍMETROS
NOTAS AUTOADHESIVAS TIPO BANDERITAS TONOS NEON
PAPEL ADHESIVO MYLAR POLIÉSTER TRANSPARENTE
PAPEL CARBON
PAPEL CARTULINA ILUSTRACIÓN 1 CARA
PAPEL CARTULINA OPALINA
PAPEL COUCHÉ ADHERIBLE BLANCO MATE
PAPEL CULTURAL
SOBRE SOCIAL
TINTA PARA SELLO ROL-ON 60 MILILITROS
NOTAS AUTOADHESIVAS TIPO BANDERITAS TONOS FRÍOS
MICA TERMICA 10X14.5
PAPEL BOND TAMAÑO OFICIO, BLANCURA 94-98%
PAPEL BOND ECOLÓGICO TAMAÑO OFICIO
PAPEL BOND ECOLÓGICO TAMAÑO CARTA
PAPEL BOND PARA PLOTTER 65 CENTÍMETROS POR 50 METROS
PAPEL BOND PARA PLOTTER DE 90 CENTÍMETROS POR 50 METROS
PAPEL BOND RECICLADO TAMAÑO OFICIO
PAPEL BOND TAMAÑO CARTA, BLANCURA 95-98%
PAPEL BOND TAMAÑO CARTA, BLANCURA DE 99%
PAPEL BOND TAMAÑO DOBLE CARTA
PAPEL BOND TAMAÑO OFICIO, BLANCURA 94-98%
PAPEL BOND RECICLADO TAMAÑO CARTA
PAPEL BOND RECICLADO TAMAÑO CARTA
PAPEL BOND RECICLADO TAMAÑO OFICIO
PAPEL BOND TAMAÑO OFICIO, BLANCURA 95-98%
PAPEL BOND TAMAÑO CARTA, BLANCURA 95-98%
PAPEL BOND TAMAÑO DOBLE CARTA
PAPEL BOND TAMAÑO CARTA, BLANCURA DE 99%
PAPEL BOND TAMAÑO OFICIO, BLANCURA DE 99%
PAPEL BOND TAMAÑO OFICIO, BLANCURA DE 99%
PAPEL BOND ECOLÓGICO TAMAÑO CARTA
PAPEL BOND ECOLÓGICO TAMAÑO OFICIO
HOJAS DE PAPEL BOND DE COLORES</t>
  </si>
  <si>
    <t>S285</t>
  </si>
  <si>
    <t>AROMATIZANTE EN AEROSOL DE 250 MILILITROS
AROMATIZANTE EN AEROSOL DE 275 MILILITROS
AROMATIZANTE EN AEROSOL DE 327 GRAMOS
AROMATIZANTE EN AEROSOL DE 400 MILILITROS
BLANQUEADOR DE 1 LITRO
BLANQUEADOR DE 10 LITROS
BLANQUEADOR DE 3.78 LITROS
DETERGENTE EN POLVO DE 10 KILOGRAMOS
DETERGENTE EN POLVO MULTIUSOS, DE 2 KILOGRAMOS
JABÓN LÍQUIDO DE 221 MILILITROS
JABÓN LÍQUIDO PARA MANOS DE 5.68 LITROS
GEL ANTISÉPTICO DE 75 GRAMOS
DESODORANTE AMBIENTAL DE 75 MILILITROS
BOLSA DE PLASTICO TRANSPARENTE
DESODORANTE EN PASTILLA 80 GRAMOS
LIMPIADOR MULTIUSOS DE 20 LITROS
JABÓN LIQUIDO ANTIBACTERIAL PARA MANOS DE 20 LITROS
LIMPIADOR LÍQUIDO ANTIGRASA
PASTILLA LIMPIADORA PARA W.C.
JABON LÍQUIDO PARA MANOS 500 MILILÍTROS
AROMATIZANTE AMBIENTAL ELÉCTRICO
DESODORANTE EN PASTILLA DE 100 GRAMOS
TRAPEADOR DE ALGODÓN
LIMPIADOR MULTIUSOS
JABÓN LÍQUIDO DE 750 MILILITROS
TOALLA DE PAPEL INTERDOBLADA, 100 TOALLAS
BOLSA PARA BASURA, DE 48 POR 60 CENTIMETROS
BOLSA PARA BASURA, DE 62 POR 80 CENTÍMETROS
BOLSA PARA BASURA, DE 90 POR 120 CENTÍMETROS
BOMBA DESTAPACAÑOS
BOTE PARA BASURA, DE 11 LITROS
CUBETA DE PLÁSTICO DE 19 LITROS
DOSIFICADOR DE JABÓN
ESCOBA TIPO CEPILLO
FIBRA VERDE ABRASIVA DE 6.4 POR 10 CENTÍMETROS
FIBRA VERDE DE 12 POR 15 CENTÍMETROS
FRANELA DE ALGODÓN EN ROLLO
GUANTES DE HULE
GUANTES DE HULE LÁTEX REFORZADO
JABÓN DE ESPUMA PARA MANOS, DE 220 MILILITROS
JERGA DE 50 CENTÍMETROS POR 25 METROS
LIMPIADOR DE VIDRIOS DE 750 MILILITROS
LIMPIADOR MULTIUSOS DE 1 LITRO
MECHUDO CON PABILO DE 300 GRAMOS
PAÑO DE MICROFIBRA
PAÑUELOS DESECHABLES DE 100 PIEZAS
PAPEL HIGIÉNICO DE 200 METROS, 12 ROLLOS
PAPEL HIGIÉNICO DE 300 HOJAS, 4 ROLLOS
PAPEL HIGIÉNICO DE 500 HOJAS
PAPEL HIGIÉNICO JUMBO DE 500 METROS, 6 ROLLOS
PAPEL HIGIÉNICO JUMBO DE 500 METROS, 6 ROLLOS
RECOGEDOR DE LÁMINA
RECOGEDOR DE PLÁSTICO
SERVILLETAS DE 500 PIEZAS
TOALLA DE MICROFIBRA
TOALLA EN ROLLO
TOALLAS HÚMEDAS DE 80 PIEZAS
JALADOR DE PLÁSTICO
CUBETA DE PLÁSTICO DE 14 LITROS
INSECTICIDA EN AEROSOL
AROMATIZANTE EN AEROSOL DE 400 MILILITROS
TOALLITAS ANTISEPTICAS 100 PIEZAS
JABÓN LÍQUIDO PARA MANOS 250 MILILITROS
PAÑUELOS DESECHABLES 50 PIEZAS
TRAPEADOR TIPO MECHUDO
TOALLA DE PAPEL INTERDOBLADA, 200 TOALLAS
REPUESTO DE AROMATIZANTE DE 100 MILILITROS
JABÓN LÍQUIDO LAVATRASTES DE 1.4 LITROS
LIQUIDO DESENGRASANTE 4 LITROS
CEPILLO PARA SANITARIO.
COFIA
CUBETA DE 10 LITROS
ESPONJA DE LIMPIEZA PARA COCINA
ESCOBETA DE MANO
COLGADOR DE ESCOBAS
BARRA DE JABÓN NEUTRO PARA MANOS
BOTE PARA BASURA, DE 60 LITROS
JABÓN LÍQUIDO DE 520 MILILITROS
MOP DE 72 PULGADAS
MOP DE 1.20 METROS
MOP DE 60 CM
ESCOBA DE MIJO
CEPILLO PARA RUEDAS
PROTECTOR PARA PLÁSTICO VINIL Y CAUCHO EN SPRAY
BLANQUEADOR DE 1.89 LITROS
ESCOBA
FRANELA DE ALGODÓN 30 METROS
BOLSA DE BASURA DE 90 POR 110 CENTÍMETROS
PAPEL HIGIÉNICO JUMBO 700 METROS
RECOGEDOR DE PLÁSTICO
JALADOR DE METAL
PAPEL HIGIENICO 12/200 MTS
TOALLA INTERDOBLADA DE HOJA DOBLE
ABRILLANTADOR PARA PISO DE 750 MILILITROS
ACEITE PARA LIMPIAR MUEBLES DE 480 MILILITROS
"INSECTICIDA EN AEROSOL DE 400 MILILITROS
LIMPIADOR MULTIUSOS DESENGRASANTE DE 20 LITROS
TAPETE PARA MINGITORIO ANTI SALPICADURAS
SANITIZANTE DESINFECTANTE
SANITIZANTE MULTIUSOS
DESINFECTANTE PARA SUPERFICIES
DESINFECTANTE ANTIBACTERIAL EN AEROSOL DE 300 MILILITROS
DESINFECTANTE ANTIBACTERIAL EN AEROSOL DE 354 GRAMOS
GEL ANTIBACTERIAL DE 1 LITRO
GEL ANTIBACTERIAL DE 19 LITROS
GEL ANTIBACTERIAL DE 4 LITROS
GEL ANTIBACTERIAL DE 525 MILILITROS
GEL ANTIBACTERIAL DE 20 LITROS
LIMPIADOR DESINFECTANTE DE 1 LITRO
LIMPIADOR MULTIUSOS DE 9 LITROS
TOALLAS DESINFECTANTES 35 TOALLAS
TOALLAS DESINFECTANTES PARA SUPERFICIES 80 TOALLAS</t>
  </si>
  <si>
    <t>S286</t>
  </si>
  <si>
    <t>CAFÉ DE GRANO TIPO GOURMET DE 1 KILOGRAMO
CÁPSULAS DE CAFÉ, 10 PIEZAS
CARAMELO RELLENO CON PASA DE 500 GRAMOS
GALLETA SURTIDA 1.2 KILOGRAMOS
GALLETAS SURTIDAS 1 KILOGRAMO
CAFÉ SOLUBLE DESCAFEINADO 300 GRAMOS
TÉ LIMÓN
TÉ VERDE CON ARÁNDANO Y LIMÓN
MATERIAS PRIMAS PARA LA ELABORACIÓN DE PAN Y TORTILLA
SUMINISTRO DE VÍVERES Y ALIMENTOS PARA CONSUMO HUMANO
SUMINISTRO DE VIVERES
PAQUETE DE ALIMENTOS PARA REFUGIOS
BEBIDA ENERGÉTICA DE 500 MILILITROS
BOTELLA DE AGUA 600 MILILITROS, 24 PIEZAS
BOTELLA DE AGUA DE 10.1 LITRO
REFRESCO SABOR COLA DE 355 MILILITROS
REFRESCO SABOR COLA DE 600 MILILITROS
TÉ SOBRES DE 186 SABORES SURTIDOS
AZÚCAR REFINADA
CAFÉ SOLUBLE 300 GRAMOS
BOX LUNCH
BOX LUNCH
BOX LUNCH
BOX LUNCH
BOX LUNCH
BOX LUNCH
BOX LUNCH
BOX LUNCH
BOX LUNCH
BOX LUNCH
BOX LUNCH CON BAGUETTE Y JUGO
PAQUETE DE ALIMENTOS PARA REFUGIOS
GALLETAS SURTIDO SELECTO
TÉ EN SOBRE PARA INFUSIÓN
SUSTITUTO DE CREMA PARA CAFÉ
REFRESCO SABOR COLA DE 355 MILILITROS
TÉ DE LIMON
CAFÉ SOLUBLE DE 400 GRAMOS
FILTROS PARA CAFÉ
GALLETAS SELECTAS SURTIDAS 350 GRAMOS
TÉ SABORES SURTIDOS 150 SABORES
SUSTITUTO DE AZÚCAR 400 SOBRES
SERVILLETAS DE PAPEL DE 220 PIEZAS
AGUA MINERAL 330 MILILITROS, PAQUETE
JUGO EN LATA DE 335 MILILITROS
AZUCAR MORENA COSTAL DE 50 KILOGRAMOS
AGUA DE 250 MILILITROS
BOX LUNCH CON CHAPATA Y REFRESCO
SERVICIO DE ALIMENTOS (BOX LUNCH) DE 1,600 PERSONAS PARA EL TERCER CONGRESO LATINOAMERICANO SOBRE FEMINISMO, GÉNERO Y DERECHOS HUMANOS DE LAS MUJERES
SERVICIO INTEGRAL DE 8,500 BOX LUNCH
BOX LUNCH CON CHAPATA
BOX LUNCH CON CHAPATA
AGUA ALCALINA DE 500 MILILITROS
BOTELLA DE AGUA 1 LITRO, 12 PIEZAS
AGUA MINERAL 330 MILILITROS, PAQUETE
REFRESCO SABOR COLA SIN AZÚCAR 355 MILILITROS, PAQUETE
REFRESCO SABOR LIMA-LIMÓN SIN AZÚCAR
BOTELLA DE AGUA DE 330 MILILITROS, 24 PIEZAS
GARRAFÓN DE AGUA
BOTELLA DE AGUA DE 600 MILILITROS
AGUA ALCALINA DE 900 MILILITROS
TÉ DE HIERBABUENA
SUSTITUTO DE AZÚCAR 100 SOBRES
AGUA EMBOTELLADA DE 250 MILILITROS
REFRESCO SABOR NARANJA 355 MILILITROS, PAQUETE
TÉ MANZANILLA
TÉ VERDE
REFRESCO SABOR COLA LIGHT 355 MILILITROS, PAQUETE
REFRESCO SABOR LIMA-LIMÓN 355 MILILITROS, PAQUETE
REFRESCO SABOR MANZANA 355 MILILITROS, PAQUETE
REFRESCO SABOR COLA ORIGINAL 355 MILILITROS, PAQUETE
BOTELLA DE AGUA 500 MILILITROS
CARAMELO RELLENO CON PASA 1 KILOGRAMO
CAFÉ SOLUBLE 1 KILOGRAMO
SUSTITUTO DE CREMA 950 GRAMOS
GALLETAS SELECTAS SURTIDAS 350 GRAMOS
CAFÉ GOURMET 400 GRAMOS
DULCE CARAMELO MACIZO CAFÉ MANTEQUILLA 1 KILOGRAMO
DULCE CARAMELO MACIZO RON MANTEQUILLA 1 KILOGRAMO
DULCE DE CARAMELO RELLENO Y CUBIERTO DE CHOCOLATE 1 KILOGRAMO
SNACK DE NUECES Y FRUTAS DESHIDRATADAS 900 GRAMOS
FRUTOS ROJOS DESHIDRATADAS 900 GRAMOS
TISANA FRUTALES
GALLETA SALADA DE 186 GRAMOS
SUSTITUTO DE CREMA 200 SOBRES (CAJA)</t>
  </si>
  <si>
    <t>S287</t>
  </si>
  <si>
    <t>CABLE ELÉCTRICO DUPLEX CALIBRE 10
LINTERNA RECARGABLE
FOCO INCANDESCENTE
LÁMPARA LUMINARIO PARA EMPOTAR 2 POR 26 WATTS
LUMINARIO DE INTERIOR EMPOTRADOS LED
FOCO DE 100 WATTS
EXTENSIÓN ELÉCTRICA USO RUDO DE 20 METROS
APAGADOR SENCILLO CON TAPA
EXTENSIÓN ELÉCTRICA USO RUDO DE 15 METROS
PROBADOR DE CORRIENTE TIPO LAPIZ
SOQUET
LÁMPARA DE 32 WATTS
CINCHO DE 10 CENTÍMETROS
CANALETA DE 2 VÍAS DE PVC
BALASTRO ELECTRÓNICO DE 60 WATTS
CINTA PARA DUCTOS
LÁMPARA DE TUBO FLUORESCENTE DE 30 WATTS
FOCO DE 18 LEDS
LÁMPARA DE EMERGENCIA DE 90 LEDS
FOCO AHORRADOR DE 80 WATTS
LÁMPARA EN ESPIRAL DE 13 WATTS
LÁMPARA DE 60 WATTS
CABLE DE USO RUDO CALIBRE 12 (3 POR 12)
FOCO AHORRADOR DE 23 WATTS
FOCO AHORRADOR DE 65 WATTS
CANALETA DE 1/2 PULGADA
FOCO AHORRADOR DE 10 WATTS
CONTACTO DUPLEX CON PLACA
CINTA DE AISLAR DE 19 MILÍMETROS
EXTENSIÓN ELÉCTRICA DE 4 METROS
EXTENSIÓN ELÉCTRICA USO RUDO DE 10 METROS
LÁMPARA LINTERNA DE MANO RECARGABLE
CLAVIJA METÁLICA USO RUDO
FOCO AHORRADOR DE 15 WATTS
CANALETA PLÁSTICA DE 12 POR 32 MILÍMETROS POR 2 METROS DE LARGO
GRAPA PARA CABLE
PLACA DE ALUMINIO PARA APAGADOR
FUSIBLE DE 30 AMPERES
FUSIBLE DE 60 AMPERES TIPO CARTUCHO
CONTACTO SENCILLO CON TAPA
CLAVIJA
MULTICONTACTO DE 6 ENTRADAS
CINTA DE AISLAR DE VINIL
BALASTRA DE 2 POR 39 WATTS
EXTENSIÓN ELÉCTRICA USO RUDO DE 5 METROS
CABLE DUPLEX CALIBRE 12
EXTENSIÓN ELÉCTRICA DE 5 METROS
LÁMPARA FLUORESCENTE CURVALIN DE 32 WATTS
SOQUET DE BAQUELITA
FOCO AHORRADOR DE 24 WATTS
LÁMPARA TUBO LED 20 WATTS
FOCO LED TIPO SPOTLIGHT DE 5.5 WATTS
CANALETA BLANCA DE 17 MILÍMETROS POR 35 MILÍMETROS POR 2 METROS
DETECTOR DE PRESENCIA DE TECHO
EXTRACTOR ULTRADELGADO
CARGADOR CON (2) BATERÍAS RECARGABLES
EXTENSIÓN ELÉCTRICA DE 3 METROS
BATERÍA ALCALINA AA DESECHABLE
BATERÍA RECARGABLE AAA
CENTRO DE CARGA 6 ESPACIOS
PROBADOR DE POLARIDAD PARA CONTACTOS
BATERÍA ALCALINA CUADRADA
CANALETA AUTOADHERIBLE 20 POR 20 MILÍMETROS POR 2 METROS DE LARGO
CINCHOS DE 15 CENTÍMETROS
CINCHOS DE 30 CENTÍMETROS
GUÍA PARA CABLE 30 METROS
FOCO TIPO LED
REFLECTOR LED DE 10 WATTS
PANEL CIRCULAR PARA EMPOTRAR LED 9 WATTS.
CAJA CHALUPA DE 2 POR 4 PULGADAS
CODO CONDUIT PARED DELGADA ¾ PULGADA
CONECTOR CONDUIT PARA TUBO DE 3/4
APAGADOR CON PLACA
LÁMPARA FLUORESCENTE DE 18 WATTS
CAJA EXTERIOR SENCILLA
GABINETE LED PARA SOBREPONER
EXTENSIÓN ELÉCTRICA DE USO RUDO DE 50 METROS
CENTRO DE CARGA QOD2S
CENTRO DE CARGA QOD4S
FOCO ESPIRAL DE 26 WATTS T2
CABLE DE USO RUDO CALIBRE 14
GUÍA JALA CABLES 60 METROS
TAPA DE 2 PERFORACIONES PARA JACK RJ45
REFLECTOR LED DE 200 WATTS
LÁMPARA LED SOBREPONER DE 18 WATTS
LÁMPARA COLGANTE TECNOLOGIA LED
INTERRUPTOR TERMOMAGNETICO 1 POLO X 20 AMPERES
CENTRO DE CARGA 30 POLOS POR 200 AMPERES
CAMPANA ELÉCTRICA
LÁMPARA LED DE TECHO
RESISTENCIA ELÉCTRICA NÚMERO 5
LINTERNA TIPO MINERO
CABLE UTP CATEGORIA 5
BATERÍA RECARGABLE 9 VOLTS
LÁMPARA FLUORESCENTE DE 45 WATTS
LISTÓN FUSIBLE DE 30 AMPERES
CLAVIJA CONVERTIDORA
CABLE THW AWG CALIBRE 12
LÁMPARA TUBO DE LED 18 WATTS
FOCO AHORRADOR DE 23 WATTS
LÁMPARA FLUORESCENTE DE 14 WATTS T8
PILA ALCALINA AA
PILA ALCALINA AAA
POLIDUCTO DE 1/2 PULGADA
CARGADOR CON (4) BATERIAS RECARGABLES
BATERÍA TIPO D
LÁMPARA TUBO FLUORESCENTE DE 32 WATTS
CINCHOS DE 20 CENTÍMETROS
GABINETE BLANCO CON REJA Y FOCOS LED 36 W
PROBADOR DE CABLES
EXTENSIÓN ELECTRICA DE 20 METROS USO RUDO
EXTENSIÓN ELÉCTRICA USO RUDO DE 6 METROS
EXTENSIÓN ELÉCTRICA USO RUDO DE 30 METROS
EXTENSIÓN ELÉCTRICA CON CARRETE DE 15 METROS
CANALETA PLÁSTICA 2 X 1.2 X 200 CENTÍMETROS AUTOADHERIBLE
CANALETA PLÁSTICA 2.5 X 2.5 X 200 CENTÍMETROS AUTOADHERIBLE
CANALETA PLÁSTICA 2.4 POR 4.0 POR 200 CENTÍMETROS AUTOADHERIBLE
CABLE THW CALIBRE 8
CABLE THW CALIBRE 14
CABLE THW CALIBRE 16
LÁMPARA SUBURBANA LUMINARIO LED
TERMO-PASTILLA 10 AMPERES
TERMO-PASTILLA 15 AMPERES
TERMO-PASTILLA 20 AMPERES
TERMO-PASTILLA 30 AMPERES
TERMO-PASTILLA 40 AMPERES
TERMO-PASTILLA 50 AMPERES
REFLECTOR LED DE 100 WATTS
CABLE THW DEL NÚMERO 10
TUBO CONDUIT PARED DELGADA ½ PULGADA
CODO CONDUIT PARED DELGADA ½ PULGADA
CABLE UTP CATEGORIA 6
CINTA ADHESIVA DOBLE CARA TRANSPARENTE 1 PULGADA DE ANCHO POR 1.50 METROS DE LARGO
APAGADOR ESCALERA CON PLACA
CABLE CALIBRE 3/0 AWG
INTERRUPTOR TERMOMAGNÉTICO DE 3 POLOS DE 100 AMPERES
CABLE CALIBRE 4/0 AWG
LÁMPARA TUBO FLOURESCENTE LINEAL 14 WATTS T5
BALASTRA 2 POR 60
BALASTRA 2 POR 32
CABLE DUPLEX CALIBRE 14
LUMINARIO DE LED PARA EMPOTRAR DE 24 WATTS
APAGADOR SENCILLO VISIBLE CUADRADO
CAJA UNIVERSAL PARA CANALETA
CANALETA DE ALUMNIO MEDIA CAÑA DE 2 ½ PULGADA
PLACA PARA CONTACTO DUPLEX
CONTACTO DUPLEX POLARIZADO SIN TAPA
SENSOR DE MOVIMIENTOS DE 180 GRADOS DE PARED
SENSOR DE MOVIMIENTOS DE 360 GRADOS PARA TECHO
LÁMPARA DE MANO TÁCTICA DE 3000 LUMENES
FOCO LED 15 WATTS
FOCO LED 40 WATTS ALUMBRADO PÚBLICO
EXTENSIÓN ELÉCTRICA DE USO RUDO 2 METROS
REGLETA DE ALIMENTACIÓN/MULTICONTACTO DE 8 ENTRADAS Y 4 PUERTOS DE USB
BARRA DE CONTACTOS (PDU)
CABLE THW DEL NÚMERO 12
ROSETA CON JACK
LINTERNA DE MINERO
SUPRESOR DE PICOS
CABLES DE PUENTE PARA AUTO
BALASTRO ELECTRÓNICO 3 POR 28W T5 ENCENDIDO PROGRAMADO 120-277 VOLTS
SOCKET PARA TUBO T8 CON BASE G13
CONECTOR PARA TUBO LED T8
CONTACTO CON PLACA
LÁMPARA SOLAR PARA EXTERIOR
PANEL DE LED ECO 36 WATSS
PANEL LED DE 60 POR 60 CENTIMETROS, LUZ BLANCA
BALASTRO 3 POR 14 WATTS
CONDUCTOR DE COBRE CALIBRE 0
CABLE DE COBRE TIPO THW LS CALIBRE 10
PAQUETE DE MATERIAL ELÉCTRICO
APAGADOR DOBLE CON TAPA
REFLECTOR LED DE 1,000 WATTS
TUBO FLUORESCENTE DE 24 WATTS
PAQUETE DE MATERIAL ELÉCTRICO
PORTALÁMPARA PARA BASE GU10, DE PORCELANA
PORTALÁMPARA DE SOPORTE SENCILLO DE PORCELANA.
LÁMPARA LED TIPO PAR, DE 18 WATTS.
LAMPARA FLUORESCENTE ESPIRAL DE 23 WATTS.
FOCO LED TIPO VELA DE 6 WATTS
LÁMPARA FLUORESCENTE ESPIRAL 13 WATTS
LÁMPARA LED DE 3 WATTS
LÁMPARA LED TIPO PAR, DE 10 WATTS
PANEL DE LED DE 30 X 120 CENTÍMETROS.
FOCO DULUX 2 PINES DE S13W
TUBO T5 FLUORESCENTE 28W BASE G5
CABLE FOTOVOLTAICO CAL. 10 CON AISLAMIENTO
CINTA CANELA GRIS INDUSTRIAL
LAMPARA TIPO "U" DE 2X32 WATTS
FUSIBLE DE 200 AMPERES/250 VOLTS
LÁMPARA DE 40 WATTS
LAMPARA DE MESA
CABLES
PAQUETE DE BATERÍAS AAA
TUBO LED T8
PARAFINA CHINA REFINADA
PILA TIPO MONEDA
PLACA CON APAGADOR DUPLEX
PLACA CON APAGADOR SENCILLO DUPLEX
CAJA DE CONTACTOS PARA CANALETA
LUMINARIO REDONDO TIPO PLAFÓN 18 W LUZ NEUTRA.
LUMINARIO REDONDO TIPO PLAFÓN 18 W LUZ CÁLIDA
LUMINARIO REDONDO TIPO PLAFÓN 6 W LUZ DE DÍA
PANEL LED 60X60 CENTÍMETROS PARA PLAFÓN EMPOTRABLE 60W LUZ NEUTRA
EXTENSIÓN DE 10 METROS
PILA O BATERÍA RECARGABLE NÍQUEL-METAL, TAMAÑO C
4 PILAS O BATERÍAS RECARGABLES TIPO “AAA”
4 PILAS O BATERÍAS RECARGABLES "AA"
LÁMPARA DE EMERGENCIA TIPO LED
CARGADOR DE PILAS
PROBADOR UNIVERSAL DE PILAS
EXTENSIÓN REFORZADA ATERRIZADA 4 METROS CALIBRE 14
ESFU50 ESLABÓN FUSIBLE UNIVERSAL 15-25KV 50 AMP
LÁMPARA DE TECHO LED CIRCULAR
LUMINARIA LED PARA EMPOTRAR 60X60
LUMINARIA LED PARA EMPOTRAR 120X60
LÁMPARA DE PIE DE BELLEZA 24 PULGADAS.
LÁMPARA DE TECHO.
BATERÍA ALCALINA AAA DESECHABLE"
BATERÍA RECARGABLE AA
REDUCTOR DE PISO LAMINADO 240 CENTÍMETROS POR 1.1 CENTÍMETROS CAFÉ CHERRY
BAJO PISO TRANSPARENTE DE 90 METROS CUADRADOS
PLUG RJ11
CABLE TELEFÓNICO
CONECTOR RJ CATEGORÍA 5
CABLE ESPIRAL TELEFÓNICO
EXTENSIÓN PARA LÍNEA TELEFÓNICA DE 10 METROS
EXTENSIÓN PARA LÍNEA TELEFÓNICA DE 15 METROS
EXTENSIÓN PARA LÍNEA TELEFÓNICA DE 4.5 METROS
BATERIA PARA LECTOR BIOMÉTRICO</t>
  </si>
  <si>
    <t>S288</t>
  </si>
  <si>
    <t>HOJA DE TRIPLAY DE PINO DE 6 MILÍMETROS
ALAMBRE RECOCIDO DE 50 KILOGRAMOS
CEMENTO TIPO CPC
GRAVA
MORTERO
PANEL DE YESO
PERFIL TUBULAR-PTR
DISCO ABRASIVO PARA DESBASTE
DISCO ABRASIVO PARA CORTE DE 4 1/2 PULGADAS
ESTOPA DE ALGODÓN
ZOCLO RESIDENCIAL
VARILLA DE 1/2 PULGADA
TORNILLO PUNTA DE BROCA DE 1/2 PULGADA
PERFACINTA
LIJA PARA MADERA DEL NÚMERO 80
LIJA PARA AGUA DEL NÚMERO 220
PEGA AZULEJO
BOQUILLA CON SELLADOR
BROCHA DE 6 PULGADAS
COMPUESTO MULTIUSOS ESTÁNDAR
CINTA PARA PANEL DE YESO
CUADRADO MACIZO 5/8
LIJA PARA PLOMERO GRANO 120
CEPILLO DE ALAMBRE
BULTO DE CEMENTO DE 50 KILOGRAMOS
LÁMINA DE POLICARBONATO
LÁMINA DE ACRÍLICO
SEPARADOR DE AZULEJO
MEMBRANA IMPERMEABLE 100 METROS
DISCO ABRASIVO PARA CORTE DE 7 PULGADAS
DISCO ABRASIVO PARA CORTE DE 9 PULGADAS
ARENA
CEPILLO DE IXTLE
PIJA PARA TABLAROCA DE 1 1/4 DE PULGADA
TAQUETE DE PLÁSTICO DE 1/4 DE PULGADA
IMPERMEABILIZANTE EN ROLLO
CINTA IMPERMEABLE
IMPERMEABILIZANTE FIBRADO 3 AÑOS
CUBETA DE PRIMARIO ASFÁLTICO
IMPERMEABILIZANTE BLANCO
RESANADOR BASE AGUA PARA MADERA COLOR PINO
PINTURA ESMALTE DE 4 LITROS
PEGAMENTO DE CONTACTO AMARILLO
JUNTEADOR SIN ARENA
SELLADOR PRIMARIO ASFALTICO NEGRO
CHUPÓN UNIVERSAL
LIJA GRANO 320
CLAVO ALFILERILLO 5/8
CEMENTO
ALAMBRE RECOCIDO
ARENA
CLAVO CALIBRE 12.5
PIJA PARA TABLAROCA DE 1 PULGADA
LIJA ESMERIL DE GRANO 120
CUADRADO MACIZO 1/2
PAQUETE DE MATERIALES PARA EL ACONDICIONAMIENTO DE DIVERSOS EVENTOS Y MANTENIMIENTO DE INMUEBLES
PAQUETE DE MATERIALES PARA CONSTRUCCIÓN PARA EL SECRETARIADO EJECUTIVO DEL SISTEMA ESTATAL DE SEGURIDAD PÚBLICA
BLOCK PESADO
VARILLA DE 3/4 DE PULGADA
VARILLA DE 1 PULGADA
PAQUETE DE MATERIALES PARA CONSTRUCCIÓN PARA EL CAMBIO DE IMAGEN DE INMUEBLES DE LA SECRETARÍA DE SEGURIDAD DEL ESTADO DE MÉXICO
SELLADOR ELASTOMÉRICO
PINTURA VINIL-ACRÍLICA
TOP PRIMARIO A PARA IMPERMEABILIZACIÓN
TOP 5 AÑOS DE SECADO RÁPIDO PLUS PARA IMPERMEABILIZACIÓN
PREFABRICADO 3.5 MILÍMETROS GRANULADO PARA IMPERMEABILIZACIÓN
IMPERMEABILIZANTE REFORZADO 5 AÑOS BLANCO FOTOSENSIBLE
COMPUESTO MULTIUSOS ESTÁNDAR DE 28 KILOGRAMOS.
CINTA A BASE DE FIBRAS DE PAPEL PARA TRABAJOS DE JUNTAS DE 5.20 CENTÍMETROS DE ANCHO POR 76.25 METROS DE LARGO.
PIJA PARA TABLAROCA 6 POR PULGADA NEGRA BOLSA DE 100 PIEZAS.
PIJA CABEZA CRUZ, PUNTA DE BROCA ½ PULGADAS.
EXTENSIÓN PARA PINTAR DE 1.20 METROS
TORNILLOS DE ¼ PULGADAS (BOLSA DE 100 PIEZAS)
PERFIL TUBULAR-PTR 4X4 PULGADAS CALIBRE 14
LLAVE DE PASO PPR 1/2"
LLAVE DE PASO PPR 3/4"
LLAVE DE PASO PPR 1"
PIEDRA LAJA RECINTO NEGRO
PIEDRA LAJA ARQUEOLÓGICA
PIEDRA RECINTO LAMINADO NEGRO
ESMALTE PREMIUM BLANCO BRILLANTE 100 TOTAL PET
ESMALTE PREMIUM NEGRO BRILLANTE 100 TOTAL PET
ESMALTE PREMIUM BURDEOS BRILLANTE 100 TOTAL PET
PINTURA DE TRAFICO BASE SOLVENTE SCT
THINNER TIPO AMERICANO DE 20 LITROS
SELLADOR DE SILICON
TORNILLO DE SUJECION
ESTUCO BULTO DE 25KG
IMPERMEABILIZANTE 6 AÑOS DE GARANTIA
PISO AUTOADHERIBLE IMITACIÓN MADERA
TINTA PARA MADERA
SELLADOR PARA LOSETAS TRANSPARENTE
ABRAZADERA DE ARRANQUE DE 48MM CON TORNILLO CABEZA COCHE GALVANIZADO Y TUERCA
ABRAZADERA DE ARRANQUE DE 60MM CON TORNILLO CABEZA COCHE GALVANIZADO Y TUERCA PAQUETE CON 50PZS
TAPON PUA
ABRAZADERA DE TENSIÓN DE 48MM CON TORNILLO
ADOQUÍN
CUERDA DE HENEQUÉN
BROCHA 5 PULGADAS
ACELERANTE PARA FRAGUADO
MALLA SOMBRA
PERFIL TUBULAR DE PTR DE 3X3 PULGADAS
PERFIL TUBULAR DE PTR DE 1X1 PULGADAS Y CALIBRE 14
SELLADOR DE JUNTAS POLIURETANO
TORNILLO PUNTA DE BROCA DE 11/8 PULGADAS
LÁMINA PINTRO CALIBRE 26 DE 3.05 METROS X 1.10 METROS
ROLLO ALAMBRÓN
PANEL DE CEMENTO
RESANADOR MULTIUSOS
THINNER 1 LITRO
PINTURA AMARILLO TRÁFICO
PINTURA VINÍLICA ACRÍLICA SATINADA
IMPERMEABILIZANTE ROJO
PINTURA VINIL  ACRILICA COLOR BLANCO
PINTURA ESMALTE COLOR NEGRA
PINTURA ESMALTE ALQUIDALICO
PINTURA ESMALTE DE 19 LITROS
SELLADOR PARA MADERA
PINTURA VINILICA BLANCA
SELLADOR DE NITROCELULOSA
IMPERMEABILIZANTE COLOR ROJO TERRACOTA
PINTURA VINIL ACRILICA GALON
BROCHA DE 2 PULGADAS
BROCHA DE 4 PULGADAS
TINTA AL ALCOHOL
PEGAMENTO DE 353 GRAMOS
LACA INDUSTRIAL.
TINTA AL ACEITE
PINTURA VINÍLICA ACRÍLICA MATE
PLASTIPROTECTOR DE USO RUDO
SELLADOR VINIL-ACRÍLICO COLOR TRANSPARENTE
PINTURA ESMALTE NARANJA
PINTURA DE ESMALTE
PINTURA ESMALTE COLOR CAFÉ
PINTURA ESMALTE COLOR BLANCO
THINNER
PINTURA ESMALTE COLOR NEGRO
SELLADOR REFORZADO
IMPERMEABILIZANTE FIBRADO 5 AÑOS
BARNIZ BRILLANTE
PINTURA EN AEROSOL DE 340 GRAMOS
HIDROPRIMER
RESANADOR PARA MADERA DE 115 MILILITROS
BROCHA DE 3 PULGADAS
RODILLO PARA PINTAR DE 2 PULGADAS
RODILLO PARA PINTAR DE 4 PULGADAS
FELPA DE ESPUMA DE 4 PULGADAS
FELPA DE ESPUMA DE 8 PULGADAS
PINTURA VINÍLICA  ACRÍLICA MATE DE 4 LITROS
PINTURA VINIL ACRÍLICA PARA INTERIORES Y EXTERIORES
ESMALTE ALQUIDÁLICO MODIFICADO PREMIUM DE SECADO RÁPIDO
IMPERMEABILIZANTE ECOLÓGICO
PINTURA VINIL DE 19 LITROS.
LIJA DE GRANO DEL NÚMERO 120
BROCHA CON FILAMENTOS DE POLIESTER DE 6 PULGADAS
BROCHA CON FILAMENTO DE POLIESTER 4 PULGADAS
BROCHA CON FILAMENTOS DE POLIÉSTER DE 2 PULGADAS
ARMAZÓN PARA RODILLO 9 PULGADAS
CINTA PARA EXTERIORES
RODILLO PROFESIONAL
BROCHA DE 1 PULGADA
ARMAZÓN PARA RODILLO DE 4 PULGADAS
RODILLO DE 9 PULGADAS
CHAROLA PARA RODILLO
ARMAZÓN PARA RODILLO DE 8 PULGADAS
EXTENSIÓN ITALIANA DE 2 METROS
CINTA AZUL DE 1 PULGADA
CINTA AZUL DE 2 PULGADAS
HILO PARA ALBAÑIL
MANGUERA PARA NIVEL DE 1/2 PULGADA
PEGAMENTO BLANCO DE 1 KILOGRAMO
CINTA ADHESIVA IMPERMEABILIZANTE
BULTO DE ESTUCO 40 KILOGRAMOS
SELLADOR PRIMARIO ACRÍLICO
MEMBRANA IMPERMEABLE</t>
  </si>
  <si>
    <t>S289</t>
  </si>
  <si>
    <t>ÁCIDO ACETILSALICÍLICO DE 100 MILIGRAMOS
HIDRÓXIDO DE ALUMINIO DE 200 MILIGRAMOS
BENZOCAINA DE 10 MILIGRAMOS
BENZONATATO DE 100 MILIGRAMOS
LISINA PARGERVERINA DE 125 MILIGRAMOS
CLORANFENICOL DE 15 MILILITROS
DEXAMETASONA INYECTABLE DE 8 MILILITROS
IBUPROFENO DE 400 MILIGRAMOS
KETOROLACO EN TABLETAS DE 30 MILIGRAMOS
LORATADINA DE 10 MILIGRAMOS
ANTIÁCIDO MAGALDRATO
MELOXICAM DE 15 MILIGRAMOS
METAMIZOL SÓDICO DE 500 MILIGRAMOS
NEOMICINA EN TABLETAS
NIFUROXAZIDA EN CÁPSULAS
OMEPRAZOL DE 20 MILIGRAMOS
PARACETAMOL DE 500 MILIGRAMOS
KETOPROFENO EN CÁPSULAS DE 100 MILIGRAMOS
ACEMETACINA EN CÁPSULAS DE 60 MILIGRAMOS
NAPROXENO CON PARACETAMOL EN TABLETAS
METOCLOPRAMIDA EN TABLETAS DE 15 MILIGRAMOS
KETOROLACO TRAMADOL 10/25 MG
DEXKETOPROFENO DE 25 MILIGRAMOS
LORATADINA
ACICLOVIR TABLETAS 400 MILIGRAMOS
ÁCIDO ASCÓRBICO 250 MILIGRAMOS
ALBENDAZOL SUSPENSIÓN DE 20 MILILÍTROS
ALUMINIO Y MAGNESIO SUSPENSIÓN DE 240 MILILÍTROS
ALUMINIO, MAGNESIO Y DIMETICONA SUSPENSIÓN DE 360 MILILÍTROS
AMANTADINA, CLORFENAMINA Y PARACETAMOL, CAJA CON 24 CAPSULAS
AMBROXOL, CAJA CON 20 TABLETAS
AMBROXOL JARABE 120 MILILITROS
AMPICILINA, CAJA CON 20 TABLETAS
BUTILHIOSINA, CAJA CON 10 TABLETAS
CAOLIN PECTINA SUSPENSION 120 MILILITROS
CLORFENAMINA COMPUESTA TABLETAS
DEXAMETASONA TABLETAS 4 MILIGRAMOS
DICLOFENACO GEL, TUBO DE 60 GRAMOS
DICLOFENACO TABLETAS 100 MILIGRAMOS
ELECTROLITOS ORALES DE SABORES, POLVO
IBUPROFENO SUSPENSIÓN 120 MILILITROS
LACTOBACILOS ADULTO
LORATADINA, PARACETAMOL Y FENILEFRINA TABLETAS
NAPROXENO TABLETAS 250 MILIGRAMOS
NEOMICINA, POLIMIXINA B Y GRAMICIDINA OFTÁLMICO
OXIDO DE ZINC CREMA
PARACETAMOL, METOCARBAMOL TABLETAS
COMPLEJO B CON DICLOFENACO TABLETAS
RANITIDINA
IBUPROFENO DE 600 MILIGRAMOS
ANTIGRIPAL PARACETAMOL, CAFEINA, CLORHIDRATO DE FENILEFRINA MALEATO DE CLORFENAMINA 500/25/5/4 MG. CAJA CON 10 TAB.
ALGIDOL 600 MG. CAJA CON 10 CAPSULAS
AVAPENA 25 MG. CAJA CON 20 TABLETAS
BROMURO DE PINAVERIO 100MG CAJA CON 14 TAB
BUTILHIOSCINA 10 MG CAJA CON 10 TAB
CAOLÍN PECTINA / NEOMICINA SUSPENSIÓN 4-10-1 G/100 ML. FRASCO CON 60 ML.
DICLOFENACO/COMPLEJO B CAJA CON 30 TAB.
DICLOFENACO GEL 50 G TUBO
IBUPROFENO 800 MG CAJA CON 10 CAPSULAS
INDOMETACINA 25 MG. CAJA CON 30 TAB.
OMEPRAZOL 20 MG CAPSULAS CAJA CON 30 CAPSULAS
SULFADIAZINA DE PLATA CREMA 1 G/100 G TARRO CON 375 G
SULFATO DE PLATA CREMA 1 G/100 G TARRO CON 30 G.
TRIMEBUTINA 200 MG CAJA CON 20 TAB.
PARACETAMOL/CLORFENAMINA Y FENILIDRAMINA 500 MG CAJA CON 10 TAB.
PREGABALINA 150 MG TABLETAS CAJA CON 28 TAB.
AZITROMICINA 500 MILIGRAMOS.
BENZONATATO 100 MILIGRAMOS
BUTILHIOSCINA 10 MILIGRAMOS, METAMIZOL 250 MILIGRAMOS
CLONIXINATO DE LISINA 100 MILIGRAMOS
CIPROFLOXACINO DE 500 MILIGRAMOS
PARACETAMOL 500 MILIGRAMOS, CAFEINA 25 MILIGRAMOS, FENILEFRINA 5 MILIGRAMOS Y CLORFENAMINA 4 MILIGRAMOS
CLOROPIRAMINA 25 MILIGRAMOS
LOPERAMIDA DE 2 MILIGRAMOS
OMEPRAZOL 40 MILIGRAMOS
GABAPENTINA 300 MILIGRAMOS
INDOMETACINA 25 MILIGRAMOS, BETAMETASONA 0.75 MILIGRAMOS, METOCARBAMOL 215 MILIGRAMOS
METOCARBAMOL 400 MILIGRAMOS/ACIDO ACETILSALICILICO 325 MILIGRAMOS
KETOROLACO 10 MILIGRAMOS
LORATADINA 10 MILIGRAMOS
AMBROXOL 30 MILIGRAMOS
NEOMICINA 1,750 MILIGRAMOS, POLIMIXINA B 5,000 UNIDADES, GRAMICIDINA 0,025 MILIGRAMOS, SOLUCION OFTALMICA
FENAZOPIRIDINA 100 MILIGRAMOS
PARACETAMOL 500 MILIGRAMOS
CEFTRIAXONA 1 GRAMO
OSELTAMIVIR 75 MILIGRAMOS
LEVOFLOXACINO 500 MILIGRAMOS
CLARITROMICINA 500 MILIGRAMOS
AMOXICILINA 1,5 GRAMOS/ CLAVULANATO DE POTASIO 375 MILIGRAMOS (5 MILILITROS /125 MILIGRAMOS AMOXICILINA/31,25 MILIGRAMOS ACIDO CLAVULANICO)
PARACETAMOL 100 MILIGRAMOS
LOSARTAN 50 MILIGRAMOS
NAPROXENO SODICO 500 MILIGRAMOS
TRIMEBUTINA 200 MILIGRAMOS
TRIMETOPRIMA 160 MILIGRAMOS/SULFAMETOXAZOL 800 MILIGRAMOS
CEFALEXINA 500 MILIGRAMOS
IBUPROFENO 400 MILIGRAMOS/CAFEINA 100 MILIGRAMOS
GEL FIJADOR
BICARBONATO DE SODIO SOBRES
HIPROMELOSA LUBRICANTE OCULAR EN GOTAS</t>
  </si>
  <si>
    <t>S290</t>
  </si>
  <si>
    <t>"2711012233 2711012236 2711012296 2711012333 2711012334 2711012335 2711012336 2711012354 2711012355 2711012356 2711012357 2711012498 2711012559 2711012571 2711012572 2711012576 2711012579 2711012584 2711012663 2711012664 2711012667 2711012762 2711012770 2711012898 2711032284"</t>
  </si>
  <si>
    <t>S291</t>
  </si>
  <si>
    <t>"2721012276 2721012279 2721012280 2721012292 2721012307 2721012308 2721012309 2721012312 2721012313 2721012318 2721012323 2721012324 2721012331 2721012332 2721012338 2721012370 2721012403 2721012404 2721012405 2721012406 2721012407 2721012408 2721012409 2721012410 2721012411 2721012412 2721012418 2721012419 2721012420 2721012422 2721012423 2721012424 2721012463 2721012465 2721012577 2721012578 2721012579 2721012581 2721012582 2721012583 2721012584 2721012585 2721012586 2721012587 2721012588 2721012589 2721012590 2721012591 2721012592 2721012593 2721012594 2721012595 2721012596 2721012597 2721012598 2721012600 2721012601 2721012602 2721012604 2721012607 2721012608 2721012609 2721012610 2721012611 2721012612 2721012613 2721012614 2721012615 2721012616 2721012617 2721012618 2721012619 2721012620 2721012630 2721012635 2721012636 2721012637 2721012638 2721012639 2721012640 2721020025 2721020026 2721022272 2721022345 2721022351 2721052281 "</t>
  </si>
  <si>
    <t>S292</t>
  </si>
  <si>
    <t>"2911012340 2911012341 2911012351 2911012360 2911012361 2911012380 2911012390 2911012437 2911012441 2911012448 2911012449 2911012450 2911012451 2911012452 2911012454 2911012460 2911012462 2911012463 2911012464 2911012465 2911012467 2911012474 2911012475 2911012476 2911012477 2911012479 2911012481 2911012482 2911012483 2911012484 2911012486 2911012487 2911012498 2911012503 2911012504 2911012507 2911012509 2911012510 2911012518 2911012519 2911012520 2911012521 2911012522 2911012523 2911012525 2911012526 2911012583 2911012584 2911012589 2911012603 2911012604 2911012605 2911012606 2911012610 2911012611 2911012612 2911012613 2911012615 2911012616 2911012617 2911012618 2911012619 2911012620 2911012621 2911012622 2911012623 2911012624 2911012625 2911012626 2911012628 2911012630 2911012632 2911012638 2911012639 2911012640 2911012641 2911012643 2911012644 2911012645 2911012646 2911012647 2911012648 2911012651 2911012665 2911012681 2911012682 2911012683 2911012684 2911012685 2911012686 2911012687 2911012688 2911012689 2911012690 2911012691 2911012692 2911012693 2911012694 2911012695 2911012696 2911012697 2911012698 2911012699 2911012700 2911012701 2911012702 2911012703 2911012704 2911012705 2911012706 2911012707 2911012722 2911012723 2911012724 2911012725 2911012726 2911012727 2911012728 2911012729 2911012730 2911012731 2911012732 2911012733 2911012734 2911012735 2911012736 2911012737 2911012738 2911012739 2911012740 2911012741 2911012742 2911012743 2911012744 2911012745 2911012746 2911012747 2911012748 2911012763 2911012764 2911012765 2911012766 2911012767 2911012768 2911012770 2911012779 2911012780 2911012781 2911012782 2911012783 2911012784 2911012785 2911012786 2911012787 2911012788 2911012789 2911012790 2911012792 2911012793 2911012794 2911012795 2911012796 2911012798 2911022342 2911022343 2911022347 2911022348 2911022349 2911022350 2911022352 2911022354 2911022356 2911022358 2911022363 2911022366 2911022368 2911022369 2911022373 2911022374 2911022375 2911022376 2911022378 2911022381 2911022382 2911022383 2911022385 2911022393 2911022394 2911022397 2911022398 2911022399 2911022406 2911022407 2911022417 2911022432 2911022435 2911022448 2911022451 2911022452 2911022457 2911022460 2911022466 2911022472 2911022475 2911022481 2911022482 2911022483 2911022484 2911022485 2911022486 2911022487 2911022488 2911022489 2911022490 2911022492 2911022493 2911022494 2911022495 2911022496 2911022497 2911022502 2911022506 2911022515 2911022516 2911022517 2911022518 2911022519 2911022520 2911022521 2911022522 2911022523 2911022524 2911022525 2911022530 2911022531 "</t>
  </si>
  <si>
    <t>S293</t>
  </si>
  <si>
    <t>"5111010013 5111010014 5111010036 5111010043 5111010053 5111010105 5111010114 5111010202 5111010204 5111010222 5111010236 5111010237 5111010242 5111010269 5111010271 5111010273 5111010286 5111010287 5111010319 5111010351 5111010361 5111010366 5111010367 5111010372 5111010413 5111010414 5111010415 5111010416 5111010435 5111010443 5111010444 5111010445 "</t>
  </si>
  <si>
    <t>S294</t>
  </si>
  <si>
    <t>"5151010171 5151010244 5151010257 5151010258 5151010259 5151010262 5151010263 5151010266 5151010267 5151010268 5151010269 5151010271 5151010272 5151010273 5151010274 5151010275 5151010276 5151010277 5151010278 5151010279 5151010280 5151010281 5151010282 5151010283 5151010284 5151010286 5151010287 5151010288 5151010289 5151010291 5151010292 5151010293 5151010298 5151010299 5151010300 5151013482 5151013483 5151013484 5151013485 5151013486 5151013487 5151013488 5151013489 5151013490 5151013491 5151013492 5151013494 5151013503 5151013504 5151013505 5151013506 5151013507 5151013508 5151013509 5151013510 5151013511 5151013512 5151013513 5151013514 5151013515 5151013516 5151013518 5151013519 5151013520 5151013521 5151013529 5151013531 5151013533 5151013534 5151013535 5151013536 5151013537 5151013538 5151013539 5151013544 5151013545 5151013546 5151013547 5151013550 5151013551 5151013552 5151013553 5151013554 5151013556 5151013568 5151013569 5151013570 5151013571 5151013572 5151013573 5151013574 5151013575 5151013576 5151013577 5151013578 5151013579 5151013580 5151013581 5151013582 5151013583 5151013584 5151013586 5151013587 5151013588 5151013589 5151013590 5151013591 5151013592 5151013593 5151013598 5151013601 5151013602 5151013608 5151013609 5151013612 5151013614 5151013615 5151013620 5151013622 5151013623 5151013624 5151013625 5151013626 5151013628 5151013632 5151013633 5151013634 5151013635 5151013636 5151013637 5151013638 5151013639 5151013640 5151013641 5151013642 5151013643 5151013644 5151013645 5151013646 5151013647 5151013648 5151013649 5151020285 5151030270 5151033456 5151033457 5151033458 5151033459 5151033460 5151033461 5151033462 "</t>
  </si>
  <si>
    <t>S295</t>
  </si>
  <si>
    <t>"BOLÍGRAFO PARA MOSTRADOR PUNTO FINO  BOLÍGRAFO PARA MOSTRADOR PUNTO MEDIANO  BOLÍGRAFO PUNTO MEDIANO  ETIQUETA AUTOADHESIVA TAMAÑO CARTA CON 25 PIEZAS LÁPIZ CHECADOR ROJO CARMÍN  MARCADOR DE CERA  CLIP JUMBO CLIP MARIPOSA DEL NÚMERO 1 CLIP MARIPOSA DEL NÚMERO 2 CLIP PLASTIFICADO DEL NÚMERO 2 COJÍN PARA SELLO DE GOMA DEL NÚMERO 2 CORRECTOR TIPO BOLÍGRAFO DE 8 MILILITROS DEDAL DEL NÚMERO 11 DESPACHADOR DE CINTA ADHESIVA  GOMA DE MIGAJÓN, PAQUETE GOMA TIPO BLOQUE GOMA TIPO LÁPIZ  LÁPIZ AMARILLO NÚMERO 2  MARCADOR DE AGUA FLUORESCENTE, CAJA LIGAS DEL NÚMERO 10, 80 GRAMOS  BOLÍGRAFO TIPO ROLLER PUNTO MEDIANO  CARPETA PANORÁMICA DE 1 PULGADA TAMAÑO CARTA CARPETA PANORÁMICA DE 2 PULGADAS TAMAÑO CARTA CARPETA PANORÁMICA DE 3 PULGADAS TAMAÑO CARTA CARPETA PANORÁMICA DE 4 PULGADAS TAMAÑO CARTA CARPETA PANORÁMICA DE 5 PULGADAS TAMAÑO CARTA CARPETA PRESSBOARD TAMAÑO CARTA  CHINCHETAS  CLIP DEL NÚMERO 1 CLIP DEL NÚMERO 2 GRAPAS DE 26/6 DE PULGADA ÍNDICE SEPARADOR LÁPIZ ADHESIVO DE 20 GRAMOS  LÁPIZ ADHESIVO DE 40 GRAMOS  LÁPIZ ADHESIVO ECOLÓGICO DE 36 GRAMOS  LÁPIZ CHECADOR ROJO CARMÍN  LÁPIZ DE MADERA BICOLOR LIGAS DEL NÚMERO 18, 80 GRAMOS MARCADOR DE CERA MARCADOR PARA PIZARRÓN BLANCO MARCADOR PERMANENTE DE DOBLE PUNTA  MARCADOR PERMANENTE DE PUNTO FINO MARCADOR PERMANENTE MICA TÉRMICA RÍGIDA DE 6.5 POR 9.5 CENTÍMETROS  MICA TÉRMICA TAMAÑO CARTA 100 PIEZAS MINAS DE 0.5 MILÍMETROS  PASTA NEGRA TAMAÑO CARTA PASTA NEGRA TAMAÑO OFICIO PASTA TRANSPARENTE TAMAÑO CARTA PASTA TRANSPARENTE TAMAÑO OFICIO PEGAMENTO BLANCO DE 110 GRAMOS  PEGAMENTO BLANCO DE 250 GRAMOS  PROTECTOR DE HOJAS TAMAÑO CARTA 3 ORIFICIOS  SUJETA DOCUMENTOS DE 19 MILÍMETROS SUJETA DOCUMENTOS DE 25 MILÍMETROS SUJETA DOCUMENTOS DE 32 MILÍMETROS SUJETA DOCUMENTOS DE 51 MILÍMETROS TIJERA DE 6 PULGADAS  TINTA DE GOTERO 25 MILILITROS BARRA DE SILICÓN BOLÍGRAFO DE GEL  BOLÍGRAFO PUNTO MEDIANO BOLÍGRAFO TIPO ROLLER PUNTO FINO RETRÁCTIL  BOLÍGRAFO TIPO ROLLER PUNTO MEDIANO RETRÁCTIL  BROCHE METÁLICO PARA EXPEDIENTE PROTECTOR DE HOJAS TAMAÑO OFICIO 3 ORIFICIOS  QUITA GRAPAS 5.5 CENTÍMETROS REGLA DE ALUMINIO 30 CENTÍMETROS REGLA DE PLÁSTICO 30 CENTÍMETROS  SACAPUNTAS DE METAL  SEPARADORES MENSUALES TAMAÑO CARTA 12 DIVISIONES SEPARADORES TAMAÑO CARTA 10 DIVISIONES SEPARADORES TAMAÑO CARTA 12 DIVISIONES SEPARADORES TAMAÑO CARTA 31 DIVISIONES SEPARADORES TAMAÑO CARTA 5 DIVISIONES SEPARADORES TAMAÑO CARTA ALFABÉTICO SEPARADORES TAMAÑO CARTA NUMÉRICOS SUJETA DOCUMENTOS DE 15 MILÍMETROS  SUJETA DOCUMENTOS DE 41 MILÍMETROS TIJERA DE 8 PULGADAS ETIQUETAS AUTOADHESIVAS TAMAÑO CARTA 100 PIEZAS ETIQUETAS LEYENDA CONFIDENCIAL FOLDER CARTULINA TAMAÑO CARTA FOLDER TAMAÑO OFICIO MANILA LIBRO FLORETE FORMA FRANCESA DE 96 HOJAS NOTAS AUTOADHESIVAS 2 POR 3 PULGADAS NOTAS AUTOADHESIVAS 3 POR 3 PULGADAS NOTAS AUTOADHESIVAS 3 POR 4 PULGADAS NOTAS AUTOADHESIVAS TIPO BANDERITAS 4 COLORES SOBRE BOLSA CON RONDANA TAMAÑO CARTA SOBRE BOLSA CON SOLAPA TAMAÑO OFICIO SOBRE PARA CD/DVD, ECOLÓGICO CUADERNO TIPO FRANCESA DE RAYA DE 100 HOJAS SOBRE BOLSA CON SOLAPA TAMAÑO MEDIA CARTA ETIQUETAS LEYENDA URGENTE TARJETA MEDIA CARTA 225 GRAMOS HOJAS DE PAPEL BOND DE COLORES CAJA DE CARTÓN TIPO GALLETERA FOLDER CARTULINA TAMAÑO OFICIO FOLDER ECOLÓGICO TAMAÑO CARTA FOLDER PARA ARCHIVO COLGANTE TAMAÑO OFICIO LIBRO FLORETE FORMA FRANCESA, 192 HOJAS LIBRO FLORETE FORMA ITALIANA 192 HOJAS SOBRES PARA CD/DVD 50 PIEZAS TARJETA MEDIA CARTA 125 GRAMOS CAJA DE CARTÓN 50 CENTÍMETROS POR 30 CENTÍMETROS CAJA DE CARTÓN 61 CENTÍMETROS POR 31 CENTÍMETROS CUADERNO PROFESIONAL DE CUADRO CHICO DE 100 HOJAS CUADERNO PROFESIONAL DE CUADRO GRANDE DE 100 HOJAS CUADERNO PROFESIONAL DE RAYA DE 100 HOJAS ETIQUETA AUTOADHESIVA PARA CD Y DVD PAPEL OPALINA HOLANDESA TAMAÑO CARTA DE 125 GRAMOS PAPEL OPALINA HOLANDESA TAMAÑO CARTA DE 90 GRAMOS PAPEL OPALINA TAMAÑO CARTA DE 120 GRAMOS PAPEL CARTULINA OPALINA HOLANDESA TAMAÑO CARTA DE 225 GRAMOS REVISTERO DEDAL DEL NÚMERO 12  BORRADOR PARA PINTARRÓN  BOLÍGRAFO PUNTA FINA  LUPA  CARPETA DE VINIPIEL TAMAÑO CA</t>
  </si>
  <si>
    <t>S296</t>
  </si>
  <si>
    <t>"PERFORADORA 2 ORIFICIOS  SACAPUNTAS ELÉCTRICO  ENGRAPADORA DE GOLPE  PERFORADORA 3 ORIFICIOS USO RUDO GUILLOTINA BASE DE MADERA  ENMICADORA  CHAROLA METÁLICA  ORGANIZADOR DE ESCRITORIO  PERFORADORA 1 ORIFICIO  DESPACHADOR CHICO DE CINTA ADHESIVA DESPACHADOR GRANDE DE CINTA ADHESIVA PORTA CLIPS  PISTOLA PARA SILICÓN  CALCULADORA ELECTRÓNICA  TABLA DE APOYO DE MADERA TAMAÑO OFICIO  TABLA SALVA CORTES DE 29.7 POR 42 CENTÍMETROS  TABLA DE APOYO DE MADERA TAMAÑO CARTA  GUILLOTINA BASE METÁLICA DESENGRAPADORA TIPO UÑA CHAROLA DE ACRÍLICO DE 3 NIVELES PERFORADORA 2 ORIFICIOS USO RUDO ORGANIZADOR DE ESCRITORIO GIRATORIO PELÍCULA PARA EMPLAYAR PERSONIFICADOR TRITURADORA DE 12 HOJAS ENGRAPADORA ESTÁNDAR BOTE CENICERO PARA EXTERIOR SOBRE CORRESPONDENCIA OFICIO "</t>
  </si>
  <si>
    <t>S297</t>
  </si>
  <si>
    <t>"AROMATIZANTE EN AEROSOL DE 275 MILILITROS AROMATIZANTE EN AEROSOL DE 327 GRAMOS  AROMATIZANTE EN AEROSOL DE 400 MILILITROS  BLANQUEADOR DE 1 LITRO  BLANQUEADOR DE 10 LITROS  BLANQUEADOR DE 3.78 LITROS DETERGENTE EN POLVO MULTIUSOS DE 1 KILOGRAMO  DETERGENTE EN POLVO MULTIUSOS, DE 2 KILOGRAMOS  JABÓN LÍQUIDO DE 221 MILILITROS  JABÓN LÍQUIDO PARA MANOS DE 5.68 LITROS SOLUCIÓN ANTISÉPTICA PARA MANOS 250 MILILITROS GEL ANTISÉPTICO DE 75 GRAMOS DESODORANTE AMBIENTAL DE 75 MILILITROS BOLSA DE PLASTICO TRANSPARENTE DESODORANTE EN PASTILLA 80 GRAMOS LIMPIADOR MULTIUSOS DE 20 LITROS LIMPIADOR LÍQUIDO ANTIGRASA JABÓN LÍQUIDO PARA MANOS 460 MILILITROS PASTILLA LIMPIADORA PARA W.C. JABON LÍQUIDO PARA MANOS 500 MILILÍTROS AROMATIZANTE AMBIENTAL ELÉCTRICO LIMPIADOR MULTIUSOS AROMATIZANTE AMBIENTAL EN GEL JABÓN LÍQUIDO DE 750 MILILITROS TOALLA DE PAPEL INTERDOBLADA, 100 TOALLAS ATOMIZADOR  BOLSA PARA BASURA, DE 48 POR 60 CENTIMETROS  BOLSA PARA BASURA, DE 62 POR 80 CENTÍMETROS  BOMBA DESTAPACAÑOS  BOTE PARA BASURA, DE 11 LITROS  CUBETA DE PLÁSTICO DE 19 LITROS ESCOBA TIPO CEPILLO  FIBRA VERDE ABRASIVA DE 6.4 POR 10 CENTÍMETROS  FIBRA VERDE DE 12 POR 15 CENTÍMETROS  FRANELA DE ALGODÓN EN METRO GUANTES DE HULE GUANTES DE HULE LÁTEX REFORZADO  JABÓN DE ESPUMA PARA MANOS, DE 220 MILILITROS  JERGA DE 50 CENTÍMETROS POR 25 METROS  LIMPIADOR DE VIDRIOS DE 750 MILILITROS  LIMPIADOR MULTIUSOS DE 1 LITRO  LIMPIADOR PARA MUEBLES EN AEROSOL DE 333 GRAMOS  PAÑO DE MICROFIBRA  PAÑUELOS DESECHABLES DE 100 PIEZAS  PAÑUELOS DESECHABLES DE 90 PIEZAS  PAPEL HIGIÉNICO DE 200 METROS, 12 ROLLOS  PAPEL HIGIÉNICO DE 300 HOJAS, 4 ROLLOS  PAPEL HIGIÉNICO JUMBO DE 500 METROS, 6 ROLLOS  REPUESTO DE AROMATIZANTE DE 21 MILILITROS  REPUESTO PARA MOP DE 60 POR 12.7 CENTÍMETROS  SERVILLETAS DE 500 PIEZAS  TOALLA DE MICROFIBRA  TOALLA DE PAPEL INTERDOBLADA, 100 TOALLAS  TOALLA EN ROLLO  TOALLAS HÚMEDAS DE 80 PIEZAS  JALADOR DE PLÁSTICO INSECTICIDA EN AEROSOL DESINFECTANTE ANTIBACTERIAL EN AEROSOL DE 400 MILILITROS AROMATIZANTE EN AEROSOL DE 400 MILILITROS PAÑUELOS DESECHABLES 50 PIEZAS DESTAPACAÑOS LÍQUIDO DISPENSADOR DE PARED AUTOMATICO DE AROMATIZANTE TOALLAS HÚMEDAS PARA BEBÉ JABÓN LÍQUIDO LAVATRASTES DE 1.4 LITROS CEPILLO PARA SANITARIO. ESPONJA DE LIMPIEZA PARA COCINA COLGADOR DE ESCOBAS RECOGEDOR DE PLÁSTICO ACEITE PARA LIMPIAR MUEBLES DE 480 MILILITROS  INSECTICIDA EN AEROSOL DE 400 MILILITROS  DESINFECTANTE ANTIBACTERIAL EN AEROSOL DE 354 GRAMOS  GEL ANTIBACTERIAL DE 1 LITRO  GEL ANTIBACTERIAL DE 525 MILILITROS  TOALLAS DESINFECTANTES 35 TOALLAS TOALLAS DESINFECTANTES PARA SUPERFICIES 80 TOALLAS "</t>
  </si>
  <si>
    <t>S298</t>
  </si>
  <si>
    <t>"CAFÉ DE GRANO TIPO GOURMET DE 1 KILOGRAMO CARAMELO RELLENO CON PASA DE 500 GRAMOS GALLETA SURTIDA 1.2 KILOGRAMOS GALLETAS SURTIDAS 1 KILOGRAMO CAFÉ SOLUBLE DESCAFEINADO 300 GRAMOS TÉ LIMÓN TÉ VERDE CON  ARÁNDANO Y LIMÓN TÉ SOBRES DE 186 SABORES SURTIDOS AZÚCAR REFINADA  CAFÉ SOLUBLE 300 GRAMOS BOX LUNCH CON BAGUETTE Y JUGO SUSTITUTO DE CREMA PARA CAFÉ CAFÉ SOLUBLE DE 400 GRAMOS FILTROS PARA CAFÉ GALLETAS SELECTAS SURTIDAS 350 GRAMOS AGUA MINERAL 330 MILILITROS, PAQUETE JUGO EN LATA DE 335 MILILITROS BOTELLA DE AGUA 1 LITRO, 12 PIEZAS GARRAFÓN DE AGUA  TÉ DE HIERBABUENA  SUSTITUTO DE AZÚCAR 100 SOBRES REFRESCO SABOR NARANJA 355 MILILITROS, PAQUETE TÉ MANZANILLA  TÉ VERDE REFRESCO SABOR LIMA-LIMÓN 355 MILILITROS, PAQUETE REFRESCO SABOR MANZANA 355 MILILITROS, PAQUETE REFRESCO SABOR COLA ORIGINAL 355 MILILITROS, PAQUETE BOTELLA DE AGUA 500 MILILITROS AGUA EMBOTELLADA DE 237 MILILITROS AZÚCAR MORENA 1 KILOGRAMO CARAMELO RELLENO CON PASA 1 KILOGRAMO CAFÉ SOLUBLE 1 KILOGRAMO SUSTITUTO DE CREMA 950 GRAMOS CAFÉ GOURMET 400 GRAMOS DULCE DE CARAMELO RELLENO Y CUBIERTO DE CHOCOLATE 1 KILOGRAMO SNACK DE NUECES Y FRUTAS DESHIDRATADAS 900 GRAMOS FRUTOS ROJOS DESHIDRATADAS 900 GRAMOS TISANA FRUTALES "</t>
  </si>
  <si>
    <t>S299</t>
  </si>
  <si>
    <t>CHALECO CAPITONEADO CON LOGOTIPOS</t>
  </si>
  <si>
    <t>S300</t>
  </si>
  <si>
    <t>"TRAJE BIOSEGURIDAD TYVEK  IMPERMEABLE TIPO MANGA CON CAPUCHA INTEGRADA  CASCO PROTECTOR FAJA ELÁSTICA CHALECO DE SEGURIDAD RODILLERAS PARA TRABAJO USO RUDO CHALECO MALLA MASCARILLA CON FILTRO GUANTE TIPO JAPONÉS MOCHILA UTILITARIA PARA COMBATIENTE DE INCENDIO GAFA TRANSPARENTE IMPERMEABLE PARA LA LLUVIA CON REFLEJANTE CON CHAMARRA Y PANTALÓN PORTATIL FAJA CON SOPORTE LUMBO SACRO CON TIRANTES MANGAS SECRETARIALES BRAZALETE BANDERIN DE SEGURIDAD"</t>
  </si>
  <si>
    <t>S301</t>
  </si>
  <si>
    <t>"LINTERNA RECARGABLE  FOCO INCANDESCENTE  EXTENSIÓN ELÉCTRICA USO RUDO DE 20 METROS EXTENSIÓN ELÉCTRICA USO RUDO DE 15 METROS PROBADOR DE CORRIENTE TIPO LAPIZ LÁMPARA DE 32 WATTS  CANALETA DE 2 VÍAS DE PVC  FOCO AHORRADOR DE 65 WATTS  CANALETA DE 1/2 PULGADA  CINTA DE AISLAR DE 19 MILÍMETROS EXTENSIÓN ELÉCTRICA DE 4 METROS GRAPA PARA CABLE  MULTICONTACTO DE 6 ENTRADAS CABLE DUPLEX CALIBRE 12 EXTENSIÓN ELÉCTRICA DE 5 METROS  CANALETA BLANCA DE 17 MILÍMETROS POR 35 MILÍMETROS POR 2 METROS  DETECTOR DE PRESENCIA DE TECHO  CARGADOR CON (2) BATERÍAS RECARGABLES  BATERÍA  RECARGABLE AAA  BATERÍA ALCALINA CUADRADA  GUÍA PARA CABLE 30 METROS PILA ALCALINA AA CINTA ADHESIVA DOBLE CARA TRANSPARENTE 1 PULGADA DE ANCHO POR 1.50 METROS DE LARGO EXTENSIÓN ELÉCTRICA DE USO RUDO 2 METROS CABLE DE COBRE TIPO THW LS CALIBRE 10 CINTA CANELA GRIS INDUSTRIAL  LUMINARIO REDONDO TIPO PLAFÓN 18 W LUZ NEUTRA. LUMINARIO REDONDO TIPO PLAFÓN 18 W LUZ CÁLIDA LUMINARIO REDONDO TIPO PLAFÓN 6 W LUZ DE DÍA 4 PILAS O BATERÍAS RECARGABLES ""AA"" PROBADOR UNIVERSAL DE PILAS "</t>
  </si>
  <si>
    <t>S302</t>
  </si>
  <si>
    <t>"KIT DESARMADOR MULTIPUNTAS (ESTRELLA Y HEXAGONALES IMANTADO) PINZAS DE PRESIÓN DE 7"" PINZAS DE PUNTA DE 5"" PINZAS DE MICRO CORTE DE 5"" PINZAS DE CORTE DE 5"" JUEGO DE DESARMADORES CORTOS FLEXOMETRO DE 5 METROS"</t>
  </si>
  <si>
    <t>S303</t>
  </si>
  <si>
    <t>TONER HP LASER JET Q6000A,COLOR NEGRO</t>
  </si>
  <si>
    <t>S304</t>
  </si>
  <si>
    <t>"PINZAS PARA PLUG RJ9 TESTER DE CABLE DE RED MULTIMETRO DIGITAL PLACA FACEPLATE P/JR45 CANALETA DE 1"" POR 2.5 METROS CANALETA DE 2"" POR 2.5 METROS"</t>
  </si>
  <si>
    <t>S305</t>
  </si>
  <si>
    <t>"BOTELLA DE AGUA DE 330 MILILITROS, 24 PIEZAS REFRESCO SABOR COLA DE 355 MILILITROS DULCE DE CARAMELO RELLENO Y CUBIERTO DE CHOCOLATE 1 KILOGRAMO"</t>
  </si>
  <si>
    <t>S306</t>
  </si>
  <si>
    <t>"CARTUCHO HP CE255X.  CARTUCHO DE TONER CF410XC NEGRO.  CARTUCHO DE TONER HP CF411A. TÓNER HP CF412X  TÓNER HP CF413X. CARTUCHO HP W1330A.. TÓNER HP CF452A.  TÓNER HP CF453A.  TÓNER HP CF451A.  TÓNER HP CF450A.  TÓNER HP CF226A.  TÓNER HP CF361XC  TÓNER HP CF362XC YELLOW.  TÓNER HP CF363XC.  FUSOR JC91-01023B PARA IMPRESORA HP MFP 432FDN.  TAMBOR HP 332A.  TANQUE DE MANTENIMIENTO EPSON T6193  CARTUCHO HP CE255X. "</t>
  </si>
  <si>
    <t>S307</t>
  </si>
  <si>
    <t>"ESCOBA  FRANELA DE ALGODÓN 30 METROS LIMPIADOR MULTIUSOS  BOLSA DE BASURA DE 90 POR 110 CENTÍMETROS PAPEL HIGIÉNICO JUMBO 700 METROS RECOGEDOR DE PLÁSTICO  DESODORANTE EN PASTILLA DE 80 GRAMOS:  PAÑUELOS DESECHABLES DE 100 PIEZAS. JABÓN LIQUIDO ANTIBACTERIAL PARA MANOS DE 20 LITROS.  JALADOR DE METAL. AROMATIZANTE EN AEROSOL DE 327 GRAMOS.  BLANQUEADOR DE 1.89 LITROS  TRAPEADOR DE ALGODÓN.  INSECTICIDA EN AEROSOL DE 400 MILILITROS.  TAPETE PARA MINGITORIO ANTI SALPICADURAS.  TOALLA DE PAPEL INTERDOBLADA, 250 TOALLAS.  FIBRA VERDE DE 12 POR 15 CENTÍMETROS.  GEL ANTIBACTERIAL DE 20 LITROS.  LIMPIADOR DE VIDRIOS DE 750 MILILITROS. LIMPIADOR PARA MUEBLES EN AEROSOL DE 333 GRAMOS. RECOGEDOR DE LÁMINA.  JABÓN LÍQUIDO DE 520 MILILITROS."</t>
  </si>
  <si>
    <t>S308</t>
  </si>
  <si>
    <t>"BOLÍGRAFO DE GEL BOLIGRAFO PUNTA FINA BOLÍGRAFO PUNTO MEDIANO BROCHE METALICO PARA EXPEDIENTE CLIP DEL NÚMERO 2 CLIP DEL NÚMERO 3 CUADERNO PROFESIONAL DE RAYA DE 100 HOJAS CUTTER DE PLÁSTICO DE 18 MILÍMETROS DESENGRAPADORA VERTICAL MAGNÉTICA FOLDER CARTULINA TAMAÑO CARTA FOLDER TAMAÑO OFICIO MANILA GOMA DE MIGAJÓN GRAPAS DE 26/6 DE PULGADA LÁPIZ ADHESIVO DE 22 GRAMOS LÁPIZ ADHESIVO DE 42 GRAMOS LAPIZ AMARILLO NUMERO 2 MARCADOR DE AGUA FLUORESCENTE, CAJA NOTAS AUTOADHESIVAS 2 POR 3 PULGADAS NOTAS AUTOADHESIVAS 3 POR 3 PULGADAS NOTAS AUTOADHESIVAS TIPO BANDERITAS 4 COLORES PROTECTOR DE HOJAS TAMAÑO CARTA 3 ORIFICIOS SEPARADORES TAMAÑO CARTA 10 DIVISIONES TIJERA DE 6 PULGADAS PAPEL BOND TAMAÑO CARTA, BLANCURA 95-98% PAPEL BOND TAMAÑO OFICIO, BLANCURA 95-98% CINTA ADHESIVA TRANSPARENTE DE 12 MILÍMETROS POR 33 METROS CINTA CORRECTORA"</t>
  </si>
  <si>
    <t>S309</t>
  </si>
  <si>
    <t>Oficina de la,o C. Secretaria,o (218A00000000000)</t>
  </si>
  <si>
    <t>"HOJAS DE PAPEL BOND DE COLORES CARPETA PANORÁMICA DE 1/2 PULGADA TAMAÑO CARTA SEPARADORES MENSUALES TAMAÑO CARTA 12 DIVISIONES CHINCHETAS PIZARRÓN CORCHO LUPA PAPEL OPALINA HOLANDESA TAMAÑO CARTA DE 90 GRAMOS LIBRO FLORETE FORMA FRANCESA, 192 HOJAS ESPIRAL DE PLÁSTICO DE 13 MILÍMETROS ESPIRAL DE PLÁSTICO DE 25 MILÍMETROS SOBRE PARA CD/DVD, ECOLÓGICO PAPEL CARTULINA OPALINA HOLANDESA TAMAÑO CARTA DE 225 GRAMOS PAPEL BOND PARA PLOTTER 65 CENTÍMETROS POR 50 METROS PAPEL BOND PARA PLOTTER DE 90 CENTÍMETROS POR 50 METROS DEDAL DE HULE DEL NÚMERO 11 BOLIGRAFO PUNTO RODANTE PLUMA ATOMICA. P/FINO PLUMA ATOMICA P/MED LÁPIZ DE MADERA BICOLOR LAPIZ VERITHIN V/COLORES LAPIZ PLOMO CON GOMA. BROCHE METÁLICO PARA EXPEDIENTE REGLA DE ALUMINIO 30 CENTÍMETROS LIBRETA DE TAQUIGRAFIA MINAS DE 0.5 MILÍMETROS CAJA DE ARCHIVO T/OFICIO CAJA DE ARCHIV.T/GALLETER CARPETA LEFORT T/OFICIO CARPETA LEFORT T/CARTA HOJAS OPALINA T/CARTA CARTULINA OPALINA T/CARTA CARPETA DE 3 ARGOLLAS DE 2’ CLIP SUJETADOCUMENTOS CHICO (12 PIEZAS) 19 CLIP SUJETA DOCUMENTOS MEDIANO (12 PZAS) 25 CLIP SUJETA DOCUMENTOS GRANDE (12 PZAS)32 CARPETA DE 1 PULGADA TAMAÑO CARTA (REGISTRADOR ECOLÓGICO) MICA TRANSPARENTE CLIP DE CRUZ N.2 CLIP NORMAL Nº1 CLIP NORMAL Nº 2 CLIP NORMAL Nº 3 LIBRETA DE TAQUIGRAFIA BANDERITAS RIGIDAS (NOTAS AUTOADHESIVAS TIPO BANDERITAS) FOLDER T/CARTA FOLDER T/OFICIO. GOMA DE MIGAJON GRAPAS STANDART C/5000 LÁPIZ ADHESIVO DE 20 GRAMOS MARCADOR DE CERA DIF.COL MARCADOR FLUORESENTE V/C. TARJETA BIBLIOGRAFICA TIJERA ACERO INOXIDABLE SOBRE BOLSA CARTA SOBRE BOLSA (MEDIA CARTA) SOBRE BOLSA T/ OFICIO SOBRE BOLSA MEDIA CARTA C/RONDANA E HILO SOBRE BOLSA CARTA C/RONDANA E HILO PAPEL BOND T/CARTA (10 PAQUETES CON 500 HOJAS CADA PAQUETE) PAPEL BOND T/OFICIO (10 PAQUETES CON 500 HOJAS CADA PAQUETE) CINTA MASKING TAPE 24X50 CINTA MASKING-TAPE 48X50 CINTA ADHESIVA 12X33 MTS CINTA ADHESIVA 18X33 MTS RECADOS POST-IT 3X2 CM. RECADO POST-IT. 3X3 CM. MARCADOR TINTA PERMANENTE MARCADOR P/PIZARRON T/FUG LIBRO FLORETE FORMA ITALIANA 192 HOJAS CORRECTOR CINTA ADHERIBLE EN SECO DESPACHADOR DE CINTA ADHESIVA BORRADOR PARA PINTARRÓN TINTA PARA SELLO AUTOENTINTABLE DE 28 MILILITROS"</t>
  </si>
  <si>
    <t>S310</t>
  </si>
  <si>
    <t>"CESTO PARA BASURA DE LÁMINA DE ACERO PORTA LÁPIZ Y PLUMA ENGARGOLADORA MULTIFUNCIONAL DE 120 HOJAS CHAROLA DE ACRÍLICO DE 3 NIVELES FOLIADOR DE 6 DÍGITOS"</t>
  </si>
  <si>
    <t>S311</t>
  </si>
  <si>
    <t>"CARTUCHO HP CF360A CARTUCHO HP CF361A CARTUCHO HP CF362A CARTUCHO HP CF363A TONER HP CE412A TONER HP CE413A TONER HP CE411A TONER HP CE410A CARTUCHO HP CF281A TONER HP CC530A TONER HP CC531A TONER HP CC532A TONER HP CC533A TONER P/IMP. KYOCERA TK-322 TONER PARA IMPRESORA KYOCERA TK-342 TONER PARA IMPRESORA H P CF210A TONER PARA IMPRESORA H P CF211A TONER PARA IMPRESORA H P CF212A TONER PARA IMPRESORA H P CF213A CD ROM GRAVABLE DVD+R DE 120 MIN AIRE COMPRIMIDO"</t>
  </si>
  <si>
    <t>S312</t>
  </si>
  <si>
    <t>"ESCOBA TIPO CEPILLO JABÓN LÍQUIDO PARA MANOS 500 MILILITROS PAPEL HIGIÉNICO JUMBO DE 500 METROS, 6 ROLLOS TOALLA EN ROLLO TOALLA DE PAPEL INTERDOBLADA, 100 TOALLAS PAÑUELOS DESECHABLES DE 90 PIEZAS"</t>
  </si>
  <si>
    <t>S313</t>
  </si>
  <si>
    <t>"DIABLO DE CARGA FABRICADO EN ACERO INOXIDABLE JUEGO DE DESARMADORES 9 PIEZAS"</t>
  </si>
  <si>
    <t>S314</t>
  </si>
  <si>
    <t xml:space="preserve">SILLA SECRETARIAL </t>
  </si>
  <si>
    <t>S315</t>
  </si>
  <si>
    <t>"4 PILAS O BATERÍAS RECARGABLES TIPO “AAA” CARGADOR CON (2) BATERÍAS RECARGABLES PAQUETE DE BATERÍAS AAA EXTENSIÓN ELÉCTRICA USO RUDO DE 30 METROS EXTENSIÓN ELÉCTRICA USO RUDO DE 10 METROS PANEL LED 60X60 CENTÍMETROS PARA PLAFÓN EMPOTRABLE 60W LUZ NEUTRA CONTACTO DUPLEX CON PLACA CAJA CHALUPA DE 2 POR 4 PULGADAS CLAVIJA POLARIZADA CINTA DE AISLAR DE 19 MILÍMETROS MULTICONTACTO DE 6 ENTRADAS"</t>
  </si>
  <si>
    <t>S316</t>
  </si>
  <si>
    <t>CEPILLO DE ALAMBRE</t>
  </si>
  <si>
    <t>S317</t>
  </si>
  <si>
    <t>"PROYECTOR CON TECNOLOGÍA LCD, CON BRILLO DE 5200 ANSI LÚMENES ADQUISICIÓN DE EQUIPO DE COMPUTO “PERFIL ESCRITORIO BÁSICO” "</t>
  </si>
  <si>
    <t>S318</t>
  </si>
  <si>
    <t>"ROLLO DE PAPEL KRAFT  CINTA ADHESIVA DOBLE CARA  PLIEGO DE FOAMY  CINTA ADHESIVA ¾” POR 72 YARDAS  LÁPIZ DE GRÁFITO TRIANGULAR PIZARRÓN BLANCO  CRAYÓN INDUSTRIAL"</t>
  </si>
  <si>
    <t>S319</t>
  </si>
  <si>
    <t>"SERVILLETAS DE 250 PIEZAS VASOS DESECHABLES DE UNICEL DEL NO. 10 VASOS DESECHABLES DE UNICEL DEL NO. 8"</t>
  </si>
  <si>
    <t>S320</t>
  </si>
  <si>
    <t>"CARTUCHO HP 950XL CARTUCHO HP 951XL CIAN CARTUCHO HP 951XL MAGENTA CARTUCHO HP 951XL AMARILLO SET DE TINTAS PARA IMPRESORA UMLTIFUNCIONAL EPSON ECOTANK L5590"</t>
  </si>
  <si>
    <t>S321</t>
  </si>
  <si>
    <t>DESODORANTE AMBIENTAL DE 400 MILILITROS</t>
  </si>
  <si>
    <t>S322</t>
  </si>
  <si>
    <t>"IMPERMEABLE CON DISEÑO DE CONTRALORÍA SOCIAL. CAMISA MANGA LARGA 100% ALGODÓN BLANCA CON DISEÑO DE CONTRALORÍA SOCIAL. GORRAS CON DISEÑO DE CONTRALORÍA SOCIAL. CHAMARRAS CON DISEÑO DE CONTRALORÍA SOCIAL  PLAYERAS TIPO POLO COLOR VINO CON DISEÑO DE CONTRALORÍA SOCIAL. CHALECO TIPO BRIGADISTA DE COSTADOS ABIERTOS. CHALECOS  CHALECOS  CORBATAS  MASCADAS CHALECOS CHALECOS  CHAMARRAS CON CAPUCHA IMPERMEABLE CAMISAS PARA HOMBRE"</t>
  </si>
  <si>
    <t>S323</t>
  </si>
  <si>
    <t>"LANA DE ACERO MATRACA CON JUEGO DE DADOS DE ½”, FABRICADO EN ACERO PISTOLA PARA COMPRESORA. ESPÁTULA CON MANGO DE 3 PULGADAS. CUCHARA DE ALBAÑIL DE 6 PULGADAS. ODÓMETRO."</t>
  </si>
  <si>
    <t>S324</t>
  </si>
  <si>
    <t>"ETIQUETADORA PORTATIL PIZARRON DIGITAL (UNIDAD DE PREVENCION DE LA CORRUPCION)"</t>
  </si>
  <si>
    <t>S325</t>
  </si>
  <si>
    <t>"PILA TIPO BOTÓN DE 3 VOLTIOS REFERENCIA CR2032- ROLLO DE CABLE DE USO RUDO MEDIDA 10X3 DE 100 MTS "</t>
  </si>
  <si>
    <t>S326</t>
  </si>
  <si>
    <t>"IMPRESORA ETIQUETADORA PORTATIL RENOVACIÓN TECNOLÓGICA SITE "</t>
  </si>
  <si>
    <t>S327</t>
  </si>
  <si>
    <t>2521 Plaguicidas, abonos y fertilizantes</t>
  </si>
  <si>
    <t>"BIOESTIMULADOR ORGÁNICO BIO-INSECTICIDA ORGÁNICO BIO-FUNGICIDA CON EFECTO BACTERICIDA BICARBONATO DE SODIO VINAGRE COMERCIAL"</t>
  </si>
  <si>
    <t>S328</t>
  </si>
  <si>
    <t>"GEOMEMBRANA DE POLIETILENO DE ALTA DENSIDAD CON 1 MILÍMETRO DE ESPESOR PARA LA IMPERMEABILIZACIÓN DE CUERPOS DE ALMACENAMIENTO DE AGUA POLIDUCTO HIDRÁULICO DE 2 PULGADAS CERCO PERIMETRAL DE MALLA CICLÓNICA, INCLUYE POSTES, CAPUCHAS Y PUERTAS DE ACCESO CEMENTO GRIS PARA REVESTIMIENTO DE CANALES"</t>
  </si>
  <si>
    <t>S329</t>
  </si>
  <si>
    <t>"MOTOBOMBA DE 6,5 HP SERVICIO DE SUMINISTRO DE SOLUCIÓN MULTIENZIMÁTICA Y ASISTENCIA TÉCNICA PARA APLICACIÓN PARA LA COMPACTACIÓN DE CAMINOS"</t>
  </si>
  <si>
    <t>S330</t>
  </si>
  <si>
    <t>"GASA ESTÉRIL DE 10 POR 10 CENTÍMETROS VENDA ELÁSTICA DE 20 CENTÍMETROS MATERIALES, ACCESORIOS Y SUMINISTROS MÉDICOS SUMINISTROS PARA BOTIQUÍN CUBREBOCAS TIPO MASCARILLA 5 CAPAS KN95 BOTIQUÍN DE PRIMEROS AUXILIOS CON SUMINISTROS MÉDICOS BAUMANÓMETRO DIGITAL GLUCÓMETRO LANCETAS PARA GLUCÓMETRO OXÍMETRO SPRAY FRÍO PARA LESIONES DE 170 GRAMOS BOTIQUÍN PORTÁTIL INTRODUCTOR BOUGIE 10 FRENCH, TAMAÑO PEDIÁTRICO CÁNULAS NASOFARÍNGEAS AZULES ESTILO ROBERTAZZI VENDA ELÁSTICA DE 5 CENTÍMETROS RESUCITADOR MANUAL PARA PEDRIÁTICO VENDA ELÁSTICA DE 30 CENTÍMETROS RESUCITADOR MANUAL NEONATAL MASCARILLA LARÍNGEA TAMAÑO 1.5 INTRODUCTOR BOUGIE 15 FRENCH, TAMAÑO ADULTO KIT DE CÁNULAS OROFARINGEAS INFUSOR DE PRESIÓN COLLARÍN DE INMOVILIZACIÓN AJUSTABLE MASCARILLA LARÍNGEA TAMAÑO 2 MASCARILLA LARÍNGEA TAMAÑO 2.5 MASCARILLA LARÍNGEA TAMAÑO 3 JALEA LUBRICANTE ASÉPTICA TERMÓMETRO DIGITAL TIPO PISTOLA SOLUCIÓN ANTISÉPTICA Y CICATRIZANTE  FÉRULA DE CARTÓN DE 15 X 50 CM VENDA ELÁSTICA DE 10 CENTÍMETROS GASA ESTÉRIL DE 10 POR 10 CENTÍMETROS AGUA OXIGENADA DE 480 MILILITROS ALCOHOL ETÍLICO DE 500 MILILITROS ALCOHOL ETÍLICO DE 1 LITRO VENDITAS TRANSPIEL SURTIDAS SOLUCIÓN ANTISÉPTICA EN GEL CUBREBOCAS TRICAPA, CAJA TERMÓMETRO DIGITAL ALGODÓN PLISADO DE 500 GRAMOS TERMÓMETRO DIGITAL RECARGABLE CLORURO DE BENZALCONIO AL 1% JABÓN PRE-QUIRÚRGICO LÍQUIDO NEUTRO, ENVASE CON 4 LTO. CINTA MICROPOROSA COLOR BLANCO 7.6 CM X 9.1 M, CAJA CON 4 ROLLOS GASA ESTERILIZADA 7.5X5CM. T20X12, 8C., PAQUETE CON 10 SOBRES VENDITA ADHESIVA VENDA ELÁSTICA DE 5 CENTÍMETROS TELA ADHESIVA SEDA/TIPO HOSPITAL 2.5 CENTÍMETROS X 10 METROS ABATELENGUA TORUNDAS DE ALGODÓN 50 G TORUNDAS DE ALGODÓN 150 G ALCOHOL ETÍLICO DE 250 MILILITROS SOLUCIÓN ANTISÉPTICA EN SPRAY 60 ML. GUANTES PARA EXPLORACIÓN DE LÁTEX ESTÉRIL EN EMPAQUE INDIVIDUAL MEDIANOS. CUBREBOCAS TRICAPA EN EMPAQUE INDIVIDUAL MASCARILLA CON VÁLVULA UNIDIRECCIONAL PARA RCP DESECHABLE GLUCÓMETRO CON PUNCIONADOR TIRAS REACTIVAS Y LANCETAS MONITOR ELECTRÓNICO DE PRESIÓN ARTERIAL KIT DE BAUMANÓMETRO Y ESTETOSCOPIO DE DOBLE CAMPANA ESTETOSCOPIO DOBLE VENDA ELÁSTICA DE 10 CENTÍMETROS TORNIQUETE DE COMBATE GUANTES DE ALTO RIESGO VENDA AUTOADHERIBLE DE 3 PULGADAS VENDITA ADHESIVA HISOPOS DE ALGODÓN, TARRO CON 100 PZA. YODOPOVIDONA DE 1 LITRO TIJERA MAYO QUIRÚRGICA CINTA ADHESIVA MICROPOROSA 10 METROS ABATELENGUAS DE MADERA DESECHABLES"</t>
  </si>
  <si>
    <t>S331</t>
  </si>
  <si>
    <t>"CAMIONETA TIPO PICK-UP DOBLE CABINA VEHÍCULO PICK-UP CABINA SIMPLE CAMIONETA NUEVA, TIPO PICK-UP VEHÍCULO PICK-UP DOBLE CABINA CAMIONETA TIPO PICK-UP CABINA REGULAR"</t>
  </si>
  <si>
    <t>S332</t>
  </si>
  <si>
    <t>"FOCO DE 18 LEDS  LÁMPARA TUBO LED 20 WATTS CARGADOR CON (2) BATERÍAS RECARGABLES  LÁMPARA LED DE TECHO  CABLE UTP CATEGORIA 5 EXTENSIÓN ELÉCTRICA CON CARRETE DE 15 METROS REGLETA DE ALIMENTACIÓN/MULTICONTACTO DE 8 ENTRADAS Y 4 PUERTOS DE USB LINTERNA DE MINERO  PANEL LED 60X60 CENTÍMETROS PARA PLAFÓN EMPOTRABLE 60W LUZ NEUTRA"</t>
  </si>
  <si>
    <t>S333</t>
  </si>
  <si>
    <t>"SACAPUNTAS ELÉCTRICO ENGARGOLADORA MULTIFUNCIONAL DE 300 HOJAS GUILLOTINA BASE DE MADERA ENMICADORA CHAROLA METÁLICA ORGANIZADOR DE ESCRITORIO PERFORADORA 1 ORIFICIO DESPACHADOR CHICO DE CINTA ADHESIVA FOLIADOR DE 6 DÍGITOS PORTA CLIPS ENGARGOLADORA MULTIFUNCIONAL DE 120 HOJAS TABLERO DE CORCHO 90 POR 120 CENTÍMETROS CALCULADORA ELECTRÓNICA TABLA DE APOYO DE MADERA TAMAÑO OFICIO TABLA DE APOYO DE MADERA TAMAÑO CARTA CESTO DE BASURA DE 24 LITROS GUILLOTINA BASE METÁLICA CESTO PARA BASURA DE LÁMINA DE ACERO CHAROLA DE ACRÍLICO DE 3 NIVELES PIZARRÓN BLANCO DE 1.20 METROS POR 1.50 METROS PERFORADORA 2 ORIFICIOS USO RUDO ORGANIZADOR DE ESCRITORIO GIRATORIO PORTA LÁPIZ Y PLUMAS PIZARRÓN MIXTO DE 0.60 POR 0.90 CENTÍMETROS ORGANITODO CESTO PAPELERO CON MALLA DE METAL ENGRAPADORA ESTÁNDAR PERFORADORA DE METAL 3 ORIFICIOS DESPACHADOR DE NOTAS ADHESIVAS PERFORADORA DE 3 ORIFICIOS USO RUDO, 30 HOJAS SOPORTE DE CORTE DE 29.7 CENTÍMETROS POR 42 CENTÍMETROS "</t>
  </si>
  <si>
    <t>S334</t>
  </si>
  <si>
    <t>152524,62</t>
  </si>
  <si>
    <t>"SUSCRIPCIÓN A LA PLATAFORMA GEOALERT MAPFLOW PLAN PREMIUM (RENOVACIÓN) LICENCIA ANYDESK STANDARD SUSCRIPCIÓN A LA PLATAFORMA POWER BI PRO PARA UN USUARIO. SUSCRIPCIÓN AL SOFTWARE CHATGPT PLAN BUSINESS PARA UN USUARIO."</t>
  </si>
  <si>
    <t>S335</t>
  </si>
  <si>
    <t>3611 Gastos de publicidad y propaganda</t>
  </si>
  <si>
    <t>8930000</t>
  </si>
  <si>
    <t>SERVICIO DE DIFUSIÓN EN MEDIOS</t>
  </si>
  <si>
    <t>CA-0043-2026</t>
  </si>
  <si>
    <t>https://gobedomex-my.sharepoint.com/personal/coordtic_om_edomex_gob_mx/Documents/Aplicaciones/Microsoft%20Forms/Sistema%20de%20Seguimiento%20(2)%201/N%C3%BAmero%20de%20Oficio%20de%20liberaci%C3%B3n%20de%20recursos/Suficiencia%20CA-0043-2026_AMIRA%20YOSELYN%20MEJIA.pdf</t>
  </si>
  <si>
    <t>3611073166</t>
  </si>
  <si>
    <t xml:space="preserve">SERVICIO DE DIFUSIÓN EN MEDIOS </t>
  </si>
  <si>
    <t>S336</t>
  </si>
  <si>
    <t>2400000</t>
  </si>
  <si>
    <t>CA-0044-2026</t>
  </si>
  <si>
    <t>https://gobedomex-my.sharepoint.com/personal/coordtic_om_edomex_gob_mx/Documents/Aplicaciones/Microsoft%20Forms/Sistema%20de%20Seguimiento%20(2)%201/N%C3%BAmero%20de%20Oficio%20de%20liberaci%C3%B3n%20de%20recursos/Suficiencia%20%20CA-0044-2026_AMIRA%20YOSELYN%20MEJIA.pdf</t>
  </si>
  <si>
    <t>3611073156</t>
  </si>
  <si>
    <t>S337</t>
  </si>
  <si>
    <t>8700000</t>
  </si>
  <si>
    <t>CA-0045-2026</t>
  </si>
  <si>
    <t>https://gobedomex-my.sharepoint.com/personal/coordtic_om_edomex_gob_mx/Documents/Aplicaciones/Microsoft%20Forms/Sistema%20de%20Seguimiento%20(2)%201/N%C3%BAmero%20de%20Oficio%20de%20liberaci%C3%B3n%20de%20recursos/Suficiencia%20CA-0045-2026_AMIRA%20YOSELYN%20MEJIA.pdf</t>
  </si>
  <si>
    <t>3611073157</t>
  </si>
  <si>
    <t>S338</t>
  </si>
  <si>
    <t>4197000</t>
  </si>
  <si>
    <t>CA-0047-2026</t>
  </si>
  <si>
    <t>https://gobedomex-my.sharepoint.com/personal/coordtic_om_edomex_gob_mx/Documents/Aplicaciones/Microsoft%20Forms/Sistema%20de%20Seguimiento%20(2)%201/N%C3%BAmero%20de%20Oficio%20de%20liberaci%C3%B3n%20de%20recursos/Suficiencia%20CA-0047-2026_AMIRA%20YOSELYN%20MEJIA.pdf</t>
  </si>
  <si>
    <t>3611073170</t>
  </si>
  <si>
    <t>S339</t>
  </si>
  <si>
    <t>CA-0046-2026</t>
  </si>
  <si>
    <t>https://gobedomex-my.sharepoint.com/personal/coordtic_om_edomex_gob_mx/Documents/Aplicaciones/Microsoft%20Forms/Sistema%20de%20Seguimiento%20(2)%201/N%C3%BAmero%20de%20Oficio%20de%20liberaci%C3%B3n%20de%20recursos/Suficiencia%20CA-0046-2026_AMIRA%20YOSELYN%20MEJIA.pdf</t>
  </si>
  <si>
    <t>3611073167</t>
  </si>
  <si>
    <t>S340</t>
  </si>
  <si>
    <t>5000000</t>
  </si>
  <si>
    <t>CA-0050-2026</t>
  </si>
  <si>
    <t>https://gobedomex-my.sharepoint.com/personal/coordtic_om_edomex_gob_mx/Documents/Aplicaciones/Microsoft%20Forms/Sistema%20de%20Seguimiento%20(2)%201/N%C3%BAmero%20de%20Oficio%20de%20liberaci%C3%B3n%20de%20recursos/Suficiencia%20CA-0050-2026_AMIRA%20YOSELYN%20MEJIA.pdf</t>
  </si>
  <si>
    <t>3611073160</t>
  </si>
  <si>
    <t>S341</t>
  </si>
  <si>
    <t>2900000</t>
  </si>
  <si>
    <t>CA-0048-2026</t>
  </si>
  <si>
    <t>https://gobedomex-my.sharepoint.com/personal/coordtic_om_edomex_gob_mx/Documents/Aplicaciones/Microsoft%20Forms/Sistema%20de%20Seguimiento%20(2)%201/N%C3%BAmero%20de%20Oficio%20de%20liberaci%C3%B3n%20de%20recursos/Suficiencia%20CA-0048-2026_AMIRA%20YOSELYN%20MEJIA.pdf</t>
  </si>
  <si>
    <t>3611073161</t>
  </si>
  <si>
    <t>S342</t>
  </si>
  <si>
    <t>5300000</t>
  </si>
  <si>
    <t>CA-0049-2026</t>
  </si>
  <si>
    <t>https://gobedomex-my.sharepoint.com/personal/coordtic_om_edomex_gob_mx/Documents/Aplicaciones/Microsoft%20Forms/Sistema%20de%20Seguimiento%20(2)%201/N%C3%BAmero%20de%20Oficio%20de%20liberaci%C3%B3n%20de%20recursos/Suficiencia%20CA-0049-2026_AMIRA%20YOSELYN%20MEJIA.pdf</t>
  </si>
  <si>
    <t>3611073168</t>
  </si>
  <si>
    <t>S343</t>
  </si>
  <si>
    <t>5500000</t>
  </si>
  <si>
    <t>CA-0051-2026</t>
  </si>
  <si>
    <t>https://gobedomex-my.sharepoint.com/personal/coordtic_om_edomex_gob_mx/Documents/Aplicaciones/Microsoft%20Forms/Sistema%20de%20Seguimiento%20(2)%201/N%C3%BAmero%20de%20Oficio%20de%20liberaci%C3%B3n%20de%20recursos/Suficiencia%20CA-0051-2026_AMIRA%20YOSELYN%20MEJIA.pdf</t>
  </si>
  <si>
    <t>3611073163</t>
  </si>
  <si>
    <t>S344</t>
  </si>
  <si>
    <t>10000000</t>
  </si>
  <si>
    <t>CA-0052-2026</t>
  </si>
  <si>
    <t>https://gobedomex-my.sharepoint.com/personal/coordtic_om_edomex_gob_mx/Documents/Aplicaciones/Microsoft%20Forms/Sistema%20de%20Seguimiento%20(2)%201/N%C3%BAmero%20de%20Oficio%20de%20liberaci%C3%B3n%20de%20recursos/Suficiencia%20CA-0052-2026_AMIRA%20YOSELYN%20MEJIA.pdf</t>
  </si>
  <si>
    <t>3611073169</t>
  </si>
  <si>
    <t>S345</t>
  </si>
  <si>
    <t>3000000</t>
  </si>
  <si>
    <t>CA-0053-2026</t>
  </si>
  <si>
    <t>https://gobedomex-my.sharepoint.com/personal/coordtic_om_edomex_gob_mx/Documents/Aplicaciones/Microsoft%20Forms/Sistema%20de%20Seguimiento%20(2)%201/N%C3%BAmero%20de%20Oficio%20de%20liberaci%C3%B3n%20de%20recursos/Suficiencia%20CA-0053-2026_AMIRA%20YOSELYN%20MEJIA.pdf</t>
  </si>
  <si>
    <t>3611073158</t>
  </si>
  <si>
    <t>S346</t>
  </si>
  <si>
    <t>6000000</t>
  </si>
  <si>
    <t>CA-0057-2026</t>
  </si>
  <si>
    <t>https://gobedomex-my.sharepoint.com/personal/coordtic_om_edomex_gob_mx/Documents/Aplicaciones/Microsoft%20Forms/Sistema%20de%20Seguimiento%20(2)%201/N%C3%BAmero%20de%20Oficio%20de%20liberaci%C3%B3n%20de%20recursos/Suficiencia%20CA-0057-2026_AMIRA%20YOSELYN%20MEJIA.pdf</t>
  </si>
  <si>
    <t>3611073159</t>
  </si>
  <si>
    <t>S347</t>
  </si>
  <si>
    <t>CA-0054-2026</t>
  </si>
  <si>
    <t>https://gobedomex-my.sharepoint.com/personal/coordtic_om_edomex_gob_mx/Documents/Aplicaciones/Microsoft%20Forms/Sistema%20de%20Seguimiento%20(2)%201/N%C3%BAmero%20de%20Oficio%20de%20liberaci%C3%B3n%20de%20recursos/Suficiencia%20CA-0054-2026_AMIRA%20YOSELYN%20MEJIA.pdf</t>
  </si>
  <si>
    <t>3611073164</t>
  </si>
  <si>
    <t>S348</t>
  </si>
  <si>
    <t>CA-0055-2026</t>
  </si>
  <si>
    <t>https://gobedomex-my.sharepoint.com/personal/coordtic_om_edomex_gob_mx/Documents/Aplicaciones/Microsoft%20Forms/Sistema%20de%20Seguimiento%20(2)%201/N%C3%BAmero%20de%20Oficio%20de%20liberaci%C3%B3n%20de%20recursos/Suficiencia%20CA-0055-2026_AMIRA%20YOSELYN%20MEJIA.pdf</t>
  </si>
  <si>
    <t>3611073165</t>
  </si>
  <si>
    <t>S349</t>
  </si>
  <si>
    <t>2700000</t>
  </si>
  <si>
    <t>CA-0056-2026</t>
  </si>
  <si>
    <t>2700000.02</t>
  </si>
  <si>
    <t>https://gobedomex-my.sharepoint.com/personal/coordtic_om_edomex_gob_mx/Documents/Aplicaciones/Microsoft%20Forms/Sistema%20de%20Seguimiento%20(2)%201/N%C3%BAmero%20de%20Oficio%20de%20liberaci%C3%B3n%20de%20recursos/Suficiencia%20CA-0056-2026_AMIRA%20YOSELYN%20MEJIA.pdf</t>
  </si>
  <si>
    <t>3611073162</t>
  </si>
  <si>
    <t>S350</t>
  </si>
  <si>
    <t>"MANTENIMIENTO Y RECARGA DE EXTINTOR DE 12 KILOGRAMOS A BASE DE POLVO QUÍMICO SECO (P.Q.S.)  MANTENIMIENTO Y RECARGA DE EXTINTOR DE 1 KILOGRAMO A BASE DE POLVO QUÍMICO SECO (P.Q.S.)  MANTENIMIENTO Y RECARGA DE EXTINTOR DE 6 KILOGRAMOS A BASE DE POLVO QUÍMICO SECO (P.Q.S.) 	 MANTENIMIENTO Y RECARGA DE EXTINTOR DE 9 KILOGRAMOS A BASE DE POLVO QUÍMICO SECO (P.Q.S.) "</t>
  </si>
  <si>
    <t>S351</t>
  </si>
  <si>
    <t>3331 Servicios informáticos</t>
  </si>
  <si>
    <t>SERVICIO INTEGRAL DE TRANSFORMACIÓN DOCUMENTAL Y ADMINISTRADOR DE VISOR DE IMAGEN PARA LA SECRETARÍA DE FINANZAS</t>
  </si>
  <si>
    <t>S352</t>
  </si>
  <si>
    <t>"EQUIPO DE ALMACENAMIENTO (NAS) PARA ESCRITORIO  LECTOR DE CÓDIGO DE BARRAS 1D/2D TABLETA MULTITÁCTIL DE 12.1 PULGADAS  MONITOR PARA EQUIPO DE CÓMPUTO  TELÉFONO IP DE ESCRITORIO CON SOPORTE PARA DOS LÍNEAS SIP. EQUIPO DE CÓMPUTO DE ESCRITORIO CON FORMATO DE TIPO REDUCIDO (SFF), CON MONITOR DE 27"" FHD, UN PROCESADOR DE 16 NÚCLEOS LANZADO EN 2026 (8 P-CORES CON VELOCIDAD BASE DE 2.1 GHZ + 8 E-CORE CON VELOCIDAD BASE DE 1.5 ), 30 MB DE CACHE, 16 GB EN MEMORIA RAM DDR5-4400, UNIDAD DE ALMACENAMIENTO DE ESTADO SÓLIDO M.2 CON CAPACIDAD DE 512 GB, WI-FI 6 Y SISTEMA OPERATIVO WINDOWS PRO ÚLTIMA VERSIÓN LIBERADA.  EQUIPO DE CÓMPUTO MÓVIL AVANZADO (LAPTOP) DE 15.6"" CON UN PROCESADOR DE 16 NÚCLEOS LANZADO EN 2026 (8 P-CORES CON VELOCIDAD BASE DE 1.4 GHZ, 8 E-CORES CON VELOCIDAD BASE DE 900 MHZ, 2 LPE-CORES CON VELOCIDAD BASE DE 700 MHZ Y 24 MB DE CACHE), 16 GB EN MEMORIA RAM DDR5 5600 MT/S, UNA UNIDAD DE ESTADO SÓLIDO CON CAPACIDAD DE 512 GB, UN PUERTO HDMI 2.1, CONECTIVIDAD WI FI 6E, PANTALLA FHD (1920 X 1080) DE 15.6"", SOFTWARE ANTIVIRUS TIPO EDR Y SISTEMA OPERATIVO WINDOWS PRO ÚLTIMA VERSIÓN LIBERADA. SWITCH - L2+ MANAGEMENT SWITCH WITH 8XGE + 2XSFP + 1XRJ45 CONSOLE AND AUTOMATIC LIMITED 130W POE. INCLUYE 36 MESES DE FORTICARE PREMIUNM SUPPORT. ADAPTADOR - STREAMS 3 RADIOS, INTERNAL ANTENNAS, 100/1000/2500/5000 BASE-T RJ45, BT/BLE, 1X RS-232 RJ45 SERIAL PORT. CEILING/WALL MOUNT KIT INCLUDED. FOR POWER ORDER: 802.3AT POE INJECTOR GPI-130 OR AC ADAPTER SP- FAP250-PA. REGION CODE N INCLUYE 36 MESES DE FORTICARE PREMIUNM SUPPORT SWITCH - LAYER 2 FORTIGATE SWITCH CONTROLLER COMPATIBLE POE+ SWITCH WITH 24X 1G. RJ45 WITH POE+ AND 4X 10G/1G SFP+/SFP PORTS AND 1X RJ45 CONSOLE PORT. MAX 370W POE OUTPUT LIMIT WITH SMART FAN/TEMPERATURE CONTROL. INCLUYE 36 MESES DE FORTICARE PREMIUNM SUPPORT SWITCH - LAYER 2 FORTIGATE SWITCH CONTROLLER COMPATIBLE POE+ SWITCH WITH 48X 1G RJ45 WITH POE+ AND 4X 10G/1G SFP+/SFP PORTS AND 1X RJ45 CONSOLE PORT. MAX 740W POE OUTPUT LIMIT.  INCLUYE 36 MESES DE FORTICARE PREMIUNM SUPPORT IMPRESORA LÁSER A COLOR LEXMARK CS735DE - NÚMERO DE PARTE 47C9125 ESCÁNER DE RED HP SCANJET PRO 4500 FN1"</t>
  </si>
  <si>
    <t>S353</t>
  </si>
  <si>
    <t>"ÁCIDO ACETILSALICÍLICO DE 100 MILIGRAMOS DICLOFENACO TABLETAS 100 MILIGRAMOS COMPLEJO B CON DICLOFENACO TABLETAS IBUPROFENO DE 600 MILIGRAMOS HIOSCINA/METAMIZOL 10/250 MG. CAJA CON 10 TAB. NEOMICINA/CAOLÍN/PECTINA 129 MG/280 MG/30 MG CAJA CON 20 TAB. OMEPRAZOL 20 MG CAPSULAS CAJA CON 30 CAPSULAS MAGALDRATO-DIMETICONA CAJA CON 10 SOBRES MELOXICAM-METOCARBAMOL 7.5/215 MG CAJA CON 20 CAPSULAS PARACETAMOL 500 MG CAJA CON 10 TAB. PARACETAMOL/CLORFENAMINA Y FENILIDRAMINA 500 MG CAJA CON 10 TAB. KETOROLACO 10 MILIGRAMOS LORATADINA 10 MILIGRAMOS NAPROXENO SODICO 500 MILIGRAMOS IBUPROFENO 400 MILIGRAMOS/CAFEINA 100 MILIGRAMOS BICARBONATO DE SODIO, ÁCIDO CITRICO, ÁCIDO TARTÁRCIO"</t>
  </si>
  <si>
    <t>S354</t>
  </si>
  <si>
    <t>"COJÍN PARA SELLO DE GOMA DEL NÚMERO 2  DEDAL DEL NÚMERO 11  PAPEL CARBON MARCADOR DE CERA BOLÍGRAFO PUNTO MEDIANO  CORRECTOR LÍQUIDO DE 20 MILILITROS LÍQUIDO A BASE DE AGUA DE COLOR BLANCO CLIP JUMBO  CLIP MARIPOSA DEL NÚMERO 1  CLIP MARIPOSA DEL NÚMERO 2  CLIP PLASTIFICADO DEL NÚMERO 2  CORRECTOR TIPO BOLÍGRAFO DE 8 MILILITROS  DESENGRAPADORA VERTICAL MAGNÉTICA  DESPACHADOR DE CINTA ADHESIVA ESPIRAL DE PLÁSTICO DE 13 MILÍMETROS  ESPIRAL DE PLÁSTICO DE 25 MILÍMETROS PRESENTACIÓN EN CAJA CON 33 PIEZAS. ESPIRAL DE PLÁSTICO DE 30 MILÍMETROS   GOMA DE MIGAJÓN, PAQUETE GOMA TIPO BLOQUE  GOMA TIPO LÁPIZ   LÁPICES DE COLORES CON 12 PIEZAS LÁPIZ AMARILLO NÚMERO 2 MARCADOR DE AGUA FLUORESCENTE, CAJA  MARCADOR DE AGUA, CAJA  LIGAS DEL NÚMERO 10, 80 GRAMOS ARILLO METÁLICO DE 3/8 DE PULGADA -  BOLÍGRAFO TIPO ROLLER PUNTO MEDIANO  CARPETA DE 1 PULGADA TAMAÑO CARTA (REGISTRADOR ECOLÓGICO) CARPETA DE 2 PULGADAS TAMAÑO CARTA (REGISTRADOR ECOLÓGICO)  CARPETA DE 2 PULGADAS TAMAÑO CARTA TIPO REGISTRADOR CARPETA DE 2 PULGADAS TAMAÑO OFICIO (REGISTRADOR ECOLÓGICO)  CARPETA DE 3 PULGADAS TAMAÑO CARTA (REGISTRADOR ECOLÓGICO) CARPETA PANORÁMICA DE 1 PULGADA TAMAÑO CARTA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PRESSBOARD TAMAÑO CARTA   CARPETA PRESSBOARD TAMAÑO OFICIO   CARPETA REGISTRADOR DE 3 PULGADAS TAMAÑO OFICIO CHINCHETAS CLIP DEL NÚMERO 1  CLIP DEL NÚMERO 2  CLIP PLASTIFICADO DEL NÚMERO 1 GRAPAS DE 26/6 DE PULGADA  ÍNDICE SEPARADOR  LÁPIZ ADHESIVO DE 20 GRAMOS LÁPIZ ADHESIVO DE 40 GRAMOS LÁPIZ ADHESIVO ECOLÓGICO DE 36 GRAMOS  LÁPIZ CHECADOR ROJO CARMÍN LÁPIZ DE MADERA BICOLOR - LIGAS DEL NÚMERO 18, 80 GRAMOS -  MARCADOR DE CERA  MARCADOR PARA PIZARRÓN BLANCO  MARCADOR PERMANENTE DE DOBLE PUNTA MARCADOR PERMANENTE DE PUNTO FINO MARCADOR PERMANENTE MICA TÉRMICA RÍGIDA DE 6.5 POR 9.5 CENTÍMETROS MICA TÉRMICA RÍGIDA DE 9 POR 13.5 CENTÍMETROS MICA TÉRMICA TAMAÑO CARTA 100 PIEZAS MICA TÉRMICA TAMAÑO CARTA 50 PIEZAS MINAS DE 0.5 MILÍMETROS MINAS DE 0.7 MILÍMETROS PASTA NEGRA TAMAÑO CARTA PASTA NEGRA TAMAÑO OFICIO PASTA TRANSPARENTE TAMAÑO CARTA  PASTA TRANSPARENTE TAMAÑO OFICIO  PEGAMENTO BLANCO DE 1 KILOGRAMO  PEGAMENTO BLANCO DE 110 GRAMOS PEGAMENTO BLANCO DE 250 GRAMOS   PLUMÓN DE PUNTO FINO, 3 PIEZAS  PROTECTOR DE HOJAS TAMAÑO CARTA 3 ORIFICIOS SEPARADORES TAMAÑO CARTA PESTAÑAS OVALADAS SUJETA DOCUMENTOS DE 19 MILÍMETROS SUJETA DOCUMENTOS DE 25 MILÍMETRO SUJETA DOCUMENTOS DE 32 MILÍMETROS SUJETA DOCUMENTOS DE 51 MILÍMETROS TIJERA DE 6 PULGADAS  TINTA DE GOTERO 25 MILILITROS TINTA PARA FOLIADOR DE 12 MILILITROS ARILLO DE PLÁSTICO DE 1 PULGADA  ARILLO DE PLÁSTICO DE 3/4 DE PULGADA ARILLO DE PLÁSTICO DE 3/8 DE PULGADA  ARILLO DE PLÁSTICO DE 5/16 DE PULGADA ARILLO DE PLÁSTICO DE 7/8 DE PULGADA  ARILLO DE PLÁSTICO DE 9/16 DE PULGADA ARILLO METÁLICO DE 1 PULGADA ARILLO METÁLICO DE 1/2 PULGADA ARILLO METÁLICO DE 1/4 DE PULGADA  ARILLO METÁLICO DE 3/4 DE PULGADA   ARILLO METÁLICO DE 5/16 DE PULGADA   ARILLO METÁLICO DE 5/8 DE PULGADA BARRA DE SILICÓN BOLÍGRAFO DE GEL  BOLÍGRAFO DE TINTA BORRABLE BOLÍGRAFO PUNTO MEDIANO  BOLÍGRAFO TIPO ROLLER PUNTO FINO RETRÁCTIL  BOLÍGRAFO TIPO ROLLER PUNTO MEDIANO RETRÁCTIL  BROCHE METÁLICO PARA EXPEDIENTE  CARPETA PANORÁMICA DE 1 1/2 PULGADA TAMAÑO CARTA CARPETA REGISTRADOR DE 3 PULGADAS TAMAÑO CARTA  CLIP DEL NÚMERO 3 PROTECTOR DE HOJAS TAMAÑO CARTA 5 ORIFICIOS  PROTECTOR DE HOJAS TAMAÑO OFICIO 3 ORIFICIOS PROTECTOR DE HOJAS TAMAÑO OFICIO 5 ORIFICIOS QUITA GRAPAS 5.5 CENTÍMETROS  REGLA DE ALUMINIO 30 CENTÍMETROS REGLA DE PLÁSTICO 30 CENTÍMETROS SACAPUNTAS DE METAL SACAPUNTAS DE PLÁSTICO SACAPUNTAS DOBLE DE METAL SEPARADORES MENSUALES TAMAÑO CARTA 12 DIVISIONES SEPARADORES TAMAÑO CARTA 10 DIVISIONES SEPARADORES TAMAÑO CARTA 12 DIVISIONES SEPARADORES TAMAÑO CARTA 31 DIVISION</t>
  </si>
  <si>
    <t>S355</t>
  </si>
  <si>
    <t>"GORRA CORBATA CHALECO CAPITONEADO CON LOGOTIPOS CHAMARRA TIPO EJECUTIVA INVEA CARETA DE LENTE PROTECTOR FACIAL CHALECO DE SEGURIDAD CASCO PROTECTOR TAPONES AUDITIVOS CON CORDÓN  LENTES DE PROTECCIÓN  FAJA SACROLUMBAR ELÁSTICA CON TIRANTES  ZAPATO INDUSTRIAL CON CASQUILLO DIELÉCTRICO  BATA DE TRABAJO POLIÉSTER  GUANTES PARA ELECTRICISTA  BATA INDUSTRIAL DE MANGA LARGA  GUANTE DE CARNAZA  GUANTES DE NYLON RECUBIERTOS CON NITRILO  LÍNEA DE VIDA CHALECO RECTO CON BORDADOS. SÍLBATO PIN BIDIMENSIONAL DE 3 POR 3 CENTÍMETROS PASHMINA COLOR VINO CHAMARRA NEGRA CON BORDADO BLANCO CHALECO NEGRO CON BORDADO BLANCO PLAYERA BLANCA TIPO POLO CON BORDADO NEGRO GORRA NEGRA CON BORDADO BLANCO CHAMARRA COLOR VINO CHALECO COLOR VINO"</t>
  </si>
  <si>
    <t>S356</t>
  </si>
  <si>
    <t>"CAFÉ DE GRANO TIPO GOURMET DE 1 KILOGRAMO REFRESCO SABOR COLA DE 355 MILILITROS TÉ SOBRES DE 186 SABORES SURTIDOS SUSTITUTO DE CREMA PARA CAFÉ CAFÉ SOLUBLE DE 400 GRAMOS SERVILLETAS DE PAPEL DE 220 PIEZAS AGUA MINERAL 330 MILILITROS, PAQUETE AGUA DE 250 MILILITROS REFRESCO SABOR COLA SIN AZÚCAR 355 MILILITROS, PAQUETE DULCE CARAMELO MACIZO CAFÉ MANTEQUILLA 1 KILOGRAMO DULCE CARAMELO MACIZO RON MANTEQUILLA 1 KILOGRAMO SNACK DE NUECES Y FRUTAS DESHIDRATADAS 900 GRAMOS AGUA EMBOTELLADA DE 355 MILILITROS AGUA MINERAL NATURAL CARBONATADA 600 MILILITROS CÁPSULAS DE CAFÉ AMERICANO CAFÉ CAPPUCCINO CAFÉ SOLUBLE DE 250 GRAMOS ROJO CAFÉ SOLUBLE DESCAFEINADO 250 GRAMOS VERDE CAFÉ TOSTADO MOLIDO AZUL 1 KILOGRAMO CARAMELO RELLENO CON PASAS DE 500 GRAMOS REFRESCO EN LATA SIN CALORÍAS DE 355 MILILITROS REFRESCO EN LATA SABOR ORIGINAL DE 355 MILILITROS SURTIDO DE GALLETAS RICO DE 424 GRAMOS TÉ DE FRUTOS ROJOS TÉ DE MANZANILLA SUSTITUTO DE AZÚCAR CON 100 SOBRES AMARILLOS AGUA EMBOTELLADA DE 1.5 MILILITROS AGUA MINERAL DE LATA DE 355 MILILITROS  AZÚCAR MORENA CACAHUATE JAPONES 170 GRAMOS CAFÉ CAPPUCCINO MOKA EN SOBRES CAFÉ CAPPUCCINO ORIGINAL EN SOBRES CAFÉ CAPPUCCINO VAINILLA EN SOBRES CAFÉ SOLUBLE DE 250 GRAMOS ROJO CAFÉ SOLUBLE DESCAFEINADO 250 GRAMOS VERDE CÁPSULAS DE CAFÉ AMERICANO CARAMELO MACIZO HARD CANDY 396 GRAMOS ORIGINAL CHOCOLATES DULCE DE TAMARINDO DULCE SURTIDO 470 GRAMOS DULCE SURTIDO 500 GRAMOS FRITURAS CHEETOS ORIGINAL DE 18 GRAMOS FRITURAS CHURRUMAIS DE 18 GRAMOS FRITURAS DE QUESO DE 20 GRAMOS FRITURAS SABOR SAL DE 18 GRAMOS FRITURAS NACHOS DE 23 GRAMOS FRITURAS ORIGINALES DE 50 GRAMOS FRITURAS RANCHERITOS DE 20 GRAMOS GALLETAS CON CHISPAS DE CHOCOLATE 285 GRAMOS GALLETAS DE CHOCOLATE DE 327 GRAMOS GALLETAS DE MANTEQUILLA 300 GRAMOS GOMA DE MASCAR SUAVE AZUL CIELO GOMA DE MASCAR SUAVE VERDE PASTILLA COMPRIMIDA SABOR MENTA DE 310 GRAMOS PASTILLA COMPRIMIDA SABOR YERBABUENA DE 310 GRAMOS PASTILLAS DE MIEL PAQUETE CON 12 PIEZAS REFRESCO EN LATA SABOR LIGHT DE 355 MILILITROS REFRESCO EN LATA SABOR LIMÓN DE 355 MILILITROS REFRESCO EN LATA SABOR MANZANA DE 355 MILILITROS REFRESCO EN LATA SABOR NARANJA DE 355 MILILITROS REFRESCO EN LATA SABOR ORIGINAL DE 355 MILILITROS REFRESCO EN LATA SABOR TORONJA DE 355 MILILITROS REFRESCO EN LATA SABOR SANGRÍA DE 355 MILILITROS REFRESCO EN LATA SIN AZÚCAR DE 355 MILILITROS SURTIDO DE GALLETAS DE 170 GRAMOS SURTIDO DE GALLETAS DE 350 GRAMOS SURTIDO DE GALLETAS DE 380 GRAMOS GALLETAS SURTIDO RICO DE 424 GRAMOS SUSTITUTO DE CREMA PARA CAFÉ CON 160 GRAMOS SUSTITUTO DE CREMA PARA CAFÉ EN SOBRE TÉ DE HIERBABUENA TÉ DE LIMÓN TÉ EN SOBRE PARA INFUSIÓN TÉ INFUSO ROOIBOS, STRAWBERRY &amp; VAINILLA TÉ VERDE"</t>
  </si>
  <si>
    <t>S357</t>
  </si>
  <si>
    <t>"FOCO DE 100 WATTS  APAGADOR SENCILLO CON TAPA SOQUET  LÁMPARA DE 32 WATTS  CINCHO DE 10 CENTÍMETROS  CANALETA DE 2 VÍAS DE PVC  CINTA PARA DUCTOS  LÁMPARA DE EMERGENCIA DE 90 LEDS  FOCO AHORRADOR DE 80 WATTS LÁMPARA DE 60 WATTS FOCO AHORRADOR DE 23 WATTS  FOCO AHORRADOR DE 65 WATTS  CANALETA DE 1/2 PULGADA  FOCO AHORRADOR DE 10 WATTS  CONTACTO DUPLEX CON PLACA CINTA DE AISLAR DE 19 MILÍMETROS CLAVIJA METÁLICA USO RUDO FOCO AHORRADOR DE 15 WATTS CANALETA PLÁSTICA DE 12 POR 32 MILÍMETROS  POR  2 METROS DE LARGO CONTACTO SENCILLO CON TAPA  CLAVIJA  CINTA DE AISLAR DE VINIL  SOQUET DE BAQUELITA FOCO AHORRADOR DE 24 WATTS  LÁMPARA TUBO LED 20 WATTS FOCO LED TIPO SPOTLIGHT DE 5.5 WATTS DETECTOR DE PRESENCIA DE TECHO  EXTRACTOR ULTRA DELGADO  BATERÍA ALCALINA AA DESECHABLE BATERÍA  RECARGABLE AAA  CANALETA AUTOADHERIBLE 20 POR 20 MILÍMETROS POR 2 METROS DE LARGO CINCHOS DE 15 CENTÍMETROS  CINCHOS DE 30 CENTÍMETROS  FOCO TIPO LED  PANEL CIRCULAR PARA EMPOTRAR LED 9 WATTS.  CAJA CHALUPA DE 2 POR 4 PULGADAS APAGADOR CON PLACA GABINETE LED PARA SOBREPONER REFLECTOR LED DE 200 WATTS  LÁMPARA LED SOBREPONER DE 18 WATTS LÁMPARA COLGANTE TECNOLOGIA LED  LÁMPARA LED DE TECHO  FOCO AHORRADOR DE 23 WATTS PILA ALCALINA AA PILA ALCALINA AAA POLIDUCTO DE 1/2 PULGADA CARGADOR CON (4) BATERIAS RECARGABLES  GABINETE BLANCO CON REJA Y FOCOS LED 36 W CANALETA PLÁSTICA 2 X 1.2 X 200 CENTÍMETROS AUTOADHERIBLE CANALETA PLÁSTICA 2.5 X 2.5 X 200 CENTÍMETROS AUTOADHERIBLE CINTA ADHESIVA DOBLE CARA TRANSPARENTE 1 PULGADA DE ANCHO POR 1.50 METROS DE LARGO APAGADOR ESCALERA CON  PLACA LUMINARIO DE LED PARA EMPOTRAR DE 24 WATTS LÁMPARA SOLAR PARA EXTERIOR  PANEL LED DE 60 POR 60 CENTIMETROS, LUZ BLANCA  APAGADOR DOBLE CON TAPA PANEL DE LED DE 30 X 120 CENTÍMETROS. CAJA DE CONTACTOS PARA CANALETA BATERÍA RECARGABLE AA EXTENSIÓN ELÉCTRICA USO RUDO DE 20 METROS EXTENSIÓN ELÉCTRICA USO RUDO DE 6 METROS EXTENSIÓN ELÉCTRICA USO RUDO DE 15 METROS EXTENSIÓN ELÉCTRICA DE 4 METROS EXTENSIÓN ELÉCTRICA USO RUDO DE 10 METROS CINCHOS DE 20 CENTÍMETROS EXTENSIÓN  PARA LÍNEA TELEFÓNICA DE 10 METROS EXTENSIÓN  PARA LÍNEA TELEFÓNICA DE 15 METROS EXTENSIÓN  PARA LÍNEA TELEFÓNICA DE 4.5 METROS TAPA DE 2 PERFORACIONES PARA JACK RJ45  CAJA EXTERIOR SENCILLA  PROBADOR DE CORRIENTE TIPO LAPIZ LÁMPARA DE TUBO FLUORESCENTE DE 30 WATTS LÁMPARA LINTERNA DE MANO RECARGABLE MULTICONTACTO DE 6 ENTRADAS EXTENSIÓN ELÉCTRICA USO RUDO DE 5 METROS EXTENSIÓN ELÉCTRICA DE 5 METROS EXTENSIÓN ELÉCTRICA DE 3 METROS PROBADOR DE POLARIDAD PARA CONTACTOS GUÍA PARA CABLE 30 METROS FOCO ESPIRAL DE 26 WATTS T2 LINTERNA TIPO MINERO CLAVIJA CONVERTIDORA LÁMPARA TUBO DE LED 18 WATTS LÁMPARA FLUORESCENTE DE 14 WATTS T8 EXTENSIÓN ELECTRICA DE 20 METROS USO RUDO EXTENSIÓN ELÉCTRICA USO RUDO DE 30 METROS CABLE UTP CATEGORIA 6 CANALETA DE ALUMNIO MEDIA CAÑA DE 2 ½ PULGADA LÁMPARA DE MANO TÁCTICA DE 3000 LUMENES EXTENSIÓN ELÉCTRICA DE USO RUDO 2 METROS CINTA CANELA GRIS INDUSTRIAL EXTENSIÓN DE 10 METROS PROBADOR UNIVERSAL DE PILAS PLUG RJ11 CONECTOR RJ CATEGORÍA 5 EMPOTRADO SIN LAMPARA ACETATO INTERIOR GABINETE METALICO LAMPARA LED MR16 LAMPARA LED GU10 LAMPARA PAR 20 LED LAMPARA LED TIPO GLOBO LAMPARA LED VINTAGE TIPO FLAMA LAMPARA TIPO FOCO LED LAMPARA TIPO GLOBO LED LAMPARA LED CUADRADA PARA EMPOTRAR LAMPARA LED DOWNLIGHT EMPOTRABLE LAMPARA LED DE SOBREPONER CIRCULAR TUBO T8 LED TAPA DE 1 PERFORACIÓN PARA JACK RJ45  CANALETA DE ALUMNIO MEDIA CAÑA DE 1 ½ PULGADA GRAPA PARA CABLE 5 MILIMETROS EXTENSIÓN ELÉCTRICA USO RUDO DE 20 METROS. PILA ALCALINA AAA  EXTENSIÓN ELÉCTRICA USO RUDO DE 6 METROS CINTA DE AISLAR DE 19 MILÍMETROS  CINCHOS DE 15 CENTÍMETROS "</t>
  </si>
  <si>
    <t>S358</t>
  </si>
  <si>
    <t>"CARTUCHO HP CE255X TONER HP CE410A  TONER HP CE411A  TONER HP CE412A TONER HP CE413A TONER HP CF280A TONER HP CF410A  TONER HP CF411A TONER HP CF412A  TONER HP Q7551A  CD GRABABLE DVD-RW Re Writable, o DVD+  CARTUCHO HP W2020A CARTUCHO HP W2021A CARTUCHO HP W2022A CARTUCHO HP W2023A UNIDAD DE IMAGEN LEXMARK 52D0Z00 TONER LEXMARK 74C4SC0 ALCOHOL ISOPROPÍLICO TONER HP CF258A  TONER HP CE505A TONER SAMSUNG MLT-D203L  LIMPIADOR ANTIESTÁTICO DE PANTALLAS LOCIÓN LIMPIADORA PARA COMPUTADORA DVD+R LIMPIADOR ANTIESTÁTICO DE PANTALLAS LOCIÓN LIMPIADORA PARA COMPUTADORA CD REGRABABLE  AIRE COMPRIMIDO PARA COMPUTADORA. CONTENIDO: 440 MILILITROS TAMBORES 013R00662 PARA IMPRESORA XEROX ALTALINK CON NÚMERO DE PARTE 013R00662 KIT DE MANTENIUMIENTO DE FUSOR LEXMARK 40x8420   TONER LEXMARK 52D4H00  TONER HP CE278A  TONER HP CF413A  CARTUCHO HP L0R93AL CARTUCHO HP L0R96AL  ACETATO PARA PLOTTER Contenedor de Tóner Residual XEROX 008R13061 CD-R.  Disco regrabable (CD-RW).  CARTUCHO HP L0R87AL  CARTUCHO HP L0R90AL  CD-R CARTUCHO DE TINTA HP 62XL TRICOLOR, ALTO RENDIMIENTO CARTUCHO DE TINTA CANON PFI-030BK CARTUCHO DE TINTA CANON PFI-030C  CARTUCHO DE TINTA CANON PFI-030M CARTUCHO DE TINTA CANON PFI-030MBK CARTUCHO DE TINTA CANON PFI-030Y   LIMPIADOR DE CORREA DE TRANSFERENCIA XEROX 001R00613.   FUSOR XEROX 604K94290. DVD REGRABABLE O BORRABLE,  LIMPIADOR DE CORREA DE TRANSFERENCIA XEROX 001R00613 TONER LEXMARK 66S0XA0 PARA IMPRESORA MS632DWE  TONER LEXMARK 71C1070 YELLOW PARA IMPRESORA CS735 TONER LEXMARK 71C10C0 CYAN PARA IMPRESORA CS735 TONER LEXMARK 71C10M0 MAGENTA PARA IMPRESORA CS735 TONER LEXMARK 71C80K0 BLACK C PARA IMPRESORA LEXMARK CS735 KIT DE UNIDAD DE IMAGEN B/N PARA IMPRESORA LEXMARK CS735 KIT DE UNIDAD DE IMAGEN DE COLOR PARA IMPRESORA LEXMARK CS735 KIT DE MANTENIMIENTO PARA IMPRESORA LEXMARK CS735 FUSOR LEXMARK 40X7743   Tóner XEROX 006R01509.  TónerXEROX 006R01510.   Tóner XEROX 006R01511.  Tóner XEROX 006R01512.  Tóner LEXMARK Modelo 58D4U00   CARTUCHO HP 62XL   CARTUCHO HP 62XL  ESPUMA LIMPIADORA DE 400 GRAMOS TOALLAS HÚMEDAS PARA PC CABEZAL IMPRESIÓN CANON PF-06  UNIDAD DE IMAGEN LEXMARK 66S0ZA0 PARA IMPRESORA  MS632DWE  PAPEL BOND UNIVERSAL PARA PLOTTER Q1397A  FUSOR PARA IMAGEN C7020 XEROX-115R00114 KIT DE MANTENIMIENTO 110V-CF064A, 220V-CF065A CONTENEDOR DE RESIDUOS XEROX 115R00128 KIT DE TRANSFERENCIA DE IMAGEN PARA HP COLOR LASERJET CP4525 TAMBOR XEROX 113R00780 TONER XEROX 106R03745 TONER XEROX 106R03746 TONER XEROX 106R03748 CARTUCHO HP CE390A TONER XEROX 106R03887, NEGRO TONER XEROX 106R03882, MAGENTA TONER XEROX 106R03883, AMARILLO TONER XEROX 106R03881, CIAN TONER XEROX 106R02778  TONER XEROX 106R03621  TONER BROTHER  TN-221C TONER BROTHER TN-221Y TONER HP CF-331A TONER HP CF-332A TONER HP CF-333A TONER HP CF 411A TONER HP CE283A TONER HP CF-330X UNIDAD DE IMAGEN NEGRA LEXMARK MX822  CARTUCHO DE TÓNER PARA LEXMARK MX822  APUNTADOR LASER DE PLUMA CON FOCO COLOR VERDE RECIPIENTE PARA TONER RESIDUAL CON DURACIÓN ESTIMADA DE 50,000 PAGINAS WT-220CL KIT DE TRANSFERENCIA PARA BROTHER  DR-221CL FUSOR HP M600 M602 M603 M601 DE ALTO RENDIMIENTO HP UNIDAD DE TAMBOR 4 PIEZAS CONJUTO DE UNIDAD DE CILINDRO CON 4 PIEZAS DR-221 CL KIT DE GOMAS PARA EPSON DS-530 DS-570W DS-770 SET 4 PIEZAS CARTUCHO HP W2220A CARTUCHO HP W2221A CARTUCHO HP W2222A CARTUCHO HP W2223A TONER HP CE390X"</t>
  </si>
  <si>
    <t>S359</t>
  </si>
  <si>
    <t>"AROMATIZANTE EN AEROSOL DE 400 MILILITROS BLANQUEADOR DE 1 LITRO JABÓN LÍQUIDO PARA MANOS DE 5.68 LITROS PASTILLA LIMPIADORA PARA W.C.  AROMATIZANTE EN AEROSOL DE 250 MILILITROS BLANQUEADOR DE 3.78 LITROS GEL ANTISÉPTICO DE 75 GRAMOS LIMPIADOR MULTIUSOS DE 20 LITROS DETERGENTE EN POLVO MULTIUSOS DE 1 KILOGRAMO  BOLSA DE PLASTICO TRANSPARENTE  TOALLA DE PAPEL INTERDOBLADA, 100 TOALLAS BOLSA PARA BASURA, DE 90 POR 120 CENTÍMETROS DOSIFICADOR DE JABÓN TOALLA DE PAPEL INTERDOBLADA, 100 TOALLAS BOLSA PARA BASURA, DE 48 POR 60 CENTIMETROS JABON LÍQUIDO PARA MANOS 500 MILILÍTROS BOTE PARA BASURA, DE 11 LITROS  DISPENSADOR DE PAPEL HIGIÉNICO  DISPENSADOR DE PAPEL HIGIÉNICO  DISPENSADOR DE TOALLA INTERDOBLADA  FIBRA METÁLICA ESPIRAL SHAMPOO CON CERA PAÑO DE MICROFIBRA  JERGA DE 50 CENTÍMETROS POR 25 METROS FRANELA DE ALGODÓN EN ROLLO LIMPIADOR PARA MUEBLES EN AEROSOL DE 333 GRAMOS LIMPIADOR DE VIDRIOS DE 750 MILILITRO FRANELA DE ALGODÓN EN METRO GUANTES DE HULE JABÓN DE ESPUMA PARA MANOS, DE 220 MILILITROS  JABÓN EN BARRA PARA MANOS, DE 150 GRAMOS  LIMPIADOR MULTIUSOS DE 1 LITRO   PAPEL HIGIÉNICO JUMBO DE 500 METROS, 6 ROLLOS PAÑUELOS DESECHABLES DE 90 PIEZAS PAPEL HIGIÉNICO DE 300 HOJAS, 4 ROLLOS REPUESTO DE AROMATIZANTE DE 21 MILILITROS. SERVILLETAS DE 500 PIEZAS PAPEL HIGIÉNICO JUMBO DE 500 METROS, 6 ROLLOS TOALLA EN ROLLO  PAÑUELOS DESECHABLES DE 100 PIEZAS  PAPEL HIGIÉNICO DE 200 METROS, 12 ROLLOS  TOALLA EN ROLLO  TOALLA DE PAPEL INTERDOBLADA, 100 TOALLAS INSECTICIDA EN AEROSOL DE 400 MILILITROS MOP DE 1.20 METROS ESCOBA  DESODORANTE EN PASTILLA 80 GRAMOS JABÓN LÍQUIDO LAVATRASTES DE 1.4 LITROS GEL ANTIBACTERIAL DE 1 LITRO  LIMPIADOR DESINFECTANTE DE 1 LITRO  GEL ANTIBACTERIAL DE 1 LITRO SANITIZANTE MULTIUSOS  DESINFECTANTE ANTIBACTERIAL EN AEROSOL DE 354 GRAMOS SANITIZANTE DESINFECTANTE TOALLAS DESINFECTANTES PARA SUPERFICIES 80 TOALLAS  DISPENSADOR DE PARED AUTOMATICO DE AROMATIZANTE DETERGENTE EN POLVO MULTIUSOS, DE 2 KILOGRAMOS  JABÓN LÍQUIDO PARA MANOS 460 MILILITROS BOLSA PARA BASURA, DE 62 POR 80 CENTÍMETROS  CUBETA DE PLÁSTICO DE 19 LITROS FIBRA VERDE DE 12 POR 15 CENTÍMETROS  DESINFECTANTE ANTIBACTERIAL EN AEROSOL DE 400 MILILITROS TOALLA DE MICROFIBRA REPUESTO DE AROMATIZANTE DE 100 MILILITROS CLORO DESINFECTANTE CLORO DE 950 MILILITROS APARATO PARA AROMATIZANTE ELÉCTRICO AROMATIZANTE AMBIENTAL AUTOMÁTICO AROMATIZANTE ELÉCTRICO, ACEITES ESENCIALES DE 21 MILILITROS AROMATIZANTE LÍQUIDO PARA CARRO AZUL BOLSA PARA BASURA, DE 70 POR 60 CENTÍMETROS BOLSA PARA BASURA NEGRA MEDIANA COSTAL DE RAFIA BLANCO MEDIDAS 100 POR 54 CENTÍMETROS DETERGENTE LIQUIDO TRIPLE PODER LIMÓN 900 MILILITROS FIBRA CON ESPONJA GEL ANTIBACTERIAL DE 500 MILILITROS JABÓN LÍQUIDO NEUTRO 480 MILILITROS JERGA DE 100 CENTÍMETROS LIMPIADOR LÍQUIDO CON ACEITE DE PINO 828 MILILITROS  PAÑUELOS DESECHABLE SOBRE INDIVIDUAL CON 8 PIEZAS  TOALLA DE PAPEL INTERDOBLADA, 200 PIEZAS TOALLAS HÚMEDAS CON 35 PIEZAS TOALLAS SANITIZANTES DE BOLSILLO APARATO PARA AROMATIZANTE ELÉCTRICO AROMATIZANTE AMBIENTAL AUTOMÁTICO AROMATIZANTE ELÉCTRICO, ACEITES ESENCIALES DE 21 MILILITROS AROMATIZANTE LÍQUIDO PARA CARRO AZUL BOLSA PARA BASURA NEGRA MEDIANA CUBETA DE PLÁSTICO DE 19 LITROS DETERGENTE EN POLVO DE UN KILO TRIPLE PODER ESCOBA GLICERINA NATURAL 500 MILILITROS GUANTES DEL NÚMERO 7 GUANTES DEL NÚMERO 8 GUANTES DEL NÚMERO 9 JABÓN PARA MANOS DE 1.2 LITROS JABÓN PARA MANOS MARACUYÁ JABÓN PARA MANOS NEUTRO 480 MILILITROS LIMPIADOR LIQUIDO MULTIUSOS 1 LITRO MECHUDO DE ALGODÓN PAPEL HIGIENICO DE 4 ROLLOS ELEGANCE PASTILLA LIMPIADORA PARA INODORO SERVILLETAS DE 200 HOJAS SOLUCIÓN ANTISÉPTICA PARA MANOS 250 MILILITROS"</t>
  </si>
  <si>
    <t>S360</t>
  </si>
  <si>
    <t>"LIJA PARA PLOMERO GRANO 120 PINTURA VINÍLICA ACRÍLICA SATINADA BROCHA DE 3 PULGADAS RODILLO DE 9 PULGADAS TORNILLO PUNTA DE BROCA DE 1/2 PULGADA  PERFACINTA  LIJA PARA MADERA DEL NÚMERO 80  BROCHA DE 6 PULGADAS LIJA PARA AGUA DEL NÚMERO 220  PEGA AZULEJO  COMPUESTO MULTIUSOS ESTÁNDAR CEPILLO DE ALAMBRE BULTO DE CEMENTO DE 50 KILOGRAMOS MEMBRANA IMPERMEABLE 100 METROS DISCO ABRASIVO PARA CORTE DE 7 PULGADAS DISCO ABRASIVO PARA CORTE DE 9 PULGADAS ARENA PIJA PARA TABLAROCA DE 1 1/4 DE PULGADA TAQUETE DE PLÁSTICO DE 1/4 DE PULGADA RESANADOR BASE AGUA PARA MADERA COLOR PINO PIJA PARA TABLAROCA DE 1 PULGADA PREFABRICADO 3.5 MILÍMETROS GRANULADO PARA IMPERMEABILIZACIÓN PIJA CABEZA CRUZ, PUNTA DE BROCA ½ PULGADAS. EXTENSIÓN PARA PINTAR DE 1.20 METROS TORNILLOS DE ¼ PULGADAS (BOLSA DE 100 PIEZAS) PINTURA VINIL ACRILICA GALON  BROCHA DE 2 PULGADAS  BROCHA DE 4 PULGADAS  IMPERMEABILIZANTE COLOR ROJO TERRACOTA PEGAMENTO DE 353 GRAMOS SELLADOR DE SILICON CINTA AZUL DE 1 PULGADA CINTA AZUL DE 2 PULGADAS HILO PARA ALBAÑIL MANGUERA PARA NIVEL DE 1/2 PULGADA CINTA AZUL DE 3/4 PULGADAS  CINTA AZUL DE 1 1/2"" PULGADAS  RODILLO ALTA DENSIDAD ""L"" FELPA WARREN POLIESTER CON REPUESTO RODILLO ALTA DENSIDAD ""R"" FELPA WARREN RUGOSA POLIESTER CON REPUESTO  RODILLO ALTA DENSIDAD ""ER"" FELPA WARREN EXTRA RUGOSA POLIESTER CON REPUESTO  PLÁSTICO PARA CUBRIR MUEBLES USO RUDO MEDIDAS 2.75 X 3.65 M  THINNER ESTANDAR"</t>
  </si>
  <si>
    <t>S361</t>
  </si>
  <si>
    <t>"PORTA CLIPS PELICULA PARA EMPLAYAR PORTA LAPIZ Y PLUMAS FOLIDOR DE 6 DIGITOS DESPACHADOR CHICO DE CINTA ADHESIVA DESPACHADOR GRANDE DE CINTA ADHESIVA PERFORADORA 3 ORIFICIO USO RUDO GUILLOTINA BASE DE MADERA ORGANIZADOR DE ESCRITORIO PERFORADORA 1 ORIFICIO CESTO DE BASURA DE 24 LITROS PIZARRÓN BLANCO DE 1.20 METROS POR 1.50 METROS PERFORADORA 2 ORIFICIOS USO RUDO ORGANIZADOR DE ESCRITORIO GIRATORIO PIZARRÓN BLANCO DE 0.90 POR 1.20 METROS CHAROLA TAMAÑO OFICIO DE DOS NIVELES ENGRAPADORA DE USO RUDO CESTO PARA BASURA DE LÁMINA DE ACERO  CALCULADORA ELECTRÓNICA SACAPUNTAS ELÉCTRICO TRITURADORA DE 12 HOJAS ENGARGOLADORA MULTIFUNCIONAL DE 120 HOJAS  TABLA DE APOYO DE MADERA TAMAÑO OFICIO TABLA DE APOYO DE MADERA TAMAÑO CARTA SACAPUNTAS MANUAL PERFORADORA 2 ORIFICIOS ENGRAPADORA DE GOLPE DESENGRAPADORA TIPO UÑA LUPA CHAROLA DE ACRÍLICO DE 3 NIVELES ENMICADORA  PERFORADORA DE 3 ORIFICIOS INDUSTRIAL CHAROLA METÁLICA TABLA SALVA CORTES DE 45 POR 60 CENTÍMETROS DESPACHADOR DE NOTAS ADHESIVAS GUILLOTINA CAJA DE ARCHIVO MUERTO GALLETERA CAJA DE ARCHIVO MUERTO OFICIO ENGRAPADORA B440 Engrapadora metálica de escritorio, totalmente de metal, base de goma, modelo B440. CHAROLA METÁLICA  BOLSA BLANCA ALTO BRILLO DE 14 POR 14 CENTÍMETROS                                                BOLSA BLANCA ALTO BRILLO DE 32 POR 23 CENTÍMETROS                                        BOLSA BLANCA ALTO BRILLO DE 34 POR 32 CENTÍMETROS                                         BOLSA BLANCA ALTO BRILLO DE 47 POR 40 CENTÍMETROS                                        BOLSA DE PAPEL KRAFT DE 25 POR 15 CENTÍMETROS                                             BOLSA DE PAPEL KRAFT DE 30 POR 40 CENTÍMETROS                                             BOLSA DE PAPEL KRAFT DE 32 POR 32 CENTÍMETROS  BOLSA DE PAPEL KRAFT DE 35 POR 48 CENTÍMETROS                                             BOLSA DE PAPEL KRAFT DE 37 POR 14 CENTÍMETROS                                              BOLSA DE PAPEL KRAFT DE 38.5 POR 25 CENTÍMETROS  BOLSA DE PAPEL KRAFT DE 42 POR 56 CENTÍMETROS  BOLSA DE PAPEL KRAFT DE 48 POR 40 CENTÍMETROS  BOLSA DE PAPEL KRAFT DE 50 POR 32 CENTÍMETROS CESTO DE BASURA DE 24 LITROS ENGRAPADORA B440 LISTON DE 1.0 CENTÍMETROS POR 50 METROS LISTON DE 1.5 CENTÍMETROS POR 50 METROS LISTON DE 4 CENTÍMETROS POR 50 METROS PELÍCULA TRANSPARENTE POLICLORURO DE VINILO DE 120 CENTÍMETROS DE ANCHO DOBLADAS A 60 CENTÍMETROS PERFORADORA 3 ORIFICIOS USO RUDO PERSONIFICADOR Fabricado en acrílico. Medidas de 9.5  PERSONIFICADOR CHICO PIZARRÓN BLANCO DE 0.90 POR 1.20 METROS PIZARRÓN BLANCO DE 1.20 METROS POR 1.50 METROS PIZARRÓN CORCHO PIZARRÓN MIXTO DE 0.90 POR 1.20 METROS PORTA CLIP ROLLO DE POLIBURBUJA CHICA DE 120 CENTÍMETROS POR 120 METROS TABLA DE TERCIOPELO COLOR NEGRO DE 30 POR 30 CENTÍMETROS TABLA DE TERCIOPELO COLOR NEGRO DE 30 POR 40 CENTÍMETROS TABLA DE TERCIOPELO COLOR NEGRO DE 35 POR 35 CENTÍMETROS TABLA DE YUTE TONO CLARO DE 35 POR 35 CENTÍMETROS TABLA DE YUTE TONO CLARO DE 40 POR 40 CENTÍMETROS TABLA DE YUTE TONO CLARO DE 40 POR 50 CENTÍMETROS TABLA DE YUTE TONO CLARO DE 40 POR 60 CENTÍMETROS TABLA SALVA CORTES DE 29.7 POR 42 CENTÍMETROS TABLA SALVA CORTES DE 45 POR 60 CENTÍMETROS TRITURADORA DE 16 HOJAS"</t>
  </si>
  <si>
    <t>S362</t>
  </si>
  <si>
    <t>"CHALECO MALLA IMPERMEABLE TIPO MANGA CON CAPUCHA INTEGRADA  BOTA DE TRABAJO CASCO PROTECTOR ARNÉS DE SEGURIDAD ANTICAIDAS CON CINCO ANILLOS FAJA ELÁSTICA CAMISOLA DE MEZCLILLA 100% ALGODÓN RODILLERAS PARA TRABAJO USO RUDO LÍNEA DE VIDA PANTALÓN DE SEGURIDAD INDUSTRIAL MANGAS SECRETARIALES"</t>
  </si>
  <si>
    <t>S363</t>
  </si>
  <si>
    <t>"ATORNILLADOR ROTOMARTILLO BROCA PARA METAL DE 1/4 DE PULGADA BROCA PARA CONCRETO DE  4 PULGADAS TAQUETE DE PLÁSTICO DE 1/4 POR 1 1/2 BROCHA DE 4 PULGADAS.  REMACHE POP DE 1/8 DE PULGADA  PIJA PARA TABLAROCA 10 POR 1 1/2 PULGADAS HILO PARA DESBROZADORA  PIJA MULTIUSOS DEL NÚMERO 8 PIJA MULTIUSOS DEL NÚMERO 10 TAQUETE DE MADERA DE 1/4 DE PULGADA TAQUETE DE PLÁSTICO DE 5/16 DE PULGADA TAQUETE DE METAL DE 5/8 DE PULGADA TIRALINEA DE 30 METROS LLAVES ALLEN JUEGO DE 25 PIEZAS JUEGO DE DESARMADORES DE 8 PIEZAS LLAVE AJUSTABLE DE 12 PULGADAS LLAVE STILLSON DE 18 PULGADAS PINZAS DE CHOFER DE 8 PULGADAS JUEGO DE BROCAS DE 21 PIEZAS JUEGO DE FORMONES MARRO DE 14 LIBRAS JUEGO DE 6 BROCAS PARA CONCRETO LLAVES COMBINADAS JUEGO DE 17 PIEZAS LLAVES COMBINADAS MILIMETRICAS JUEGO DE 15 PIEZAS JUEGO DE 3 PINZAS PARA MECÁNICO  JUEGO DE 4 PINZAS DE PRESIÓN MEGÁFONO PINZA DE PRESIÓN LONGITUD TOTAL 10 PULGADAS MORDAZA RECTA PINZA DE PUNTA LARGA RUEDAS PARA SILLA GIRATORIA ROTOMARTILLO DE PERCUSIÓN DE ½ PULGADA MARTILLO DE UÑA JUEGO DE DESARMADORES 9 PIEZAS  JUEGO DE PINZAS  CAJA PORTAHERRAMIENTA JUEGO DE DESARMADORES DE PRECISIÓN CON 6 PIEZAS  NIVELETA DE CUERPO DE ALUMINIO DE USO RUDO TIPO VIGUETA JUEGO DE BROCAS TIPO SIERRA PARA METAL LIMATÓN DE COLA DE RATA DE 8 PULGADAS PARA METAL BROCA SACANÚCLEOS DE DIAMANTE  LLAVE STILLSON AJUSTABLE (PERICO) PAVONADO DE 10” DE LARGO. GAS BUTANO PASTA PARA SOLDAR SEGUETA BIMETALLICA PIJA PARA TABLAROCA TAQUETE BLANCO PARA TABLAROCA PUNTA TALADRO DE CRUZ DE 1/2"" ESMERILADORA ANGULAR PEGAMENTO DE CONTACTO  PINZA MULTIHERRAMIENTA MAZO DE GOMA ESTOPA  RODILLO PARA PINTAR DE 4 PULGADAS SEGUETA CON ARCO 24 DIENTES FLEXÓMETRO DE 10 METROS  CINCHOS DE 30 CENTÍMETROS  CARRETILLA  PINZAS PARA PELAR CABLE  CAJA PORTAHERRAMIENTA  RODILLO 3/4 POR 9 PULGADAS ATORNILLADOR INALAMBRICO  TALADRO ROTOMARTILLO DE 1/2 PULGADA  CUTTER INDUSTRIAL  PIJA PARA TABLAROCA 8 POR 1 1/2 PIJA PARA TABLAROCA 8 POR 1  JUEGO DE DESARMADORES DE PRECISIÓN CON 6 PIEZAS  CINTA ANTIDERRAPANTE  LIJA DE GRANO  220  CINCEL HEXAGONAL BELLOTA DE 7/8 POR 8 PULGADAS PEGAMENTO DE CONTACTO RODILLO DE FELPA DE 9 PULGADAS CON EXTENSIÓN SERRUCHO DE COSTILLA  SIERRA CALADORA DE 710 WATTS JUEGO DE BROCASIERRAS BIMETÁLICAS Y 2 MANDRILES CLAVO SIN CABEZA DE 1 PULGADA  CLAVO SIN CABEZA DE 2 PULGADAS CLAVO SIN CABEZA DE 1 1/2 PULGADAS CUCHILLA PARA CEPILLO MANUAL DEL NÚMERO 5 LUBRICANTE MULTIUSOS  ENGRAPADORA TIPO PISTOLA GRAPAS PARA ENGRAPADORA TIPO PISTOLA JUEGO DE PUNTAS CABEZA DE CRUZ PARA ATORNILLADOR VARILLA MEZCLADORA DE ACERO TIJERAS PARA CORTAR METAL BROCA PARA CONCRETO 1/4 BROCA PARA INSTALAR CERRADURA LASER AUTONIVEL DE 5 PUNTOS  JUEGO DE 217 HERRAMIENTAS ESCALERA DE TIJERA 10 PELDAÑOS  JUEGO DE 7 BROCAS PARA METAL  JUEGO DE PINZAS DE ELECTRICISTA  LLAVE STILLSON DE 8 PULGADAS  ESMERILADORA ANGULAR DE 4.5 PULGADAS DESARMADOR DE CRUZ DE 1/4 POR 6 PULGADAS KIT DE ATORNILLADOR Y TALADRO DE IMPACTO INALAMBRICOS ADHESIVO DE BALATAS ANTIRECHINIDO DE FRENOS DE 30 ML ALGODON PARA PULIR DE 250 GRS FOCO DE HALOGENO HELLA No. H4P50 FOCO DE HALOGENO HELLA No. H11 FOCO DE HALOGENO HELLA MINIATURA 194 FOCO DE HALOGENO HELLA No. 1034 2 POLOS PAT DISPA FOCO DE HALOGENO HELLA No. 1141 FOCO DE HALOGENO HELLA No. 1157a LIMPIADOR DE CONTACTOS DE 60 OZ LIMPIADOR PARA CUERPO DE ACELERACION  SELLADOR DE NEUMATICOS INFLALLANTAS DE 400 ML SILICON NEGRO DE ALTA TEMPERATURA TERMINAL PARA BATERIA  GRAPA REFORZADA PARA CABLE REDONDO DE 7 MM, COLOR BLANCO CON 50 PIEZAS "</t>
  </si>
  <si>
    <t>S364</t>
  </si>
  <si>
    <t>" CONJUNTO EJECUTIVO PARA OFICINA SILLA EJECUTIVA  SILLA SEMI EJECUTIVA ANAQUELES SILLA ERGONÓMICA TIPO SECRETARIAL LIBRERO DE 2 PUERTAS BAJAS ESCRITORIO SECRETARIAL SILLA PLEGABLE SILLA APILABLE LIBRERO ESTÁNDAR MESA DE CONFERENCIAS SALA TRES PIEZAS SILLA PARA MESA DE JUNTAS SILLA DE VISITAS LIBRERO EJECUTIVO DE 260 POR 540 CENTÍMETROS ESCRITORIO EN FORMA DE ""L"". DE 240 POR 120 CENTÍMETROS ESCRITORIO EJECUTIVO CON CREDENZA TRASERA  ESCRITORIO EJECUTIVO CON CUBIERTA Y PENÍNSULA CREDENZA MODULAR SIN PUERTAS ANAQUEL METÁLICO DE  5 NIVELES MESA DE JUNTAS PARA 20 PERSONAS SILLA RECEPCIÓN ALTA  MESA DE CENTRO 61 POR 90 CENTÍMETROS ARCHIVERO INSTITUCIONAL VERTICAL 2 GAVETAS  ESCRITORIO SECRETARIAL DE 1.50 POR 75 CENTÍMETROS  ESCRITORIO EJECUTIVO PUNTA DE BALA EN L ESCRITORIO DE TRABAJO HORNOS DE MICROONDAS VENTILADORES ANAQUEL DE 7 ENTREPAÑOS  ARCHIVERO 3 GAVETAS METÁLICO GRANDE  SILLA EJECUTIVA CON SOPORTE LUMBAR  SILLA EJECUTIVA ERGONÓMICA  SILLA APILABLE  ESCRITORIO RECTO DE 1.20 METROS POR 75 CENTÍMETROS  PINTARRÓN DE 90 POR 120 CENTÍMETROS SILLÓN EJECUTIVO SILLA EJECUTIVA CON BASE CROMADA MESA REDONDA DE TRABAJO  PERCHERO DE PIE SILLA SECRETARIAL ARCHIVERO"</t>
  </si>
  <si>
    <t>S365</t>
  </si>
  <si>
    <t>4100 – Transferencias Internas y Asignaciones al Sector Público</t>
  </si>
  <si>
    <t>4111 Asignaciones presupuestarias al Poder Ejecutivo</t>
  </si>
  <si>
    <t>NODO CENTRAL DE RADIOCOUNICACIÓN</t>
  </si>
  <si>
    <t>S366</t>
  </si>
  <si>
    <t>TERMINALES DE RADIOCOMUNICACIÓN DE ESCRITORIO</t>
  </si>
  <si>
    <t>S367</t>
  </si>
  <si>
    <t>TERMINALES DE RADIOCOMUNICACIÓN PORTÁTIL HIBRIDAS</t>
  </si>
  <si>
    <t>S368</t>
  </si>
  <si>
    <t>LICENCIAS DE RADIOCOMUNICACIÓN PARA TERIMINALES L.T.E.</t>
  </si>
  <si>
    <t>S369</t>
  </si>
  <si>
    <t>"TINTA EPSON T664220-AL TINTA EPSON T664320-AL TINTA EPSON T664420-AL TONER BROTHER TN-720 TONER HP CE255A  TONER HP CF226A  TONER HP CF280A  TONER HP CF283A  TONER HP CF410A  TONER HP CF411A  TONER HP CF412A  TONER KYOCERA TK-132  TONER KYOCERA TK-172  TONER LEXMARK 70C8HC0  TONER LEXMARK 70C8HK0  TONER LEXMARK 70C8HM0  TONER LEXMARK 70C8HY0  CD GRABABLE  DVD-RW  TINTA EPSON T664120 - AL  TONER BROTHER TN-1060  CARTUCHO HP W2020A CARTUCHO HP W2021A CARTUCHO HP W2022A CARTUCHO HP W2023A TONER LEXMARK 50F4H00 TONER LEXMARK 50F4X00 ALCOHOL ISOPROPÍLICO ESPUMA LIMPIADORA DE 400 GRAMOS LIMPIADOR ANTIESTÁTICO DE PANTALLAS TOALLAS HÚMEDAS PARA PC LOCIÓN LIMPIADORA PARA COMPUTADORA CARTUCHO HP CF281A CARTUCHO HP CN049AL CARTUCHO HP CN050AL  CARTUCHO HP CN051AL CARTUCHO HP CN052AL TONER BROTHER TN-820 CARTUCHO HP L0S65AL CARTUCHO HP L0S68AL CARTUCHO HP L0S71AL CARTUCHO HP L0S50AL CD REGRABABLE DVD+R TAMBOR DE IMAGEN BROTHER DR720 TONER HP CF258A TONER HP CE505A TONER LEXMARK 50F4000 CARTUCHO HP 954XL L0S62AL TONER SAMSUNG MLT-D111S TONER HP CF230A TONER HP CF237A TONER LEXMARK 60F4H00 TONER HP W1500A TONER HP CE278A TONER HP CE285A TONER HP CF413A.  TONER HP Q7553A AIRE COMPRIMIDO TINTA EPSON T664220 - AL  TINTA EPSON T664320 - AL  TINTA EPSON T664420 - AL  TINTA EPSON T544220 - AL  TINTA EPSON T544320 - AL  TINTA EPSON T544120 - AL  TINTA EPSON T544420 - AL  UNIDAD DE IMAGEN LEXMARK 50F0Z00  TONER HP CF226X  CARTUCHO HP DESIGNJET 498N4A CARTUCHO HP L0S53AL CARTUCHO HP L0S56AL CARTUCHO HP L0S59AL CD-R CARTUCHO HP CE390A"</t>
  </si>
  <si>
    <t>S370</t>
  </si>
  <si>
    <t>RODILLO DE PRESIÓN INFERIOR HP</t>
  </si>
  <si>
    <t>S371</t>
  </si>
  <si>
    <t>"CHALECO PARA “CARAVANAS ITINERANTES POR LA JUSTICIA SOCIAL” CAMISA PARA “CARAVANAS ITINERANTES POR LA JUSTICIA SOCIAL” BOTA TÁCTICA CASCO DE PROTECCIÓN CIVIL CHALECO PARA EL PERSONAL DE LA DIRECCIÓN GENERAL DEL REGISTRO CIVIL CHALECO PARA EL PERSONAL DE LA COORDINACION EJECUTIVA DEL MECANISMO PARA LA PROTECCION INTEGRAL DE PERIODISTAS Y PERSONAS DEFENSORAS DE LOS DERECHOS HUMANOS DEL ESTADO DE MÉXICO."</t>
  </si>
  <si>
    <t>S372</t>
  </si>
  <si>
    <t>"IMPRESORA LÁSER MONOCROMÁTICA ADQUISICIÓN DE EQUIPO DE COMPUTO “PERFIL ESCRITORIO DESARROLLADOR”  ADQUISICIÓN DE EQUIPO DE COMPUTO “PERFIL ESCRITORIO DISEÑO BÁSICO”  ADQUISICIÓN DE EQUIPO DE COMPUTO “PERFIL MÓVIL MEDIO”  ADQUISICIÓN DE EQUIPO DE COMPUTO “PERFIL MÓVIL DISEÑO BÁSICO”  ADQUISICIÓN DE EQUIPO DE COMPUTO “PERFIL ESCRITORIO AVANZADO”  EQUIPO MULTIFUNCIONAL A COLOR CON VELOCIDAD DE IMPRESIÓN DE 33 PPM EN TAMAÑO CARTA, VELOCIDAD DE COPIADO DE 33 CPM, VELOCIDAD DE DIGITALIZACIÓN DE 50 IPM A UNA CARA, CONECTIVIDAD WI FI 802.11 B/G/N, UN PUERTO USB Y UN PUERTO GBE RJ 45."</t>
  </si>
  <si>
    <t>S373</t>
  </si>
  <si>
    <t>"ETIQUETA AUTOADHESIVA 51 POR 102 MILÍMETROS ARILLO METALICO DE 7/16 DE PULGADA NOTAS AUTOADHESIVAS DE 2 POR 2 PULGADAS GRAPAS PARA ENGRAPADORA DE USO RUDO"</t>
  </si>
  <si>
    <t>S374</t>
  </si>
  <si>
    <t>"GOGGLES DE SEGURIDAD ARNÉS INTEGRAL PARA RESCATE SISTEMA DE POLIPASTO COMPACTO PARA RESCATE SISTEMA DE POLEA CON VENTAJA MECÁNICA BLOQUEADOR DE CUERDA PLACA MULTIANCLAJE PROTECTOR DE CUERDA ARTICULADO MOCHILA PARA CUERDA (CAPACIDAD 50 M) MOCHILA PARA CUERDA (CAPACIDAD 100 M) CONECTOR TIPO DELTA CON SEGURO DE ROSCA ARNÉS PARA VÍCTIMA CHALECO DE FLOTACIÓN / SEGURIDAD"</t>
  </si>
  <si>
    <t>S375</t>
  </si>
  <si>
    <t>"BROCA PARA CONCRETO DE 6 PULGADAS BROCA PARA METAL DE 1/4 DE PULGADA BROCA PARA CONCRETO DE  4 PULGADAS TAQUETE DE PLÁSTICO DE 1/4 POR 1 ½ BROCHA DE 4 PULGADAS. PIJA PARA TABLAROCA 10 POR 1 1/2 PULGADAS PIJA MULTIUSOS DEL NÚMERO 8 TAQUETE DE MADERA DE 1/4 DE PULGADA TAQUETE DE PLÁSTICO DE 5/16 DE PULGADA. ATORNILLADOR JUEGO DE PUNTAS CABEZA DE CRUZ PARA ATORNILLADOR  DISCO DE CORTE DIAMANTE DE 7 PULGADAS LLAVES ALLEN JUEGO DE 25 PIEZAS JUEGO DE DESARMADORES DE 8 PIEZAS LLAVE AJUSTABLE DE 12 PULGADAS LLAVE STILLSON DE 18 PULGADAS PINZAS DE CHOFER DE 8 PULGADAS JUEGO DE BROCAS DE 21 PIEZAS JUEGO DE FORMONES MARRO DE 4 LIBRAS JUEGO DE 6 BROCAS PARA CONCRETO CALIBRADOR VERNIER DIGITAL DESATORNILLADORES DE PUNTA PLANA LLAVES COMBINADAS JUEGO DE 17 PIEZAS JUEGO DE 3 PINZAS PARA MECÁNICO  JUEGO DE 4 PINZAS DE PRESIÓN JUEGO DE 4 PINZAS DE PRESIÓN MEGÁFONO PINZA DE PRESIÓN LONGITUD TOTAL 10 PULGADAS MORDAZA RECTA  PINZA DE PUNTA LARGA  ROTOMARTILLO PERFORADOR ROMPEDOR 800 W CARETA ELECTRÓNICA PARA SOLDAR SOLDADORA INVERSOR PORTÁTIL ROUTER JUEGO DE DESARMADORES 9 PIEZAS  PINZAS PARA ELECTRICISTA 9 PULGADAS JUEGO DE PINZAS  KIT DE ATORNILLADOR DE IMPACTO Y TALADRO PERCUTOR INALAMBRICOS JUEGO DE AUTOCLE DE 42 PIEZAS DE 1/2 PULGADA ESCALERA DE EXTENCIÓN 20 PELDAÑOS JUEGO DE BROCAS TIPO SIERRA PARA METAL CUERDA DE ALPINISMO TIJERAS PARA CORTAR METAL TAQUETE BLANCO PARA TABLAROCA ESPATULA FEXIBLE 6"" ESPATULA TAPIZADORA 12"" ESMERILADORA ANGULAR ROTOMARTILLO JUEGO DE 217 HERRAMIENTAS PINZA MULTIHERRAMIENTA ESCALERA TIJERA DE ALUMINIO DE 6 PIES DE 5 ESCALONES LUBRICANTE MULTIUSOS  RAFIA CINTA METRICA DE FIBRA  PINZAS PARA ELECTRICISTA RODILLO 3/4 POR 9 PULGADAS MARTILLO DE UÑA CURVA ATORNILLADOR INALAMBRICO  JUEGO DE 7 BROCAS PARA METAL  JUEGO DE 10 DESARMADORES  PIJA PARA TABLAROCA 8 POR 1 1/2 PIJA PARA TABLAROCA 8 POR 1  CINTA ANTIDERRAPANTE  AUTOCLE DE 42 PIEZAS DE 1/2 PULGADA  DIABLO DE CARGA  JUEGO DE PINZAS DE ELECTRICISTA  ESMERILADORA ANGULAR DE 4.5 PULGADAS JUEGO DE HERRAMIENTAS  SIERRA CALADORA DE 710 WATTS TIJERA PARA HOJALATERO DE 12 PULGADAS TALADRO INALÁMBRICO FLEXÓMETRO 8 METROS"</t>
  </si>
  <si>
    <t>S376</t>
  </si>
  <si>
    <t>"ARILLO DE PLÁSTICO DE 3/8 DE PULGADA ""BOLÍGRAFO PARA MOSTRADOR PUNTO FINO ""BOLÍGRAFO PARA MOSTRADOR PUNTO MEDIANO ""BOLÍGRAFO PUNTO MEDIANO ETIQUETA AUTOADHESIVA TAMAÑO CARTA CON 25 PIEZAS ""LÁPIZ CHECADOR ROJO CARMÍN ""MARCADOR DE CERA CLIP JUMBO CLIP MARIPOSA DEL NÚMERO 1 CLIP MARIPOSA DEL NÚMERO 2 CLIP PLASTIFICADO DEL NÚMERO 2 COJÍN PARA SELLO DE GOMA DEL NÚMERO 2 CORRECTOR LÍQUIDO DE 20 MILILITROS CORRECTOR TIPO BOLÍGRAFO DE 8 MILILITROS DEDAL DEL NÚMERO 11 DESENGRAPADORA VERTICAL MAGNÉTICA DESPACHADOR DE CINTA ADHESIVA  ESPIRAL DE PLÁSTICO DE 13 MILÍMETROS  ESPIRAL DE PLÁSTICO DE 25 MILÍMETROS  ESPIRAL DE PLÁSTICO DE 30 MILÍMETROS  GOMA DE MIGAJÓN, PAQUETE  GOMA TIPO BLOQUE GOMA TIPO LÁPIZ  LÁPICES DE COLORES CON 12 PIEZAS  LÁPIZ AMARILLO NÚMERO 2  MARCADOR DE AGUA FLUORESCENTE, CAJA MARCADOR DE AGUA, CAJA LIGAS DEL NÚMERO 10, 80 GRAMOS  ARILLO METÁLICO DE 3/8 DE PULGADA BOLÍGRAFO TIPO ROLLER PUNTO MEDIANO  CARPETA DE 1 PULGADA TAMAÑO CARTA (REGISTRADOR ECOLÓGICO)  CARPETA DE 2 PULGADAS TAMAÑO CARTA (REGISTRADOR ECOLÓGICO)  CARPETA DE 2 PULGADAS TAMAÑO CARTA TIPO REGISTRADOR  CARPETA DE 2 PULGADAS TAMAÑO OFICIO (REGISTRADOR ECOLÓGICO)  CARPETA DE 3 PULGADAS TAMAÑO CARTA (REGISTRADOR ECOLÓGICO)  CARPETA PANORÁMICA DE 1 PULGADA TAMAÑO CARTA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PRESSBOARD TAMAÑO CARTA  CARPETA REGISTRADOR DE 3 PULGADAS TAMAÑO OFICIO  CHINCHETAS  CLIP DEL NÚMERO 1 CLIP DEL NÚMERO 2 GRAPAS DE 26/6 DE PULGADA ÍNDICE SEPARADOR  LÁPIZ ADHESIVO DE 20 GRAMOS  LÁPIZ ADHESIVO DE 40 GRAMOS  LÁPIZ ADHESIVO ECOLÓGICO DE 36 GRAMOS  LÁPIZ CHECADOR ROJO CARMÍN  LÁPIZ DE MADERA BICOLOR LIGAS DEL NÚMERO 18, 80 GRAMOS MARCADOR DE CERA MARCADOR PARA PIZARRÓN BLANCO MARCADOR PERMANENTE DE DOBLE PUNTA  MARCADOR PERMANENTE DE PUNTO FINO MARCADOR PERMANENTE MICA TÉRMICA RÍGIDA DE 9 POR 13.5 CENTÍMETROS  MICA TÉRMICA TAMAÑO CARTA 100 PIEZAS MICA TÉRMICA TAMAÑO CARTA 50 PIEZAS  MINAS DE 0.7 MILÍMETROS  PASTA NEGRA TAMAÑO CARTA PASTA NEGRA TAMAÑO OFICIO PASTA TRANSPARENTE TAMAÑO CARTA  PASTA TRANSPARENTE TAMAÑO OFICIO PEGAMENTO BLANCO DE 1 KILOGRAMO PEGAMENTO BLANCO DE 250 GRAMOS  PLUMÓN DE PUNTO FINO, 3 PIEZAS  PROTECTOR DE HOJAS TAMAÑO CARTA 3 ORIFICIOS  SUJETA DOCUMENTOS DE 19 MILÍMETROS SUJETA DOCUMENTOS DE 25 MILÍMETROS SUJETA DOCUMENTOS DE 32 MILÍMETROS SUJETA DOCUMENTOS DE 51 MILÍMETROS TIJERA DE 6 PULGADAS  TINTA DE GOTERO 25 MILILITROS TINTA PARA FOLIADOR DE 12 MILILITROS ARILLO DE PLÁSTICO DE 1 PULGADA  ARILLO DE PLÁSTICO DE 3/4 DE PULGADA  ARILLO DE PLÁSTICO DE 3/8 DE PULGADA  ARILLO DE PLÁSTICO DE 7/8 DE PULGADA  ARILLO METÁLICO DE 1 PULGADA ARILLO METÁLICO DE 1/2 PULGADA  ARILLO METÁLICO DE 1/4 DE PULGADA ARILLO METÁLICO DE 3/4 DE PULGADA  ARILLO METÁLICO DE 5/16 DE PULGADA  ARILLO METÁLICO DE 5/8 DE PULGADA BOLÍGRAFO DE GEL  BOLÍGRAFO DE TINTA BORRABLE BOLÍGRAFO PUNTO MEDIANO BOLÍGRAFO TIPO ROLLER PUNTO FINO RETRÁCTIL  BROCHE METÁLICO PARA EXPEDIENTE CARPETA PANORÁMICA DE 1 1/2 PULGADA TAMAÑO CARTA CARPETA REGISTRADOR DE 3 PULGADAS TAMAÑO CARTA  CLIP DEL NÚMERO 3 PROTECTOR DE HOJAS TAMAÑO CARTA 5 ORIFICIOS  PROTECTOR DE HOJAS TAMAÑO OFICIO 3 ORIFICIOS  PROTECTOR DE HOJAS TAMAÑO OFICIO 5 ORIFICIOS QUITA GRAPAS 5.5 CENTÍMETROS REGLA DE ALUMINIO 30 CENTÍMETROS REGLA DE PLÁSTICO 30 CENTÍMETROS  SACAPUNTAS DE METAL  SACAPUNTAS DE PLÁSTICO  SACAPUNTAS DOBLE DE METAL  SEPARADORES MENSUALES TAMAÑO CARTA 12 DIVISIONES SEPARADORES TAMAÑO CARTA 10 DIVISIONES SEPARADORES TAMAÑO CARTA 12 DIVISIONES SEPARADORES TAMAÑO CARTA 31 DIVISIONES SEPARADORES TAMAÑO CARTA 5 DIVISIONES SEPARADORES TAMAÑO CARTA ALFABÉTICO SEPARADORES TAMAÑO CARTA NUMÉRICOS SEPARADORES TAMAÑO OFICIO 5 DIVISIONES  SUJETA DOCUMENTOS DE 15 MILÍMETROS  SUJETA DOCUMENTOS DE 41 MILÍMETROS TIJERA DE 8 PULGADAS  ETIQUETAS A</t>
  </si>
  <si>
    <t>S377</t>
  </si>
  <si>
    <t>"CABLE ELÉCTRICO DUPLEX CALIBRE 10 ""FOCO INCANDESCENTE LUMINARIO DE INTERIOR EMPOTRADOS LED FOCO DE 100 WATTS EXTENSIÓN ELÉCTRICA USO RUDO DE 20 METROS"" APAGADOR SENCILLO CON TAPA"" EXTENSIÓN ELÉCTRICA USO RUDO DE 15 METROS"" LÁMPARA DE 32 WATTS CINCHO DE 10 CENTÍMETROS "" CINTA PARA DUCTOS LÁMPARA DE TUBO FLUORESCENTE DE 30 WATTS LÁMPARA DE EMERGENCIA DE 90 LEDS FOCO AHORRADOR DE 80 WATTS LÁMPARA DE 60 WATTS CABLE DE USO RUDO CALIBRE 12 (3 POR 12)"" FOCO AHORRADOR DE 23 WATTS FOCO AHORRADOR DE 65 WATTS CONTACTO DUPLEX CON PLACA CINTA DE AISLAR DE 19 MILÍMETROS EXTENSIÓN ELÉCTRICA DE 4 METROS EXTENSIÓN ELÉCTRICA USO RUDO DE 10 METROS GRAPA PARA CABLE PLACA DE ALUMINIO PARA APAGADOR ""CLAVIJA MULTICONTACTO DE 6 ENTRADAS CINTA DE AISLAR DE VINIL BALASTRA DE 2 POR 39 WATTS EXTENSIÓN ELÉCTRICA USO RUDO DE 5 METROS CABLE DUPLEX CALIBRE 12"" EXTENSIÓN ELÉCTRICA DE 5 METROS FOCO AHORRADOR DE 24 WATTS DETECTOR DE PRESENCIA DE TECHO CARGADOR CON (2) BATERÍAS RECARGABLES EXTENSIÓN ELÉCTRICA DE 3 METROS BATERÍA ALCALINA CUADRADA CINCHOS DE 15 CENTÍMETROS  CINCHOS DE 30 CENTÍMETROS  GUÍA PARA CABLE 30 METROS"" FOCO TIPO LED REFLECTOR LED DE 10 WATTS  APAGADOR CON PLACA LÁMPARA FLUORESCENTE DE 18 WATTS"" CAJA EXTERIOR SENCILLA  CABLE DE USO RUDO CALIBRE 14 REFLECTOR LED DE 200 WATTS CABLE UTP CATEGORIA 5"" LÁMPARA FLUORESCENTE DE 45 WATTS CABLE THW AWG CALIBRE 12 PILA ALCALINA AA PILA ALCALINA AAA PROBADOR DE CABLES EXTENSIÓN ELÉCTRICA USO RUDO DE 6 METROS CABLE THW CALIBRE 8 CABLE THW CALIBRE 14 CABLE THW CALIBRE 16 TERMO-PASTILLA 50 AMPERES CABLE THW DEL NÚMERO 10 CABLE UTP CATEGORIA 6 CINTA ADHESIVA DOBLE CARA TRANSPARENTE 1 PULGADA DE ANCHO POR 1.50 METROS DE LARGO LÁMPARA TUBO FLOURESCENTE LINEAL 14 WATTS T5 CABLE DUPLEX CALIBRE 14 SENSOR DE MOVIMIENTOS DE 180 GRADOS DE PARED LÁMPARA DE MANO TÁCTICA DE 3000 LUMENES EXTENSIÓN ELÉCTRICA DE USO RUDO 2 METROS CABLE THW DEL NÚMERO 12 CABLES DE PUENTE PARA AUTO CABLE DE COBRE TIPO THW LS CALIBRE 10 CABLE FOTOVOLTAICO CAL. 10 CON AISLAMIENTO CINTA CANELA GRIS INDUSTRIAL  LÁMPARA DE TECHO LED CIRCULAR  LUMINARIA LED PARA EMPOTRAR 60X60 LÁMPARA DE PIE DE BELLEZA 24 PULGADAS.  BATERÍA ALCALINA AAA DESECHABLE"" BATERÍA RECARGABLE AA PLUG RJ11 CABLE TELEFÓNICO CONECTOR RJ CATEGORÍA 5 CABLE ESPIRAL TELEFÓNICO "</t>
  </si>
  <si>
    <t>S378</t>
  </si>
  <si>
    <t>"OVEROL INDUSTRIAL  MASCARILLA RESPIRADOR REUTILIZABLE MEDIA CARA MONO CARTUCHO BOTA INDUSTRIAL CON CASQUILLO GAFA TRANSPARENTE OVEROL DE TRABAJO       TRAJE BIOSEGURIDAD TYVEK IMPERMEABLE TIPO MANGA CON CAPUCHA INTEGRADA BOTA DE TRABAJO BATA INDUSTRIAL DE MANGA LARGA CASCO PROTECTOR GUANTES DE NEOPRENO ARNÉS DE SEGURIDAD ANTICAIDAS CON CINCO ANILLOS FAJA ELÁSTICA LENTES ANTIRREFLEJANTES CHALECO DE SEGURIDAD GUANTE DE NITRILO FAJA CON SOPORTE LUMBO SACRO CON TIRANTES BOTA DE HULE LENTES DE PROTECCIÓN"</t>
  </si>
  <si>
    <t>S379</t>
  </si>
  <si>
    <t>"PERFORADORA 2 ORIFICIOS SACAPUNTAS ELÉCTRICO PERFORADORA 3 ORIFICIOS USO RUDO GUILLOTINA BASE DE MADERA CHAROLA METÁLICA  ORGANIZADOR DE ESCRITORIO ""FOLIADOR DE 6 DÍGITOS ""PORTA CLIPS DESENGRAPADORA TIPO UÑA PIZARRÓN BLANCO DE 1.20 METROS POR 1.50 METROS PORTA LÁPIZ Y PLUMAS PELÍCULA PARA EMPLAYAR ORGANITODO PERSONIFICADOR CESTO PAPELERO CON MALLA DE METAL ENGRAPADORA ESTÁNDAR ""ENGARGOLADORA MULTIFUNCIONAL DE 300 HOJAS  BOTE CENICERO PARA EXTERIOR PERSONIFICADOR CHICO ENGRAPADORA DE GOLPE DESPACHADOR CHICO DE CINTA ADHESIVA ""TABLA DE APOYO DE MADERA TAMAÑO OFICIO TRITURADORA DE 6 HOJAS CESTO PARA BASURA DE LÁMINA DE ACERO ORGANIZADOR DE ESCRITORIO GIRATORIO PIZARRÓN MIXTO DE 0.60 POR 0.90 CENTÍMETROS CHAROLA DE ACRÍLICO DE 3 NIVELES PERFORADORA 2 ORIFICIOS USO RUDO ENGRAPADORA DE USO RUDO CHAROLA TAMAÑO OFICIO DE DOS NIVELES ""ENMICADORA DESPACHADOR GRANDE DE CINTA ADHESIVA ENGARGOLADORA MULTIFUNCIONAL DE 120 HOJAS ""TABLERO DE CORCHO 90 POR 120 CENTÍMETROS ""TABLA DE APOYO DE MADERA TAMAÑO CARTA GUILLOTINA BASE METÁLICA TABLERO DE CORCHO 60 POR 90 CENTÍMETROS PIZARRÓN BLANCO DE 0.90 POR 1.20 METROS PERFORADORA DE METAL 3 ORIFICIOS DESPACHADOR DE NOTAS ADHESIVAS PERFORADORA DE MANO PARA GAFETES "</t>
  </si>
  <si>
    <t>S380</t>
  </si>
  <si>
    <t>"CHALECO TIPO REPORTERO PLAYERA LISA MANGA LARGA PARA MUJER PLAYERA  MANGA LARGA ENTALLADA PARA HOMBRE PLAYERA TIPO POLO GUANTE DE CARNAZA GORRA TIPO BEISBOLERA SOMBRERO PARA PESCA CAMISA Y/ O BLUSA DE VESTIR "</t>
  </si>
  <si>
    <t>S381</t>
  </si>
  <si>
    <t>"VARILLA DE 3/8 DE PULGADA  VARILLA DE 1/2 DE PULGADA MEMBRANA IMPERMEABLE 100 METROS CEMENTO VARILLA DE 3/4 DE PULGADA VARILLA DE 1 PULGADA IMPERMEABILIZANTE 6 AÑOS DE GARANTIA"</t>
  </si>
  <si>
    <t>S382</t>
  </si>
  <si>
    <t>2290000</t>
  </si>
  <si>
    <t>SERVICIO INTEGRAL PARA LA REALIZACIÓN DEL 1ER. FESTIVAL AEROSTÁTICO 2026, “AL RESCATE DE LOS DIOSES”, EN SAN MARTÍN DE LAS PIRÁMIDES ESTADO DE MÉXICO.</t>
  </si>
  <si>
    <t>CA-0064-2026</t>
  </si>
  <si>
    <t>["17000000 - Otros recursos"]</t>
  </si>
  <si>
    <t>2320000</t>
  </si>
  <si>
    <t>https://gobedomex-my.sharepoint.com/personal/coordtic_om_edomex_gob_mx/Documents/Aplicaciones/Microsoft%20Forms/Sistema%20de%20Seguimiento%20(2)%201/N%C3%BAmero%20de%20Oficio%20de%20liberaci%C3%B3n%20de%20recursos/Suficiencia%20CA-0064-2026_AMIRA%20YOSELYN%20MEJIA.pdf</t>
  </si>
  <si>
    <t>3841010134</t>
  </si>
  <si>
    <t>LPNP-027-2026</t>
  </si>
  <si>
    <t>VIANDAS FARGO, S.A. DE C.V.</t>
  </si>
  <si>
    <t>VFA240124RZ7</t>
  </si>
  <si>
    <t>CS/OPD/18/2026</t>
  </si>
  <si>
    <t>S383</t>
  </si>
  <si>
    <t>"CAJA DE CARTÓN 50 CENTÍMETROS POR 35 CENTÍMETROS CAJA DE CARTÓN TIPO GALLETERA CARPETA PANORÁMICA DE 1 PULGADA TAMAÑO CARTA CLIP DEL NÚMERO 1 CLIP DEL NÚMERO 2 FOLDER CARTULINA TAMAÑO OFICIO GRAPAS DE 26/6 DE PULGADA LÁPIZ ADHESIVO DE 40 GRAMOS  LÁPIZ DE MADERA BICOLOR SEPARADORES TAMAÑO CARTA PESTAÑAS OVALADAS  SUJETA DOCUMENTOS DE 19 MILÍMETROS SUJETA DOCUMENTOS DE 32 MILÍMETROS SUJETA DOCUMENTOS DE 51 MILÍMETROS TIJERA DE 6 PULGADAS  TINTA PARA FOLIADOR DE 12 MILILITROS BROCHE METÁLICO PARA EXPEDIENTE CAJA DE CARTÓN 50 CENTÍMETROS POR 35 CENTÍMETROS CINTA ADHESIVA TRANSPARENTE DE 24 MILIMETROS POR 65 METROS CINTA CANELA DE 48 MILÍMETROS POR 50 METROS CINTA MASKING 48 MILÍMETROS POR 50 METROS CINTA ADHESIVA DOBLE CARA DE 18 MILÍMETROS POR 50 METROS  CINTA CORRECTORA  CLIP DEL NÚMERO 3 CORRECTOR TIPO BOLÍGRAFO DE 8 MILILITROS CUADERNO PROFESIONAL DE CUADRO CHICO DE 100 HOJAS CUADERNO PROFESIONAL DE CUADRO GRANDE DE 100 HOJAS CUADERNO PROFESIONAL DE RAYA DE 100 HOJAS CUADERNO TIPO FRANCESA DE RAYA DE 100 HOJAS CUTTER DE PLÁSTICO DE 18 MILÍMETROS CUTTER METÁLICO DE 9 MILÍMETROS  DEDAL DEL NÚMERO 13  DESPACHADOR DE CINTA ADHESIVA  ETIQUETAS AUTOADHESIVAS TAMAÑO CARTA 25 PIEZAS FOLDER CARTULINA TAMAÑO CARTA GOMA DE MIGAJÓN, PAQUETE  GOMA TIPO LÁPIZ  MARCADOR DE AGUA FLUORESCENTE, CAJA MARCADOR PERMANENTE DE DOBLE PUNTA  MARCADOR PERMANENTE DE PUNTO FINO MARCADOR PERMANENTE NOTAS AUTOADHESIVAS 2 POR 3 PULGADAS NOTAS AUTOADHESIVAS 3 POR 3 PULGADAS NOTAS AUTOADHESIVAS 3 POR 4 PULGADAS NOTAS AUTOADHESIVAS TIPO BANDERITAS 4 COLORES  PROTECTOR DE HOJAS TAMAÑO CARTA 5 ORIFICIOS  PAPEL BOND TAMAÑO CARTA, BLANCURA DE 99% PAPEL BOND TAMAÑO DOBLE CARTA PAPEL CARTULINA OPALINA HOLANDESA TAMAÑO CARTA DE 225 GRAMOS PASTA TRANSPARENTE TAMAÑO OFICIO PLUMÓN DE PUNTO FINO, 3 PIEZAS  REGLA DE ALUMINIO 30 CENTÍMETROS SACAPUNTAS DE METAL  SOBRE BOLSA CON RONDANA TAMAÑO CARTA SOBRE BOLSA CON SOLAPA TAMAÑO OFICIO SUJETA DOCUMENTOS DE 15 MILÍMETROS  SUJETA DOCUMENTOS DE 41 MILÍMETROS TARJETA MEDIA CARTA 225 GRAMOS "</t>
  </si>
  <si>
    <t>S384</t>
  </si>
  <si>
    <t>"PERFORADORA 2 ORIFICIOS SACAPUNTAS ELÉCTRICO ENGARGOLADORA MULTIFUNCIONAL DE 300 HOJAS  ENGRAPADORA DE GOLPE PERFORADORA 3 ORIFICIOS USO RUDO GUILLOTINA BASE DE MADERA ENMICADORA CHAROLA METÁLICA  ORGANIZADOR DE ESCRITORIO PERFORADORA 1 ORIFICIO DESPACHADOR CHICO DE CINTA ADHESIVA DESPACHADOR GRANDE DE CINTA ADHESIVA FOLIADOR DE 6 DÍGITOS PORTA CLIPS ENGARGOLADORA MULTIFUNCIONAL DE 120 HOJAS PISTOLA PARA SILICÓN TABLERO DE CORCHO 90 POR 120 CENTÍMETROS CALCULADORA ELECTRÓNICA TABLA DE APOYO DE MADERA TAMAÑO OFICIO TABLA SALVA CORTES DE 29.7 POR 42 CENTÍMETROS TABLA DE APOYO DE MADERA TAMAÑO CARTA PIZARRÓN MIXTO DE 0.90 POR 1.20 METROS CESTO DE BASURA DE 24 LITROS TRITURADORA DE 6 HOJAS GUILLOTINA BASE METÁLICA CESTO PARA BASURA DE LÁMINA DE ACERO DESENGRAPADORA TIPO UÑA LUPA CHAROLA DE ACRÍLICO DE 3 NIVELES PIZARRÓN BLANCO DE 1.20 METROS POR 1.50 METROS PERFORADORA 2 ORIFICIOS USO RUDO ORGANIZADOR DE ESCRITORIO GIRATORIO PORTA LÁPIZ Y PLUMAS TABLERO DE CORCHO 60 POR 90 CENTÍMETROS PIZARRÓN MIXTO DE 0.60 POR 0.90 CENTÍMETROS TABLA SALVA CORTES DE 45 POR 60 CENTÍMETROS PELÍCULA PARA EMPLAYAR ENGRAPADORA DE USO RUDO ORGANITODO PERSONIFICADOR CESTO PAPELERO CON MALLA DE METAL TRITURADORA DE 12 HOJAS PIZARRÓN BLANCO DE 0.90 POR 1.20 METROS ENGARGOLADORA MULTIFUNCIONAL DE 14 HOJAS ENGRAPADORA ESTÁNDAR PERFORADORA DE METAL 3 ORIFICIOS CHAROLA TAMAÑO OFICIO DE DOS NIVELES DESPACHADOR DE NOTAS ADHESIVAS ROTULADOR PERFORADORA 2 ORIFICIOS USO RUDO 150 HOJAS TRITURADORA DE 16 HOJAS PERFORADORA DE MANO PARA GAFETES BOTE CENICERO PARA EXTERIOR PERFORADORA DE 3 ORIFICIOS USO RUDO, 30 HOJAS SOPORTE DE CORTE DE 29.7 CENTÍMETROS POR 42 CENTÍMETROS  SACAPUNTAS MANUAL SOBRE CORRESPONDENCIA OFICIO  PERFORADORA DE 3 ORIFICIOS INDUSTRIAL PERSONIFICADOR CHICO PIZARRÓN CORCHO "</t>
  </si>
  <si>
    <t>S385</t>
  </si>
  <si>
    <t>"TONER HP CE278A TONER HP CE285A TONER HP CF210A TONER HP CF211A TONER HP CF212A TONER HP CF213A TONER HP CE400A TONER HP CE401A TONER HP CE402A TONER HP CE403A TONER HP CE410A TONER HP CE411A TONER HP CE412A TONER HP CE413A TONER HP CF283A TONER HP CF320A TONER LEXMARK 52D4H00 TONER LEXMARK 70C8HC0 TONER LEXMARK 70C8HK0 TONER LEXMARK 70C8HM0 TONER LEXMARK 70C8HY0 TONER HP CC530A TONER HP CC531A TONER HP CC532A TONER HP CC533A TONER HP CF331A TONER HP CF332A TONER HP CF333A TONER LEXMARK 50F4000 TONER HP CC364A TONER HP CB436A PAPEL FOTOGRAFICO PARA PLOTTER Q6580A CABEZAL HP C4810A CABEZAL HP C4811A KIT DE CAPTURA DE IMÁGENES LEXMARK A COLOR 70C0Z50 CABEZAL HP C4812A CABEZAL HP C4813A UNIDAD DE IMAGEN LEXMARK 50F0Z00 UNIDAD DE IMAGEN LEXMARK 52D0Z00 TONER HP CE270A TONER HP CE271A TONER HP CE272A TONER HP CE273A KIT DE MANTENIMIENTO LEXMARK 40X8420 AIRE COMPRIMIDO CD GRABABLE DVD+RW ALCOHOL ISOPROPÍLICO "</t>
  </si>
  <si>
    <t>S386</t>
  </si>
  <si>
    <t>"AROMATIZANTE EN AEROSOL DE 250 MILILITROS AROMATIZANTE EN AEROSOL DE 275 MILILITROS AROMATIZANTE EN AEROSOL DE 327 GRAMOS ""AROMATIZANTE EN AEROSOL DE 400 MILILITROS ""BLANQUEADOR DE 1 LITRO DETERGENTE EN POLVO MULTIUSOS DE 1 KILOGRAMO ""JABÓN LÍQUIDO DE 221 MILILITROS SOLUCIÓN ANTISÉPTICA PARA MANOS 250 MILILITROS GEL ANTISÉPTICO DE 75 GRAMOS DESODORANTE AMBIENTAL DE 75 MILILITROS BOLSA DE PLASTICO TRANSPARENTE LIMPIADOR LÍQUIDO ANTIGRASA JABON LÍQUIDO PARA MANOS 500 MILILÍTROS AROMATIZANTE AMBIENTAL ELÉCTRICO TELA LAVA TRASTES DESODORANTE EN PASTILLA DE 100 GRAMOS TRAPEADOR DE ALGODÓN AROMATIZANTE AMBIENTAL EN GEL TOALLA DE PAPEL INTERDOBLADA, 100 TOALLAS ""BOMBA DESTAPACAÑOS BOTE PARA BASURA, DE 11 LITROS CUBETA DE PLÁSTICO DE 19 LITROS ""DISPENSADOR DE PAPEL HIGIÉNICO ""DISPENSADOR DE TOALLA INTERDOBLADA ""DOSIFICADOR DE JABÓN ""ESCOBA TIPO CEPILLO ""FIBRA VERDE ABRASIVA DE 6.4 POR 10 CENTÍMETROS ""FIBRA VERDE DE 12 POR 15 CENTÍMETROS ""JALADOR DE PLÁSTICO PARA VIDRIOS ""JERGA DE 50 CENTÍMETROS POR 25 METROS LIMPIADOR DE VIDRIOS DE 750 MILILITROS ""LIMPIADOR MULTIUSOS DE 1 LITRO ""LIMPIADOR PARA MUEBLES EN AEROSOL DE 333 GRAMOS ""PAÑO DE MICROFIBRA ""PAÑUELOS DESECHABLES DE 100 PIEZAS ""PAÑUELOS DESECHABLES DE 90 PIEZAS ""PAPEL HIGIÉNICO DE 300 HOJAS, 4 ROLLOS ""PAPEL HIGIÉNICO DE 500 HOJAS PAPEL HIGIÉNICO JUMBO DE 500 METROS, 6 ROLLOS ""RECOGEDOR DE LÁMINA ""RECOGEDOR DE PLÁSTICO REPUESTO DE AROMATIZANTE DE 21 MILILITROS ""REPUESTO PARA MOP DE 60 POR 12.7 CENTÍMETROS ""SERVILLETAS DE 500 PIEZAS ""TOALLA DE MICROFIBRA ""TOALLA DE PAPEL INTERDOBLADA, 100 TOALLAS TOALLA DE PAPEL INTERDOBLADA, 250 TOALLAS ""TOALLA EN ROLLO TOALLAS HÚMEDAS DE 80 PIEZAS JALADOR DE PLÁSTICO TOALLAS MULTIUSOS 6 ROLLOS INSECTICIDA EN AEROSOL DESINFECTANTE ANTIBACTERIAL EN AEROSOL DE 400 MILILITROS AROMATIZANTE EN AEROSOL DE 400 MILILITROS TOALLITAS ANTISEPTICAS 100 PIEZAS JABÓN LÍQUIDO PARA MANOS 250 MILILITROS DESODORANTE EN PASTILLA 80 GRAMOS BOLSA PARA BASURA, DE 90 X 120 CENTÍMETROS TOALLA DE PAPEL INTERDOBLADA, 200 TOALLAS JABÓN LIQUIDO ANTIBACTERIAL PARA MANOS DE 20 LITROS REPUESTO DE AROMATIZANTE DE 100 MILILITROS JABÓN LÍQUIDO LAVATRASTES DE 1.4 LITROS LIQUIDO DESENGRASANTE 4 LITROS CEPILLO PARA SANITARIO. CUBETA DE 10 LITROS BOTE PARA BASURA, DE 60 LITROS MOP DE 72 PULGADAS MOP DE 1.20 METROS MOP DE 60 CM PAPEL HIGIENICO 12/200 MTS TOALLA INTERDOBLADA DE HOJA DOBLE ABRILLANTADOR PARA PISO DE 750 MILILITROS ACEITE PARA LIMPIAR MUEBLES DE 480 MILILITROS ""INSECTICIDA EN AEROSOL DE 400 MILILITROS LIMPIADOR MULTIUSOS DESENGRASANTE DE 20 LITROS GEL ANTIBACTERIAL DE 1 LITRO GEL ANTIBACTERIAL DE 525 MILILITROS ""GEL ANTIBACTERIAL DE 20 LITROS ""LIMPIADOR DESINFECTANTE DE 1 LITRO TOALLAS DESINFECTANTES 35 TOALLAS TOALLAS DESINFECTANTES PARA SUPERFICIES 80 TOALLAS "</t>
  </si>
  <si>
    <t>S387</t>
  </si>
  <si>
    <t>"HOJA DE TRIPLAY DE PINO DE 6 MILÍMETROS PANEL DE YESO PERFIL TUBULAR-PTR ESTOPA DE ALGODÓN ZOCLO RESIDENCIAL TORNILLO PUNTA DE BROCA DE 1/2 PULGADA PERFACINTA LIJA PARA AGUA DEL NÚMERO 220 BOQUILLA CON SELLADOR BROCHA DE 6 PULGADAS COMPUESTO MULTIUSOS ESTÁNDAR CINTA PARA PANEL DE YESO PIJA PARA TABLAROCA DE 1 1/4 DE PULGADA TAQUETE DE PLÁSTICO DE 1/4 DE PULGADA IMPERMEABILIZANTE FIBRADO 3 AÑOS IMPERMEABILIZANTE BLANCO RESANADOR BASE AGUA PARA MADERA COLOR PINO PINTURA ESMALTE DE 4 LITROS PEGAMENTO DE CONTACTO AMARILLO CHUPÓN UNIVERSAL LIJA GRANO 320 CLAVO ALFILERILLO 5/8 PAQUETE DE MATERIALES PARA CONSTRUCCIÓN PARA EL CAMBIO DE IMAGEN DE INMUEBLES DE LA SECRETARÍA DE SEGURIDAD DEL ESTADO DE MÉXICO SELLADOR ELASTOMÉRICO  PINTURA VINIL-ACRÍLICA TOP PRIMARIO A PARA IMPERMEABILIZACIÓN TOP 5 AÑOS DE SECADO RÁPIDO PLUS PARA IMPERMEABILIZACIÓN PREFABRICADO 3.5 MILÍMETROS GRANULADO PARA IMPERMEABILIZACIÓN IMPERMEABILIZANTE REFORZADO 5 AÑOS BLANCO FOTOSENSIBLE COMPUESTO MULTIUSOS ESTÁNDAR DE 28 KILOGRAMOS. PIJA PARA TABLAROCA 6 POR PULGADA NEGRA BOLSA DE 100 PIEZAS. PIJA CABEZA CRUZ, PUNTA DE BROCA ½ PULGADAS. EXTENSIÓN PARA PINTAR DE 1.20 METROS TORNILLOS DE ¼ PULGADAS (BOLSA DE 100 PIEZAS) LLAVE DE PASO PPR 1/2"" LLAVE DE PASO PPR 3/4"" LLAVE DE PASO PPR 1"" ESMALTE PREMIUM BLANCO BRILLANTE 100 TOTAL PET ESMALTE PREMIUM NEGRO BRILLANTE 100 TOTAL PET ESMALTE PREMIUM BURDEOS BRILLANTE 100 TOTAL PET PINTURA DE TRAFICO BASE SOLVENTE SCT THINNER TIPO AMERICANO DE 20 LITROS SELLADOR DE SILICON TORNILLO DE SUJECION IMPERMEABILIZANTE 6  AÑOS DE GARANTIA PISO AUTOADHERIBLE IMITACIÓN MADERA ABRAZADERA DE TENSIÓN DE 48MM CON TORNILLO BROCHA 5 PULGADAS TORNILLO PUNTA DE BROCA DE 11/8 PULGADAS PANEL DE CEMENTO  RESANADOR MULTIUSOS THINNER 1 LITRO PINTURA  AMARILLO TRÁFICO PINTURA VINÍLICA ACRÍLICA SATINADA"" IMPERMEABILIZANTE ROJO PINTURA  VINIL  ACRILICA COLOR BLANCO PINTURA ESMALTE COLOR NEGRA PINTURA ESMALTE ALQUIDALICO"" PINTURA ESMALTE DE 19 LITROS"" SELLADOR PARA MADERA PINTURA VINILICA BLANCA SELLADOR DE NITROCELULOSA IMPERMEABILIZANTE COLOR ROJO TERRACOTA ""PINTURA VINIL ACRILICA GALON BROCHA DE 2 PULGADAS  BROCHA DE 4 PULGADAS TINTA AL ALCOHOL  PEGAMENTO DE 353 GRAMOS TINTA AL ACEITE PINTURA VINÍLICA ACRÍLICA MATE PLASTIPROTECTOR DE USO RUDO SELLADOR VINIL-ACRÍLICO COLOR TRANSPARENTE  PINTURA DE ESMALTE"" PINTURA ESMALTE COLOR BLANCO THINNER SELLADOR REFORZADO IMPERMEABILIZANTE FIBRADO 5 AÑOS BARNIZ BRILLANTE PINTURA EN AEROSOL DE 340 GRAMOS BROCHA DE 3 PULGADAS RODILLO PARA PINTAR DE 4 PULGADAS FELPA DE ESPUMA DE 4 PULGADAS PINTURA VINÍLICA  ACRÍLICA MATE DE 4 LITROS PINTURA VINIL ACRÍLICA PARA INTERIORES Y EXTERIORES  ESMALTE ALQUIDÁLICO MODIFICADO PREMIUM DE SECADO RÁPIDO IMPERMEABILIZANTE ECOLÓGICO  PINTURA VINIL DE 19 LITROS. LIJA DE GRANO DEL NÚMERO 120 BROCHA CON FILAMENTOS DE POLIESTER DE 6 PULGADAS RODILLO PROFESIONAL  BROCHA DE 1 PULGADA RODILLO DE 9 PULGADAS CHAROLA PARA RODILLO EXTENSIÓN ITALIANA DE 2 METROS CINTA ADHESIVA IMPERMEABILIZANTE SELLADOR PRIMARIO ACRÍLICO MEMBRANA IMPERMEABLE "</t>
  </si>
  <si>
    <t>S388</t>
  </si>
  <si>
    <t>"BROCA PARA CONCRETO DE 6 PULGADAS BROCA PARA METAL DE 1/4 DE PULGADA BROCA PARA CONCRETO DE  4 PULGADAS"" TAQUETE DE PLÁSTICO DE 1/4 POR 1 1/2 BROCHA DE 4 PULGADAS. ""REMACHE POP DE 1/8 DE PULGADA PIJA PARA TABLAROCA 10 POR 1 1/2 PULGADAS GRAPAS PARA FLEJE  ""HILO PARA DESBROZADORA PIJA MULTIUSOS DEL NÚMERO 8 PIJA MULTIUSOS DEL NÚMERO 10 TAQUETE DE MADERA DE 1/4 DE PULGADA TAQUETE DE PLÁSTICO DE 5/16 DE PULGADA TAQUETE DE METAL DE 5/8 DE PULGADA TORNILLO TIPO MARIPOSA ATORNILLADOR ENGRAPADORA TIPO PISTOLA GRAPAS PARA ENGRAPADORA TIPO PISTOLA JUEGO DE PUNTAS CABEZA DE CRUZ PARA ATORNILLADOR LLAVES ALLEN JUEGO DE 25 PIEZAS JUEGO DE DESARMADORES DE 8 PIEZAS LLAVE AJUSTABLE DE 12 PULGADAS LLAVE STILLSON DE 18 PULGADAS PINZAS DE CHOFER DE 8 PULGADAS JUEGO DE BROCAS DE 21 PIEZAS MARRO DE 14 LIBRAS MARRO DE 4 LIBRAS JUEGO DE 6 BROCAS PARA CONCRETO CALIBRADOR VERNIER DIGITAL DESATORNILLADORES DE PUNTA PLANA LLAVES COMBINADAS JUEGO DE 17 PIEZAS LLAVES COMBINADAS MILIMETRICAS JUEGO DE 15 PIEZAS JUEGO DE 3 PINZAS PARA MECÁNICO  JUEGO DE 4 PINZAS DE PRESIÓN PALA CUADRADA RASTRILLO MEGÁFONO PINZA DE PRESIÓN LONGITUD TOTAL 10 PULGADAS MORDAZA RECTA PINZA DE PUNTA LARGA MANÓMETRO DE BAJA PRESIÓN DE NITRÓGENO MANÓMETRO DE ALTA PRESIÓN DE NITRÓGENO SOPLETE DE MANGUERA PARA GAS DE 3 BOQUILLAS ROTOMARTILLO PERFORADOR ROMPEDOR 800 W ROUTER VIBROGRABADOR Y/O LÁPIZ GRABADOR RUEDAS PARA SILLA GIRATORIA ROTOMARTILLO DE PERCUSIÓN DE ½ PULGADA MARTILLO DE UÑA JUEGO DE DESARMADORES 9 PIEZAS  PINZAS PARA ELECTRICISTA 9 PULGADAS JUEGO DE PINZAS  CAJA PORTAHERRAMIENTA JUEGO DE DESARMADORES DE PRECISIÓN CON 6 PIEZAS  KIT DE ATORNILLADOR DE IMPACTO Y TALADRO PERCUTOR INALAMBRICOS ESCALERA DE 10 PELDAÑOS NIVELETA DE CUERPO DE ALUMINIO DE USO RUDO TIPO VIGUETA JUEGO DE BROCAS TIPO SIERRA PARA METAL LLAVE STILLSON AJUSTABLE (PERICO) PAVONADO DE 10” DE LARGO. PISTÓN ELEVADOR PARA SILLA DE ANALISTA VALVULA FILTRO DE COMBUSTIBLE DE ALTA PRESIÓN LATA DE ACEITE ACEITE HIDRÁULICO ESCOBA TIPO POPOTILLO CUERDA DE ALPINISMO GRAPAS DE USO RUDO, 9/16"" PIJA PARA TABLAROCA TIJERAS PARA CORTAR METAL TAQUETE BLANCO PARA TABLAROCA PUNTA TALADRO DE CRUZ DE 1/2"" BROCA PARA CONCRETO 1/4 ESPATULA FEXIBLE 6"" ESPATULA TAPIZADORA 12"" ROTOMARTILLO BROCA PARA INSTALAR CERRADURA PEGAMENTO DE CONTACTO  MAZO DE GOMA BROCA DE 2 PULGADAS   BROCA DE 4 PULGADAS LLAVES ALLEN JUEGO DE 13 PIEZAS ALICATE DE PUNTA LARGA DE 8 PULGADAS BROCA DE 3 PULGADAS FLEXÓMETRO DE 5 METROS LUBRICANTE MULTIUSOS  PINZA PONCHADORA"" RAFIA  CINTA METRICA DE FIBRA PINZAS PARA ELECTRICISTA ESTOPA  RODILLO PARA PINTAR DE 4 PULGADAS SEGUETA CON ARCO 24 DIENTES ""CINCHOS DE 30 CENTÍMETROS ""CARRETILLA ""PINZAS PARA PELAR CABLE RODILLO 3/4 POR 9 PULGADAS ATORNILLADOR INALAMBRICO CUTTER INDUSTRIAL PIJA PARA TABLAROCA 8 POR 1 1/2"" ""PIJA PARA TABLAROCA 8 POR 1 ""CINTA ANTIDERRAPANTE DIABLO DE CARGA  LLAVE STILLSON DE 8 PULGADAS  TALADRO INDUSTRIAL DE 1200 WATTS CINCEL HEXAGONAL BELLOTA DE 7/8 POR 8 PULGADAS PEGAMENTO DE CONTACTO FUMIGADOR DE 12 L MANUAL DE MOCHILA CLAVO SIN CABEZA DE 2 PULGADAS CUCHILLA PARA CEPILLO MANUAL DEL NÚMERO 5 "</t>
  </si>
  <si>
    <t>S389</t>
  </si>
  <si>
    <t>"CABLE ELÉCTRICO DUPLEX CALIBRE 10 LINTERNA RECARGABLE  LÁMPARA LUMINARIO  PARA EMPOTAR 2 POR 26 WATTS"" LUMINARIO DE INTERIOR EMPOTRADOS LED FOCO DE 100 WATTS EXTENSIÓN ELÉCTRICA USO RUDO DE 20 METROS"" EXTENSIÓN ELÉCTRICA USO RUDO DE 15 METROS"" LÁMPARA DE 32 WATTS CINCHO DE 10 CENTÍMETROS "" CANALETA DE 2 VÍAS DE PVC  BALASTRO ELECTRÓNICO DE 60 WATTS  CINTA PARA DUCTOS LÁMPARA DE TUBO FLUORESCENTE DE 30 WATTS FOCO DE 18 LEDS LÁMPARA DE EMERGENCIA DE 90 LEDS FOCO AHORRADOR DE 80 WATTS LÁMPARA  EN ESPIRAL DE 13 WATTS"" LÁMPARA DE 60 WATTS CABLE DE USO RUDO CALIBRE 12 (3 POR 12)"" FOCO AHORRADOR DE 23 WATTS FOCO AHORRADOR DE 65 WATTS CANALETA DE 1/2 PULGADA FOCO AHORRADOR DE 10 WATTS CONTACTO DUPLEX CON PLACA CINTA DE AISLAR DE 19 MILÍMETROS EXTENSIÓN ELÉCTRICA DE 4 METROS EXTENSIÓN ELÉCTRICA USO RUDO DE 10 METROS LÁMPARA  LINTERNA DE MANO RECARGABLE CLAVIJA METÁLICA USO RUDO"" FOCO AHORRADOR DE 15 WATTS"" CANALETA PLÁSTICA DE 12 POR 32 MILÍMETROS  POR  2 METROS DE LARGO"" GRAPA PARA CABLE ""CLAVIJA MULTICONTACTO DE 6 ENTRADAS CINTA DE AISLAR DE VINIL BALASTRA DE 2 POR 39 WATTS EXTENSIÓN ELÉCTRICA USO RUDO DE 5 METROS CABLE DUPLEX CALIBRE 12"" EXTENSIÓN ELÉCTRICA DE 5 METROS LÁMPARA FLUORESCENTE	CURVALIN DE 32 WATTS"" FOCO AHORRADOR DE 24 WATTS LÁMPARA TUBO LED 20 WATTS"" CANALETA BLANCA DE 17 MILÍMETROS POR 35 MILÍMETROS POR 2 METROS CARGADOR CON (2) BATERÍAS RECARGABLES EXTENSIÓN ELÉCTRICA DE 3 METROS BATERÍA ALCALINA AA	DESECHABLE"" BATERÍA  RECARGABLE AAA CENTRO DE CARGA 6 ESPACIOS BATERÍA ALCALINA CUADRADA CANALETA AUTOADHERIBLE 20 POR 20 MILÍMETROS POR 2 METROS DE LARGO CINCHOS DE 15 CENTÍMETROS  CINCHOS DE 30 CENTÍMETROS  CODO CONDUIT PARED DELGADA ¾ PULGADA"" CONECTOR CONDUIT PARA TUBO DE 3/4 LÁMPARA FLUORESCENTE DE 18 WATTS"" EXTENSIÓN ELÉCTRICA DE USO RUDO DE 50 METROS CABLE DE USO RUDO CALIBRE 14 LÁMPARA LED SOBREPONER DE 18 WATTS LÁMPARA COLGANTE TECNOLOGIA LED  LÁMPARA LED DE TECHO CABLE UTP CATEGORIA 5"" BATERÍA RECARGABLE 9 VOLTS"" LÁMPARA FLUORESCENTE DE 45 WATTS CLAVIJA CONVERTIDORA CABLE THW AWG CALIBRE 12 LÁMPARA TUBO DE LED 18 WATTS FOCO AHORRADOR DE 23 WATTS LÁMPARA FLUORESCENTE DE 14 WATTS T8 PILA ALCALINA AA PILA ALCALINA AAA POLIDUCTO DE 1/2 PULGADA CARGADOR CON (4) BATERIAS RECARGABLES  BATERÍA TIPO D LÁMPARA TUBO FLUORESCENTE DE 32 WATTS CINCHOS DE 20 CENTÍMETROS EXTENSIÓN ELECTRICA DE 20 METROS USO RUDO EXTENSIÓN ELÉCTRICA USO RUDO DE 6 METROS EXTENSIÓN ELÉCTRICA USO RUDO DE 30 METROS EXTENSIÓN ELÉCTRICA CON CARRETE DE 15 METROS CANALETA PLÁSTICA 2 X 1.2 X 200 CENTÍMETROS AUTOADHERIBLE CANALETA PLÁSTICA 2.5 X 2.5 X 200 CENTÍMETROS AUTOADHERIBLE CANALETA PLÁSTICA 2.4 POR 4.0 POR 200 CENTÍMETROS AUTOADHERIBLE CABLE THW CALIBRE 8 CABLE THW CALIBRE 14 CABLE THW CALIBRE 16 LÁMPARA SUBURBANA LUMINARIO LED TERMO-PASTILLA 10 AMPERES TERMO-PASTILLA 15 AMPERES TERMO-PASTILLA 20 AMPERES TERMO-PASTILLA 30 AMPERES TERMO-PASTILLA 40 AMPERES TERMO-PASTILLA 50 AMPERES REFLECTOR LED DE 100 WATTS CABLE THW DEL NÚMERO 10 TUBO CONDUIT PARED DELGADA ½ PULGADA CODO CONDUIT PARED DELGADA ½ PULGADA CABLE UTP CATEGORIA 6 CINTA ADHESIVA DOBLE CARA TRANSPARENTE 1 PULGADA DE ANCHO POR 1.50 METROS DE LARGO CABLE CALIBRE 3/0 AWG CABLE CALIBRE 4/0 AWG LÁMPARA TUBO FLOURESCENTE LINEAL 14 WATTS T5 BALASTRA 2 POR 60 BALASTRA 2 POR 32 CABLE DUPLEX CALIBRE 14 CANALETA DE ALUMNIO MEDIA CAÑA DE 2 ½ PULGADA PLACA PARA CONTACTO DUPLEX CONTACTO DUPLEX POLARIZADO SIN TAPA LÁMPARA DE MANO TÁCTICA DE 3000 LUMENES EXTENSIÓN ELÉCTRICA DE USO RUDO 2 METROS REGLETA DE ALIMENTACIÓN/MULTICONTACTO DE 8 ENTRADAS Y 4 PUERTOS DE USB BARRA DE CONTACTOS (PDU) CABLE THW DEL NÚMERO 12 ROSETA CON JACK CABLES DE PUENTE PARA AUTO BALASTRO ELECTRÓNICO 3 POR 28W T5 ENCENDIDO PROGRAMADO 120-277 VOLTS CONTACTO CON PLACA LÁMPARA SOLAR PARA EXTERIOR PANEL DE LED ECO 36 WATSS  PANEL LED DE 60 POR 60 CENTIMETROS, LUZ BLANCA  BALASTRO 3 POR 14 WATTS  CONDUCTOR DE COBRE CALIBRE 0 CABLE DE COBRE TIPO THW LS CALIBRE 10 PAQUETE DE MATERIAL ELÉCTRICO LÁMPARA LED TIPO PAR, D</t>
  </si>
  <si>
    <t>S390</t>
  </si>
  <si>
    <t>"CHALECO SECRETARÍA DE MOVILIDAD CHALECO DE SEGURIDAD PARA LA SECRETARÍA DE MOVILIDAD CHALECO DE NEOPRENO PARA LA SECRETARÍA DE MOVILIDAD CHAMARRA DE NEOPRENO PARA LA SECRETARÍA DE MOVILIDAD"</t>
  </si>
  <si>
    <t>S391</t>
  </si>
  <si>
    <t>4579</t>
  </si>
  <si>
    <t>"SERVICIO DE IMPRESIÓN PARA LA DIFUSIÓN Y PROMOCIÓN DEL PROGRAMA INSIGNIA ""CIRCUITOS REGIONALES"" (CULTIVANMOS ARTE COSECHAMOS CULTURA), IMPRESIÓN DE PENDÓN PUBLICITARIO DEL PROGRAMA INSIGNIA "" CIRCUITOS REGIONALES"" (CULTIVAMOS ARTE, COSECHAMOS CULTURA) IMPRESIÓN DE BANNER DEL PROGRAMA INSIGNIA ""CIRCUITOS REGIONALES"" (CULTIVAMOS ARTE, COSECHAMOS CULTURA). IMPRESIÓN DE CARTEL DEL PROGRAMA INSIGNIA ""CIRCUITOS REGIONALES"" (CULTIVAMOS ARTE, COSECHAMOS CULTURA)."</t>
  </si>
  <si>
    <t>S392</t>
  </si>
  <si>
    <t>"TUBO DE COBRE ½"" DE 6.10 METROS ABRAZADERA OMEGA ½ ABRAZADERA OMEGA 3/4 SOLDADURA DE ESTANO 50-50 OMEGA SOLDADURA 6013* 1/8"</t>
  </si>
  <si>
    <t>S393</t>
  </si>
  <si>
    <t>"FOCO AHORRADOR DE 80 WATTS POLIDUCTO DE 1/2 PULGADA EXTRACTOR ULTRADELGADO"</t>
  </si>
  <si>
    <t>S394</t>
  </si>
  <si>
    <t>"EQUIPO DE CÓMPUTO DE ESCRITORIO NUEVO CON FORMATO TIPO TORRE (TOWER) CON MONITOR DE 23.8"" FHD, UN PROCESADOR DE 16 NÚCLEOS (8 P-CORES CON VELOCIDAD BASE DE 2.1 GHZ + 8 E-CORE CON VELOCIDAD BASE DE 1.5 GHZ ), 30 MB DE CACHE, 16 GB EN MEMORIA RAM DDR5-4400, UNIDAD DE ALMACENAMIENTO DE ESTADO SÓLIDO M.2 CON CAPACIDAD DE 1 TB, WI-FI 6 Y SISTEMA OPERATIVO WINDOWS PRO ÚLTIMA VERSIÓN LIBERADA EQUIPO MULTIFUNCIONAL A COLOR CON VELOCIDAD DE IMPRESIÓN DE 45 PPM A COLOR / 45 PPM EN BLANCO Y NEGRO  CONMUTADOR TELEFÓNICO EQUIPO DE RESPALDO DE ENERGÍA 900 WATTS SERVIDOR EN TORRE UPS MINI UPS UN VIDEOPROYECTOR CON TECNOLOGÍA 3LCD O DLP, BRILLO DE 3600 ANSI LÚMENES (CONECTIVIDAD VGA Y HDMI) CON RESOLUCIÓN NATIVA DE 800 X 600. EQUIPO DE CÓMPUTO DE ESCRITORIO NUEVO CON FORMATO TIPO TORRE (TOWER) CON MONITOR DE 23.8"" FHD, UN PROCESADOR DE 16 NÚCLEOS (8 P-CORES CON VELOCIDAD BASE DE 2.1 GHZ + 8 E-CORE CON VELOCIDAD BASE DE 1.5 GHZ ), 30 MB DE CACHE, 16 GB EN MEMORIA RAM DDR5-4400, UNIDAD DE ALMACENAMIENTO DE ESTADO SÓLIDO M.2 CON CAPACIDAD DE 1 TB, WI-FI 6 Y SISTEMA OPERATIVO WINDOWS PRO ÚLTIMA VERSIÓN LIBERADA. ADQUISICIÓN DE EQUIPO DE COMPUTO “PERFIL ESCRITORIO DESARROLLADOR” ADQUISICIÓN DE EQUIPO DE COMPUTO “PERFIL ESCRITORIO DISEÑO BÁSICO” ADQUISICIÓN DE EQUIPO DE COMPUTO “PERFIL MÓVIL AVANZADO” ADQUISICIÓN DE EQUIPO DE COMPUTO “PERFIL MÓVIL DISEÑO AVANZADO” ADQUISICIÓN DE EQUIPO DE COMPUTO “PERFIL ESCRITORIO AVANZADO” TABLETA MULTITÁCTIL DE 12.1 PULGADAS CON PROCESADOR DE 8 NÚCLEOS, MEMORIA RAM DE 8 GIGABYTE, ALMACENAMIENTO INTERNO DE 256 GB, PANTALLA CON RESOLUCIÓN DE 2560 X 1600 PÍXELES, CONECTIVIDAD WI-FI 6 Y SISTEMA OPERATIVO ANDROID 13 O SUPERIOR. MONITOR PARA EQUIPO DE CÓMPUTO CON TAMAÑO DE 27 PULGADAS EN DIAGONAL, RESOLUCIÓN DE 1920 X 1080 @ 75 HZ, UN PUERTO DISPLAYPORT, Y UN PUERTO HDMI 1.4."</t>
  </si>
  <si>
    <t>S395</t>
  </si>
  <si>
    <t>"ARILLO METÁLICO DE 1/2 PULGADA ARILLO METÁLICO DE 1/4 DE PULGADA ARILLO METÁLICO DE 3/4 DE PULGADA BOLÍGRAFO PUNTO MEDIANO BROCHE METÁLICO PARA EXPEDIENTE CARPETA PANORÁMICA DE 1 PULGADA TAMAÑO CARTA CARPETA PANORÁMICA DE 1/2 PULGADA TAMAÑO CARTA CARPETA PANORÁMICA DE 2 PULGADAS TAMAÑO CARTA CARPETA PANORÁMICA DE 3 PULGADAS TAMAÑO CARTA CARPETA PANORÁMICA DE 4 PULGADAS TAMAÑO CARTA CARPETA PANORÁMICA DE 5 PULGADAS TAMAÑO CARTA CHINCHETAS CLIP DEL NÚMERO 2 CLIP MARIPOSA DEL NÚMERO 2 CUADERNO PROFESIONAL DE CUADRO CHICO DE 100 HOJAS CUADERNO PROFESIONAL DE CUADRO GRANDE DE 100 HOJAS CUADERNO PROFESIONAL DE RAYA DE 100 HOJAS FOLDER PARA ARCHIVO COLGANTE TAMAÑO OFICIO FOLDER CARTULINA TAMAÑO CARTA GOMA DE MIGAJÓN, PAQUETE LÁPIZ ADHESIVO DE 40 GRAMOS LÁPIZ DE MADERA BICOLOR LÁPIZ AMARILLO NÚMERO 2 MARCADOR DE AGUA FLUORESCENTE, CAJA MARCADOR PERMANENTE NOTAS AUTOADHESIVAS 3 POR 3 PULGADAS NOTAS AUTOADHESIVAS TIPO BANDERITAS 4 COLORES QUITA GRAPAS 5.5 CENTÍMETROS REGLA DE ALUMINIO 30 CENTÍMETROS SACAPUNTAS DE METAL SOBRE BOLSA CON SOLAPA TAMAÑO ESQUELA SOBRE BOLSA CON SOLAPA TAMAÑO DOBLE OFICIO SOBRE BOLSA CON SOLAPA TAMAÑO CARTA (MANILA) SOBRE BOLSA CON SOLAPA TAMAÑO OFICIO SOBRES PARA CD/DVD 50 PIEZAS SUJETA DOCUMENTOS DE 19 MILÍMETROS SUJETA DOCUMENTOS DE 32 MILÍMETROS SUJETA DOCUMENTOS DE 51 MILÍMETROS TIJERA DE 6 PULGADAS CARPETA REGISTRADOR DE 3 PULGADAS TAMAÑO CARTA ETIQUETAS LEYENDA CONFIDENCIAL PAPEL BOND TAMAÑO CARTA, BLANCURA 95 98% PAPEL OPALINA HOLANDESA TAMAÑO CARTA DE 125 GRAMOS CUTTER METÁLICO DE 9 MILÍMETROS CUTTER DE PLÁSTICO DE 18 MILÍMETROS SEPARADORES TAMAÑO CARTA 10 DIVISIONES SEPARADORES TAMAÑO CARTA 12 DIVISIONES SEPARADORES TAMAÑO CARTA NUMÉRICOS CINTA DE MONTAJE DOBLE CARA BOLÍGRAFO DE GEL CORRECTOR LÍQUIDO DE 20 MILILITROS GOMA TIPO LÁPIZ ESCUADRAS SIN BISEL BORRADOR PARA PINTARRÓN LUPA MAMPARA FOAM BOARD TIJERA DE 8 PULGADAS LÁPIZ ADHESIVO DE 20 GRAMOS REGLA DE PLÁSTICO 30 CENTÍMETROS PAPEL CARTULINA OPALINA HOLANDESA TAMAÑO CARTA DE 225 GRAMOS PAPEL COUCHÉ ADHERIBLE BLANCO MATE CLIP JUMBO maarcador de cera CLIP DEL NÚMERO 1 GRAPAS DE 26/6 DE PULGADA LAPIZ ADHESIVO ECOLOGICO DE 36 GRAMOS  PASTA NEGRA TAMAÑO CARTA  PASTA TRANSPARENTE TAMAÑO CARTA  PROTECTOR DE HOJAS TAMAÑO CARTA 3 ORIFICIOS  SUJETA DOCUMENTOS DE 25 MILIMETROS ARILLO DE PLASTICO DE 9/16 E PULGADA BROCHE METALICO PARA EXPEDIENTE  CLIP DEL NUMERO 3 SACAPUNTAS DE PLASTICO NOTAS AUTOADHESIVAS 2 POR 3 PULGADAS NOTAS AUTOADHESIVAS 3 POR 4 PULGADAS SOBRE BOLSA CON SOLAPA TAMAÑO RADIOGRAFIA  CUADERNO TIPO FRANCESA DE RAYA DE 100 HOJAS TARJETA MEDIA CARTA 225 GRAMOS  FOLDER CARTULINA TAMAÑO OFICIO  FOLDER ECOLOGICO TAMAÑO CARTA REVISTERO  CARPETA DE VINIPIEL TAMAÑO CARTA  CARPETA PANORAMICA DE 2/12 PULGADA TAMAÑO CARTA  CINTA ADHESIVA TRANSPARENTE DE 18 MILIMETROS POR 33 METROS  CINTA ADHESIVA TRANSPARENTE DE 24 MILIMETROS POR 65 METROS  PAPEL BOND ECOLOGICO TAMAÑO OFICIO  PAPEL BOND ECOLOGICO TAMAÑO CARTA  BOLIGRAFO PUNTA FINA  CAJA DE CARTON TIPO GALLETERA  CARPETA PANORÁMICA DE 1 1/2 PULGADA TAMAÑO CARTA CINTA CANELA DE 48 MILÍMETROS POR 50 METROS CINTA MASKING 48 MILÍMETROS POR 50 METROS DEDAL DEL NÚMERO 11 DEDAL DEL NÚMERO 12 ETIQUETAS AUTOADHESIVAS 50 POR 100 MILÍMETROS FOLDER CARTULINA TAMAÑO OFICIO GOMA DE MIGAJÓN TIPO BLOQUE LÁPIZ CHECADOR ROJO CARMÍN LIGAS DEL NÚMERO 18, 80 GRAMOS MARCADOR PARA PIZARRÓN BLANCO MARCADOR PERMANENTE DE PUNTO FINO MICA TRANSPARENTE NOTAS AUTOADHESIVAS 2 POR 3 PULGADAS NOTAS AUTOADHESIVAS TIPO BANDERITAS TONOS FRÍOS PROTECTOR DE HOJAS TAMAÑO CARTA 5 ORIFICIOS SEPARADORES TAMAÑO CARTA 5 DIVISIONES SOBRE BOLSA CON SOLAPA TAMAÑO MEDIA CARTA SUJETA DOCUMENTOS DE 41 MILÍMETROS TINTA DE GOTERO 25 MILILITROS PAPEL BOND ECOLÓGICO TAMAÑO OFICIO BOLÍGRAFO TIPO ROLLER PUNTO FINO RETRÁCTIL  SUJETA DOCUMENTOS DE 15 MILÍMETROS FOLDER TAMAÑO OFICIO MANILA NOTAS AUTOADHESIVAS 4 POR 4 PULGADAS SOBRE BOLSA CON RONDANA TAMAÑO CARTA. HOJAS DE PAPEL BOND DE COLORES CUADERNO DE TAQUIGRAFÍA DE RAYA DE 80 HOJAS. NAVAJAS DE REPUESTO P</t>
  </si>
  <si>
    <t>S396</t>
  </si>
  <si>
    <t>S397</t>
  </si>
  <si>
    <t>"PLANERO METÁLICO. VITRINAS DE EXHIBICIÓN MUSEOGRÁFICAS. CAPELO PARA EXHIBICIÓN. MAMPARAS PARA EXHIBICIÓN. ARCHIVERO LATERAL DOS CAJONES. ARCHIVERO LATERAL CUATRO CAJONES. PEDESTAL DE 3 GAVETAS LATERALES. PÓDIUM O ATRIL MODULO OPERATIVO EN CRUCETA DE 3.00 X 3.00 X 1.08 MTS. MESA DE TRABAJO ARCHIVERO"</t>
  </si>
  <si>
    <t>S398</t>
  </si>
  <si>
    <t>"LICENCIA UTM PROTECTION BUNDLE (8X5) PARA UN EQUIPO FORTIGATE 100E. LICENCIA ADOBE IN DESIGN PARA UN USUARAIO TIPO DE CERTIFICADO DIGITAL. DENOMINACIÓN: POSITIVESSL. LICENCIA ""UNIFIED THREAT PROTECTION PREMIUM"" PARA UN EQUIPO FORTINET FORTIGATE 60F LICENCIA PHOTOSHOP. PARA UN USUARIO ANTIVIRUS PARA EQUIPO DE CÓMPUTO PC O MAC (MCAFEE) SUSCRIPCIÓN PARA UN USUARIO A LA SUITE ADOBE CREATIVE CLOUD TODAS LAS APLICACIONES SUSCRIPCIÓN A LA SUITE ADOBE CREATIVE CLOUD TODAS LAS APLICACIONES PARA UN USUARIO. RENOVACIÓN DE UNA SUSCRIPCIÓN PARA HACER USO DE LA PLATAFORMA AMITAI HONESTIDAD PARA LA DIRECCIÓN GENERAL DE PERSONAL."</t>
  </si>
  <si>
    <t>S399</t>
  </si>
  <si>
    <t>5211 Equipos y aparatos audiovisuales</t>
  </si>
  <si>
    <t>"GRABADORA DE VOZ DIGITAL PANTALLA DE 70 PULGADAS PARA EL CENTRO DE ATENCIÓN TELEFÓNICA DEL GOBIERNO DEL ESTADO DE MÉXICO (CATGEM) PROYECTOR PANTALLA 75 PULGADAS UHD (ULTRA ALTA DEFINICIÓN) 4K (4000 PIXELES) MICRÓFONO DINÁMICO CONSOLA DE MEZCLAS SISTEMA DE SONIDO PORTÁTIL"</t>
  </si>
  <si>
    <t>S400</t>
  </si>
  <si>
    <t>580000</t>
  </si>
  <si>
    <t>SERVICIO DE IMPRESIÓN DE PLACAS DE CIRCULACIÓN</t>
  </si>
  <si>
    <t>S401</t>
  </si>
  <si>
    <t>"MEMORIA USB DE 64 GIGABYTES  DISCO DURO EXTERNO DE 2 TERABYTES  MOUSE GENÉRICO  TECLADO  DISCO DURO EXTERNO DE 4 TERABYTES CÁMARA WEB CON MICRÓFONO  ESCÁNER DE MANO  CONECTOR RJ45 CATEGORÍA 6E  CINTA DE CONTACTO DOBLE  UNIDAD EXTERNA  DVD-RW  DISCO DURO INTERNO, DE 1 TERABYTE  PASTA TÉRMICA  TOALLAS HÚMEDAS PARA EQUIPO DE CÓMPUTO LIMPIADOR ANTIESTÁTICO DE PANTALLAS LOCIÓN LIMPIADORA PARA COMPUTADORA BOBINA DE CABLE CAT6E UTP CABLE HDMI DE 90 CENTÍMETROS PDU PARA MONTAJE EN RACK ADAPTADOR USB BANDA DUAL WIFI ROLLO DE CINTA SUJETACABLES TIPO VELCRO CABLE DE CONSOLA CONECTOR RJ9 ESCANER DE MANO BASE PARA LAPTOP CON VENTILADOR ORGANIZADOR DE CABLES BATERÍA 12 V. A 9 AH SWITCH POE DE 8 PUERTOS BASE 10/100/1000 GOOGLE CHROMECAST 3RA GEN, NEGRO"</t>
  </si>
  <si>
    <t>S402</t>
  </si>
  <si>
    <t>"PERFORADORA 2 ORIFICIOS SACAPUNTAS ELÉCTRICO ENGARGOLADORA MULTIFUNCIONAL DE 300 HOJAS  ENGRAPADORA DE GOLPE PERFORADORA 3 ORIFICIOS USO RUDO GUILLOTINA BASE DE MADERA ENMICADORA CHAROLA METÁLICA  ORGANIZADOR DE ESCRITORIO DESPACHADOR CHICO DE CINTA ADHESIVA DESPACHADOR GRANDE DE CINTA ADHESIVA PORTA CLIPS ENGARGOLADORA MULTIFUNCIONAL DE 120 HOJAS PISTOLA PARA SILICÓN CALCULADORA ELECTRÓNICA TABLA DE APOYO DE MADERA TAMAÑO OFICIO TABLA SALVA CORTES DE 29.7 POR 42 CENTÍMETROS TABLA DE APOYO DE MADERA TAMAÑO CARTA PIZARRÓN MIXTO DE 0.90 POR 1.20 METROS GUILLOTINA BASE METÁLICA DESENGRAPADORA TIPO UÑA CHAROLA DE ACRÍLICO DE 3 NIVELES PIZARRÓN BLANCO DE 1.20 METROS POR 1.50 METROS PERFORADORA 2 ORIFICIOS USO RUDO ORGANIZADOR DE ESCRITORIO GIRATORIO PORTA LÁPIZ Y PLUMAS PIZARRÓN MIXTO DE 0.60 POR 0.90 CENTÍMETROS TABLA SALVA CORTES DE 45 POR 60 CENTÍMETROS PELÍCULA PARA EMPLAYAR ENGRAPADORA DE USO RUDO ORGANITODO CESTO PAPELERO CON MALLA DE METAL TRITURADORA DE 12 HOJAS ENGRAPADORA ESTÁNDAR PERFORADORA DE METAL 3 ORIFICIOS PERFORADORA 2 ORIFICIOS USO RUDO 150 HOJAS TRITURADORA DE 16 HOJAS BOTE CENICERO PARA EXTERIOR PERFORADORA DE 3 ORIFICIOS USO RUDO, 30 HOJAS SOPORTE DE CORTE DE 29.7 CENTÍMETROS POR 42 CENTÍMETROS  SACAPUNTAS ELÉCTRICO"</t>
  </si>
  <si>
    <t>S403</t>
  </si>
  <si>
    <t>"CAFÉ DE GRANO TIPO GOURMET DE 1 KILOGRAMO CÁPSULAS DE CAFÉ, 10 PIEZAS CARAMELO RELLENO CON PASA DE 500 GRAMOS GALLETA SURTIDA 1.2 KILOGRAMOS CAFÉ SOLUBLE DESCAFEINADO 300 GRAMOS TÉ LIMÓN TÉ VERDE CON ARÁNDANO Y LIMÓN BEBIDA ENERGÉTICA DE 500 MILILITROS BOTELLA DE AGUA 600 MILILITROS, 24 PIEZAS BOTELLA DE AGUA DE 10.1 LITRO REFRESCO SABOR COLA DE 355 MILILITROS REFRESCO SABOR COLA DE 600 MILILITROS TÉ SOBRES DE 186 SABORES SURTIDOS AZÚCAR REFINADA CAFÉ SOLUBLE 300 GRAMOS BOX LUNCH CON BAGUETTE Y JUGO GALLETAS SURTIDO SELECTO TÉ EN SOBRE PARA INFUSIÓN SUSTITUTO DE CREMA PARA CAFÉ REFRESCO SABOR COLA DE 355 MILILITROS TÉ DE LIMON CAFÉ SOLUBLE DE 400 GRAMOS FILTROS PARA CAFÉ TÉ SABORES SURTIDOS 150 SABORES AGUA MINERAL 330 MILILITROS, PAQUETE JUGO EN LATA DE 335 MILILITROS AGUA MINERAL 330 MILILITROS, PAQUETE REFRESCO SABOR COLA SIN AZÚCAR 355 MILILITROS, PAQUETE BOTELLA DE AGUA DE 330 MILILITROS, 24 PIEZAS TÉ DE HIERBABUENA SUSTITUTO DE AZÚCAR 100 SOBRES REFRESCO SABOR NARANJA 355 MILILITROS, PAQUETE TÉ MANZANILLA TÉ VERDE REFRESCO SABOR COLA LIGHT 355 MILILITROS, PAQUETE REFRESCO SABOR LIMA-LIMÓN 355 MILILITROS, PAQUETE REFRESCO SABOR MANZANA 355 MILILITROS, PAQUETE REFRESCO SABOR COLA ORIGINAL 355 MILILITROS, PAQUETE AZÚCAR MORENA 1 KILOGRAMO DULCE CARAMELO MACIZO CAFÉ MANTEQUILLA 1 KILOGRAMO DULCE CARAMELO MACIZO RON MANTEQUILLA 1 KILOGRAMO DULCE DE CARAMELO RELLENO Y CUBIERTO DE CHOCOLATE 1 KILOGRAMO SNACK DE NUECES Y FRUTAS DESHIDRATADAS 900 GRAMOS FRUTOS ROJOS DESHIDRATADAS 900 GRAMOS GALLETA DE AVENA INTEGRAL TISANA FRUTALES"</t>
  </si>
  <si>
    <t>S404</t>
  </si>
  <si>
    <t>"HOJA DE TRIPLAY DE PINO DE 6 MILÍMETROS PANEL DE YESO PERFIL TUBULAR-PTR DISCO ABRASIVO PARA DESBASTE DISCO ABRASIVO PARA CORTE DE 4 1/2 PULGADAS ESTOPA DE ALGODÓN TORNILLO PUNTA DE BROCA DE 1/2 PULGADA LIJA PARA AGUA DEL NÚMERO 220 BROCHA DE 6 PULGADAS COMPUESTO MULTIUSOS ESTÁNDAR CINTA PARA PANEL DE YESO LIJA PARA PLOMERO GRANO 120 CEPILLO DE ALAMBRE SEPARADOR DE AZULEJO CEPILLO DE IXTLE PIJA PARA TABLAROCA DE 1 1/4 DE PULGADA TAQUETE DE PLÁSTICO DE 1/4 DE PULGADA RESANADOR BASE AGUA PARA MADERA COLOR PINO PINTURA ESMALTE DE 4 LITROS PEGAMENTO DE CONTACTO AMARILLO CHUPÓN UNIVERSAL PIJA PARA TABLAROCA DE 1 PULGADA SELLADOR ELASTOMÉRICO PINTURA VINIL-ACRÍLICA PIJA PARA TABLAROCA 6 POR PULGADA NEGRA BOLSA DE 100 PIEZAS. PIJA CABEZA CRUZ, PUNTA DE BROCA ½ PULGADAS. EXTENSIÓN PARA PINTAR DE 1.20 METROS TORNILLOS DE ¼ PULGADAS (BOLSA DE 100 PIEZAS) LLAVE DE PASO PPR 1/2"" LLAVE DE PASO PPR 3/4"" PINTURA DE TRAFICO BASE SOLVENTE SCT THINNER TIPO AMERICANO DE 20 LITROS SELLADOR DE SILICON TORNILLO DE SUJECION TINTA PARA MADERA BROCHA 5 PULGADAS TORNILLO PUNTA DE BROCA DE 11/8 PULGADAS THINNER 1 LITRO PINTURA AMARILLO TRÁFICO PINTURA VINÍLICA ACRÍLICA SATINADA PINTURA VINIL ACRILICA COLOR BLANCO PINTURA ESMALTE DE 19 LITROS SELLADOR PARA MADERA BROCHA DE 2 PULGADAS BROCHA DE 4 PULGADAS TINTA AL ALCOHOL PEGAMENTO DE 353 GRAMOS PINTURA VINÍLICA ACRÍLICA MATE PLASTIPROTECTOR DE USO RUDO PINTURA DE ESMALTE RESANADOR PARA MADERA DE 115 MILILITROS BROCHA DE 3 PULGADAS RODILLO PARA PINTAR DE 2 PULGADAS RODILLO PARA PINTAR DE 4 PULGADAS PINTURA VINÍLICA ACRÍLICA MATE DE 4 LITROS PINTURA VINIL DE 19 LITROS. LIJA DE GRANO DEL NÚMERO 120 BROCHA CON FILAMENTOS DE POLIESTER DE 6 PULGADAS BROCHA CON FILAMENTO DE POLIESTER 4 PULGADAS BROCHA CON FILAMENTOS DE POLIÉSTER DE 2 PULGADAS RODILLO PROFESIONAL BROCHA DE 1 PULGADA RODILLO DE 9 PULGADAS CINTA AZUL DE 1 PULGADA CINTA AZUL DE 2 PULGADAS CINTA ADHESIVA IMPERMEABILIZANTE"</t>
  </si>
  <si>
    <t>S405</t>
  </si>
  <si>
    <t>"PAPEL BOND TAMAÑO CARTA COLOR BLANCO SIN CONTENIDO DE FIBRA RECICLADA "</t>
  </si>
  <si>
    <t>S406</t>
  </si>
  <si>
    <t>"AIRE COMPRIMIDO.  ALCOHOL ISOPROPÍLICO.  CD GRABABLE. KIT DE TINTA HP GT52 Y GT53. TONER LEXMARK X203A11G.  CARTUCHO HP C9390A.  CARTUCHO HP C9448A. CARTUCHO HP C9451A. CARTUCHO HP C9452A. CARTUCHO HP C9453A.  CARTUCHO HP C9454A.  CARTUCHO HP C9455A.  CABEZAL HP C9404A.  CABEZAL HP C9405A.  CABEZAL HP C9406A. CABEZAL HP C9407A.  TONER SAMSUNG MLT-D111S. LIMPIADOR ANTIESTÁTICO DE PANTALLAS. TOALLAS HÚMEDAS PARA PC.  CARTUCHO DE TINTA HP 72 AMARILLO.  CARTUCHO DE TINTA HP 72 CIAN  CARTUCHO DE TINTA HP 72 NEGRO MATE CARTUCHO DE TINTA HP 72 MAGENTA. TONNER CE 250 A TONNER CE 251 A TONNER CE 252 A TONNER CE 253 A"</t>
  </si>
  <si>
    <t>S407</t>
  </si>
  <si>
    <t>"AROMATIZANTE EN AEROSOL DE 275 MILILITROS. BLANQUEADOR DE 1 LITRO. BOLSA PARA BASURA, DE 62 POR 80 CENTÍMETROS. BOLSA PARA BASURA, DE 90 POR 120 CENTÍMETROS. CUBETA DE 10 LITROS.  DESINFECTANTE ANTIBACTERIAL EN AEROSOL DE 400 GRAMOS.  DESODORANTE EN PASTILLA 80 GRAMOS. DETERGENTE EN POLVO DE 10 KILOGRAMOS. ESCOBA TIPO ABANICO ESCOBA TIPO CEPILLO.  FIBRA VERDE ABRASIVA DE 6.4 POR 10 CENTÍMETROS.  FRANELA DE ALGODÓN EN ROLLO.  GUANTES DE HULE.  JABÓN LÍQUIDO LAVATRASTES DE 1.4 LITROS.  JABÓN LÍQUIDO PARA MANOS DE 5.68 LITROS.  JERGA DE 50 CENTÍMETROS POR 25 METROS.  LIMPIADOR MULTIUSOS DE 20 LITROS.  PAÑUELOS DESECHABLES DE 100 PIEZAS.  PAPEL HIGIÉNICO DE 200 METROS, 12 ROLLOS.  RECOGEDOR DE PLÁSTICO.  TAPETE PARA MINGITORIO ANTI SALPICADURAS.  TOALLA DE PAPEL INTERDOBLADA, 250 TOALLAS.  TOALLAS DESINFECTANTES PARA SUPERFICIES 80 TOALLAS.  TOALLAS MULTIUSOS 6 ROLLOS.  TRAPEADOR TIPO MECHUDO.  TOALLA DE PAPEL INTERDOBLADA, 100 TOALLAS.  FRANELA DE ALGODÓN 30 METROS. "</t>
  </si>
  <si>
    <t>S408</t>
  </si>
  <si>
    <t>"TÉ SOBRES DE 186 SABORES SURTIDOS. AZÚCAR REFINADA.  GALLETAS SURTIDO SELECTO. SUSTITUTO DE CREMA PARA CAFÉ. SUSTITUTO DE AZÚCAR 400 SOBRES. AGUA MINERAL 330 MILILITROS, PAQUETE.  BOTELLA DE AGUA 600 MILILITROS, 24 PIEZAS. REFRESCO SABOR COLA SIN AZÚCAR 355 MILILITROS, PAQUETE.  REFRESCO SABOR NARANJA 355 MILILITROS, PAQUETE.  REFRESCO SABOR LIMA-LIMÓN 355 MILILITROS, PAQUETE.  REFRESCO SABOR MANZANA 355 MILILITROS, PAQUETE.  REFRESCO SABOR COLA ORIGINAL 355 MILILITROS, PAQUETE.  CAFÉ SOLUBLE 1 KILOGRAMO.  SUSTITUTO DE CREMA 200 SOBRES (CAJA).  CARAMELO RELLENO CON PASA 1 KILOGRAMO.  SNACK DE NUECES Y FRUTAS DESHIDRATADAS 900 GRAMOS.  DULCE CARAMELO MACIZO RON MANTEQUILLA 1 KILOGRAMO.  DULCE DE CARAMELO RELLENO Y CUBIERTO DE CHOCOLATE 1 KILOGRAMO. "</t>
  </si>
  <si>
    <t>S409</t>
  </si>
  <si>
    <t>"CAMISA OFICIAL GOBIERNO DEL ESTADO DE MÉXICO.  BLUSA OFICIAL GOBIERNO DEL ESTADO DE MÉXICO.  CHAMARRA OFICIAL GOBIERNO DEL ESTADO DE MÉXICO.  CAMISOLA DE TRABAJO OFICIAL GOBIERNO DEL ESTADO DE MÉXICO.  CHALECO OFICIAL GOBIERNO DEL ESTADO DE MÉXICO.  OVEROL DE MANTENIMIENTO OFICIAL.  PANTALÓN DE MEZCLILLA TIPO WRANGLER PARA HOMBRE.  BOTA DE TRABAJO. "</t>
  </si>
  <si>
    <t>S410</t>
  </si>
  <si>
    <t>"CAMISOLA PARA COMBATIENTE DE INCENDIO PANTALON PARA COMBATIENTE DE INCENDIO BOTA PARA COMBATIENTE DE INCENDIO CASCO PARA COMBATIENTE DE INCENDIO GUANTES PARA COMBATIENTE DE INCENDIO MONJA IGNIFUGA PARA COMBATIENTE DE INCENDIO CAMISOLA PARA COMBATIENTE DE INCENDIO GOGGLES O ANTEOJOS PARA COMBATIENTE DE INCENDIOS MOCHILA UTILITARIA PARA COMBATIENTE DE INCENDIO"</t>
  </si>
  <si>
    <t>S411</t>
  </si>
  <si>
    <t>"PALA FORESTAL PARA COMBATIENTE DE INCENDIO FORESTAL.  PULASKI PARA COMBATIENTE DE INCENDIO FORESTAL.  RASTRILLO FORESTAL PARA COMBATIENTE DE INCENDIO FORESTAL.  MCLOUD PARA COMBATIENTE DE INCENDIO FORESTAL.  MOCHILA ASPERSORA DE DEPÓSITO INTERCAMBIABLE PARA COMBATIENTE DE INCENDIO FORESTAL.  AZADÓN JARDINERO CLÁSICO CON COLLAR.  PICO CON MANGO DE MADERA.  PALA CUADRADA. "</t>
  </si>
  <si>
    <t>S412</t>
  </si>
  <si>
    <t>"ADQUISICIÓN DE EQUIPO DE COMPUTO “PERFIL MÓVIL MEDIO”.  ADQUISICIÓN DE EQUIPO DE COMPUTO “PERFIL MÓVIL AVANZADO”.  ADQUISICIÓN DE EQUIPO DE COMPUTO “PERFIL ESCRITORIO AVANZADO”. EQUIPO DE CÓMPUTO PORTÁTIL (LAPTOP) NUEVO PARA EDICIÓN DE DOCUMENTOS Y NAVEGACIÓN WEB CON UN PROCESADOR DE 10 NÚCLEOS, (2 P-CORES CON VELOCIDAD BASE DE 1.3 GHZ, 8 E-CORES CON VELOCIDAD BASE DE 0.9 GHZ Y 12 MB DE CACHE, 16 GB DE MEMORIA RAM DDR5 4800 MT/S, UNA UNIDAD DE ESTADO SÓLIDO CON CAPACIDAD DE ALMACENAMIENTO DE 512 GB, PANTALLA DE 14 PULGADAS CON RESOLUCIÓN 1920 X 1200 (WUXGA), TARJETA GRÁFICA INTERNA INTEGRADA, DOS PUERTOS THUNDERBOLT 4, CONECTIVIDAD WI FI 6E, BLUETOOTH 5.3, WINDOWS PRO EN ESPAÑOL ÚLTIMA VERSIÓN LIBERADA Y SUSCRIPCIÓN A OFFICE 365.  EQUIPO DE IMPRESIÓN INYECCIÓN DE TINTA. EQUIPO DE IMPRESIÓN TECNOLOGÍA LÁSER."</t>
  </si>
  <si>
    <t>S413</t>
  </si>
  <si>
    <t>"LA ESTACIÓN DE TRABAJO DEBERÁ TENER LA SIGUIENTE ESPECIFICACIÓN MÍNIMA: EL EQUIPO DE CÓMPUTO DE ESCRITORIO DEBERÁ CONTENER LA SIGUIENTE ESPECIFICACIÓN MÍNIMA: LA ESTACIÓN DE TRABAJO DEBERÁ TENER LA SIGUIENTE ESPECIFICACIÓN MÍNIMA: EL MULTIFUNCIONAL DEBERÁ TENER LAS SIGUIENTES ESPECIFICACIONES MÍNIMAS: LA ESTACIÓN DE TRABAJO DEBERÁ TENER LAS SIGUIENTES ESPECIFICACIONES TÉCNICAS MÍNIMAS: LA ESTACIÓN DE TRABAJO PORTÁTIL DEBERÁ CONTENER LAS SIGUIENTES ESPECIFICACIONES MÍNIMAS: EL MULTIFUNCIONAL DEBERÁ TENER LA SIGUIENTE ESPECIFICACIÓN MÍNIMA: EL EQUIPO DE CÓMPUTO PORTÁTIL DEBERÁ CONTENER LAS SIGUIENTES ESPECIFICACIONES MÍNIMAS: EQUIPO DE DISEÑO AVANZADO EQUIPO PORTATIL. EQUIPO PORTATIL DE DISEÑO."</t>
  </si>
  <si>
    <t>S414</t>
  </si>
  <si>
    <t>"PALA DE EXCAVACIÓN MANUAL, HOJA REDONDA MEDIANA (8"") RASTRILLO RECTO REFORZADO DE 16 DIENTES ESCOBA METÁLICA TIPO ABANICO  JUEGO BÁSICO DE HERRAMIENTAS DE JARDINERÍA  DISPOSITIVO DESCENSOR/ASEGURADOR AUTOFRENANTE CON POLEA INTEGRADA  DISPOSITIVO ANTICAÍDAS DESLIZANTE CON BLOQUEO  ABSORBEDOR DE ENERGÍA PARA DETENCIÓN DE CAÍDAS  LÍNEA DE POSICIONAMIENTO REGULABLE DE 5 M  ESLINGA TEXTIL DE ANCLAJE (200 CM) ESLINGA TEXTIL REFORZADA DE ANCLAJE (200 CM) ESLINGA TEXTIL REFORZADA DE ANCLAJE (50 CM)"</t>
  </si>
  <si>
    <t>S415</t>
  </si>
  <si>
    <t xml:space="preserve">PAPEL COUCHÉ </t>
  </si>
  <si>
    <t>S416</t>
  </si>
  <si>
    <t>"MANTENIMIENTO PREVENTIVO DE EQUIPO DE COMBUSTIÓN DIESEL VERTICAL PARA SCI, MARCA RANDOLPH, MODELO M200, HP 200, AT 1780, NO. DE SERIE: R1108134. MANTENIMIENTO PREVENTIVO Y SUSTITUCIÓN DE BATERÍAS A LA PLATAFORMA DE TIJERA. MANTENIMIENTO A LA PLANTA DE ENERGÍA ELÉCTRICA MANTENIMIENTO Y RECARGA DE EXTINTORES PARA LA DIRECCIÓN GENERAL DE INNOVACIÓN Y EL CENTRO DE ATENCIÓN TELEFÓNICA DEL GOBIERNO DEL ESTADO DE MÉXICO SERVICIO DE RECARGA DE 31 EXTINTORES DE LAS SIGUIENTES CAPACIDADES MANTENIMIENTO PREVENTIVO A DOS ELEVADORES MARCA SCHINDLER INSTALADOS EN PALACIO DE GOBIERNO MANTENIMIENTO PREVENTIVO A UN ELEVADOR MARCA DYMSA INSTALADO EN ESTACIONAMIENTO SANTOS DEGOLLADO MANTENIMIENTO PREVENTIVO A UN ELEVADOR MARCA OTIS INSTALADO EN EL C.S.A. DE NAUCALPAN"</t>
  </si>
  <si>
    <t>S417</t>
  </si>
  <si>
    <t>"ÁCIDO MURIÁTICO  "</t>
  </si>
  <si>
    <t>S418</t>
  </si>
  <si>
    <t>"TONER OKYDATA CIAN C911 TONER OKYDATA MAGENTA C911 TONER OKIDATA AMARILLO C911 TONER OKIDATA NEGRO C911 TONER OKIDATA NEGRO C911 TAMBOR DE IMAGEN MAGENTA TAMBOR DE IMAGEN AMARILLO TAMBOR DE IMAGEN NEGRO CONTENEDOR DE RESIDUOS OKIDATA FUSOR OKIDATA TONER HP CF321A TONER HP CF322A TONER HP CF323A TONER HP Q6000A TONER HP Q60001A TONER HP Q60002A TONER HP Q60003A LIMPIADOR DESENGRASANTE DE TARJETAS ELECTRÓNICAS TONER HP CE505A CARTUCHO HP CN045AL CARTUCHO HP CN050AL CARTUCHO HP CN051AL CARTUCHO HP CN052AL TONER KYOCERA TK-3102 TONER KYOCERA TK-172 CARTUCHO HP CF281A AIRE COMPRIMIDO CARTUCHO HP C9370A CARTUCHO HP C9371A CARTUCHO HP C9372A CARTUCHO HP C9373A TONER KYOCERA TK-132 TONER KYOCERA TK-172 DVD-RW CD GRABABLE KIT DE TRANSFERENCIA DE IMAGEN PARA HP COLOR LASERJET CP4525 ALCOHOL ISOPROPÍLICO ESPUMA LIMPIADORA DE 400 GRAMOS LIMPIADOR ANTIESTÁTICO DE PANTALLAS TOALLAS HÚMEDAS PARA PC LOCIÓN LIMPIADORA PARA COMPUTADORA PELÍCULA POLIESTER PJ231 ALCOHOL ISOPROPÍLICO TOALLAS HÚMEDAS PARA PC AIRE COMPRIMIDO TONER HP CE400X TONER HP CE401A TONER HP CE402A TONER HP CE403A CARTUCHO HP CZ132A CARTUCHO HP CZ131A CARTUCHO HP CZ130A CARTUCHO HP CZ129A PAPEL FOTOGRÁFICO PARA PLOTTER Q6580A DVD+R TONER HP CF320A CABEZAL HP C4810A CABEZAL HP C4811A CABEZAL HP C4812A CABEZAL HP C4813A  "</t>
  </si>
  <si>
    <t>S419</t>
  </si>
  <si>
    <t>"COPLE TIPO HDMI A HDMI CONVERTIDOR HDMI A VGA ADAPTADOR DISPLAYPORT A HDMI ADAPTADOR DISPLAYPORT A VGA DIVISOR CON AMPLIFICADOR HDMI UHD 4K DE 4 SALIDAS  SELECTOR HDMI DE 5 ENTRADAS CON CONTROL REMOTO CABLE HDMI 15 METROS CABLE DE EXTENSIÓN HDMI CABLE UTP CATEGORIA 6 CABLE UTP CATEGORIA 5 CONECTORES RJ45 CAT5 CONECTORES RJ45 CAT6 FOCO AHORRADOR DE 15 WATS. LUZ CALIDA PARA INTERIORES Y EXTERIORES LAMPARA LED 9 WATTS T8   LAMPARA LED 9 WATTS  T8  120 centímetros  APAGADOR SENCILLO CON TAPA Y CHASIS. CENTRO DE CARGA QO32 TRIFASICA SQUARE-D CINTA VULCANIZABLE  FOTOCELDA 127V, 220V  PASTILLA TERMO MAGNÉTICA  400AMP  PASTILLA TERMO MAGNÉTICA  250AMP "</t>
  </si>
  <si>
    <t>S420</t>
  </si>
  <si>
    <t>"TORNILLO DE BANCO MOCHILA PARA HERRAMIENTA BROCA ESCALONADA JUEGO DE LLAVES ESPAÑOLAS COMBINADAS ESTANDAR. JUEGO DE LLAVES ESPAÑOLAS COMBINADAS MILIMÉTRICAS JUEGO DE DADOS MILIMÉTRICOS JUEGO DE DADOS ESTANDAR EXTENSIÓN DE 3/8 DE PULGADA PARA MATRACA MATRACA DE 3/8 DE PULGADA PUNTAS DE IMPACTO Ph2 x 3 PULGADAS PASTA PARA SOLDAR CON FLUX FLUX LÍQUIDO PARA SOLDAR DADOS PARA TALADRO PUNTAS TIPO TORXS CON SEGURO MANERAL MAGNÉTICO SOLDADORA INVERSORA  ESLINGA DE CARGA DESARMADORES DE PRECISIÓN PONCHADORA DE IMPACTO PINZAS PARA MICRO CORTE  PINZAS DE CRIMPADO PINZA PELACABLE CORTADORA  JUEGO DE ALICATES COMBINADOS MULTIFUNCIONAL  JUEGO DE BROCAS JUEGO DE BROCHAS SOLDADURA DE ESTAÑO 63/37  ESTACIÓN DE SOLDAR ESTACIÓN DE SOLDADURA POR AIRE CALIENTE FUENTE DE ALIMENTACIÓN CORRIENTE CONTINUA VARIABLE ESMERILADORA INALÁMBRICA HERRAMIENTA ROTATIVA Placa de 1.22 X 2.44 De 1/8  Placa de 1.22 X 2.44 De 3/16 Soldadura 60-13 De 1/8  Ptr 1 1/2 X 1 1/2 Calibre 11 Redondo Macizo De 1""  Solera Troquelada 12 Centimetros para Redondo De ¾ Redondo Macizo de 3/4  Rollo De Metal Desplegado Calibre 10 (.90 M X 11)  Angulo 1 1/2 X 1/8 Solera 3/16 X 2"" Tubo Negro Redondo 1 1/4 Cedula 30 Riel 1500 Carretilla para Riel 1500 Disco para Corte de Metal de 14"" Broca de metal de 1/2 "" de Alta Velocidad Disco laminado de grano mediano de 4 ½ Cable porta electrodo cal 1/0 Disco de cote para metal de 4 ½ PTR 2x2 Calibre 11 Rectangular pintado Calibre 18 1 1/2 x 2 ½ Peinazo pintado de 2 1/2 calibre 18 Broca para concreto de 1/2 x 6 Broca para concreto de 1/2 x 12 Broca para concreto de 1/4 x 6 Broca para concreto de 5/16 x 6 Contramarco pintado calibre 18 Broca para metal alta velocidad ¼ Broca para metal alta velocidad 3/16 Broca para metal alta velocidad 3/8 Ángulo de 2 x 3/16 Ángulo de 1 x 1/2 x 1/8  Ángulo de 1 x 1/8 Bisagras tubulares de 1"" Bisagras tubulares de 3/4"" Bisagras tubulares de 5/8 Bisagras tubulares de ½ Esparragos de 5/8 x 1 metro Esparragos de 1/2 x 1 metro Tuercas de 58/8 Tuercas de ½ Rondanas planas de 5/8 Rondanas planas de ½ "</t>
  </si>
  <si>
    <t>S421</t>
  </si>
  <si>
    <t>CAJA FS CON CONECTOR GLANDULA Y TAPA METALICA</t>
  </si>
  <si>
    <t>S422</t>
  </si>
  <si>
    <t>"BARBIQUEJO DE 4 PUNTOS MANDIL DE CARNAZA GUANTE DE CARNAZA LARGO MANGAS DE CARNAZA"</t>
  </si>
  <si>
    <t>S423</t>
  </si>
  <si>
    <t>"BOTE CENICERO PARA EXTERIOR SOPORTE DE CORTE DE 29.7 CENTÍMETROS POR 42 CENTÍMETROS "</t>
  </si>
  <si>
    <t>S424</t>
  </si>
  <si>
    <t>"TONER LEXMARK 66S0XA0 PARA IMPRESORA MX632ADWE "</t>
  </si>
  <si>
    <t>S425</t>
  </si>
  <si>
    <t>"DETERGENTE EN POLVO DE 10 KILOGRAMOS DETERGENTE EN POLVO MULTIUSOS DE 1 KILOGRAMO DETERGENTE EN POLVO MULTIUSOS, DE 2 KILOGRAMOS JABÓN LÍQUIDO PARA MANOS DE 5.68 LITROS SOLUCIÓN ANTISÉPTICA PARA MANOS 250 MILILITROS CEPILLO INDUSTRIAL PARA TALLAR ESCOBA PLÁSTICA RÍGIDA PARA JARDINERÍA JABÓN LÍQUIDO PARA MANOS 460 MILILITROS PASTA DE DIENTES  SHAMPOO CON CERA TELA LAVA TRASTES AROMATIZANTE AMBIENTAL EN GEL TOALLA DE PAPEL INTERDOBLADA, 100 TOALLAS ATOMIZADOR CONTENEDOR RODANTE PARA BASURA DISPENSADOR DE PAPEL HIGIÉNICO DISPENSADOR DE TOALLA INTERDOBLADA ESCOBA ANTIGOLPES FIBRA METÁLICA ESPIRAL FIBRA VERDE ABRASIVA DE 6.4 POR 10 CENTÍMETROS FIBRA VERDE DE 12 POR 15 CENTÍMETROS FRANELA DE ALGODÓN EN METRO JABÓN EN BARRA PARA MANOS, DE 150 GRAMOS JALADOR DE PLÁSTICO PARA VIDRIOS LIMPIADOR PARA MUEBLES EN AEROSOL DE 333 GRAMOS PAÑUELOS DESECHABLES DE 90 PIEZAS PAPEL HIGIÉNICO DE 250 METROS, 1 ROLLO REPUESTO DE AROMATIZANTE DE 21 MILILITROS REPUESTO PARA MOP DE 60 POR 12.7 CENTÍMETROS SACUDIDOR TOALLA DE PAPEL INTERDOBLADA, 100 TOALLAS TOALLA DE PAPEL INTERDOBLADA, 250 TOALLAS TOALLA DE PAPEL INTERDOBLADA DE 150 PIEZAS, ECOLÓGICA TOALLAS MULTIUSOS 6 ROLLOS BLANQUEADOR DE 930 MILILITROS CUBETA DE PLÁSTICO DE 14 LITROS DESINFECTANTE ANTIBACTERIAL EN AEROSOL DE 400 MILILITROS DETERGENTE EN POLVO DE 582 GRAMOS LIQUIDO LIMPIADOR PARA MECHUDO TIPO MOP ESCOBA DE VARA DE PERLILLA ESCOBA TIPO ABANICO  DESTAPACAÑOS LÍQUIDO SUAVIZANTE DE TELAS DESODORANTE EN PASTILLA 80 GRAMOS BOLSA PARA BASURA, DE 90 X 120 CENTÍMETROS JABÓN LIQUIDO ANTIBACTERIAL PARA MANOS DE 20 LITROS PAPEL HIGIÉNICO JUMBO DE 600 METROS, 6 ROLLOS PAPEL HIGIÉNICO DE 300 HOJAS, 4 ROLLOS JABÓN LÍQUIDO DE 520 MILILITROS DISPENSADOR DE PARED AUTOMATICO DE AROMATIZANTE DISPENSADOR AUTOMÁTICO DE AROMATIZANTE  SHAMPOO PARA CABELLO DE 1 LITRO ESTROPAJO PARA BAÑO CEPILLO DE DIENTES PARA ADULTO CEPILLO DE DIENTES INFANTIL CEPILLO PARA CABELLO JABÓN EN BARRA PARA BAÑO DESODORANTE EN BARRA PARA MUJER CREMA CORPORAL DE 532 MILILITROS TOALLAS HÚMEDAS PARA BEBÉ TAPETE PARA MINGITORIO ANTI SALPICADURAS GEL ANTIBACTERIAL DE 20 LITROS LIMPIADOR MULTIUSOS DE 9 LITROS TOALLAS DESINFECTANTES PARA SUPERFICIES 80 TOALLAS "</t>
  </si>
  <si>
    <t>S426</t>
  </si>
  <si>
    <t>"CABLE ELÉCTRICO DUPLEX CALIBRE 10 CABLE DE USO RUDO CALIBRE 12 (3 POR 12)"" CONTACTO DUPLEX CON PLACA CINTA DE AISLAR DE VINIL CABLE DUPLEX CALIBRE 12"" CENTRO DE CARGA QOD2S   REFLECTOR LED DE 200 WATTS CLAVIJA CONVERTIDORA CABLE THW CALIBRE 8 TERMO-PASTILLA 15 AMPERES TERMO-PASTILLA 20 AMPERES TERMO-PASTILLA 30 AMPERES REFLECTOR LED DE 100 WATTS REFLECTOR LED DE 100 WATTS CABLE THW DEL NÚMERO 12 CABLE THW DEL NÚMERO 12 LAMPARA FLUORESCENTE ESPIRAL DE 23 WATTS."</t>
  </si>
  <si>
    <t>S427</t>
  </si>
  <si>
    <t>GUANTE DE CARNAZA</t>
  </si>
  <si>
    <t>S428</t>
  </si>
  <si>
    <t>"LENTES DE PROTECCIÓN FAJA DE CUERO TAPONES AUDITIVOS CON CORDÓN"</t>
  </si>
  <si>
    <t>S429</t>
  </si>
  <si>
    <t>"JUEGO DE DESARMADORES DE 8 PIEZAS JUEGO DE 3 PINZAS PARA MECÁNICO  MARTILLO DE UÑA TALADRO ROTOMARTILLO DE 1/2 PULGADA  JUEGO DE PINZAS DE ELECTRICISTA"</t>
  </si>
  <si>
    <t>S430</t>
  </si>
  <si>
    <t>"MOUSE GENÉRICO TECLADO CABLE HDMI DE 5 METROS"</t>
  </si>
  <si>
    <t>S431</t>
  </si>
  <si>
    <t>SILLA SECRETARIAL</t>
  </si>
  <si>
    <t>S432</t>
  </si>
  <si>
    <t>"IMPRESORA LÁSER MONOCROMÁTICA CON VELOCIDAD DE IMPRESIÓN DE 20 PPM (TAMAÑO CARTA). ADQUISICIÓN DE EQUIPO DE COMPUTO “PERFIL ESCRITORIO AVANZADO” "</t>
  </si>
  <si>
    <t>S433</t>
  </si>
  <si>
    <t>"AROMATIZANTE EN AEROSOL DE 400  BLANQUEADOR DE 1 LITRO DETERGENTE EN POLVO MULTIUSOS DE 1 KILOGRAMO. DETERGENTE EN POLVO MULTIUSOS, DE 2 KILOGRAMOS.  BOLSA DE PLÁSTICO TRANSPARENTE.  CEPILLO INDUSTRIAL PARA TALLAR.  DESODORANTE EN PASTILLA 80 GRAMOS.  PASTILLA LIMPIADORA PARA W.C.  JABÓN LÍQUIDO PARA MANOS 500 MILILITROS AROMATIZANTE AMBIENTAL ELÉCTRICO. TOALLA DE PAPEL INTERDOBLADA, 100 TOALLAS.  FIBRA VERDE ABRASIVA DE 6.4 POR 10 CENTÍMETROS FIBRA VERDE DE 12 POR 15 CENTÍMETROS.  GUANTES DE HULE LIMPIADOR DE VIDRIOS DE 750 MILILITROS.  LIMPIADOR MULTIUSOS DE 1 LITRO.  LIMPIADOR PARA MUEBLES EN AEROSOL DE 333 GRAMOS.  PAÑO DE MICROFIBRA.  PAÑUELOS DESECHABLES DE 90 PIEZAS. PAPEL HIGIÉNICO JUMBO DE 500 METROS. 6 ROLLOS.  REPUESTO DE AROMATIZANTE DE 21 MILILITROS.  SACUDIDOR.  SERVILLETAS DE 500 PIEZAS.  TOALLAS HÚMEDAS DE 80 PIEZAS.  CUBETA DE PLÁSTICO DE 14 LITROS.  INSECTICIDA EN AEROSOL.  DESINFECTANTE ANTIBACTERIAL EN AEROSOL DE 400 MILILITROS.  TOALLITAS ANTISEPTICAS 100 PIEZAS. DESODORANTE EN PASTILLA 80 GRAMOS. BOLSA PARA BASURA, DE 90 X 120 CENTÍMETROS. PAPEL HIGIÉNICO DE 300 HOJAS, 4 ROLLOS. DISPENSADOR DE PARED AUTOMÁTICO DE AROMATIZANTE. REPUESTO DE AROMATIZANTE DE 100 MILILITROS. JABÓN LÍQUIDO LAVATRASTES DE 1.4 LITROS. ABRILLANTADOR PARA PISO DE 750 MILILITROS. ACEITE PARA LIMPIAR MUEBLES DE 480 MILILITROS. TAPETE PARA MINGITORIO ANTI SALPICADURAS. LÍQUIDO LIMPIADOR MULTIUSOS DESINFECTANTE ANTIBACTERIAL.  TOALLAS DESINFECTANTES PARA SUPERFICIES 80 TOALLAS. "</t>
  </si>
  <si>
    <t>S434</t>
  </si>
  <si>
    <t>ROLLO DE ETIQUETA COMPATIBLE CON BROTHER DK2205 62MM COLOR BLANCO</t>
  </si>
  <si>
    <t>S435</t>
  </si>
  <si>
    <t>"PERFORADORA 2 ORIFICIOS  SACAPUNTAS ELÉCTRICO  ENGRAPADORA DE GOLPE GUILLOTINA BASE DE MADERA  CHAROLA METÁLICA  ORGANIZADOR DE ESCRITORIO  FOLIADOR DE 6 DÍGITOS  PORTA CLIPS  TABLERO DE CORCHO 90 POR 120 CENTÍMETROS  CALCULADORA ELECTRÓNICA TABLA DE APOYO DE MADERA TAMAÑO OFICIO  TABLA SALVA CORTES DE 29.7 POR 42 CENTÍMETROS  TABLA DE APOYO DE MADERA TAMAÑO CARTA  CHAROLA DE ACRÍLICO DE 3 NIVELES PIZARRÓN BLANCO DE 1.20 METROS POR 1.50 METROS  ORGANIZADOR DE ESCRITORIO GIRATORIO TABLERO DE CORCHO 60 POR 90 CENTÍMETROS PELÍCULA PARA EMPLAYAR ENGRAPADORA DE USO RUDO PERSONIFICADOR ENGRAPADORA ESTÁNDAR PERFORADORA DE METAL 3 ORIFICIOS"</t>
  </si>
  <si>
    <t>S436</t>
  </si>
  <si>
    <t>"AZÚCAR MORENA	1 KILOGRAMO AZÚCAR REFINADA BOTELLA DE AGUA 500 MILILITROS CAFÉ SOLUBLE 1 KILOGRAMO CAFÉ SOLUBLE 300 GRAMOS CAFÉ SOLUBLE DESCAFEINADO 300 GRAMOS CARAMELO RELLENO CON PASA DE 500 GRAMOS DULCE CARAMELO MACIZO CAFÉ MANTEQUILLA 1 KILOGRAMO DULCE CARAMELO MACIZO RON MANTEQUILLA 1 KILOGRAMO FRUTOS ROJOS DESHIDRATADAS 900 GRAMOS GALLETAS SELECTAS SURTIDAS 350 GRAMOS GALLETAS SURTIDAS 1 KILOGRAMO REFRESCO SABOR COLA DE 355 MILILITROS REFRESCO SABOR COLA LIGHT 355 MILILITROS REFRESCO SABOR COLA SIN AZÚCAR 355 MILILITROS REFRESCO SABOR LIMA-LIMÓN 355 MILILITROS REFRESCO SABOR MANZANA 355 MILILITROS REFRESCO SABOR NARANJA 355 MILILITROS SNACK DE NUECES Y FRUTAS DESHIDRATADAS 900 GRAMOS SUSTITUTO DE AZÚCAR 400 SOBRES SUSTITUTO DE CREMA 200 SOBRES (CAJA) TÉ DE HIERBABUENA TÉ DE LIMON TÉ MANZANILLA TÉ SABORES SURTIDOS 150 SABORES TÉ VERDE BOX LUNCH CON CHAPATA CUCHARA PASTELERA 60 PIEZAS CUCHARA SOPERA 25 PIEZAS DULCE DE CARAMELO CON PASAS 500 GRAMOS DULCE SURTIDO RELLENO 500 GRAMOS PASAS CUBIERTAS DE CHOCOLATE 1.5 KILOGRAMOS PISTACHES CON CÁSCARA 680 GRAMOS PLATO DESECHABLE DE 15 CENTÍMETROS SERVILLETAS 500 PIEZAS VASO DESECHABLE NÚMERO 8 VASO TÉRMICO DE 12 ONZAS CACAHUATE 850 GRAMOS GALLETA SURTIDA TÉ MANZANA CANELA TÉ DE MENTA  SUSTITUTO DE CREMA 311 GRAMOS  ARÁNDANOS 1.02 KILOGRAMOS AGUA MINERAL DE 355 ML"</t>
  </si>
  <si>
    <t>S437</t>
  </si>
  <si>
    <t>"MARCADOR DE CERA  CLIP MARIPOSA DEL NÚMERO 1  CLIP MARIPOSA DEL NÚMERO 2 COJÍN PARA SELLO DE GOMA DEL NÚMERO 2 CORRECTOR TIPO BOLÍGRAFO DE 8 MILILITROS GOMA TIPO LÁPIZ  LÁPIZ AMARILLO NÚMERO 2  LIGAS DEL NÚMERO 10, 80 GRAMOS  ARILLO METÁLICO DE 3/8 DE PULGADA PARA ENGARGOLAR HASTA 75 HOJAS.  BOLÍGRAFO TIPO ROLLER PUNTO MEDIANO  CARPETA DE 2 PULGADAS TAMAÑO CARTA TIPO REGISTRADOR  CARPETA PANORÁMICA DE 1 PULGADA TAMAÑO CARTA CARPETA PANORÁMICA DE 1/2 PULGADA TAMAÑO CARTA CARPETA PANORÁMICA DE 2 PULGADAS TAMAÑO CARTA CARPETA PANORÁMICA DE 3 PULGADAS TAMAÑO CARTA CARPETA PANORÁMICA DE 4 PULGADAS TAMAÑO CARTA CARPETA PANORÁMICA DE 5 PULGADAS TAMAÑO CARTA CHINCHETAS  CLIP PLASTIFICADO DEL NÚMERO 1  LÁPIZ CHECADOR ROJO CARMÍN  LÁPIZ DE MADERA BICOLOR LIGAS DEL NÚMERO 18, 80 GRAMOS MARCADOR PERMANENTE DE PUNTO FINO MARCADOR PERMANENTE MINAS DE 0.5 MILÍMETROS  PEGAMENTO BLANCO DE 110 GRAMOS  PROTECTOR DE HOJAS TAMAÑO CARTA 3 ORIFICIOS  SUJETA DOCUMENTOS DE 19 MILÍMETROS SUJETA DOCUMENTOS DE 25 MILÍMETROS SUJETA DOCUMENTOS DE 32 MILÍMETROS SUJETA DOCUMENTOS DE 51 MILÍMETROS TIJERA DE 6 PULGADAS  TINTA DE GOTERO 25 MILILITROS ARILLO DE PLÁSTICO DE 1 PULGADA  ARILLO DE PLÁSTICO DE 3/4 DE PULGADA  ARILLO DE PLÁSTICO DE 3/8 DE PULGADA  ARILLO DE PLÁSTICO DE 5/16 DE PULGADA  ARILLO DE PLÁSTICO DE 7/8 DE PULGADA  ARILLO DE PLÁSTICO DE 9/16 DE PULGADA  ARILLO METÁLICO DE 1 PULGADA ARILLO METÁLICO DE 3/4 DE PULGADA  ARILLO METÁLICO DE 5/16 DE PULGADA  BOLÍGRAFO DE GEL  BOLÍGRAFO PUNTO MEDIANO BROCHE METÁLICO PARA EXPEDIENTE CARPETA PANORÁMICA DE 1 1/2 PULGADA TAMAÑO CARTA CLIP DEL NÚMERO 3 SACAPUNTAS DE METAL  SACAPUNTAS DE PLÁSTICO  SEPARADORES TAMAÑO CARTA 5 DIVISIONES SUJETA DOCUMENTOS DE 15 MILÍMETROS  SUJETA DOCUMENTOS DE 41 MILÍMETROS TIJERA DE 8 PULGADAS  ETIQUETAS LEYENDA CONFIDENCIAL NOTAS AUTOADHESIVAS 2 POR 3 PULGADAS NOTAS AUTOADHESIVAS 3 POR 3 PULGADAS NOTAS AUTOADHESIVAS 3 POR 4 PULGADAS NOTAS AUTOADHESIVAS TIPO BANDERITAS 4 COLORES CUADERNO TIPO FRANCESA DE RAYA DE 100 HOJAS ETIQUETAS LEYENDA URGENTE TARJETA MEDIA CARTA 225 GRAMOS HOJAS DE PAPEL BOND DE COLORES CAJA DE CARTÓN TIPO GALLETERA TARJETA BIBLIOGRÁFICA TARJETA MEDIA CARTA 125 GRAMOS CAJA DE CARTÓN 50 CENTÍMETROS POR 30 CENTÍMETROS CAJA DE CARTÓN 50 CENTÍMETROS POR 35 CENTÍMETROS CON TAPA CUADERNO DE TAQUIGRAFÍA DE RAYA DE 80 HOJAS CUADERNO PROFESIONAL DE CUADRO CHICO DE 100 HOJAS CUADERNO PROFESIONAL DE CUADRO GRANDE DE 100 HOJAS ETIQUETA AUTOADHESIVA PARA CD Y DVD ETIQUETAS AUTOADHESIVAS 13 POR 38 MILÍMETROS ETIQUETAS AUTOADHESIVAS 19 POR 50 MILÍMETROS ETIQUETAS AUTOADHESIVAS 32 POR 64 MILÍMETROS ETIQUETAS AUTOADHESIVAS 50 POR 100 MILÍMETROS ETIQUETAS AUTOADHESIVAS 67 POR 47 MILÍMETROS ETIQUETAS AUTOADHESIVAS 9 POR 13 MILÍMETROS ETIQUETAS AUTOADHESIVAS DE 25 POR 67 MILÍMETROS PAPEL OPALINA TAMAÑO CARTA DE 120 GRAMOS PAPEL CARTULINA OPALINA HOLANDESA TAMAÑO CARTA DE 225 GRAMOS NAVAJAS DE REPUESTO PARA CUTTER DE 18 MILÍMETROS  DEDAL DEL NÚMERO 12  BORRADOR PARA PINTARRÓN  GOMA BICOLOR BR 80  BOLÍGRAFO PUNTA FINA  CARPETA PANORÁMICA DE 2 1/2 PULGADA TAMAÑO CARTA MICA TRANSPARENTE  CINTA CANELA DE 48 MILÍMETROS POR 50 METROS CINTA MASKING DE 24 MILÍMETROS POR 50 METROS CINTA ADHESIVA TRANSPARENTE DE 18 MILÍMETROS POR 33 METROS CINTA MASKING 48 MILÍMETROS POR 50 METROS CINTA ADHESIVA DOBLE CARA DE 18 MILÍMETROS POR 50 METROS  CINTA ADHESIVA TRANSPARENTE DE 48 MILÍMETROS POR 150 METROS CINTA CORRECTORA  CUTTER DE PLÁSTICO DE 18 MILÍMETROS PAPEL BOND TAMAÑO CARTA, BLANCURA DE 99% CUADERNO FORMA ITALIANA REFUERZOS PARA HOJAS DE CARPETA"</t>
  </si>
  <si>
    <t>S438</t>
  </si>
  <si>
    <t>ENLACES DE MICROONDAS E INALÁMBRICO</t>
  </si>
  <si>
    <t>S439</t>
  </si>
  <si>
    <t>TERMINAL PORTÁTIL</t>
  </si>
  <si>
    <t>S440</t>
  </si>
  <si>
    <t>"REFRESCO SABOR MANZANA, TORONJA, MARANJA Y COLA ORIGINAL GALLETAS TARTA MIX MIX DE NUECES"</t>
  </si>
  <si>
    <t>S441</t>
  </si>
  <si>
    <t>"PELÍCULA PARA EMPLAYAR PORTA CLIPS PERFORADORA 2 ORIFICIOS TRITURADORA DE 6 HOJAS ENGRAPADORA DE GOLPE"</t>
  </si>
  <si>
    <t>S442</t>
  </si>
  <si>
    <t>1194,07</t>
  </si>
  <si>
    <t>"MOUSE USB TECLADO USB MEMORIA USB DE 8 GB MEMORIA USB DE 16 GIGABYTES CÁMARA WEB CON MICRÓFONO"</t>
  </si>
  <si>
    <t>S443</t>
  </si>
  <si>
    <t>"MARCADOR PERMANENTE DE DOBLE PUNTA SEPARADORES TAMAÑO CARTA PESTAÑAS OVALADAS FOLDER CARTULINA TAMAÑO CARTA NOTAS AUTOADHESIVAS 3 POR 4 PULGADAS NOTAS AUTOADHESIVAS TIPO BANDERITAS 4 COLORES CAJA DE CARTÓN 61 CENTÍMETROS POR 31 CENTÍMETROS CUADERNO PROFESIONAL DE CUADRO CHICO DE 100 HOJAS CUADERNO PROFESIONAL DE CUADRO GRANDE DE 100 HOJAS CUADERNO PROFESIONAL DE RAYA DE 100 HOJAS REVISTERO BORRADOR PARA PINTARRÓN CINTA CANELA DE 48 MILÍMETROS POR 50 METROS CINTA ADHESIVA TRANSPARENTE DE 24 MILIMETROS POR 65 METROS CUTTER METÁLICO DE 9 MILÍMETROS PAPEL BOND TAMAÑO CARTA, BLANCURA 95-98% DEDAL DEL NÚMERO 13 DEDAL DEL NÚMERO 12"</t>
  </si>
  <si>
    <t>S444</t>
  </si>
  <si>
    <t>"TONER HP CE320A TONER HP CE321A TONER HP CE322A TONER HP CE323A AIRE COMPRIMIDO"</t>
  </si>
  <si>
    <t>S445</t>
  </si>
  <si>
    <t>"SILLA ERGONÓMICA TIPO SECRETARIAL SILLA EJECUTIVA ERGONÓMICA ESCRITORIO RECTO DE 130 POR 60 POR 75 CENTÍMETROS SILLÓN EJECUTIVO MESA DE JUNTAS DE 180 POR  110 CENTÍMETROS ESCRITORIO SECRETARIAL DE 1.50 POR 75 CENTÍMETROS  LIBRERO ESTÁNDAR SILLA DE VISITAS SOFÁ DE DOS PLAZAS, 140 POR 88 CENTÍMETROS "</t>
  </si>
  <si>
    <t>S446</t>
  </si>
  <si>
    <t>"ADQUISICIÓN DE EQUIPO DE COMPUTO “PERFIL ESCRITORIO BÁSICO”  ADQUISICIÓN DE EQUIPO DE COMPUTO “PERFIL ESCRITORIO AVANZADO”  ADQUISICIÓN DE EQUIPO DE COMPUTO “PERFIL MÓVIL MEDIO”  ADQUISICIÓN DE EQUIPO DE COMPUTO “PERFIL MÓVIL AVANZADO” "</t>
  </si>
  <si>
    <t>S447</t>
  </si>
  <si>
    <t>67452,3</t>
  </si>
  <si>
    <t>S448</t>
  </si>
  <si>
    <t>54464,5</t>
  </si>
  <si>
    <t>S449</t>
  </si>
  <si>
    <t>"IMPRESIÓN DE BOLÍGRAFO NEGRO IMPRESIÓN DE BOLSA DE MANTA IMPRESIÓN DE BOLIGRAFO GRIS IMPRESIÓN DEE THERMO NEGRO IMPRESIÓN DE BOLIGRAFO CON USB IMPRESIÓN DE THERMO IMPRESIÓN DE MALETA DEPORTIVA IMPRESIÓN DE PELOTA ANTIESTRES DE FUTBOL IMPRESIÓN DE BOLSA MOCHILA BALÓN IMPRESIÓN DE BOLÍGRAFO BALÓN"</t>
  </si>
  <si>
    <t>S450</t>
  </si>
  <si>
    <t>"SERVICIO MANTENIMIENTO PREVENTIVO DE EQUIPO AUXILIAR DE LABORATORIO SERVICIO DE MANTENIMIENTO DE EQUIPO AUXILIAR DE LABORATORIO SERVICIO DE MANTENIMIENTO PREVENTIVO PRENSA DE COMPRESIÓN SEMIAUTOMÁTICA DE 1500 KN MARCA CONTROLS SERVICIO DE MANTENIMIENTO CORRECTIVO DE COMPACTADOR AUTOMÁTICO PROCTOR AASHTO MARCA CONTROLS.  SERVICIO DE MANTENIMIENTO PREVENTIVO DE 2 GENERADORES MARCA HONDA MODELO EP2500C NÚMERO DE SERIE EAHC1239404 Y MODELO EP2500CX, NÚMERO DE SERIE EAHC-1184448 SERVICIO DE MANTENIMIENTO PREVENTIVO HORNO MARCA CONTROLS MANTENIMIENTO CORRECTIVO DE CAMPANA DE EXTRACCIÓN Y DE HUMOS MOD. CH-15 Y CAMPANA DOSEL MARCA BECOMAR SERVICIO DE MANTENIMIENTO PREVENTIVO DE MÁQUINA EQUIVALENTE DE ARENA SERVICIO DE MANTENIMIENTO PREVENTIVO DE COMPRESOR MARCA CONTROLS SERVICIO DE MANTENIMIENTO PREVENTIVO DE GATO HIDRÁULICO, MARCA CONTROLS, MODELO EXTRAXTOR UNIVERSAL, CÓDIGO DE EQUIPO 16-T0080"</t>
  </si>
  <si>
    <t>S451</t>
  </si>
  <si>
    <t>"SERVICIO DE CALIBRACIÓN DEL PILOT PRO 22000310 MARCA CONTROLS, MODELO 50-C13P04, NÚMERO DE SERIE 22000310, INSTALADO EN PRENSA DE COMPRESIÓN SEMIAUTOMÁTICA DE 1500 KN MARCA CONTROLS, MODELO 50-C3600, NÚMERO DE SERIE 5043202. SERVICIO DE CALIBRACIÓN DE TERMÓMETRO DIGITAL CON CARÁTULA, MARCA CONTROL COMPANY SERVICIO DE CALIBRACIÓN DE ESTACIÓN TOTAL NIKON PULSE LASER SERVICIO DE CALIBRACIÓN DE CRONÓMETRO MARCA ADANAC/ MODELO MARATHON ST083020 SERVICIO DE CALIBRACIÓN DE FLEXÓMETRO SERVICIO DE CALIBRACIÓN DE FLEXÓMETRO"</t>
  </si>
  <si>
    <t>S452</t>
  </si>
  <si>
    <t>"BOLÍGRAFO PARA MOSTRADOR PUNTO MEDIANO BOLÍGRAFO PUNTO MEDIANO ETIQUETA AUTOADHESIVA TAMAÑO CARTA CON 25 PIEZAS LÁPIZ CHECADOR ROJO CARMÍN MARCADOR DE CERA CLIP JUMBO CLIP MARIPOSA DEL NÚMERO 1 CLIP MARIPOSA DEL NÚMERO 2 CLIP PLASTIFICADO DEL NÚMERO 2 COJÍN PARA SELLO DE GOMA DEL NÚMERO 2 CORRECTOR LÍQUIDO DE 20 MILILITROS CORRECTOR TIPO BOLÍGRAFO DE 8 MILILITROS DEDAL DEL NÚMERO 11 DESPACHADOR DE CINTA ADHESIVA  ESPIRAL DE PLÁSTICO DE 13 MILÍMETROS  ESPIRAL DE PLÁSTICO DE 25 MILÍMETROS  ESPIRAL DE PLÁSTICO DE 30 MILÍMETROS  GOMA DE MIGAJÓN, PAQUETE  LÁPICES DE COLORES CON 12 PIEZAS  LÁPIZ AMARILLO NÚMERO 2  MARCADOR DE AGUA FLUORESCENTE, CAJA ARILLO METÁLICO DE 3/8 DE PULGADA BOLÍGRAFO TIPO ROLLER PUNTO MEDIANO  CARPETA DE 2 PULGADAS TAMAÑO CARTA TIPO REGISTRADOR  CARPETA PANORÁMICA DE 1 PULGADA TAMAÑO CARTA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REGISTRADOR DE 3 PULGADAS TAMAÑO OFICIO  CHINCHETAS  CLIP DEL NÚMERO 1 CLIP DEL NÚMERO 2 GRAPAS DE 26/6 DE PULGADA LÁPIZ ADHESIVO DE 40 GRAMOS  LÁPIZ ADHESIVO ECOLÓGICO DE 36 GRAMOS  LÁPIZ CHECADOR ROJO CARMÍN  LÁPIZ DE MADERA BICOLOR LIGAS DEL NÚMERO 18, 80 GRAMOS MARCADOR PARA PIZARRÓN BLANCO MARCADOR PERMANENTE DE DOBLE PUNTA  MARCADOR PERMANENTE DE PUNTO FINO MARCADOR PERMANENTE MICA TÉRMICA RÍGIDA DE 9 POR 13.5 CENTÍMETROS  MINAS DE 0.5 MILÍMETROS  MINAS DE 0.7 MILÍMETROS  PASTA TRANSPARENTE TAMAÑO CARTA  PASTA TRANSPARENTE TAMAÑO OFICIO PEGAMENTO BLANCO DE 1 KILOGRAMO PEGAMENTO BLANCO DE 250 GRAMOS  PROTECTOR DE HOJAS TAMAÑO CARTA 3 ORIFICIOS  SUJETA DOCUMENTOS DE 19 MILÍMETROS SUJETA DOCUMENTOS DE 25 MILÍMETROS SUJETA DOCUMENTOS DE 32 MILÍMETROS SUJETA DOCUMENTOS DE 51 MILÍMETROS TIJERA DE 6 PULGADAS  TINTA PARA FOLIADOR DE 12 MILILITROS ARILLO METÁLICO DE 1/2 PULGADA  ARILLO METÁLICO DE 1/4 DE PULGADA ARILLO METÁLICO DE 3/4 DE PULGADA  ARILLO METÁLICO DE 5/16 DE PULGADA  ARILLO METÁLICO DE 5/8 DE PULGADA BARRA DE SILICÓN BOLÍGRAFO DE GEL  BOLÍGRAFO PUNTO MEDIANO BOLÍGRAFO TIPO ROLLER PUNTO MEDIANO  RETRÁCTIL  BROCHE METÁLICO PARA EXPEDIENTE CARPETA PANORÁMICA DE 1 1/2 PULGADA TAMAÑO CARTA CARPETA REGISTRADOR DE 3 PULGADAS TAMAÑO CARTA  CLIP DEL NÚMERO 3 PROTECTOR DE HOJAS TAMAÑO OFICIO 3 ORIFICIOS  QUITA GRAPAS 5.5 CENTÍMETROS REGLA DE ALUMINIO 30 CENTÍMETROS SACAPUNTAS DE METAL  SEPARADORES TAMAÑO CARTA 10 DIVISIONES SEPARADORES TAMAÑO CARTA 12 DIVISIONES SEPARADORES TAMAÑO CARTA 31 DIVISIONES SEPARADORES TAMAÑO CARTA 5 DIVISIONES TIJERA DE 8 PULGADAS  ETIQUETAS AUTOADHESIVAS TAMAÑO CARTA 100 PIEZAS FOLDER CARTULINA TAMAÑO CARTA FOLDER CON BROCHE TAMAÑO OFICIO FOLDER ECOLÓGICO TAMAÑO OFICIO LIBRO FLORETE FORMA FRANCESA DE 96 HOJAS NOTAS AUTOADHESIVAS 2 POR 3 PULGADAS NOTAS AUTOADHESIVAS 3 POR 3 PULGADAS NOTAS AUTOADHESIVAS 3 POR 4 PULGADAS NOTAS AUTOADHESIVAS 4 POR 4 PULGADAS NOTAS AUTOADHESIVAS TIPO BANDERITAS 4 COLORES SOBRE BOLSA TAMAÑO CARTA, ECOLÓGICO CUADERNO TIPO FRANCESA DE RAYA DE 100 HOJAS SOBRE BOLSA CON SOLAPA TAMAÑO MEDIA CARTA HOJAS DE PAPEL BOND DE COLORES CAJA DE CARTÓN 50 CENTÍMETROS POR 35 CENTÍMETROS CAJA DE CARTÓN TIPO GALLETERA FOLDER CARTULINA TAMAÑO OFICIO FOLDER ECOLÓGICO TAMAÑO CARTA LIBRO FLORETE FORMA FRANCESA, 192 HOJAS LIBRO FLORETE FORMA ITALIANA 192 HOJAS SOBRES PARA CD/DVD 100 PIEZAS TARJETA BIBLIOGRÁFICA TARJETA MEDIA CARTA 125 GRAMOS CAJA DE CARTÓN 50 CENTÍMETROS POR 35  CENTÍMETROS CON TAPA CUADERNO PROFESIONAL DE CUADRO CHICO DE 100 HOJAS CUADERNO PROFESIONAL DE CUADRO GRANDE DE 100 HOJAS CUADERNO PROFESIONAL DE RAYA DE 100 HOJAS CUADERNO PROFESIONAL ECOLÓGICO DE RAYA DE 100 HOJAS ETIQUETA AUTOADHESIVA PARA CD Y DVD PAPEL OPALINA HOLANDESA TAMAÑO CARTA DE 125 GRAMOS PAPEL OPALINA TAMAÑO CARTA DE 120 GRAMOS PAPEL CARTULINA OPALINA HOLANDESA TAMAÑO CARTA DE 225 GRAMOS TINTA PARA SELLO AUTOENTINTABLE</t>
  </si>
  <si>
    <t>S453</t>
  </si>
  <si>
    <t>"PERFORADORA 2 ORIFICIOS  SACAPUNTAS ELÉCTRICO  PERFORADORA 3 ORIFICIOS USO RUDO DESPACHADOR CHICO DE CINTA ADHESIVA GUILLOTINA BASE METÁLICA PORTA LÁPIZ Y PLUMAS ENGRAPADORA ESTÁNDAR PERFORADORA DE METAL 3 ORIFICIOS TRITURADORA DE 12 HOJAS PELÍCULA PARA EMPLAYAR ENGARGOLADORA MULTIFUNCIONAL DE 300 HOJAS CESTO DE BASURA DE 24 LITROS TABLA DE APOYO DE MADERA TAMAÑO CARTA  TABLA DE APOYO DE MADERA TAMAÑO OFICIO  TABLA SALVA CORTES DE 45 POR 60 CENTIMETROS PERSONIFICADOR  ENMICADORA ORGANIZADOR DE ESCRITORIO PISTOLA PARA SILICON TABLERO DE CORCHO 60 POR 90  CENTIMETROS PERFORADORA DE MANO PARA GAFETES  SOBRE CORRESPONDENCIA OFICIO ENGRAPADORA DE GOLPE DESPACHADOR GRANDE DE CINTA ADHESIVA PORTA CLIPS FOLIADOR DE 6 DIGITOS PERFORADORA 1 ORIFICIO SACAPUNTAS MANUAL TRITURADORA DE 6 HOJAS ENGRAPADORA DE USO RUDO CHAROLA METÁLICA DESENGRAPADORA TIPO UÑA SOPORTE DE CORTE DE 29.7 CENTÍMETROS POR 42 CENTÍMETROS   ENGARGOLADORA MULTIFUNCIONAL DE 120 HOJAS TABLA SALVA CORTES DE 29.7 POR 42 CENTIMETROS CESTO PARA BASURA DE LÁMINA DE ACERO PERFORADORA 2 ORIFICIOS USO RUDO ORGANIZADOR DE ESCRITORIO GIRATORIO BOTE CENICERO PARA EXTERIOR PERFORADORA DE 3 ORIFICIOS USO RUDO, 30 HOJAS"</t>
  </si>
  <si>
    <t>S454</t>
  </si>
  <si>
    <t>"TONER HP CC531A TONER HP CC530A  TONER HP CC532A  TONER HP CC533A  CARTUCHO DE TONER CF410XC NEGRO HP CF 411 X  TÓNER HP CF412X  TÓNER HP CF413X  CD-R DVD-RW ESPUMA LIMPIADORA DE 400 GRAMOS LIMPIADOR ANTIESTÁTICO DE PANTALLAS AIRE COMPRIMIDO CARTUCHO HP CN048AL  CARTUCHO HP CN047AL  CARTUCHO HP CN046AL  CARTUCHO HP CN045AL  TONER HP CE255A  TONER HP Q7553A  TONER HP CF280A  TONER HP Q5949A  TONER HP CF230A  TONER HP CE505A CD-R CARTUCHO HP CF360A TONER LEXMARK 50F4000 TONER HP CF361XC TONER HP CF362XC TONER HP CF363XC CARTUCHO HP CE390A TONER HP CF412A TONER HP Q7551A TONER LEXMARK 70C8HC0 Cartucho de tóner Lexmark 70C8HK0 TONER LEXMARK 70C8HM0 TONER LEXMARK 70C8HY0 TONER BROTHER TN-1060 ALCOHOL ISOPROPÍLICO. TÓNER HP Q5942A TÓNER HP CF361XC TONER HP CE285A. TONER HP CF411A. TONER HP CF413A. TONER HP Q2612A. TONER HP CF217A. CARTUCHO HP 950. CARTUCHO DE TINTA BROTHER LC201BK. CARTUCHO DE TINTA BROTHER LC201C. CARTUCHO DE TINTA BROTHER LC201M. CARTUCHO DE TINTA BROTHER LC201Y. CINTA EPSON S015631. DVD+RW. TÓNER LEXMARK 71C8HK0. TÓNER LEXMARK E260A11E. RINT CATRIDGE BLACK 828719 PRINT CATRIDGE YELLOW 828720 PRINT CATRIDGE MAGENTA 828721 PRINT CATRIDGE CYAN 828722 KYOCERA TK-1152 KYOCERA TK-5232 Y KYOCERA TK-5232 M KYOCERA TK-5232 C KYOCERA TK-5232 K"</t>
  </si>
  <si>
    <t>S455</t>
  </si>
  <si>
    <t>"AROMATIZANTE EN AEROSOL DE 275 MILILITROS  AROMATIZANTE EN AEROSOL DE 400 MILILITROS  BLANQUEADOR DE 1 LITRO 	 BLANQUEADOR DE 10 LITROS  BLANQUEADOR DE 3.78 LITROS  DETERGENTE EN POLVO DE 10 KILOGRAMOS  DETERGENTE EN POLVO MULTIUSOS, DE 2 KILOGRAMOS  JABÓN LÍQUIDO PARA MANOS DE 5.68 LITROS  LIMPIADOR MULTIUSOS DE 20 LITROS  JABÓN LIQUIDO ANTIBACTERIAL PARA MANOS DE 20 LITROS  ESCOBA PLÁSTICA RÍGIDA PARA JARDINERÍA  LIMPIADOR LÍQUIDO ANTIGRASA  PASTILLA LIMPIADORA PARA W.C.  TOALLA DE PAPEL INTERDOBLADA, 100 TOALLAS  BOLSA PARA BASURA, DE 62 POR 80 CENTÍMETROS  BOLSA PARA BASURA, DE 90 POR 120 CENTÍMETROS  DOSIFICADOR DE JABÓN   ESCOBA TIPO CEPILLO	   FIBRA METÁLICA ESPIRAL   FIBRA VERDE ABRASIVA DE 6.4 POR 10 CENTÍMETROS	  FIBRA VERDE DE 12 POR 15 CENTÍMETROS  FRANELA DE ALGODÓN EN ROLLO  GUANTES DE HULE  GUANTES DE HULE LÁTEX REFORZADO    JERGA DE 50 CENTÍMETROS POR 25 METROS   LIMPIADOR DE VIDRIOS DE 750 MILILITROS  LIMPIADOR MULTIUSOS DE 1 LITRO   LIMPIADOR PARA MUEBLES EN AEROSOL DE 333 GRAMOS  MECHUDO CON PABILO DE 300 GRAMO	   PAÑO DE MICROFIBRA	  PAÑUELOS DESECHABLES DE 100 PIEZA  PAÑUELOS DESECHABLES DE 90 PIEZAS   PAPEL HIGIÉNICO DE 200 METROS, 12 ROLLOS  PAPEL HIGIÉNICO JUMBO DE 500 METROS, 6 ROLLOS  SERVILLETAS DE 500 PIEZAS  TOALLA DE MICROFIBRA   TOALLA DE PAPEL INTERDOBLADA, 100 TOALLAS  TOALLA DE PAPEL INTERDOBLADA, 250 TOALLAS  TOALLA EN ROLLO   TOALLAS MULTIUSOS 6 ROLLOS  CUBETA DE PLÁSTICO DE 14 LITROS  DESINFECTANTE ANTIBACTERIAL EN AEROSOL DE 400 MILILITROS  AROMATIZANTE EN AEROSOL DE 400 MILILITROS  JABÓN LÍQUIDO PARA MANOS 250 MILILITROS  LIQUIDO LIMPIADOR PARA MECHUDO TIPO MOP  ESCOBA TIPO ABANICO   DESTAPACAÑOS LÍQUIDO  TRAPEADOR TIPO MECHUDO  BOLSA PARA BASURA, DE 90 X 120 CENTÍMETROS  PAPEL HIGIÉNICO JUMBO DE 600 METROS, 6 ROLLOS  JABÓN LÍQUIDO LAVATRASTES DE 1.4 LITROS  LIQUIDO DESENGRASANTE 4 LITROS  CEPILLO PARA SANITARIO.  MOP DE 60 CM  FRANELA DE ALGODÓN 30 METROS  RECOGEDOR DE PLÁSTICO  TOALLA INTERDOBLADA DE HOJA DOBLE  ACEITE PARA LIMPIAR MUEBLES DE 480 MILILITROS  INSECTICIDA EN AEROSOL DE 400 MILILITROS  LIMPIADOR MULTIUSOS DESENGRASANTE DE 20 LITROS  TAPETE PARA MINGITORIO ANTI SALPICADURAS	  DESINFECTANTE ANTIBACTERIAL EN AEROSOL DE 354 GRAMOS  GEL ANTIBACTERIAL DE 1 LITRO  LIMPIADOR DESINFECTANTE DE 1 LITRO  LIMPIADOR MULTIUSOS DE 9 LITROS  TOALLAS DESINFECTANTES 35 TOALLAS  TOALLAS DESINFECTANTES PARA  SUPERFICIES 80 TOALLAS  "</t>
  </si>
  <si>
    <t>S456</t>
  </si>
  <si>
    <t>"OMEPRAZOL DE 20 MILIGRAMOS PARACETAMOL DE 500 MILIGRAMOS"</t>
  </si>
  <si>
    <t>S457</t>
  </si>
  <si>
    <t>S458</t>
  </si>
  <si>
    <t>"MONO DE TRABAJO PARA HOMBRE (VESTUARIO) ADQUISICIÓN DE GORRA DE GABARDINA CAMISETA DE ALGODÓN BODY LEGGINGS CLASSICS CASCO DE SEGURIDAD CINTURÓN PARA HERRAMIENTAS DE BATA DE TRABAJO BOTAS ALTAS PARA LLUVIA ZAPATOS PARA MUJER FALDA TABLEADA BLUSA PARA MUJER PALIACATE CONFECCIONADO SACO PARA MUJER PANTALÓN PARA MUJER BLUSA PARA DAMA ZAPATOS DE TERCIOPELO PARA MUJER PAÑUELO PARA MUJER VESTIDO PARA DAMA ZAPATO DE TACÓN GRUESO PANTIMEDIAS CAMISA PARA CABALLERO IMPERMEABLE  DE BOTAS DE PIEL  TIRANTES  CAPA LARGA CON CAPUCHA BATA DE TRABAJO  CUBREBOCAS  MÁSCARA DE LOBO  TÚNICA CON SOMBRERO DE MAGO  SOMBRERO ESTILO JAROCHO EN LONA BLANCA PANTALÓN PARA HOMBRE COLOR BLANCO SACO CHARRO ESTILO JALISCO PANTALÓN CHARRO ESTILO JALISCO CAMISA TRADICIONAL TIPO FILIPINA YUCATECA SOMBRERO ESTILO YUCATÁN SOMBRERO CHARRO ESTILO JALISCO FONDO HUASTECO HIDALGUENSE PARA MUJER BLUSA HUASTECA HIDALGUENSE PARA MUJER FALDA HUASTECO HIDALGUENSE CAMISA TIPO HUASTECA HIDALGUENSE PANTALÓN TIPO HUASTECA HIDALGUENSE SOMBRERO ESTILO HUASTECA HIDALGUENSE MORRAL ESTILO HUASTECA HIDALGUENSE SACO ESTILO NORTEÑO BLUSA ESTILO ANTIGUO O TRADICIONAL BLUSA PARA MUJER ESTILO CAMPESINA ARETES DE FILIGRANA CAMAFEO ESTILO CLÁSICO Y VINTAGE DE 1.8 POR 1.3 CAMAFEO ESTILO CLÁSICO Y VINTAGE DE 3.5 POR 2.5 CAMAFEO ESTILO CLÁSICO Y VINTAGE DE 5.5 POR 3.5 PLAYERAS UNISEX SUBLIMADAS ADQUISICIÓN DE UNIFORMES. BATAS DE TRABAJO PARA BIBLIOTECA. ADQUISICIÓN DE PLAYERAS UNISEX BORDADAS ADQUISICIÓN DE PLAYERAS UNISEX IMPRESAS EN SERIGRAFÍA CHAMARRA TIPO BOMBER SUEDE CLASSIC ULTRA SUAVE.  CHALECO CHAMARRA CON LOGOTIPOS CHALECO UNISEX PARA EL FESTIVAL DE LAS ALMAS 2026: PLAYERA UNISEX FESTIVAL DE LAS ALMAS 2026: BOLSA DE TELA PARA EL FESTIVAL DE LAS ALMAS 2026 CHAMARRA ROMPEVIENTOS PARA EL FESTIVAL DE LAS ALMAS 2026: CHALECO UNISEX PARA LA FERIA INTERNACIONAL DEL LIBRO ESTADO DE MÉXICO 2026: PLAYERA UNISEX PARA LA FERIA INTERNACIONAL DEL LIBRO ESTADO DE MÉXICO 2026: BOLSA DE TELA PARA LA FERIA INTERNACIONAL DEL LIBRO ESTADO DE MÉXICO 2026: CHAMARRA ROMPEVIENTOS PARA EL FESTIVAL CULTURAL TRANSFORMARTE EN SU EDICIÓN DEL MES DE MAYO: CHAMARRA CON LOGOTIPOS "</t>
  </si>
  <si>
    <t>S459</t>
  </si>
  <si>
    <t>"GUANTE TIPO JAPONÉS GUANTE TIPO ARGONERO FAJA ELÁSTICA GUANTES DE PIEL PARA TRABAJO IMPERMEABLE TIPO MANGA CON CAPUCHA INTEGRADA	 ARNÉS DE SEGURIDAD ANTICAIDAS CON CINCO ANILLOS LÍNEA DE VIDA BOTA PARA COMBATIENTE DE INCENDIO IMPERMEABLE TIPO MANGA LENTES DE PROTECCIÓN FAJA SACROLUMBAR ELÁSTICA CON TIRANTES  TAPONES AUDITIVOS CON CORDÓN MANGAS SECRETARIALES ZAPATO INDUSTRIAL CON CASQUILLO DIELÉCTRICO GUANTES DE NITRILO CAMISOLA DE MEZCLILLA 100% ALGODÓN GUANTE DE CARNAZA GUANTES DIELÉCTRICOS PROTECCIÓN HASTA 1000 V. GOGGLES O ANTEOJOS PARA COMBATIENTE DE INCENDIOS GUANTES PARA COMBATIENTE DE INCENDIO CASCO PROTECTOR IMPERMEABLE PARA LA LLUVIA CON REFLEJANTE CON CHAMARRA Y PANTALÓN PORTATIL FAJA CON SOPORTE LUMBO SACRO CON TIRANTES BOTA DE HULE CALZADO PARA CABALLERO BOTA TIPO BORCEGUÍ COLOR CAFÉ CALZADO PARA DAMA BOTA TIPO BORCEGUÍ COLOR CAFÉ CAMISOLA DE MEZCLILLA MASCARILLA TIPO CONCHA BATA DE TRABAJO POLIÉSTER OVEROL DE TRABAJO "</t>
  </si>
  <si>
    <t>S460</t>
  </si>
  <si>
    <t>"PIJA MULTIUSOS DEL NÚMERO 8 ENGRAPADORA TIPO PISTOLA GRAPAS PARA ENGRAPADORA TIPO PISTOLA LLAVE STILLSON DE 18 PULGADAS JUEGO DE FORMONES JUEGO DE 6 BROCAS PARA CONCRETO LLAVES COMBINADAS JUEGO DE 17 PIEZAS JUEGO DE 3 PINZAS PARA MECÁNICO DESARMADOR DE CRUZ JUEGO DE DESARMADORES 9 PIEZAS JUEGO DE PINZAS ESCALERA DE 10 PELDAÑOS JUEGO DE BROCAS TIPO SIERRA PARA METAL TAQUETE BLANCO PARA TABLAROCA ESCALERA TIJERA DE ALUMINIO DE 6 PIES DE 5 ESCALONES ESCALERA TIJERA DE ALUMINIO DE 66 CENTÍMETROS DE 2 ESCALONES ESCALERA ALUMINIO 6.54 METROS CON EXTENSIÓN A 24 PELDAÑOS ESCALERA DE ACERO TUBULAR PLEGABLE DE 3 ESCALONES SEGUETA CON ARCO 24 DIENTES LIJA DE GRANO 220 ESCALERA DE 12 PELDAÑOS LLAVES COMBINADAS MILIMETRICAS JUEGO DE 15 PIEZAS JUEGO DE 4 PINZAS DE PRESIÓN PALA ESPADÓN ROTOMARTILLO PERFORADOR ROMPEDOR 800 W PALA CUADRADA JUEGO DE HERRAMIENTAS PARA JARDÍN RASTRILLO MEGÁFONO BROCHA DE 4 PULGADAS.  ATORNILLADOR JUEGO DE PUNTAS CABEZA DE CRUZ PARA ATORNILLADOR LLAVES ALLEN JUEGO DE 25 PIEZAS CAJA PORTAHERRAMIENTA GRAPAS DE USO RUDO 9/16” PIJA PARA TABLAROCA FLEXOMETRO DE 10 METROS DESBROZADORA RECTA 2 TIEMPOS TIJERAS DE PODAR AZADON JARDINERO CLASICO CON COLLAR"</t>
  </si>
  <si>
    <t>S461</t>
  </si>
  <si>
    <t>"CABLE ELÉCTRICO DUPLEX CALIBRE 10 LINTERNA RECARGABLE  LUMINARIO DE INTERIOR EMPOTRADOS LED FOCO DE 100 WATTS EXTENSIÓN ELÉCTRICA USO RUDO DE 20 METROS APAGADOR SENCILLO CON TAPA EXTENSIÓN ELÉCTRICA USO RUDO DE 15 METROS PROBADOR DE CORRIENTE TIPO LAPIZ SOQUET CINCHO DE 10 CENTÍMETROS  CANALETA DE 2 VÍAS DE PVC  CINTA PARA DUCTOS LÁMPARA DE EMERGENCIA DE 90 LEDS FOCO AHORRADOR DE 80 WATTS CABLE DE USO RUDO CALIBRE 12 (3 POR 12) FOCO AHORRADOR DE 23 WATTS FOCO AHORRADOR DE 65 WATTS FOCO AHORRADOR DE 10 WATTS CONTACTO DUPLEX CON PLACA CINTA DE AISLAR DE 19 MILÍMETROS EXTENSIÓN ELÉCTRICA USO RUDO DE 10 METROS CLAVIJAMETÁLICA USO RUDO FOCO AHORRADOR DE 15 WATTS CANALETA PLÁSTICA DE 12 POR 32 MILÍMETROS  POR  2 METROS DE LARGO GRAPA PARA CABLE FUSIBLE DE 30 AMPERES FUSIBLE DE 60 AMPERES TIPO CARTUCHO CONTACTO SENCILLO CON TAPA CLAVIJA MULTICONTACTO DE 6 ENTRADAS CINTA DE AISLAR DE VINIL EXTENSIÓN ELÉCTRICA USO RUDO DE 5 METROS CABLE DUPLEX CALIBRE 12 LÁMPARA FLUORESCENTE CURVALIN DE 32 WATTS SOQUET DE BAQUELITA"" FOCO AHORRADOR DE 24 WATTS LÁMPARA TUBO LED 20 WATTS FOCO LED TIPO SPOTLIGHT DE 5.5 WATTS"" EXTRACTOR ULTRA DELGADO EXTENSIÓN ELÉCTRICA DE 3 METROS BATERÍA  RECARGABLE AAA	 CINCHOS DE 15 CENTÍMETROS  CINCHOS DE 30 CENTÍMETROS  REFLECTOR LED DE 10 WATTS  APAGADOR CON PLACA LÁMPARA FLUORESCENTE DE 18 WATTS FOCO ESPIRAL DE 26 WATTS T2 CABLE DE USO RUDO CALIBRE 14 REFLECTOR LED DE 200 WATTS LÁMPARA LED SOBREPONER DE 18 WATTS LÁMPARA COLGANTE TECNOLOGIA LED  CAMPANA ELÉCTRICA LINTERNA TIPO MINERO LISTÓN FUSIBLE DE 30 AMPERES CABLE THW AWG CALIBRE 12 LÁMPARA TUBO DE LED 18 WATTS PILA ALCALINA AA PILA ALCALINA AAA CINCHOS DE 20 CENTÍMETROS EXTENSIÓN ELECTRICA DE 20 METROS USO RUDO EXTENSIÓN ELÉCTRICA USO RUDO DE 30 METROS CANALETA PLÁSTICA 2 X 1.2 X 200 CENTÍMETROS AUTOADHERIBLE CANALETA PLÁSTICA 2.5 X 2.5 X 200 CENTÍMETROS AUTOADHERIBLE CANALETA PLÁSTICA 2.4 POR 4.0 POR 200 CENTÍMETROS AUTOADHERIBLE CABLE THW CALIBRE 8 CABLE THW CALIBRE 14 CABLE THW CALIBRE 16 REFLECTOR LED DE 100 WATTS CABLE THW DEL NÚMERO 10 CABLE UTP CATEGORIA 6 CINTA ADHESIVA DOBLE CARA TRANSPARENTE 1 PULGADA DE ANCHO POR 1.50 METROS DE LARGO APAGADOR ESCALERA CON  PLACA CANALETA DE ALUMNIO MEDIA CAÑA DE 2 ½ PULGADA CABLE THW DEL NÚMERO 12 ROSETA CON JACK LÁMPARA SOLAR PARA EXTERIOR LAMPARA FLUORESCENTE ESPIRAL DE 23 WATTS. CINTA CANELA GRIS INDUSTRIAL  CABLES EXTENSIÓN DE 10 METROS 4 PILAS O BATERÍAS RECARGABLES TIPO “AAA”  4 PILAS O BATERÍAS RECARGABLES ""AA"" CARGADOR DE PILAS  BATERÍA RECARGABLE AA PLUG RJ11 CONECTOR RJ CATEGORÍA 5	 FOCO XENON XDC-3000BL PARA BARCO DP4K-19B LÁMPARA PARA PROYECTOR HITACHI CP-X8170 "</t>
  </si>
  <si>
    <t>S462</t>
  </si>
  <si>
    <t>"PINTURA VINÍLICA ACRÍLICA SATINADA ESMALTE PREMIUM BLANCO BRILLANTE 100 TOTAL PET PINTURA DE TRAFICO BASE SOLVENTE SCT PIJA PARA TABLAROCA DE 1 1/4 DE PULGADA TAQUETE DE PLÁSTICO DE 1/4 DE PULGADA CINTA A BASE DE FIBRAS DE PAPEL PARA TRABAJOS DE JUNTAS DE 5.20 CENTÍMETROS DE ANCHO POR 76.25 METROS DE LARGO. PIJA PARA TABLAROCA 6 POR PULGADA NEGRA BOLSA DE 100 PIEZAS. PIJA CABEZA CRUZ, PUNTA DE BROCA ½ PULGADAS EXTENSIÓN PARA PINTAR DE 1.20 METROS BROCHA DE 2 PULGADAS BROCHA DE 4 PULGADAS BROCHA DE 3 PULGADAS RODILLO PARA PINTAR DE 4 PULGADAS FELPA DE ESPUMA DE 4 PULGADAS PINTURA VINÍLICA ACRÍLICA MATE DE 4 LITROS PINTURA VINIL DE 19 LITROS BROCHA CON FILAMENTOS DE POLIESTER DE 6 PULGADAS BROCHA CON FILAMENTO DE POLIESTER 4 PULGADAS BROCHA CON FILAMENTOS DE POLIÉSTER DE 2 PULGADAS ARMAZÓN PARA RODILLO 9 PULGADAS RODILLO PROFESIONAL BROCHA DE 1 PULGADA ARMAZÓN PARA RODILLO DE 4 PULGADAS CHAROLA PARA RODILLO EXTENSIÓN ITALIANA DE 2 METROS CINTA AZUL DE 1 PULGADA IMPERMEABILIZANTE REFORZADO 5 AÑOS BLANCO FOTOSENSIBLE TOP 5 AÑOS DE SECADO RÁPIDO PLUS PARA IMPERMEABILIZACIÓN TOP PRIMARIO A PARA IMPERMEABILIZACIÓN DISCO ABRASIVO PARA DESBASTE ESTOPA DE ALGODÓN TORNILLO PUNTA DE BROCA DE 1/2 PULGADA LIJA PARA MADERA DEL NÚMERO 80 BROCHA DE 6 PULGADAS CINTA PARA PANEL DE YESO LÁMINA DE ACRÍLICO RESANADOR BASE AGUA PARA MADERA COLOR PINO PIJA PARA TABLAROCA DE 1 PULGADA THINNER 1 LITRO PINTURA AMARILLO TRÁFICO IMPERMEABILIZANTE ROJO PINTURA VINIL ACRILICA COLOR BLANCO TINTA AL ALCOHOL TINTA AL ACEITE PINTURA DE ESMALTE PINTURA ESMALTE COLOR NEGRO HOJA DE TRIPLAY DE PINO DE 6 MILÍMETROS PANEL DE YESO PERFIL TUBULAR-PTR"</t>
  </si>
  <si>
    <t>S463</t>
  </si>
  <si>
    <t>MÓDULO BOOKLET FINISHER SR5120 ACABADORA DE FOLLETOS DE 3500 HOJAS CON GRAPADORA DE 100 HOJAS (SR5120)</t>
  </si>
  <si>
    <t>S464</t>
  </si>
  <si>
    <t>571590</t>
  </si>
  <si>
    <t>SERVICIO DE SUMINISTRO DE MONEDEROS ELECTRÓNICOS DE CHIP Y DISPERSIÓN DE FONDOS DEL APOYO A MUJERES EN SITUACIÓN DE VIOLENCIA "UNIDAS CONTIGO"</t>
  </si>
  <si>
    <t>S465</t>
  </si>
  <si>
    <t>"LLANTA 255/70/R16-109H  LLANTA 225/45/R17-91W  GATO HIDRAÚLICO DE BOTELLA PARA VEHICULOS DE CARGA (6 TONELADAS)"</t>
  </si>
  <si>
    <t>S466</t>
  </si>
  <si>
    <t>"CHAMARRA PARA VERIFICADORES DEL INVEAMEX CHALECO PARA VERIFICADORES DEL INVEAMEX CAMISA INSTITUCIONAL DEL INVEAMEX"</t>
  </si>
  <si>
    <t>S467</t>
  </si>
  <si>
    <t>SERVICIO INTEGRAL DE CASTAS INVITACIÓN</t>
  </si>
  <si>
    <t>S468</t>
  </si>
  <si>
    <t>"CAFÉ DE GRANO TIPO GOURMET DE 1 KILOGRAMO REFRESCO SABOR COLA DE 355 MILILITROS TÉ SOBRES DE 186 SABORES SURTIDOS SUSTITUTO DE CREMA PARA CAFÉ CAFÉ SOLUBLE DE 400 GRAMOS SERVILLETAS DE PAPEL DE 220 PIEZAS AGUA MINERAL 330 MILILITROS, PAQUETE AGUA DE 250 MILILITROS REFRESCO SABOR COLA SIN AZÚCAR 355 MILILITROS, PAQUETE DULCE CARAMELO MACIZO CAFÉ MANTEQUILLA 1 KILOGRAMO DULCE CARAMELO MACIZO RON MANTEQUILLA 1 KILOGRAMO SNACK DE NUECES Y FRUTAS DESHIDRATADAS 900 GRAMOS ARRACHERA BISTECK DE DIEZMILLO FAJITAS DE CERDO CHAMBERETE LIMPIO EN MEDALLON SIN APLANAR CHULETA DE CERDO SIN HUESO FILETE DE PESCADO TILAPIA PECHUGA DE POLLO ENTERA PECHUGA DE POLLO EN BISTECK MOLIDA DE RES MEDALLONES DE ATÚN AGUACATE AJO ALMENDRAS ARANDANOS DEHIDRATADOS CACAHUATE TOSTADO S/CÁSCARA CEBOLLA BLANCA NUEVA S/RABO CILANTRO SELECTO CIRUELA PASA S/HUESO CLAVO COCO DE AGUA CERRADO Y PELADO LIMPIO CHABACANOS CHAMPIÑONES FRESCOS CHAYOTE CHÍA CHICHARO CHILE ANCHO CHILE CHILACA CHILE DE ÁRBOL CHILE GUAJILLO CHILE MULATO CHILE PASILLA CHILE POBLANO CHILE SERRANO DURAZNO ELOTES TIERNOS SIN HOJA EPAZOTE SELECTO FRUTOS SECOS SURTIDOS GRANOLA Y CEREALES GUAYABA JAMAICA JITOMATE BOLA JITOMATE SALADET LAUREL LECHUGA OREJONA LIMÓN SIN SEMILLA MANDARINA MANGO ATAULFO MANZANA GALA MELÓN VERDE MIEL DE ABEJA NARANJA NUEZ PELADA ORÉGANO PAPA BLANCA PAPAYA PAPITAS DE CAMBRAY MORADA PEPINO PIMIENTA NEGRA ENTERA PIMIENTA NEGRA MOLIDA PIMIENTO MORRÓN COLORES PIÑA ESMERALDA/MIEL PLÁTANO TABASCO ROMERO FRESCO SEMILLA DE CALABAZA SIN CÁSCARA TAMARINDO DE EMPAQUE TE DE LIMÓN FRESCO TOMATE VERDE S/HOJA UVA VERDE Y MORADA IMPORTADA SIN SEMILLA YERBABUENA FRESCA ZANAHORIA QUESO CREMA LIGHT QUESO MANCHEGO REBANADO QUESO PARMESANO TOCINO AHUMADO YOGUR ESTILO GRIEGO “0” JUGO SAZONADOR ACEITE COMESTIBLE ACEITE DE OLIVO EXTRA VIRGEN ACHIOTE ADEREZO VARIOS ARROZ ATÚN EN AGUA CAFÉ SOLUBLE CONSOMÉ DE POLLO GRANULADO CHAMPIÑONES EN TROCITOS CHILE EN POLVO CHILES CHIPOTLE CHILES EN VINAGRE DESINFECTANTE DE FRUTAS Y VERDURAS DESINFECTANTE NATURAL DURAZNOS EN ALMÍBAR ELOTE ENLATADO ENDULZANTE BAJO EN CALORÍAS FRIJOL PERUANO NUEVO GALLETAS HABANERAS INTEGRALES GALLETAS MARÍAS GALLETAS SALADA EN PAQUETITOS INDIVIDUALES GELATINA DE AGUA SABORES SURTIDOS HARINA DE TRIGO HARINA PREPARADA PARA HOT CAKES PAN MOLIDO PAN MULTISEMILLAS PAN TOSTADO TORTILLA DE HARINA LECHE CONDENSADA LECHE EVAPORADA BAJA EN GRASA LENTEJAS MAÍZ PARA POZOLE MAYONESA MEDIA CREMA MERMELADA SOBRE INDIVIDUAL MIEL MAPLE LIGHT MOLE ROJO MOLE VERDE MOSTAZA PALILLOS REDONDOS DE MADERA PASTA LASAÑA PRECOCIDA PASTA PARA SOPA SURTIDA PIMIENTO MORRÓN PIÑA EN ALMÍBAR EN REBANADA PURE DE TOMATE SAL DE GRANO SALSA CÁTSUP SALSA DE SOYA SALSA TIPO INGLESA TE DE HIERBAS SECAS VARIOS TOALLITAS DESINFECTANTES VAINILLA DELICIA VINAGRE BLANCO VINAGRE DE MANZANA"</t>
  </si>
  <si>
    <t>S469</t>
  </si>
  <si>
    <t>"SUMINISTROS PARA BOTIQUÍN  BOTIQUÍN DE PRIMEROS AUXILIOS CON SUMINISTROS MÉDICOS GLUCÓMETRO OXÍMETRO ALCOHOL ETÍLICO DE 500 MILILITROS TERMÓMETRO DIGITAL BOTIQUÍN PORTÁTIL TIRAS REACTIVAS Y LANCETAS"</t>
  </si>
  <si>
    <t>S470</t>
  </si>
  <si>
    <t>"PAPEL HIGIENICO JUMBO DE 500 METROS, 6 ROLLOS TOALLA DE PAPEL ROLLO FLUIDO CÉNTRICO E 180 METROS, 6 ROLLOS AÑUELOS DESECHABLES DE 90 PIEZAS TOALLAS DE PAPEL DE 30 X 21,6 CON DISPENSADOR JABÓN LÍQUIDO PARA MANOS PAÑO DE MICROFIBRA REPUESTO DE AROMATIZANTE DE 21 MILIMETROS PAPEL HIGIENICO DE 300 HOJAS, 4 ROLLOS"</t>
  </si>
  <si>
    <t>S471</t>
  </si>
  <si>
    <t>TALLER MUNDIAL 2026</t>
  </si>
  <si>
    <t>S472</t>
  </si>
  <si>
    <t>PARQUE LINEAL EN EL CAMELLÓN DE BOULEVARD SOLIDARIDAD LAS TORRES Y EL ÁREA DE INFLUENCIA DEL TREN MÉXICO - TOLUCA "EL INSURGENTE"</t>
  </si>
  <si>
    <t>S473</t>
  </si>
  <si>
    <t>"CAJONERA DE 3 GAVETAS ESCRITORIO SECRETARIAL  PIZARRÓN GRANDE ARCHIVERO 3 GAVETAS METÁLICO GRANDE SILLA DE VISITAS SILLA EJECUTIVA CON SOPORTE LUMBAR MESA PLEGABLE  SILLA PLEGABLE  LAVA CABEZA PORTÁTIL LAVA CABEZA ESPEJO DE PARED ESTANTE MESA DE TRABAJO ACERO INOXIDABLE"</t>
  </si>
  <si>
    <t>S474</t>
  </si>
  <si>
    <t>"COMPUTADORA DE ESCRITORIO IMPRESORA MULTIFUNCIONAL"</t>
  </si>
  <si>
    <t>S475</t>
  </si>
  <si>
    <t xml:space="preserve">LÁMPARA DE PIE DE BELLEZA  24 PULGADAS </t>
  </si>
  <si>
    <t>S476</t>
  </si>
  <si>
    <t>CONTRATACIÓN DE SERVICIOS ADMINISTRATIVOS PARA LA DISPERSIÓN DE RECURSOS FINANCIEROS, DE LOS PROGRAMAS SOCIALES “TRANSFORMANDO EL CAMPO” Y “POR EL RESCATE DEL CAMPO”, DE LA SECRETARÍA DEL CAMPO</t>
  </si>
  <si>
    <t>S477</t>
  </si>
  <si>
    <t>"PLAN ESTATAL DE ORDENAMIENTO TERRITORIAL Y DESARROLLO URBANO PLAN PARCIAL DE DESARROLLO URBANO DEL AIFA PLAN REGIONAL DE DESARROLLO URBANO DEL VALLE DE TOLUCA PLAN REGIONAL DE DESARROLLO URBANO DE LA ZONA ORIDNET DEL ESTADO DE MÉXICO"</t>
  </si>
  <si>
    <t>S478</t>
  </si>
  <si>
    <t>"PANTALÓN ESTILO TOPEKA PARA HOMBRE COLOR CAQUI CAMISA MANGA LARGA CON LOGOTIPOS PANTALÓN DE TRABAJO PARA HOMBRE COLOR CAQUI CAMISOLA DE TRABAJO COLOR CAQUI PARA HOMBRE BOTA DE TRABAJO PANTALÓN DE MEZCLILLA DE ALGODÓN Y ELASTANO PARA HOMBRE CAMISOLA DE MEZCLILLA PARA HOMBRE BOTAS DETRABAJO PARA MUJER SOMBRERO DE SOL DE ALA ANCHA PARA HOMBRE SOMBRERO DE SOL DE ALA ANCHA CON CAPA PROTECTORA CHALECO CAPITONEADO CON LOGOTIPOS PANTALÓN TIPO CARGO"</t>
  </si>
  <si>
    <t>S479</t>
  </si>
  <si>
    <t xml:space="preserve">SERVICIOS PARA AERONAVES (HELICÓPTEROS) Y MANTENIMIENTO CORRECTIVO. </t>
  </si>
  <si>
    <t>S480</t>
  </si>
  <si>
    <t>"CABLE TIPO POT CALIBRE 10  CABLE PORTA ELECTRODO CALIBRE 1/0 ANTIFLAMA CABLE PORTA ELECTRODO CALIBRE 2/0 ANTIFLAMA CABLE PORTA ELECTRODO CALIBRE 3/0 ANTIFLAMA CABLE PORTA ELECTRODO CALIBRE 2 ANTIFLAMA CONTACTO CON TAPA TAPA PARA CONTACTO DUPLEX DE USO RUDO DE ALUMINIO CAJA CHALUPA DE 2 POR 4 PULGADAS LINTERNA DE ALUMINIO LED DE 1300 LUMENES TORRE DE MINIBRUTO CON 4 UNIDADES C/U DE 120 VOLTS FOCOS DE MINIBRUTOS 120 VOLTS, 650 WATTS INTERRUPTOR DOBLE TIRO ZAPATA DE COBRE CONECTOR CAM LOOK HEMBRA CONECTOR CAM LOOK MACHO CONECTOR DE CHASIS HEMBRA CONECTOR DE CHASIS MACHO YELLOW JACKET CABLE DE USO RUDO DE 4X8 CABLE DE USO RUDO DUPLEX DE 2X8 PROBADOR DE CORRIENTE TIPO LAPIZ SOQUET LÁMPARA DE EMERGENCIA DE 90 LEDS. LAMPARA TÁCTICA RECARGABLE LED EXTENSIÓN ELECTRICA DE 20 METROS USO RUDO EXTENSIÓN ELÉCTRICA USO RUDO DE 6 METROS CABLE THW CALIBRE 14 TERMO-PASTILLA 10 AMPERES TERMO-PASTILLA 15 AMPERES TERMO-PASTILLA 40 AMPERES REFLECTOR LED DE 100 WATTS LÁMPARA DE MANO TÁCTICA DE 3000 LUMENES FOCO LED 45 WATTS. PANEL LED DE 60 POR 60 CENTÍMETROS LUZ CÁLIDA LÁMPARA DE EMERGENCIA 60 LEDS CABLE DUPLEX POT CALIBRE 16 FOCO AHORRADOR DE 45 WATTS FOCO AHORRADOR DE 65 WATTS  FOCO LED DE 3 WATTS FOCO PILOTO DE 10 WATTS 110-140 VOLTS LÁMPARA FLUORESCENTE TIPO SLIM DE 30 WATTS  LÁMPARA FLUORESCENTE TIPO SLIM DE 60 WATTS  LÁMPARA LED, 2 MÓDULOS I122 DE 480 WATTS LÁMPARA LED DE SOBREPONER EN PISO DE 400 WATTS LÁMPARA DE LED T 100 DE 30 WATTS LÁMPARA TUBULAR DE 18 WATTS LÁMPARA TUBULAR DE 36 WATTS PASTILLA BREAKER FEDERAL DE 20 AMPERES PASTILLA BREAKER FEDERAL DE 30 AMPERES CENTRO DE CARGA  EXTENSIÓN ELÉCTRICA DE USO RUDO DE 50 METROS REFLECTOR LED DE 100 WATTS BASE DE LÁMPARA CABLE DE USO RUDO CALIBRE 12 (3 POR 12) CINTA TERMORRETRACTIL 1/0-2/0 CONDUCTOR DE COBRE DE NUDO, 1/0 AWG. CONECTOR CILÍNDRICO CONECTOR DERIVADOR CALIBRE 1/0 CONECTOR DERIVADOR CALIBRE 2/0 ELEMENTO QUÍMICO PARA PUESTA A TIERRA.  FOCO LED DE 33 WATTS FOTOCELDA MULTIRRANGO DE 110-240 VOLTS LÁMPARA LED DE 10 WATTS TERMINAL PARA PUESTA A TIERRA TERMINAL PARA PUESTA A TIERRA ZAPATA CILÍNDRICA BIMETÁLICA SOQUET TIPO MOGUL LAMPARA TIPO SUBURBANA DE LED"</t>
  </si>
  <si>
    <t>S481</t>
  </si>
  <si>
    <t>"SERVICIO DE IMPERMEABILIZACIÓN DE AZOTEA EN EL INMUEBLE DENOMINADO PALACIO DE GOBIERNO  SERVICIO DE PINTURA DE DOS EDIFICIOS ARCHIVO GENERAL DEL ESTADO DE MÉXICO. IMPERMEABILIZACIÓN DE DOS EDIFICIOS ARCHIVO GENERAL DEL ESTADO DE MÉXICO. "</t>
  </si>
  <si>
    <t>S482</t>
  </si>
  <si>
    <t>"MONITOR MULTIPARÁMETRO (SIGNOS VITALES) PARA USO AÉREO (TRANSPORTE AEROMÉDICO) BOMBA DE INFUSIÓN DE JERINGA PARA USO AÉREO (TRANSPORTE AEROMÉDICO) ASPIRADOR DE SECRECIONES PORTÁTIL PARA USO AÉREO (TRANSPORTE AEROMÉDICO) MONITOR DESFIBRILADOR PARA USO AÉREO (TRANSPORTE AEROMÉDICO) INCUBADORA DE TRASLADO PARA USO AÉREO (TRANSPORTE AEROMÉDICO) VIDEO LARINGOSCOPIO PARA USO AÉREO (TRANSPORTE AEROMÉDICO) SISTEMA DE ACCESO INTRAÓSEO PARA USO AÉREO (TRANSPORTE AEROMÉDICO) DOPPLER FETAL PARA USO AÉREO (TRANSPORTE AEROMÉDICO)"</t>
  </si>
  <si>
    <t>S483</t>
  </si>
  <si>
    <t>5191 Otros bienes muebles</t>
  </si>
  <si>
    <t>SISTEMA DE ALERTAMIENTO SISMICO</t>
  </si>
  <si>
    <t>S484</t>
  </si>
  <si>
    <t>5900 – Activos Intangibles</t>
  </si>
  <si>
    <t>5911 Software</t>
  </si>
  <si>
    <t>23101,36</t>
  </si>
  <si>
    <t>LICENCIA PARA UN DISPOSITIVO DEL SOFTWARE MICROSOFT OFFICE LTSC PROFESIONAL PLUS 2024.</t>
  </si>
  <si>
    <t>S485</t>
  </si>
  <si>
    <t>"REPARACIÓN DE TABLERO DE TRANSFERENCIA DEL CENTRO DE ATENCIÓN TELEFÓNICA DEL GOBIERNO DEL ESTADO DE MÉXICO (CATGEM).  MANTENIMIENTO PREVENTIVO Y CORRECTIVO AL GENERADOR ELÉCTRICO. MANTENIMIENTO PREVENTIVO Y CORRECTIVO DEL SISTEMA DE AIRE ACONDICIONADO DEL SITE DEL CENTRO DE ATENCIÓN TELEFÓNICA DEL GOBIERNO DEL ESTADO DE MÉXICO. MANTENIMIENTO PREVENTIVO Y CORRECTIVO DEL SISTEMA DE AIRE ACONDICIONADO DEL SITE, MÓDULO DEL TIPO MINISPLIT, DEL CENTRO DE ATENCIÓN TELEFÓNICA DEL GOBIERNO DEL ESTADO DE MÉXICO"</t>
  </si>
  <si>
    <t>S486</t>
  </si>
  <si>
    <t>"EXTINTOR POLVO QUIMICO SECO DE 6 KILOGRAMOS EXTINTOR POLVO QUIMICO SECO DE 9 KILOGRAMOS"</t>
  </si>
  <si>
    <t>S487</t>
  </si>
  <si>
    <t>"PLAN REGIONAL DE DESARROLLO URBANO DE LA ZONA METROPOLITANA DE SANTIAGO TIANGUISTENCO PLA REGIONAL DE DESARROLLO URBANO DE LA ZONA NORPORIENTE DEL ESTADO DE MÉXICO (EJE JILOTEPEC-SOYANIQUILPAN)"</t>
  </si>
  <si>
    <t>S488</t>
  </si>
  <si>
    <t>2217,5</t>
  </si>
  <si>
    <t>LLANTA 185/R14C</t>
  </si>
  <si>
    <t>S489</t>
  </si>
  <si>
    <t>Universidad Tecnológica del Sur del Estado de México (228C09000000000)</t>
  </si>
  <si>
    <t>UNIDAD SPRINTER PASAJE 517 X-LARGA MODELO 2025</t>
  </si>
  <si>
    <t>S490</t>
  </si>
  <si>
    <t>"EXTRACTO DE PITUITARIA  GONADOTROFINA CORIÓNICA HUMANA POLIVITAMÍNICO ORAL DE USO VETERINARIO  ANTI-PARASITARIO PARA PECES. OXITOCINA SOLUCIÓN  FISIOLÓGICA  FENBENDAZOL  ANTIBIÓTICO DE AMPLIO ESPECTRO PARA USO VETERINARIO ANTIPARASITARIO INTERNO DE AMPLIO ESPECTRO A BASE DE PRAZIQUANTEL SOLUCIÓN SALINA FISIOLÓGICA AEROSOL CICATRIZANTE DILUYENTE IODO XILAZINA AL 10% "</t>
  </si>
  <si>
    <t>S491</t>
  </si>
  <si>
    <t>"TONER HP CF219A TONER HP. W1105A TONER KYOCERA TK 3432 TAMBOR BROTHER DR-820 TONER BROTHER TN850 TONER HP CF500A NEGRO TONER HP CF501A  CYAN TONER HP CF502A AMARILLO TONER HP CF503A MAGENTA TONER HP CF279A TONER KYOCERA TK 112 TONER KYOCERA TK 1152 BROTHER TN-B022 TINTA EPSON T504220-AL TONER BROTHER TN 760 TONER BROTHER TN 880"</t>
  </si>
  <si>
    <t>S492</t>
  </si>
  <si>
    <t>"TINTA EPSON T664220-AL TINTA EPSON T664320-AL TINTA EPSON T664420-AL TONER HP CE410A TONER HP CE411A TONER HP CE412A TONER HP CE413A TONER HP CF226A TONER HP CF280A TONER HP CF283A ALCOHOL ISOPROPÍLICO   ESPUMA  LIMPIADORA  DE  400 GRAMOS LOCIÓN LIMPIADORA PARA COMPUTADORA TONER HP CF410A TONER HP CC531A TONER HP CF287A CARTUCHO HP CN049AL  CARTUCHO HP CN050AL  CARTUCHO HP CN051AL  CARTUCHO HP CN052AL  TINTA EPSON T504120-AL  TINTA EPSON T504420-AL  TINTA EPSON T504320-AL  TINTA BROTHER BTD60BK  TINTA BROTHER BT5001C  TINTA BROTHER BT5001Y  TINTA BROTHER BT5001M  AIRE COMPRIMIDO  TONER LEXMARK 56F4U00  TONER HP CE278A  TONER HP CE285A  TONER HP CF210A  TINTA EPSON T673220 – AL  TINTA EPSON T673320 – AL  TINTA EPSON T673420 – AL  TINTA EPSON T673520 – AL  TINTA EPSON T673620 – AL  TINTA EPSON T544220 – AL  TINTA EPSON T544320 – AL  TINTA EPSON T544120 – AL  TINTA EPSON T544420 – AL  TONER HP W2110A  TONER HP W1510A  TINTA CANON GI - 190BK  TINTA CANON GI - 190M  TINTA CANON GI - 190C  TINTA CANON GI - 190Y  UNIDAD	DE IMAGEN LEXMARK 50F0Z00  CARTUCHO HP CE390A "</t>
  </si>
  <si>
    <t>S493</t>
  </si>
  <si>
    <t>"CLIP JUMBO CLIP MARIPOSA DEL NÚMERO 1 CLIP PLASTIFICADO DEL NÚMERO 2 COJÍN PARA SELLO DE GOMA DEL NÚMERO 2 CORRECTOR LÍQUIDO DE 20 MILILITROS CORRECTOR TIPO BOLÍGRAFO DE 8 MILILITROS DESPACHADOR DE CINTA ADHESIVA ESPIRAL DE PLÁSTICO DE 25 MILÍMETROS ESPIRAL DE PLÁSTICO DE 30 MILÍMETROS GOMA DE MIGAJÓN, PAQUETE GOMA TIPO BLOQUE GOMA TIPO LÁPIZ LÁPIZ AMARILLO NÚMERO 2  MARCADOR DE AGUA FLUORESCENTE, CAJA MARCADOR DE AGUA, CAJA LIGAS DEL NÚMERO 10, 80 GRAMOS CARPETA DE 2 PULGADAS TAMAÑO CARTA TIPO REGISTRADOR CARPETA DE 3 PULGADAS TAMAÑO CARTA (REGISTRADOR ECOLÓGICO) CARPETA PANORÁMICA DE 1 PULGADA TAMAÑO OFICIO CARPETA PANORÁMICA DE 1/2 PULGADA TAMAÑO CARTA CARPETA PANORÁMICA DE 2 PULGADAS TAMAÑO CARTA CARPETA PANORÁMICA DE 3 PULGADAS TAMAÑO CARTA CARPETA PANORÁMICA DE 4 PULGADAS TAMAÑO CARTA CARPETA PANORÁMICA DE 5 PULGADAS TAMAÑO CARTA CARPETA REGISTRADOR DE 3 PULGADAS TAMAÑO OFICIO CHINCHETAS CLIP DEL NÚMERO 2 CLIP PLASTIFICADO DEL NÚMERO 1 GRAPAS DE 26/6 DE PULGADA ÍNDICE SEPARADOR LÁPIZ ADHESIVO DE 40 GRAMOS  LÁPIZ ADHESIVO ECOLÓGICO DE 36 GRAMOS LÁPIZ CHECADOR ROJO CARMÍN  LÁPIZ DE MADERA BICOLOR LIGAS DEL NÚMERO 18, 80 GRAMOS MARCADOR DE CERA MARCADOR PARA PIZARRÓN BLANCO MARCADOR PERMANENTE DE DOBLE PUNTA MARCADOR PERMANENTE DE PUNTO FINO MARCADOR PERMANENTE MICA TÉRMICA RÍGIDA DE 6.5 POR 9.5 CENTÍMETROS MICA TÉRMICA RÍGIDA DE 9 POR 13.5 CENTÍMETROS MICA TÉRMICA TAMAÑO CARTA 100 PIEZAS MICA TÉRMICA TAMAÑO CARTA 50 PIEZAS MINAS DE 0.5 MILÍMETROS  MINAS DE 0.7 MILÍMETROS PASTA NEGRA TAMAÑO CARTA PASTA NEGRA TAMAÑO OFICIO PASTA TRANSPARENTE TAMAÑO CARTA PASTA TRANSPARENTE TAMAÑO OFICIO PEGAMENTO BLANCO DE 1 KILOGRAMO PLUMÓN DE PUNTO FINO, 3 PIEZAS PROTECTOR DE HOJAS TAMAÑO CARTA 3 ORIFICIOS SEPARADORES TAMAÑO CARTA PESTAÑAS OVALADAS SUJETA DOCUMENTOS DE 19 MILÍMETROS SUJETA DOCUMENTOS DE 25 MILÍMETROS SUJETA DOCUMENTOS DE 32 MILÍMETROS SUJETA DOCUMENTOS DE 51 MILÍMETROS TIJERA DE 6 PULGADAS  TINTA DE GOTERO 25 MILILITROS TINTA PARA FOLIADOR DE 12 MILILITROS ARILLO DE PLÁSTICO DE 1 PULGADA ARILLO DE PLÁSTICO DE 3/4 DE PULGADA ARILLO DE PLÁSTICO DE 3/8 DE PULGADA ARILLO DE PLÁSTICO DE 5/16 DE PULGADA ARILLO DE PLÁSTICO DE 7/8 DE PULGADA ARILLO DE PLÁSTICO DE 9/16 DE PULGADA ARILLO METÁLICO DE 1 PULGADA ARILLO METÁLICO DE 1/4 DE PULGADA BARRA DE SILICÓN BOLÍGRAFO DE GEL BOLÍGRAFO DE TINTA BORRABLE BOLÍGRAFO PUNTO MEDIANO BOLÍGRAFO TIPO ROLLER PUNTO FINO RETRÁCTIL BOLÍGRAFO TIPO ROLLER PUNTO MEDIANO RETRÁCTIL CARPETA PANORÁMICA DE 1 1/2 PULGADA TAMAÑO CARTA CARPETA REGISTRADOR DE 3 PULGADAS TAMAÑO CARTA  CLIP DEL NÚMERO 3 PROTECTOR DE HOJAS TAMAÑO CARTA 5 ORIFICIOS PROTECTOR DE HOJAS TAMAÑO OFICIO 3 ORIFICIOS QUITA GRAPAS 5.5 CENTÍMETROS REGLA DE ALUMINIO 30 CENTÍMETROS REGLA DE PLÁSTICO 30 CENTÍMETROS  SACAPUNTAS DE METAL SACAPUNTAS DE PLÁSTICO SACAPUNTAS DOBLE DE METAL SEPARADORES MENSUALES TAMAÑO CARTA 12 DIVISIONES SEPARADORES TAMAÑO CARTA 10 DIVISIONES  SEPARADORES TAMAÑO CARTA 12 DIVISIONES SEPARADORES TAMAÑO CARTA 31 DIVISIONES SEPARADORES TAMAÑO CARTA ALFABÉTICO SEPARADORES TAMAÑO CARTA NUMÉRICOS SEPARADORES TAMAÑO OFICIO 5 DIVISIONES SUJETA DOCUMENTOS DE 41 MILÍMETROS TIJERA DE 8 PULGADAS ETIQUETAS AUTOADHESIVAS TAMAÑO CARTA 100 PIEZAS ETIQUETAS LEYENDA CONFIDENCIAL FOLDER CARTULINA TAMAÑO CARTA FOLDER CON BROCHE TAMAÑO OFICIO FOLDER CON BROCHE TIPO PALANCA TAMAÑO CARTA FOLDER TAMAÑO OFICIO MANILA NOTAS AUTOADHESIVAS 2 POR 3 PULGADAS NOTAS AUTOADHESIVAS 3 POR 4 PULGADAS NOTAS AUTOADHESIVAS 4 POR 4 PULGADAS SOBRE BOLSA CON RONDANA TAMAÑO CARTA SOBRE BOLSA CON SOLAPA TAMAÑO CARTA (BLANCO) SOBRE BOLSA CON SOLAPA TAMAÑO CARTA (MANILA) SOBRE BOLSA CON SOLAPA TAMAÑO DOBLE OFICIO SOBRE BOLSA CON SOLAPA TAMAÑO ESQUELA SOBRE BOLSA CON SOLAPA TAMAÑO OFICIO SOBRE BOLSA CON SOLAPA TAMAÑO RADIOGRAFÍA SOBRE BOLSA TAMAÑO CARTA, ECOLÓGICO SOBRE BOLSA LEGAL TAMAÑO DOBLE CARTA SOBRE PARA CD/DVD, ECOLÓGICO SOBRE BOLSA CON SOLAPA TAMAÑO MEDIA CARTA ETIQUETAS LEYENDA URGENTE HOJAS DE PAPEL BOND DE COLORES ESCUADRAS CAJA DE CARTÓN 50 CENTÍ</t>
  </si>
  <si>
    <t>S495</t>
  </si>
  <si>
    <t>CONTRATACIÓN DEL SERVICIO DE ALOJAMIENTO EN LA NUBE PARA EL PLAN DE RECUPERACIÓN ANTE DESASTRES (DRP) DEL INSTITUTO DE LA FUNCIÓN REGISTRAL DEL ESTADO DE MÉXICO</t>
  </si>
  <si>
    <t>S496</t>
  </si>
  <si>
    <t>PAQUETE DE RENOVACIÓNES A SUSCRIPCIONES DEL SOFTWARE DE LA MARCA RED HAT PARA EL INSTITUTO DE LA FUNCIÓN REGISTRAL DEL ESTADO DE MÉXICO (IFREM)</t>
  </si>
  <si>
    <t>S497</t>
  </si>
  <si>
    <t>RENOVACIÓN DE LA INFRAESTRUCTURA DE TECNOLOGÍAS DE CIBERSEGURIDAD Y REDES DE COMUNICACIPON PARA EL INSTITUTO DE LA FUNCIÓN REGISTRAL DEL ESTADO DE MÉXICO</t>
  </si>
  <si>
    <t>S498</t>
  </si>
  <si>
    <t>SERVICIO DE SANITIZACIÓN Y DESINFECCIÓN A LAS 21 OFICINAS DEL IFREM</t>
  </si>
  <si>
    <t>S499</t>
  </si>
  <si>
    <t>SERVICIO DE FUMIGACIÓN Y CONTROL DE PLAGAS A LAS 21 OFICINAS DEL IFREM</t>
  </si>
  <si>
    <t>S500</t>
  </si>
  <si>
    <t xml:space="preserve">"CONTRATACIÓN DE LA RENOVACIÓN DEL SERVICIO DE ACCESO A INTERNET SIMÉTRICO CON UN ANCHO DE BANDA DE DESCARGA DE 100 MBPS Y 100 MBPS DE CARGA PARA EL CENTRO DE DATOS DEL INSTITUTO DE LA FUNCIÓN REGISTRAL DEL ESTADO DE MÉXICO. CONTRATACIÓN DE LA RENOVACIÓN DEL SERVICIO DE ACCESO A INTERNET SIMÉTRICO CON UN ANCHO DE BANDA DE DESCARGA DE 20 MBPS Y 20 MBPS DE CARGA PARA LA OFICINA REGISTRAL DE CHALCO DEL INSTITUTO DE LA FUNCIÓN REGISTRAL DEL ESTADO DE MÉXICO. CONTRATACIÓN DE LA RENOVACIÓN DEL SERVICIO DE ACCESO A INTERNET SIMÉTRICO CON UN ANCHO DE BANDA DE DESCARGA DE 50 MBPS PARA LA OFICINA REGISTRAL DE CUAUTITLÁN DEL INSTITUTO DE LA FUNCIÓN REGISTRAL DEL ESTADO DE MÉXICO. CONTRATACIÓN DE LA RENOVACIÓN DEL SERVICIO DE ACCESO A INTERNET SIMÉTRICO CON UN ANCHO DE BANDA DE DESCARGA DE 100 MBPS Y 100 MBPS DE CARGA PARA LA DIRECCIÓN GENERAL DEL INSTITUTO DE LA FUNCIÓN REGISTRAL DEL ESTADO DE MÉXICO. CONTRATACIÓN DE LA RENOVACIÓN DEL SERVICIO DE ACCESO A INTERNET SIMÉTRICO CON UN ANCHO DE BANDA DE DESCARGA DE 50 MBPS Y 50 MBPS DE CARGA PARA LA OFICINA REGISTRAL DE ECATEPEC DEL INSTITUTO DE LA FUNCIÓN REGISTRAL DEL ESTADO DE MÉXICO. CONTRATACIÓN DE LA RENOVACIÓN DEL SERVICIO DE ACCESO A INTERNET SIMÉTRICO CON UN ANCHO DE BANDA DE DESCARGA DE 20 MBPS Y 20 MBPS DE CARGA PARA LA OFICINA REGISTRAL DE EL ORO DEL INSTITUTO DE LA FUNCIÓN REGISTRAL DEL ESTADO DE MÉXICO. CONTRATACIÓN DE LA RENOVACIÓN DEL SERVICIO DE ACCESO A INTERNET SIMÉTRICO CON UN ANCHO DE BANDA DE DESCARGA DE 20 MBPS Y 20 MBPS DE CARGA PARA LA OFICINA REGISTRAL DE IXTLAHUACA DEL INSTITUTO DE LA FUNCIÓN REGISTRAL DEL ESTADO DE MÉXICO. CONTRATACIÓN DE LA RENOVACIÓN DEL SERVICIO DE ACCESO A INTERNET SIMÉTRICO CON UN ANCHO DE BANDA DE DESCARGA DE 20 MBPS Y 20 MBPS DE CARGA PARA LA OFICINA REGISTRAL DE JILOTEPEC DEL INSTITUTO DE LA FUNCIÓN REGISTRAL DEL ESTADO DE MÉXICO. CONTRATACIÓN DE LA RENOVACIÓN DEL SERVICIO DE ACCESO A INTERNET SIMÉTRICO CON UN ANCHO DE BANDA DE DESCARGA DE 20 MBPS Y 20 MBPS DE CARGA PARA LA OFICINA REGISTRAL DE LERMA DEL INSTITUTO DE LA FUNCIÓN REGISTRAL DEL ESTADO DE MÉXICO. CONTRATACIÓN DE LA RENOVACIÓN DEL SERVICIO DE ACCESO A INTERNET SIMÉTRICO CON UN ANCHO DE BANDA DE DESCARGA DE 50 MBPS Y 50 MBPS DE CARGA PARA LA OFICINA REGISTRAL DE NAUCALPAN DE JUÁREZ DEL INSTITUTO DE LA FUNCIÓN REGISTRAL DEL ESTADO DE MÉXICO. CONTRATACIÓN DE LA RENOVACIÓN DEL SERVICIO DE ACCESO A INTERNET SIMÉTRICO CON UN ANCHO DE BANDA DE DESCARGA DE 50 MBPS Y 50 MBPS DE CARGA PARA LA OFICINA REGISTRAL DE NEZAHUALCÓYOTL DEL INSTITUTO DE LA FUNCIÓN REGISTRAL DEL ESTADO DE MÉXICO. CONTRATACIÓN DE LA RENOVACIÓN DEL SERVICIO DE ACCESO A INTERNET SIMÉTRICO CON UN ANCHO DE BANDA DE DESCARGA DE 20 MBPS Y 20 MBPS DE CARGA PARA LA OFICINA REGISTRAL DE OTUMBA DEL INSTITUTO DE LA FUNCIÓN REGISTRAL DEL ESTADO DE MÉXICO. CONTRATACIÓN DE LA RENOVACIÓN DEL SERVICIO DE ACCESO A INTERNET SIMÉTRICO CON UN ANCHO DE BANDA DE DESCARGA DE 20 MBPS Y 20 MBPS DE CARGA PARA LA OFICINA REGISTRAL DE SULTEPEC DEL INSTITUTO DE LA FUNCIÓN REGISTRAL DEL ESTADO DE MÉXICO. CONTRATACIÓN DE LA RENOVACIÓN DEL SERVICIO DE ACCESO A INTERNET SIMÉTRICO CON UN ANCHO DE BANDA DE DESCARGA DE 20 MBPS Y 20 MBPS DE CARGA PARA LA OFICINA REGISTRAL DE TEMASCALTEPEC DEL INSTITUTO DE LA FUNCIÓN REGISTRAL DEL ESTADO DE MÉXICO. CONTRATACIÓN DE LA RENOVACIÓN DEL SERVICIO DE ACCESO A INTERNET SIMÉTRICO CON UN ANCHO DE BANDA DE DESCARGA DE 20 MBPS Y 20 MBPS DE CARGA PARA LA OFICINA REGISTRAL DE TENANCINGO DEL INSTITUTO DE LA FUNCIÓN REGISTRAL DEL ESTADO DE MÉXICO. CONTRATACIÓN DE LA RENOVACIÓN DEL SERVICIO DE ACCESO A INTERNET SIMÉTRICO CON UN ANCHO DE BANDA DE DESCARGA DE 20 MBPS Y 20 MBPS DE CARGA PARA LA OFICINA REGISTRAL DE TENANGO DEL VALLE DEL INSTITUTO DE LA FUNCIÓN REGISTRAL DEL ESTADO DE MÉXICO. CONTRATACIÓN DE LA RENOVACIÓN DEL SERVICIO DE ACCESO A INTERNET SIMÉTRICO CON UN ANCHO DE BANDA DE DESCARGA DE 20 MBPS Y 20 MBPS DE CARGA PARA LA OFICINA REGISTRAL DE TEXCOCO DEL INSTITUTO DE LA FUNCIÓN REGISTRAL DEL ESTADO DE MÉXICO. </t>
  </si>
  <si>
    <t>S501</t>
  </si>
  <si>
    <t>SUMINISTRO DE REFACCIONES PARA AERONAVES (HELICÓPTEROS)</t>
  </si>
  <si>
    <t>S502</t>
  </si>
  <si>
    <t>"ESCRITORIO EJECUTIVO ESCRITORIO OPERATIVO SILLA EJECUTIVA SILLA SECRETARIAL ARCHIVERO ANAQUELES LIBRERO MESA OPERATIVA MESA DE TRABAJO MESA DE JUNTAS PERCHERO"</t>
  </si>
  <si>
    <t>S503</t>
  </si>
  <si>
    <t>"TUBO ENDOTRAQUEAL DIAMETRO INTERNO 7.5 MM CALIBRE 30 FR  TUBO ENDOTRAQUEAL DIAMETRO INTERNO 8.0MM CALIBRE 32 FR  TUBOS ENDOTRAQUEALES DE PLASTICO GRADO MEDICO DIAMETRO INTERNO: 5.0 MM CALIBRE: 20 FR. PIEZA.  TUBOS ENDOTRAQUEALES DE PLASTICO GRADO MEDICO DIAMETRO INTERNO: 6.0 MM CALIBRE: 24 FR. PIEZA. TUBOS ENDOTRAQUEALES DE PLASTICO GRADO MEDICO DIAMETRO INTERNO: 6.5 MM CALIBRE: 26 FR. PIEZA. TUBOS ENDOTRAQUEALES DE PLASTICO GRADO MEDICO DIAMETRO INTERNO: 7.0 MM CALIBRE: 28 FR. PIEZA TUBO ENDOTRAQUEALES DE PLASTICO GRADO MEDICO DIAMETRO INTERNO: 8.5 MM CALIBRE: 34 FR. PIEZA.  TUBOS ENDOTRAQUEALES DE PLASTICO GRADO MEDICO DIAMETRO INTERNO: 9.0 MM CALIBRE: 36 FR. PIEZA SISTEMA DE SUCCION CERRADO, CONEXIONES LATERALES CONICAS, CON ENTRADA MACHO DE 15 A 16 MM DE DIAMETRO EXTERNO Y UNA CONEXION CONICA CON ENTRADA HEMBRA DE 15 MM DE DIAMETRO INTERNO EN LA PARTE CENTRAL SISTEMA DE SUCCION CERRADO, PARA PACIENTE CON TUBO ENDOTRAQUEAL CONECTADO A VENTILADOR, 14 FR, CONSTA DE: UN TUBO DE SUCCION DE CLORURO DE POLIVINILO, CON UNA MARCA DE PROFUNDIDAD DE 2 CM LLAVES DE CUATRO VIAS SIN EXTENSION DE PLASTICO. LLAVES DE 3 VIAS CON TUBO DE EXTENSION.  LLAVES DE 4 VIAS  SONDAS DE LATEX CALIBRE 22 FR. SONDAS DE LATEX CALIBRE 20 FR. CONECTOR DE UNA VIA. DE PLASTICO CATETER PARA VENOCLISIS CATETERES. CATETER PARA VENOCLISIS CATETER PARA VENOCLISIS JERINGA DE PLASTICO CON PIVOTE TIPO LUER LOCK CAPACIDAD 20 ML  JERINGA DE PLASTICO. CON PIVOTE TIPO LUER LOCK CAPACIDAD 10 ML TUBOS ENDOTRAQUEALES SIN GLOBO APOSITOS TRANSPARENTE, MICROPOROSO MEDIDAS: 7.0 A 8.5 X 5.08 A 6.0 CM. APOSITOS TRANSPARENTE, MICROPOROSO MEDIDAS: 10.0 A 10.16 X 12.0 A 14.0 CM.  MASCARILLA LARINGEA 2.0 MM PIEZA. MASCARILLA LARINGEA 2.5 MM PIEZA. MASCARILLA LARINGEA 4.0 MM PIEZA. MASCARILLA DESECHABLE, PARA ADMINISTRACION DE OXIGENO  PROTECTOR RESPIRATORIO CON EFICIENCIA DE FILTRACION MINIMA DEL 95%, CONTRA AEROSOLES SOLIDOS Y LIQUIDOS QUE NO CONTENGAN ACEITE."</t>
  </si>
  <si>
    <t>S504</t>
  </si>
  <si>
    <t>"SERVICIO DE FUMIGACIÓN Y DESRATIZACIÓN EN INMUEBLES DE LA DIRECCIÓN GENERAL DE RECURSOS MATERIALES SERVICIO DE FUMIGACIÓN Y CONTROL DE PLAGAS PARA LA COORDINACIÓN DE SERVICIOS AUXILIARES A CONTINGENCIAS Y EMERGENCIAS SERVICIO DE FUMIGACIÓN Y CONTROL DE PLAGAS PARA LA DIRECCIÓN GENERAL DE INNOVACIÓN Y EL CENTRO DE ATENCIÓN TELEFÓNICA DEL GOBIERNO DEL ESTADO DE MÉXICO SERVICIO DE FUMIGACIÓN Y CONTROL DE PLAGAS PARA LA COORDINACIÓN ADMINISTRATIVA, EL ÓRGANO INTERNO DE CONTROL, Y LA COORDINACIÓN DE GESTIÓN Y CONTROL DE FORMAS VALORADAS Y DE REPRODUCCIÓN RESTRINGIDA DE LA OFICIALÍA MAYOR DEL GOBIERNO DEL ESTADO DE MÉXICO. SERVICIO DE FUMIGACIÓN Y DESRATIZACIÓN EN EL INSTITUTO DE PROFESIONALIZACIÓN DE LOS SERVIDORES PÚBLICOS DEL PODER EJECUTIVO DEL GOBIERNO DEL ESTADO DE MÉXICO"</t>
  </si>
  <si>
    <t>S505</t>
  </si>
  <si>
    <t>2992 Otros enseres</t>
  </si>
  <si>
    <t>POSTE UNIFILA</t>
  </si>
  <si>
    <t>S506</t>
  </si>
  <si>
    <t>"VINILONA ESPACIO 100% LIBRE DE HUMO DE TABACO Y EMISIONES, DE 135.1 CENTÍMETROS POR 78.6 CENTÍMETROS FONDO VERDE
VINILONA ESPACIO 100% LIBRE DE HUMO DE TABACO Y EMISIONES, DE 135.1 CENTÍMETROS POR 78.6 CENTÍMETROS FONDO BLANCO
SEÑALAMIENTO EXTERIOR (ADVERTENCIA): ESPACIO 100% LIBRE DE HUMO DE TABACO Y EMISIONES, DE 135.1 CENTÍMETROS POR 78.6 CENTÍMETROS FONDO BLANCO
SEÑALAMIENTO EXTERIOR (ADVERTENCIA): ESPACIO 100% LIBRE DE HUMO DE TABACO Y EMISIONES, DE 135.1 CENTÍMETROS POR 78.6 CENTÍMETROS FONDO VERDE
SEÑALAMIENTO EXTERIOR (DENUNCIAS Y QUEJAS): ESPACIO 100% LIBRE DE HUMO DE TABACO Y EMISIONES, DE 135.1 CENTÍMETROS POR 78.6 CENTÍMETROS FONDO BLANCO
SEÑALAMIENTO EXTERIOR (DENUNCIAS Y QUEJAS): ESPACIO 100% LIBRE DE HUMO DE TABACO Y EMISIONES, DE 135.1 CENTÍMETROS POR 78.6 CENTÍMETROS FONDO VERDE
SEÑALAMIENTO INTERIOR (ADVERTENCIA): ESPACIO 100% LIBRE DE HUMO DE TABACO Y EMISIONES, DE 78.8 CENTÍMETROS POR 42 CENTÍMETROS FONDO BLANCO
SEÑALAMIENTO INTERIOR (ADVERTENCIA): ESPACIO 100% LIBRE DE HUMO DE TABACO Y EMISIONES, DE 78.8 CENTÍMETROS POR 42 CENTÍMETROS FONDO VERDE
SEÑALAMIENTO INTERIOR (PROHIBIDO): ESPACIO 100% LIBRE DE HUMO DE TABACO Y EMISIONES, DE 78.8 CENTÍMETROS POR 42 CENTÍMETROS FONDO BLANCO
SEÑALAMIENTO INTERIOR (PROHIBIDO): ESPACIO 100% LIBRE DE HUMO DE TABACO Y EMISIONES, DE 78.8 CENTÍMETROS POR 42 CENTÍMETROS CON FONDO VERDE
SEÑALAMIENTO INTERIOR (DENUNCIAS Y QUEJAS): ESPACIO 100% LIBRE DE HUMO DE TABACO Y EMISIONES, DE 78.8 CENTÍMETROS POR 42 CENTÍMETROS FONDO BLANCO
SEÑALAMIENTO INTERIOR (DENUNCIAS Y QUEJAS): ESPACIO 100% LIBRE DE HUMO DE TABACO Y EMISIONES, DE 78.8 CENTÍMETROS POR 42 CENTÍMETROS FONDO VERDE
SEÑALAMIENTO INTERIOR (ADVERTENCIA): ESPACIO 100% LIBRE DE HUMO DE TABACO Y EMISIONES, DE 36.3 CENTÍMETROS POR 21 CENTÍMETROS FONDO BLANCO
SEÑALAMIENTO INTERIOR (ADVERTENCIA): ESPACIO 100% LIBRE DE HUMO DE TABACO Y EMISIONES, DE 36.3 CENTÍMETROS POR 21 CENTÍMETROS FONDO VERDE
SEÑALAMIENTO INTERIOR (PROHIBIDO): ESPACIO 100% LIBRE DE HUMO DE TABACO Y EMISIONES, DE 36.3 CENTÍMETROS POR 21 CENTÍMETROS FONDO BLANCO
SEÑALAMIENTO INTERIOR (PROHIBIDO): ESPACIO 100% LIBRE DE HUMO DE TABACO Y EMISIONES, DE 36.3 CENTÍMETROS POR 21 CENTÍMETROS FONDO VERDE
SEÑALAMIENTO INTERIOR (DENUNCIAS Y QUEJAS): ESPACIO 100% LIBRE DE HUMO DE TABACO Y EMISIONES, DE 36.3 CENTÍMETROS POR 21 CENTÍMETROS FONDO BLANCO
SEÑALAMIENTO INTERIOR (DENUNCIAS Y QUEJAS): ESPACIO 100% LIBRE DE HUMO DE TABACO Y EMISIONES, DE 36.3 CENTÍMETROS POR 21 CENTÍMETROS FONDO VERDE
PLACAS INTERNAS, DE 50 CENTIMETROS DE BASE POR 20 CENTIMETROS DE ALTURA.
PLACAS EXTERNAS, DE 120 CENTIMETROS DE BASE POR 50 CENTIMETROS DE ALTURA.
PLACA LAVADO FRECUENTE DE MANOS DE 20 CENTIMETROS DE BASE POR 20 CENTIMETROS DE ALTURA
PLACA TABLERO DE AVISOS DE 100 CENTIMETROS DE BASE POR 70 CENTIMETROS DE ALTURA
PLACA TALERO DE ESTRADO DE 1.50 METROS DE BASE POR 1.00 METROS DE ALTURA
PLACA TABLERO DE AVISOS “MEDIDAS ESPECIALES” DE 95 CENTIMETROS DE BASE POR 120 CENTIMETROS DE ALTURA
PLACA DE INFORMACIÓN “MEDIDAS ESPECIALES” DE 54 CENTIMETROS DE  BASE POR 65 CENTIMETROS DE ALTURA
PLACA DE INFORMACIÓN “MEDIDAS ESPECIALES” DE 1.18 METROS DE  BASE POR 1.18 METROS DE ALTURA
PLACA DE INFORMACIÓN “MEDIDAS ESPECIALES” DE 30 CENTIMETROS DE  BASE POR 20 CENTIMETROS DE ALTURA
PLACA DE INFORMACIÓN “MEDIDAS ESPECIALES” DE 100 CENTIMETROS DE  BASE POR 60 CENTIMETROS DE ALTURA
PLACA DIRECTORIO FIJO TIPO “B” DE 130 CENTIMETROS DE BASE POR 90 CENTIMETROS DE ALTURA
PLACA CARTA CIUDADANA DE 75 CENTIMETROS DE BASE POR 100 CENTIMETROS DE ALTURA
PLACA MISIÓN DE 50 CENTIMETROS DE BASE POR 50 CENTIMETROS DE ALTURA
PLACA VISIÓN DE 50 CENTIMETROS DE BASE POR 50 CENTIMETROS DE ALTURA
DISPLAY DE 80 CENTIMETROS DE BASE POR 200 CENTIMETROS DE ALTURA
CARACTERISTICAS MATERIAL BASE
DIRECTORIO FIJO TIPO  “A1” DE 65 CENTIMETROS DE BASE POR 90 CENTIMETROS DE ALTURA
DIRECTORIO FIJO TIPO  “A2” DE 65 CENTIMETROS DE BASE POR 90 CENTIMETROS DE ALTURA
PLACA SANITARIO MUJERES DE 20 CENTIMETROS DE BASE POR 25 CENTIMETROS DE ALTURA
PLACA SANITARIO HOMBRES DE 20 CENTIMETROS DE BASE POR 25 CENTIMETROS DE ALTURA
PLACA SANITARIOS INCLUYENTES MUJERES DE 30 CENTIMETROS DE BASE POR 25 CENTIMETROS DE ALTURA
PLACA SANITARIOS INCLUYENTES HOMBRES DE 30 CENTIMETROS DE BASE POR 25 CENTIMETROS DE ALTURA
PLACA SANITARIOS MIXTOS DE 30 CENTIMETROS DE BASE POR 25 CENTIMETROS DE ALTURA
PLACA NÚMERO PARA PUERTA DE 20 CENTIMETROS DE BASE POR 25 CENTIMETROS DE ALTURA
PLACA LETRA PARA PUERTA DE 20 CENTIMETROS DE BASE POR 25 CENTIMETROS DE ALTURA
PLACA LETRA Y NÚMERO PARA PUERTA DE 25 CENTIMETROS DE BASE POR 20 CENTIMETROS DE ALTURA
PLACA LETRA PARA PUERTA MEDIDA ESPECIAL DE 50 CENTIMETROS DE BASE POR 50 CENTIMETROS DE ALTURA
PLACA DE NUMERACIÓN PARA VENTANILLA DE ATENCIÓN DE 15 CENTIMETROS DE BASE POR 15 CENTIMETROS DE ALTURA
PLACA DE NUMERACIÓN PARA MÓDULO DE 15 CENTIMETROS DE BASE POR 15 CENTIMETROS DE ALTURA
PLACA DE INFORMACIÓN DE 75 CENTIMETROS DE BASE POR 40 CENTIMETROS DE ALTURA
PLACA TABLERO DE INFORMACIÓN DE 1.81 METROS DE BASE POR 80 CENTIMETROS DE ALTURA
PLACA DE TROVICEL DE 60 CENTIMETROS DE BASE POR 40 CENTIMETROS DE ALTURA
PLACA ORGANIGRAMA DE 1.30 METROS DE BASE POR 1.30 METROS DE ALTURA
PLACA USO DE CUBREBOCAS DE 20 CENTIMETROS DE BASE POR 25 CENTIMETROS DE ALTURA
TRANSFER EN VINIL (CALCOMANÍAS) ESCUDO DE ARMAS DE 17 CENTIMETROS DE BASE POR 31 CENTIMETROS DE ALTURA
TRANSFER EN VINIL (CALCOMANÍAS) ESCUDO DE ARMAS DE 14 CENTIMETROS DE BASE POR 24 CENTIMETROS DE ALTURA
TRANSFER EN VINIL (CALCOMANÍAS) ESCUDO DE ARMAS DE 8.8 CENTIMETROS DE BASE POR 16 CENTIMETROS DE ALTURA
TRANSFER EN VINIL (CALCOMANÍAS) IMAGOTIPO DE 25 CENTIMETROS DE BASE POR 25.3 CENTIMETROS DE ALTURA
TRANSFER EN VINIL (CALCOMANÍAS) IMAGOTIPO DE 30 CENTIMETROS DE BASE POR 31 CENTIMETROS DE ALTURA
TRANSFER EN VINIL (CALCOMANÍAS) IMAGOTIPO DE 15 CENTIMETROS DE BASE POR 16 CENTIMETROS DE ALTURA
TRANSFER EN VINIL (CALCOMANÍAS) FLORITURA DE 197 CENTIMETROS DE BASE POR 23 CENTIMETROS DE ALTURA
TRANSFER EN VINIL (CALCOMANÍAS) FLORITURA DE 25 CENTIMETROS DE BASE POR 213 CENTIMETROS DE ALTURA
TRANSFER EN VINIL (CALCOMANÍAS) FLORITURA DE 25 CENTIMETROS DE BASE POR 180 CENTIMETROS DE ALTURA
TRANSFER EN VINIL (CALCOMANÍAS) FLORITURA DE 26 CENTIMETROS DE BASE POR 218 CENTIMETROS DE ALTURA
TRANSFER EN VINIL (CALCOMANÍAS) FLORITURA DE 25 CENTIMETROS DE BASE POR 220 CENTIMETROS DE ALTURA
TRANSFER EN VINIL (CALCOMANÍAS) FLORITURA DE 218 CENTIMETROS DE BASE POR 26 CENTIMETROS DE ALTURA
TRANSFER EN VINIL (CALCOMANÍAS) FLORITURA DE 25 CENTIMETROS DE BASE POR 224 CENTIMETROS DE ALTURA
TRANSFER EN VINIL (CALCOMANÍAS) FLORITURA DE 220 CENTIMETROS DE BASE POR 26 CENTIMETROS DE ALTURA
TRANSFER EN VINIL (CALCOMANÍAS) PLASTA DE COLOR COLIBRÍ DE 99 CENTIMETROS DE BASE POR 98 CENTIMETROS DE ALTURA
TRANSFER EN VINIL (CALCOMANÍAS) PLASTA DE COLOR COLIBRÍ DE 108 CENTIMETROS DE BASE POR 115 CENTIMETROS DE ALTURA
TRANSFER EN VINIL (CALCOMANÍAS) PLASTA DE COLOR COLIBRÍ DE 108 CENTIMETROS DE BASE POR 108 CENTIMETROS DE ALTURA
TRANSFER EN VINIL (CALCOMANÍAS) PLASTA DE COLOR COLIBRÍ DE 132 CENTIMETROS DE BASE POR 132 CENTIMETROS DE ALTURA
TRANSFER EN VINIL (CALCOMANÍAS) PLASTA DE COLOR COLIBRÍ DE 135 CENTIMETROS DE BASE POR 135 CENTIMETROS DE ALTURA
TRANSFER EN VINIL (CALCOMANÍAS) PLASTA DE COLOR COLIBRÍ DE 108 CENTIMETROS DE BASE POR 115 CENTIMETROS DE ALTURA
PLACA DE SEÑALIZACIÓN DE 50 POR 120 CENTÍMETROS (EXTERNA)
PLACA DE SEÑALIZACIÓN DE 50 POR 20 CENTÍMETROS 
PLACA DE SEÑALIZACIÓN DE 70 POR 100 CENTÍMETROS (TABLERO DE AVISOS)
DIRECTORIO FIJO TIPO “A2”
PLACA INTERNA DE SEÑALIZACIÓN DE 50 POR 20 CENTÍMETROS
PLACA EXTERNA DE 120 X 50 CENTÍMETROS (SIN COLOCACIÓN)
PLACA DE SEÑALIZACIÓN DE 20 POR 50 CENTÍMETROS (INTERNA)
LETRERO E IMAGEN INSTITUCIONAL PARA EL ARCHIVO GENERAL DEL ESTADO DE MÉXICO
BANNER RELÁMPAGOS
STICKER RELÁMPAGOS 
FLYER MEDIA CARTA RELÁMPAGOS
PLACA DE SEÑALIZACIÓN DE 40 POR 75 CENTÍMETROS (TABLERO DE AVISOS)"</t>
  </si>
  <si>
    <t>S507</t>
  </si>
  <si>
    <t>"CINCEL HEXAGONAL BELLOTA DE 7/8 POR 8 PULGADAS CORTASETOS MOTOR A GASOLINA DIABLO DE CARGA DISCO DE CORTE DIAMANTE DE 7 PULGADAS ESTOPA HILO PARA DESBROZADORA JUEGO DE 4 PINZAS DE PRESIÓN LIJADORA ORBITAL DE 400 WATTS MARRO DE 14 LIBRAS PEGAMENTO DE CONTACTO Pinza multiherramienta RODILLO DE FELPA DE 9 PULGADAS CON EXTENSIÓN JUEGO DE BROCAS TIPO SIERRA PARA METAL JUEGO DE BROCAS DE 21 PIEZAS JUEGO DE BROCAS TIPO SIERRA PARA MADERA EXTENSIÓN DE METAL DE 12 PULGADAS PARA BROCAS CARRETILLA PALA CUADRADA JUEGO DE 217 HERRAMIENTAS, TAQUETE DE PLÁSTICO DE 1/4 POR 1 ½ BROCHA DE 4 PULGADAS. PIJA MULTIUSOS DEL NÚMERO 8 PIJA MULTIUSOS DEL NÚMERO 10 TAQUETE DE MADERA DE 1/4 DE PULGADA TAQUETE DE PLÁSTICO DE 5/16 DE PULGADA TAQUETE DE METAL DE 5/8 DE PULGADA ENGRAPADORA TIPO PISTOLA GRAPAS PARA ENGRAPADORA TIPO PISTOLA JUEGO DE PUNTAS CABEZA DE CRUZ PARA ATORNILLADOR LLAVES ALLEN JUEGO DE 25 PIEZAS LLAVE AJUSTABLE DE 12 PULGADAS LLAVE STILLSON DE 18 PULGADAS DESATORNILLADORES DE PUNTA PLANA LLAVES COMBINADAS JUEGODE 17 PIEZAS LLAVES COMBINADAS MILIMETRICAS JUEGO DE 15 PIEZAS JUEGO DE 3 PINZAS PARA MECÁNICO MEGÁFONO PINZA DE PUNTA LARGA MARTILLO DE UÑA PINZAS PARA ELECTRICISTA 9 PULGADAS CAJA PORTAHERRAMIENTA JUEGO DE DESARMADORES DE PRECISIÓN CON 6 PIEZAS TIJERAS DE AVIACIÓN LIMATÓN DE COLA DE RATA DE 8 PULGADAS PARA METAL PISTÓN ELEVADOR PARA SILLA DE ANALISTA SEGUETA BIMETALLICA TIJERAS PARA CORTAR METAL TAQUETE BLANCO PARA TABLAROCA ESPATULA FEXIBLE 6"" ESMERILADORA ANGULAR MAZO DE GOMA ALICATE DE PUNTA LARGA DE 8 PULGADAS ESCALERA DE ACERO TUBULAR PLEGABLE DE 3 ESCALONES PINZA PONCHADORA RAFIA SEGUETA PARA ARCO 18 DIENTES RODILLO PARA PINTAR DE 4 PULGADAS FLEXÓMETRO DE 10 METROS PINZAS PARA PELAR CABLE SERRUCHO DE COSTILLA TALADRO INALÁMBRICO JUEGO DE DESARMADORES 9 PIEZAS JUEGO DE PINZAS LLAVE STILLSON AJUSTABLE (PERICO) PAVONADO DE 10” DE LARGO. LUBRICANTE MULTIUSOS CINCHOS DE 30 CENTÍMETROS CUTTER INDUSTRIAL CINTA ANTIDERRAPANTE FLEXÓMETRO 8 METROS TALADRO INDUSTRIAL DE 1200 WATTS ESMERILADORA ANGULAR DE 4.5 PULGADAS CORTADOR DE TUBO FLEXÓMETRO DE 5 METROS DESBROZADORA RECTA 2 TIEMPOS NIVELETA DE CUERPO DE ALUMINIO DE USO RUDO TIPO VIGUETA BROCA PARA CONCRETO DE 4 PULGADAS LLAVE STILLSON DE 8 PULGADAS VIBROGRABADOR Y/O LÁPIZ GRABADOR PIJA PARA TABLAROCA 8 POR 1 ½ PIJA PARA TABLAROCA 8 POR 1 PIJA PARA TABLAROCA DE 8 POR 2 PULGADA BROCA PARA CONCRETO DE 6 PULGADAS BROCA PARA CONCRETO ¼ BROCA PARA METAL DE 1/4 DE PULGADA FORMONES DE DIFERENTES MEDIDAS PINZAS PARA ELECTRICISTA NO. 8 ESCALERA DE TIJERA DE ALUMINIO DE 3 MT. ESCALERA DE EXTENSIÓN DE ALUMINIO DE 12 MT. REMACHE POP DE 1/8 DE PULGADA TORNILLO TIPO MARIPOSA TIRALINEA DE 30 METROS PINZAS DE CHOFER DE 8 PULGADAS MARRO DE 4 LIBRAS JUEGO DE 6 BROCAS PARA CONCRETO PALA ESPADÓN JUEGO DE HERRAMIENTAS PARA JARDÍN PINZA DE PRESIÓN LONGITUD TOTAL 10 PULGADAS MORDAZA RECTA SOPLETE DE MANGUERA PARA GAS DE 3 BOQUILLAS ROTOMARTILLO PERFORADOR ROMPEDOR 800 W CARETA ELECTRÓNICA PARA SOLDAR DESARMADOR PLANO DE USO RUDO JUEGO DE AUTOCLE DE 42 PIEZAS DE 1/2 PULGADA MACHETES ESTÁNDAR TIJERAS DE PODAR GAS BUTANO SOLDADURA DE 95 PASTA PARA SOLDAR PUNTA TALADRO DE CRUZ DE 1/2"" BROCA PARA INSTALAR CERRADURA MARTILLO DE UÑA CURVA TALADRO ROTOMARTILLO DE 1/2 PULGADA JUEGO DE 7 BROCAS PARA METAL PUNTA DE CRUZ PARA TALADRO DESARMADOR DE PUNTA #0 1/8 POR 2 - 1/2 DESARMADOR DE CRUZ DE 1/4 POR 6 PULGADAS DESARMADOR PLANO DE 1/4 POR 6 PULGADAS CLAVO SIN CABEZA DE 1 PULGADA CLAVO SIN CABEZA DE 2 PULGADAS CLAVO SIN CABEZA DE 1 1/2 PULGADAS SEGUETA CON ARCO 24 DIENTES JUEGO DE DESARMADORES DE PRECISIÓN CON 6 PIEZAS CLAVO CON CABEZA PARA MADERA DE 1 ½ PULGADAS CLAVO CON CABEZA PARA MADERA DE 2 PULGADAS CLAVO CON CABEZA PARA MADERA DE 2 ½  PULGADAS CLAVO CON CABEZA PARA MADERA DE 3 PULGADAS CLAVO CON CABEZA PARA MADERA DE 4 PULGADAS CLAVO CON CABEZA PARA CONCRETO DE 1 PULGADAS CLAVO CON CABEZA PARA CONCRETO DE 2 PULGADAS TACHUELA PAVONADA  DEL NO. 12 PIJA PARA TABLAROCA DE 8 POR 2 ½ PULGADAS PIJA PARA TABLAROC</t>
  </si>
  <si>
    <t>S508</t>
  </si>
  <si>
    <t>5611 Maquinaria y equipo agropecuario</t>
  </si>
  <si>
    <t>KIT MEDIDOR MULTIPARAMÉTRICO DE POTENCIAL DE HIDRÓGENO Y CONDUCTIVIDAD ELLÉCTRICA</t>
  </si>
  <si>
    <t>S509</t>
  </si>
  <si>
    <t>572500</t>
  </si>
  <si>
    <t>SERVICIO PARA LA REALIZACIÓN DEL "5TO. FESTIVAL DE DANZAS TEPETLAOXTOC AZCAXUCH", 500 AÑOS DE ENCUENTRO Y TRADICIÓN EN TEPETLAOXTOC, EL LEGADO DOMINICO</t>
  </si>
  <si>
    <t>S510</t>
  </si>
  <si>
    <t>199833,33</t>
  </si>
  <si>
    <t>SERVICIO ESPECIALIZADO PARA EL DESARROLLO CONCEPTUAL Y CURATORIAL DE CONTENIDOS CULTURALES, DENOMINADO "MIRADA EXTERIOR"</t>
  </si>
  <si>
    <t>S511</t>
  </si>
  <si>
    <t>"MANTENIMIENTO DE EXTINTOR DE GAS HEXAFLUOROPROPANO DE 4.5 KILOGRAMOS RECARGA DE EXTINTOR DE GAS HEXAFLUOROPROPANO DE 4.5 KILOGRAMOS"</t>
  </si>
  <si>
    <t>S512</t>
  </si>
  <si>
    <t>MEMORIA RAM</t>
  </si>
  <si>
    <t>S513</t>
  </si>
  <si>
    <t>"RECARGA DE EXTINTOR PQS 9 KG (ABC) RECARGA DE EXTINTOR PQS 6 KG (ABC)"</t>
  </si>
  <si>
    <t>S514</t>
  </si>
  <si>
    <t>Consejo de Investigación y Evaluación de la Política Social (229C04000000000)</t>
  </si>
  <si>
    <t>"VEHÍCULO SUV VEHÍCULO SEDAN"</t>
  </si>
  <si>
    <t>S515</t>
  </si>
  <si>
    <t>MANTENIMIENTO Y RECARGA DE EXTINTORES PARA EL CENTRO DE ATENCION TELEFONICA DEL GOBIERNO DEL ESTADO DE MEXICO Y LA DIRECCION GENERAL DE INNOVACION</t>
  </si>
  <si>
    <t>S516</t>
  </si>
  <si>
    <t>SERVICIO PARA LA REALIZACIÓN DE LA FERIA TURÍSTICA COATEPEC HARINAS UN PUEBLO CON ENCANTO</t>
  </si>
  <si>
    <t>S517</t>
  </si>
  <si>
    <t>PODA DE PASTO.</t>
  </si>
  <si>
    <t>S518</t>
  </si>
  <si>
    <t>BOLSA ECOLÓGICA</t>
  </si>
  <si>
    <t>S519</t>
  </si>
  <si>
    <t>5121 Muebles, excepto de oficina y estantería</t>
  </si>
  <si>
    <t>MUEBLE MODULAR DESMONTABLE</t>
  </si>
  <si>
    <t>S520</t>
  </si>
  <si>
    <t>"PANTALLA INTERACTIVA SISTEMA DE SONIDO PORTÁTIL EQUIPO DE AUDIO PROFESIONAL"</t>
  </si>
  <si>
    <t>S521</t>
  </si>
  <si>
    <t>5291 Otro equipo educacional y recreativo</t>
  </si>
  <si>
    <t>"JUEGO MODULAR INFANTIL TREPADOR INFANTIL SUBE Y BAJA DOBLE INFANTIL COLUMPIO INFANTIL DE DOS PLAZAS"</t>
  </si>
  <si>
    <t>S522</t>
  </si>
  <si>
    <t>CAMIONETA 4X4 ÚLTIMO MODELO NUEVA</t>
  </si>
  <si>
    <t>S523</t>
  </si>
  <si>
    <t>"TRACTOR CORTACÉSPED DRON AGROPECUARIO"</t>
  </si>
  <si>
    <t>S524</t>
  </si>
  <si>
    <t>5661 Equipos de generación eléctrica, aparatos y accesorios eléctricos</t>
  </si>
  <si>
    <t>RADIO PORTATIL ANALÓGICO DE COMUNICACIPIN UHF</t>
  </si>
  <si>
    <t>S525</t>
  </si>
  <si>
    <t>"LUMINARIA ELECTRICA CON TECNOLOGÍA DE DIODOS EMISORES DE LUZ LUMINARIA SOLAR CON TECNOLOGÍA DE DIODOS EMISORES DE LUZ GENERADOR DE ENERGÍA ELÉCTRICA"</t>
  </si>
  <si>
    <t>S526</t>
  </si>
  <si>
    <t>5692 Maquinaria y equipo diverso</t>
  </si>
  <si>
    <t>CRIBADORA MÓVIL</t>
  </si>
  <si>
    <t>S527</t>
  </si>
  <si>
    <t>537500</t>
  </si>
  <si>
    <t>S528</t>
  </si>
  <si>
    <t>"SWITCH MEMORIA USB DE 64 GIGABYTES DISCO DURO EXTERNO DE 4 TERABYTES MEMORIA USB DE 16 GIGABYTES MEMORIA USB DE 8 GB ESCÁNER DE MANO TAPETE PARA MOUSE  BATERÍA 12 V. A 9 AH  CINTA DE CONTACTO DOBLE  EQUIPO DE RESPALDO DE ENERGIA 900 WATTS EQUIPO DE RESPALDO DE ENERGÍA 210 WATTS DIADEMA Y TELÉFONO DISCO DURO INTERNO, DE 1 TERABYTE UNIDAD DE IMAGEN LEXMARK 52D0Z00 DISCO DURO EXTERNO 4 TERABYTES BATERÍA RECARGABLE KIT DE TECLADO Y MOUSE ALÁMBRICO LIMPIADOR ANTIESTÁTICO DE PANTALLAS LOCIÓN LIMPIADORA PARA COMPUTADORA CONECTOR RJ45 MACHO CAT6 CABLE JACK 6.3 MACHO PARA USO RUDO DE 20 METROS SISTEMA DE ENERGÍA ININTERRUMPIDA (UPS) TARJETA DE RED BOCINA PARA LAPTOP MICRÓFONO DE SOLAPA DISCO DURO INTERNO CON CAPACIDAD DE 500 GIGABYTES, SSD/PC DISCO DURO INTERNO DE 480 GIGABYTES, SSD/LAPTOP DISCO DURO INTERNO DE 250 GIGABYTES, SDD/PC MEMORIA RAM 8 GIGABYTES PARA PC ADAPTADOR USB BANDA DUAL WIFI SWITCH DE 24 PUERTOS ACCESS POINT  ADAPTADOR DE RED ACCESS POINT MULTI-GIGABIT CABLE DISPLAYPORT CABLE DE TRANSFERENCIA DE DATOS PARA IMPRESORA ROUTER WIFI ROLLO DE CINTA SUJETACABLES TIPO VELCRO SWITCH DE 48 PUERTOS  CARGADOR PARA LAPTOP 18.5 V. A 3.5 AH CARGADOR PARA LAPTOP 19 V. A 4.74 AH CONECTOR USB TIPO B PARA IMPRESORA KIT DE MANTENIMIENTO FUSOR LEXMARK 40X8433 BASE PARA LAPTOP CON VENTILADOR DISCO DURO DE ESTADO SÓLIDO PARA PC KIT DE MANTENIMIENTO HP M479DW KIT DE MANTENIMIENTO HP M404N ORGANIZADOR DE CABLES FILMINA PARA FUSOR BROTHER DISCO DURO INTERNO 1.2 TB PARA SERVIDOR R740 CABLE HDMI DE 50 METROS MEMORIA USB DE 128 GIGABYTES CARGADOR PARA LAPTOP DISCO DURO INTERNO SSD DE 8TB TARJETA DE MEMORIA 128 GB SDXC LECTOR DE MEMORIA MULTIPLE SOPORTE DE TUBO GRANDE PARA CÁMARA DEPORTIVA SOPORTE CON VENTOSA BARRA DE SONIDO INALÁMBRICO AUDÍFONOS ADAPTADOR USB DISPOSITIVO DE ALMACENAMIENTO NAS 4GB GABINETE PARA RACK 42U DISCO DURO DE ESTADO SOLIDO 1TB PARA EQUIPO DE ESCRITORIO  MEMORIA MICRO-SD 128 GB MEMORIA SD 256 GB MEMORIA MICRO-SD 64 GB MEMORIA MICRO-SD 1 TB MEMORIA MICRO-SD 256 GB MEMORIA SD 128 GB CABLE HDMI DE 20 METROS MEMORIA RAM DDR5 SODIMM PARA LAPTOP 16 GB CABLE XLR A XLR, CABLE DE MICRÓFONO PREMIUM EQUILIBRADO, CABLE XLR MACHO A HEMBRA DUPLICADOR DE DOBLE BAHÍA NVME, CAJA NVME CABLE XLR A XLR 15MTS MULTIPLEXOR HDMI 1 X8, DIMENSIONES 280X138X25 (MM), CABLE MÁXIMO DE ENTRADA 15MTS  MULTIPLEXOR HDMI 1 X4, ANCHO DE BANDA DE 600 MHZ, DISTANCIA MÁXIMA DE FUNCIONAMIENTO ES DE 10 METROS  GOOGLE CHROMECAST 3RA GEN, NEGRO CABLE  USB ACTIVA 2.0 15 METROS MACHO - HEMBRA 15M JACKS RJ-45 UNIDAD DE ESTADO SÓLIDO SSD SU630 960 GB CARGADOR PARA LAPTOP  FUNDA/CARCASA PROTECTOR PARA TABLETA DE 12.7 PULGADAS PROTECTOR DE PANTALLA PARA TABLETA  CABLE XLR HEMBRA A ¼  CABLE DIVISOR XLR EQUILIBRADO  Y CONCENTRADOR 7 EN 1. CONMUTADOR DE VIDEO COMPACTO PARA PRODUCCIÓN EN VIVO. BATERÍA PORTATIL MEZCLADOR DE PRODUCCIÓN EN VIVO PROFESIONAL TODO EN UNO. CONTROLADOR AVANZADO DE ESTUDIO. UNIDAD DE ALMACENAMIENTO EXTERNO DE 1 TERABYTE UNIDAD DE ALMACENAMIENTO EXTERNO DE 2 TERABYTES MEMORIA RAM 32 GIGABYTES DISCO DURO EXTERNO 1 TERABYTE TARJETA LÓGICA KIT DE MANTENIMIENTO FUSOR LEXMARK 40X8433 RODILLO DE ALIMENTACIÓN PICKUP ROLLER 310 MX LEXMARK RODILLO DE PRESIÓN BROTHER HL SSD NV3, CAPACIDAD: 1000GB SSD M.2 1TB CABLE 1/8 A XLR"</t>
  </si>
  <si>
    <t>S529</t>
  </si>
  <si>
    <t>"AIRE COMPRIMIDO PARA REMOVER POLVO, 440 ML ESPUMA LIMPIADORA PARA EXTERIORES DE PC, 454 ML MEMORIA RAM SO-DIMM DDR3 1600 MHZ DE 8GB RODILLO DE TRANSFERENCIA M401 RM1-9175 FILMINA DE TELÓN HP M401 PANEL DE CONTROL COMPATIBLE CON IMPRESORAS HP GOMA PICKUP ROLLER AUDÍFONOS ACCESS POINT TAMBOR PARA BROTHER DR-411CL TANQUE EPSON SURECOLOR P8570/T7770D CUCHILLA DE REPUESTO SURECOLOR P8570D CONTENEDOR DE RESIDUOS PARA SERIE ALTALINK C8130‑C8270 TAMBOR PARA XEROX 013R00681"</t>
  </si>
  <si>
    <t>S530</t>
  </si>
  <si>
    <t>SERVICIO INTEGRAL PARA LA CELEBRACIÓN DEL DÍA DEL ABOGADO</t>
  </si>
  <si>
    <t>S532</t>
  </si>
  <si>
    <t>SUSCRIPCIÓN AL SOFTWARE SIFI NOMINA.</t>
  </si>
  <si>
    <t>S533</t>
  </si>
  <si>
    <t>"SERVICIO DE AFINACIÓN MAYOR, PARA AUTOMÓVIL JETTA, TIPO SEDAN, MODELO 2015, PROPIEDAD DE GOBIERNO DEL ESTADO DE MÉXICO SERVICIO PREVENTIVO DE LIMPIEZA Y AJUSTE DE FRENOS PARA AUTOMÓVIL JETTA, TIPO SEDAN, MODELO 2015, PROPIEDAD DE GOBIERNO DEL ESTADO DE MÉXICO"</t>
  </si>
  <si>
    <t>S534</t>
  </si>
  <si>
    <t>En Tiempo</t>
  </si>
  <si>
    <t>IMPRESIÓN DE BOLETO DE ACCESO AL COSMOVITARL JARDÍN BOTÁNICO</t>
  </si>
  <si>
    <t>S535</t>
  </si>
  <si>
    <t>SERVICIO DE DESTRUCCIÓN DE UNFORMES INSTITUCIONALES DE LA DIRECCIÓN GENERAL DE RECAUDACIÓN</t>
  </si>
  <si>
    <t>S536</t>
  </si>
  <si>
    <t>SERVICIO DE CREACIÓN Y DIFUSIÓN DE CONTENIDO A TRAVES DE INTERNET</t>
  </si>
  <si>
    <t>S537</t>
  </si>
  <si>
    <t>SERVICIOS DE DIFUSIÓN EN MEDIOS</t>
  </si>
  <si>
    <t>S538</t>
  </si>
  <si>
    <t>S539</t>
  </si>
  <si>
    <t>S540</t>
  </si>
  <si>
    <t>S541</t>
  </si>
  <si>
    <t>S542</t>
  </si>
  <si>
    <t>S543</t>
  </si>
  <si>
    <t>S544</t>
  </si>
  <si>
    <t>"MOLINO ELÉCTRICO PARA NIXTAMAL DE 2 CABALLOS DE FUERZA MOTOCULTOR DE 7 CABALLOS DE POTENCIA PAQUETE DE BOMBA Y CISTERNA DE 5,000 LITROS    MÓDULO DE TRASPATIO DE GALLINAS DESGRANADORA DE MAÍZ DE 2 CABALLOS DE FUERZA LÁMINA GALVANIZADA CALIBRE 26 MALLA CICLÓNICA GALVANIZADA CALIBRE 12.5 MOLINO A GASOLINA PARA NIXTAMAL DE 6.5 CABALLOS DE FUERZA PAQUETE DE HERRAMIENTAS VIVERO FORESTAL MÓDULO FAMILIAR DE PRODUCCIÓN INTEGRAL 2 JARDINES SOSTENIBLES PARA LA MARIPOSA MONARCA  HUERTOS SOSTENIBLES PARA ESCUELAS"</t>
  </si>
  <si>
    <t>S545</t>
  </si>
  <si>
    <t>S546</t>
  </si>
  <si>
    <t>"MEDALLÓN MICROPERFORADO 37 POR 21 MEDALLÓN MICROPERFORADO 36 POR 56"</t>
  </si>
  <si>
    <t>S547</t>
  </si>
  <si>
    <t>2561 Fibras sintéticas, hules, plásticos y derivados</t>
  </si>
  <si>
    <t>PELÍCULA DE SEGURIDAD Y PROTECCIÓN DE VIDRIOS</t>
  </si>
  <si>
    <t>S548</t>
  </si>
  <si>
    <t>"PARQUE LINEAL EN EL CAMELLÓN DE BOULEVARD SOLIDARIDAD LAS TORRES Y EL ÁREA DE INFLUENCIA DEL TREN MÉXICO - TOLUCA ""EL INSURGENTE"" PLAN REGIONAL DE DESARROLLO URBANO DE LA ZONA METROPOLITANA DE SANTIAGO TIANGUISTENCO PLA REGIONAL DE DESARROLLO URBANO DE LA ZONA NORPORIENTE DEL ESTADO DE MÉXICO (EJE JILOTEPEC-SOYANIQUILPAN)"</t>
  </si>
  <si>
    <t>S549</t>
  </si>
  <si>
    <t>S550</t>
  </si>
  <si>
    <t>2751 Blancos y otros productos textiles</t>
  </si>
  <si>
    <t>"MENAJE DE CAMA INDIVIDUAL COLCHÓN INDIVIDUAL"</t>
  </si>
  <si>
    <t>S551</t>
  </si>
  <si>
    <t>Procuraduría de Protección al Ambiente del Estado de México (231C02000000000)</t>
  </si>
  <si>
    <t>193631,07</t>
  </si>
  <si>
    <t>SERVICIO INTEGRAL PARA EL EVENTO DE ENTREGA DE CERTIFICADOS AMBIENTALES</t>
  </si>
  <si>
    <t>S552</t>
  </si>
  <si>
    <t>14885,09</t>
  </si>
  <si>
    <t>SERVICIOS PREVENTIVOS Y CORRECTIVOS, PARA AUTOMÓVIL TIPO SEDAN FORD FIESTA MODELO 2013, PROPIEDAD DEL GOBIERNO DEL ESTADO DE MÉXICO</t>
  </si>
  <si>
    <t>S553</t>
  </si>
  <si>
    <t>"MANTENIMIENTO Y RECARGA DE EXTINTOR DE 9 KILOGRAMOS A BASE DE POLVO QUÍMICO SECO (P.Q.S.) MANTENIMIENTO Y RECARGA DE EXTINTOR DE 6 KILOGRAMOS A BASE DE POLVO QUÍMICO SECO (P.Q.S.)"</t>
  </si>
  <si>
    <t>S554</t>
  </si>
  <si>
    <t>2511 Sustancias químicas</t>
  </si>
  <si>
    <t>MEZCLA DE GAS</t>
  </si>
  <si>
    <t>S555</t>
  </si>
  <si>
    <t>S556</t>
  </si>
  <si>
    <t>PRUEBA PSICOLÓGICA PAI (INVENTARIO DE EVALUACIÓN DE LA PERSONALIDAD)</t>
  </si>
  <si>
    <t>S557</t>
  </si>
  <si>
    <t>FOLLETO DESARROLLO URBANO</t>
  </si>
  <si>
    <t>S558</t>
  </si>
  <si>
    <t>CONTRATACIÓN DEL SERVICIO DE UN GRUPO MUSICAL PARA LOS CONCIERTOS DE VERAMO DE ROCK SINFÓNICO</t>
  </si>
  <si>
    <t>S559</t>
  </si>
  <si>
    <t>8682</t>
  </si>
  <si>
    <t>"SERVICIO PREVENTIVO Y CORRECTIVO PARA VEHÍCULO VOLKSWAGEN JETTA CLÁSICO 2013, PROPIEDAD DEL GOBIERNO DEL ESTADO DE MÉXICO REPARACIÓN DE VEHÍCULO VOLKSWAGEN JETTA CLÁSICO 2013, PROPIEDAD DEL ESTADO DE MÉXICO"</t>
  </si>
  <si>
    <t>S560</t>
  </si>
  <si>
    <t>SERVICIOS DE CINE Y GRABACIÓN</t>
  </si>
  <si>
    <t>S561</t>
  </si>
  <si>
    <t>SERVICIO DE ANIMACIÓN DIGITAL</t>
  </si>
  <si>
    <t>S562</t>
  </si>
  <si>
    <t>S563</t>
  </si>
  <si>
    <t>SERVICIO INTEGRAL PARA "DESTINP FUTBOLERO HECHO A MANO"</t>
  </si>
  <si>
    <t>S564</t>
  </si>
  <si>
    <t>SRVICIO PARA LA CAMPAÑA PUBLICITARIA "ESTADO DE MÉXICO: UN DESTINO HECHO A MANO", EN EL AEROPUERTO INTERNACIONAL DE LA CIUDAD DE MÉXICO, AEROPUERTO INTERNACIONAL FELIPE ÁNGELES Y SISTEMA DE TRANSPORTE COLECTIVO DE LA CUIDAD DE MÉXICO</t>
  </si>
  <si>
    <t>S565</t>
  </si>
  <si>
    <t>460009890</t>
  </si>
  <si>
    <t>PLACAS DE CIRCULACIÓN DE SERVICIO PARTICULAR Y CALCOMANÍAS</t>
  </si>
  <si>
    <t>CA-0065-2026</t>
  </si>
  <si>
    <t>JUAN MANUEL RUANO GONZÁLEZ</t>
  </si>
  <si>
    <t>https://gobedomex-my.sharepoint.com/personal/coordtic_om_edomex_gob_mx/Documents/Aplicaciones/Microsoft%20Forms/Sistema%20de%20Seguimiento%20(2)%201/N%C3%BAmero%20de%20Oficio%20de%20liberaci%C3%B3n%20de%20recursos/Suficiencia%20CA-0065-2026_AMIRA%20YOSELYN%20MEJIA.pdf</t>
  </si>
  <si>
    <t>"3362082760 3362082761"</t>
  </si>
  <si>
    <t>"PLACAS DE CIRCULACIÓN DE SERVICIO PARTICULAR Y CALCOMANÍAS SERVICIO PARA LA PREIMPRESIÓN Y LAMINADO DE 2,000,000 TARJETAS PLÁSTICAS."</t>
  </si>
  <si>
    <t>LPNP-028-2026</t>
  </si>
  <si>
    <t>S566</t>
  </si>
  <si>
    <t>SRVICIO DE IMPRESIÓN DE FOLDER "CARÁTULA DE EXPEDIENTE DE ARCHIVO TAMAÑO CARTA"</t>
  </si>
  <si>
    <t>S567</t>
  </si>
  <si>
    <t>"CHAMARRA TÁCTICA PANTALÓN COMANDO CAMISA TÁCTICA"</t>
  </si>
  <si>
    <t>S568</t>
  </si>
  <si>
    <t>UNIDAD DE PASAJE PARA 19+1 PERSONAS MODELO 2025</t>
  </si>
  <si>
    <t>S569</t>
  </si>
  <si>
    <t>SUSCRIPCIÓN AL SOFTWARE WINGTRACLOUD, PLAN UNLIMITED</t>
  </si>
  <si>
    <t>S570</t>
  </si>
  <si>
    <t>S571</t>
  </si>
  <si>
    <t>"VENTILADOR DE CHASIS MOUSE DE ALTO DESEMPEÑO DISCO DURO INTERNO DE 480 GIGABYTES, SSD/LAPTOP ACCESS POINT  CANDADO DE SEGURIDAD PARA LAPTOP EQUIPO DE RESPALDO DE ENERGIA 900 WATTS PASTA TÉRMICA SERVIDOR DE 16 GIGABYTES DISCO DURO INTERNO DE 240 GIGABYTES, SSD/LAPTOP PDU PARA MONTAJE EN RACK REGULADOR DE VOLTAJE  (UPS)"</t>
  </si>
  <si>
    <t>S572</t>
  </si>
  <si>
    <t>MANTENIMIENTO PREVENTIVO MAYOR A DOS PLANTAS DE ENERGÍA DE EMERGENCIA E INFRAESTRUCTURA DE RESPALDO ELÉCTRICO DEL CENTRO DE DATOS DE LA COORDINACIÓN DE GESTIÓN GUBERNAMENTAL</t>
  </si>
  <si>
    <t>S573</t>
  </si>
  <si>
    <t>S574</t>
  </si>
  <si>
    <t>"DISCO DURO EXTERNO 1 TB SWITCH PARA ESCRITORIO DE 8 PUERTOS GIGABIT LECTOR DE TARJETAS PORTÁTIL CONCENTRADOR 7 EN 1. DISCO DURO DE ESTADO SOLIDO 1TB PARA EQUIPO DE ESCRITORIO  DISCO DURO EXTERNO PORTATIL DE 4 TB  UNIDAD DE ALMACENAMIENTO DE ALTO RENDIMIENTO PORTÁTIL DE 4 TB UNIDAD EXTERNA DVD-RW  CABLE HDMI DE 5 METROS CABLE HDMI 4K 2.0 DE ULTRA ALTA VELOCIDAD 18 GBPS DE 15MTS DISCO DURO PARA SERVIDOR NAS DE 20 TB DISCO DURO EXTERNO DE 2 TERABYTES  CÁMARA WEB CON MICRÓFONO MEMORIA USB DE 64 GIGABYTES  CONECTOR RJ CATEGORÍA 5  LIMPIADOR ANTIESTÁTICO DE PANTALLAS PASTA TÉRMICA BROCHA CON FILAMENTO DE POLIESTER 4 PULGADAS BROCHA CON FILAMENTOS DE POLIÉSTER DE 2 PULGADAS TARJETA DE MEMORIA 128GB SDXC MEMORIA USB DE 8 GIGABYTES"</t>
  </si>
  <si>
    <t>S575</t>
  </si>
  <si>
    <t>4432 Premios, recompensas y pensión recreativa estudiantil</t>
  </si>
  <si>
    <t>"PANTALLA DE 86 PULGADAS PANTALLA 70 PULGADAS PANTALLA 50 PULGADAS BOCINA BAFLE TABLET PANTALLA: 8.7"" TFT"</t>
  </si>
  <si>
    <t>S576</t>
  </si>
  <si>
    <t>REFRESCO SURTIDO 355 MILILITROS</t>
  </si>
  <si>
    <t>S577</t>
  </si>
  <si>
    <t>Sistema de Transporte Masivo y Teleférico del Estado de México (220C03000000000)</t>
  </si>
  <si>
    <t>AUTOBÚS DE PASAJEROS ARTICULADOS, CON CAPACIDAD TOTAL DE 160 PASAJEROS</t>
  </si>
  <si>
    <t>S578</t>
  </si>
  <si>
    <t>5192 Otros equipos eléctricos y electrónicos de oficina</t>
  </si>
  <si>
    <t>"DESPACHADOR DE AGUA CALENTADOR ELÉCTRICO PORTÁTIL TABLETA ELECTRÒNICA "</t>
  </si>
  <si>
    <t>S579</t>
  </si>
  <si>
    <t>5491 Otros equipos de transporte</t>
  </si>
  <si>
    <t>MOTOCICLETA DOMINAR 400 TE</t>
  </si>
  <si>
    <t>S580</t>
  </si>
  <si>
    <t>"FILTRO CIRCULAR POLARIZADO DE 77MM MICROPHONES WIRELESS PRO SISTEMA DE MICRÓFONO INALÁMBRICO COMPACTO DE DOBLE CANAL LENTES RF 10-20MM CAPTURADORA DE VIDEO CAPTURADORA DE VIDEO ESTABILIZADOR PARA CELULAR MEZCLADOR DE VIDEO CÁMARA CINEMA CÁMARA FOTOGRÁFICA PROFESIONAL"</t>
  </si>
  <si>
    <t>S581</t>
  </si>
  <si>
    <t>S582</t>
  </si>
  <si>
    <t>"CHALECO PARA LA UNIDAD DE INFORMACIÓN, PLANEACIÓN, PROGRAMACIÓN Y EVALUACIÓN DE LA CONSEJERÍA JURÍDICA CHAMARRA PARA LA UNIDAD DE INFORMACIÓN, PLANEACIÓN, PROGRAMACIÓN Y EVALUACIÓN DE LA CONSEJERÍA JURÍDICA"</t>
  </si>
  <si>
    <t>S583</t>
  </si>
  <si>
    <t>RENOVACIÓN DE LICENCIAMIENTO DE SOFTWARE DE VIRTUALIZACIÓN</t>
  </si>
  <si>
    <t>S584</t>
  </si>
  <si>
    <t>"GORRA BEISBOLERA COORDINACIÓN DE ATENCIÓN CIUDADANA CHALECO CAPITONEADO COORDINACIÓN DE ATENCIÓN CIUDADANA"</t>
  </si>
  <si>
    <t>S585</t>
  </si>
  <si>
    <t>MEMORIA RAM DE 8 GIGABYTES</t>
  </si>
  <si>
    <t>S586</t>
  </si>
  <si>
    <t>"SUSCRIPCIÓN A LA PLATAFORMA DYNATRACE FULL-STACK MONITORING PARA UN HOST SUSCRIPCIONES A LA PLATAFORMA DYNATRACE APPLICATION SECURITY RUNTIME VULNERABILITY ANALYTICS PARA UN HOST"</t>
  </si>
  <si>
    <t>S587</t>
  </si>
  <si>
    <t>"ACRÍLICO TRANSPARENTE ACRÍLICO TRANSPARENTE PLACA ORGANIGRAMA CARTA CUIDADANA PLACA DIRECTORIO FIJO TIPO A2 PLACA MISIÓN PLACA VISIÓN"</t>
  </si>
  <si>
    <t>S588</t>
  </si>
  <si>
    <t>SERVICIO DE MANTENIMIENTO PREVENTIVO Y CORRECTIVO PARA BIENES INFORMATICOS</t>
  </si>
  <si>
    <t>S589</t>
  </si>
  <si>
    <t>"LICENCIA EXTENDIDA PARA EL USO DE LA PLANTILLA AROUND - MULTIPURPOSE TEMPLATE + UI KIT SUSCRIPCIÓN AL SOFTWARE CHATGPT PLA BUSINESS PARA UN USUARIO SUSCRIPCIÓN AL SOFTWARE ADOBE ACROBAT PRO LICENCIA DEL SISTEMA OPERATIVO WINDOWS SERVER 2025 STANDARD EDITION 16 NÚCLEOS LICENCIA DEL MANEJADOR DE BASEES DE DATOS SQL SERVER 2025 STANDARD"</t>
  </si>
  <si>
    <t>S590</t>
  </si>
  <si>
    <t>"RECARGA DE EXTINTOR PQS 9 KIILOGRAMOS (ABS) RECARGA DE EXTINTOR PQS 6 KIILOGRAMOS (ABS)"</t>
  </si>
  <si>
    <t>S591</t>
  </si>
  <si>
    <t>"VITAMINAS Y MINERALES GOMITAS LORATADINA 5 MILIGRAMOS JARABE LORATADINA 10 MILIGRAMOS IBUPROFENO DE 600 MILIGRAMOS AMANTADINA, CLORFENAMINA Y PARACETAMOL SUSPENSIÓN INFANTIL DE 60 MILILITROS BUTILHIOSINA, PARACETAMOL, SOLUCIÓN EN GOTAS DE 20 MILILITROS LORATADINA, PARACETAMOL Y FENILEFRINA TABLETAS NAPROXENO CON PARACETAMOL SUPOSITORIOS NAPROXENO SÓDICO CON PARACETAMOL 100 MILILITROS PARACETAMOL SOLUCIÓN EN GOTAS 30 MILILITROS PARACETAMOL SOLUCIÓN INFANTIL 3.2 GRAMOS FRASCO 120 MILILITROS NAPROXENO CON PARACETAMOL TABLETAS SALBUTAMOL PARA NEBULIZAR SULFATO DE PLATA CREMA 1 G/100 G TARRO CON 30 G. DICLOFENACO GEL, TUBO DE 60 GRAMOS DICLOFENACO TABLETAS 100 MILIGRAMOS COMPLEJO B CON DICLOFENACO TABLETAS COMPLEJO B CON DICLOFENACO INYECTABLE 100,100,20,5,75 MG/3 ML. CAJA CON 3 ÁMPULAS DEXAMETASONA TABLETAS 4 MILIGRAMOS MICONAZOL EN CREMA AMBROXOL, SALBUTAMOL JARABE 120 MILILITROS NITROFURAZONA 0.2 G POMADA 85 G TUBO 85 G SALBUMATOL PARA INHALACIÓN VITAMINAS A, C Y D SOLUCIÓN INFANTIL GOTAS ÁCIDO ACETILSALICÍLICO DE 500 MILIGRAMOS IBUPROFENO 400 MILIGRAMOS/CAFEINA 100 MILIGRAMOS ANTIGRIPAL PARACETAMOL, CAFEINA, CLORHIDRATO DE FENILEFRINA MALEATO DE CLORFENAMINA 500/25/5/4 MG. CAJA CON 10 TAB. CLORFENAMINA COMPUESTA 500 MG PARACETAMOL TAB. CAJA CON 10 TAB. AMANTADINA/CLORFENAMINA/PARACETAMOL GOTAS PEDIÁTRICAS FRASCO CON 60 ML. HIOSCINA, PARACETAMOL 10/500 MG. CAJA CON 24 TAB TRAMADOL/PARACETAMOL CAJA CON 20 TABLETAS PARACETAMOL SOLUCIÓN PEDIÁTRICA FRASCO/GOTERO 15 ML 100 MG/1 ML. SOBRES DE SUERO ORAL POLVO SABOR MANZANA CAJA CON 100 SOBRES 28.3 G. CALCIO EFERVESCENTE SALBUTAMOL AEROSOL AMBROXOL /SALBUTAMOL JARABE (0,040/0,150 GRAMOS/ 100 MILILITROS) PARACETAMOL DE 500 MILIGRAMOS IODOPOVIDONA ANTISÉPTICO PARA PIEL Y MUCOSA 120 MILILITROS CLOTRIMAZOL, TUBO CON 20 GRAMOS OXIDO DE ZINC CREMA AMOXICILINA, ACIDO CLAVULÁNICO, SUSPENSIÓN DE 60 MILILITROS AMOXICILINA 500 MILIGRAMOS AMOXICILINA 7.5 GRAMOS (500 MILIGRAMOS/5 MILILITROS) COMPLEJO B TABLETAS DEXAMETASONA INYECTABLE DE 8 MILILITROS CIPROFLOXACINO TABLETAS, 250 MILIGRAMOS VENDITAS TRANSPIEL SURTIDAS ALCOHOL ETÍLICO DE 1 LITRO TORUNDA DE ALGODÓN IBUPROFENO TABLETAS DE 400 MG CAJA CON 20 TABLETAS IBUPROFENO SUSPENSIÓN PEDIÁTRICA NAPROXENO TABLETAS 250 MILIGRAMOS OMEPRAZOL CAPSULAS 20 MG CAJA CON 14 TAB. METOCLOPRAMIDA 10 MG CAJA CON 20 TAB. LOPERAMIDA 2 MG TAB. CAJA CON 12 TAB. AZITROMICINA 500 MG. CAJA CON 3 TAB. TRIMETOPRIMA + SULFAMETOXAZOL 160/800 MG. MAVER CAJA CON 14 TAB. LORATADINA TABLETAS DE 10 MG CAJA CON 10 TAB. LORATADINA JARABE 100 MG/100 ML FRASCO CON 60 ML. AMBROXOL JARABE 120 MILILITROS KETOROLACO 10 MG. CAJA CON 10 TAB. KETOROLACO SOLUCIÓN INYECTABLE 30 MG/1 ML. CAJA CON 3 ÁMPULAS DICLOFENACO GEL 50 G TUBO"</t>
  </si>
  <si>
    <t>S592</t>
  </si>
  <si>
    <t>"HIDRÓXIDO DE ALUMINIO DE 250 MILIGRAMOS DIMETICONA GOTAS BUTILHIOSINA CEFALEXINA 500 MILIGRAMOS NITROFURANTOINA 100 MG  ÁCIDO FÓLICO SULFATO FERROSO DE 200 MILIGRAMOS MULTIVITAMINICO SOLUCION SALINA NASAL EN SPRAY  CLOTRIMAZOL OVULOS 100 MILIGRAMOS NISTATINA OVULOS VAGINALES CLONIXINATO DE LISINA, 125 MILIGRAMOS  CLONIXINATO DE LISINA, 250 MILIGRAMOS  DICLOFENACO, DE 50 MILIGRAMOS  DICLOFENACO 100 MG.  FLUOXETINA TAB 20 MILIGRAMOS  SERTRALINA 50 MILIGRAMOS  ESCITALOPRAM 10 MG.  VENLAFAXINA, CAPSULAS DE 75 MILIGRAMOS QUETIAPINA, DE 25 MILIGRAMOS HIDROXINA, DE 25 MILIGRAMOS GENTAMICINA SOLCION OFTALMICA 3 MILIGRAMOS/MILILITROS  METRONIDAZOL TABLETAS CETIRIZINA DE 10 MILIGRAMOS"</t>
  </si>
  <si>
    <t>S593</t>
  </si>
  <si>
    <t>CHALECO DE LA SECRETARÍA DE LAS MUJERES</t>
  </si>
  <si>
    <t>S594</t>
  </si>
  <si>
    <t>"LLANTA 155/70 R13 75T LLANTA 185/65 R13 81T LLANTA 205 R16 C 110/108T LLANTA 215/55/R18 95V LLANTA DIRECCIONAL 295/75 R 22,5 149/146L LLANTTA 205/55 R17 91V"</t>
  </si>
  <si>
    <t>S595</t>
  </si>
  <si>
    <t>"FICHERO ACTIVIDADES DE RELAJACIÓN Y CONCENTRACIÓN INFOGRAFÍA GARANTIZAR UN SERVICIO PÚBLICO INCLUYENTE LLAVEROS DE CONVIVENCIA CARTEL RECOMENDACIONES PARA LA PREPARACIÓN, DISTRIBUCIÓN Y VENTA DE ALIMENTOS EN LAS ESCUELAS CARTEL ESCUELAS AMIGAS DE LAS PATITAS PELUDAS DEL EDOMÉX INFOGRAFÍA ESCUCHAR, CUIDAR Y ACOMPAÑAR: PREVENCIÓN DEL SUICIDIO EN HIJAS E HIJOS ETIQUETA GESTIÓN MENSTRUAL GUÍA DE PRIMEROS AUXILIOS PSICOLÓGICOS PARA LA ATENCIÓN DE NIÑAS, NIÑOS, ADOLESCENTES Y JÓVENES JUEGO DIDÁCTICO UNO POR LA PAZ ECOLÓGICA JUEGO DIDÁCTICO NUTRIRAMA CARTEL PROTOCOLO MOCHILA DE PAZ Y PREVENCIÓN CARTEL IDENTIFICA EL ACOSO ESCOLAR MANUAL DE DERECHOS HUMANOS EN LA EDUCACIÓN: UNA PERSPECTIVA PARA PROMOVER EL BIENESTAR INTEGRAL EN NIÑAS, NIÑOS, ADOLESCENTES Y JÓVENES INFOGRAFÍA ¿POR QUÉ HABLAR DE DERECHOS HUMANOS  INFOGRAFÍA CRIANZA POSITIVA, UNA MIRADA DESDE LOS DERECHOS HUMANOS TRÍPTICO ÁREA DE ATENCIÓN DE LA DIVERSIDAD SEXUAL Y DE GÉNERO INFOGRAFÍA DERECHOS HUMANOS DE LAS POBLACIONES LGBTTTIQA+ CARTEL ESCUELA LIBRE DE DISCRIMINACIÓN CARTEL CONSTRUYENDO MASCULINIDADES POSITIVAS"</t>
  </si>
  <si>
    <t>S596</t>
  </si>
  <si>
    <t>CHAMARRA UNISEX</t>
  </si>
  <si>
    <t>S597</t>
  </si>
  <si>
    <t>"MEMORIA USB DE 64 GIGABYTES DISCO DURO EXTERNO DE 2 TERABYTES	 MOUSE GENÉRICO TECLADO DISCO DURO EXTERNO DE 4 TERABYTES MEMORIA USB DE 16 GIGABYTES MEMORIA USB DE 8 GB MEMORIA USB DE 32 GIGABYTES CÁMARA WEB CON MICRÓFONO ESCÁNER DE MANO	 TAPETE PARA MOUSE CINTA DE CONTACTO DOBLE  UNIDAD EXTERNA  DVD-RW MOUSE INALÁMBRICO TOALLAS HÚMEDAS PARA EQUIPO DE CÓMPUTO LIMPIADOR ANTIESTÁTICO DE PANTALLAS BALANCEADOR FIREWALL SERVIDOR DE 16 GIGABYTES CÁMARA WEB DE 3 MEGAPÍXELES TARJETA DE RED MOUSE USB DISCO DURO INTERNO CON CAPACIDAD DE 500 GIGABYTES, SSD/PC DISCO DURO INTERNO DE 480 GIGABYTES, SSD/LAPTOP MEMORIA RAM 8 GIGABYTES PARA PC SWITCH DE 24 PUERTOS CABLE DISPLAYPORT ROLLO DE CINTA SUJETACABLES TIPO VELCRO SWITCH DE 48 PUERTOS  CABLE VGA A VGA  BASE PARA LAPTOP CON VENTILADOR MEMORIA USB DE 128 GIGABYTES REGULADOR DE VOLTAJE  (UPS) CANDADO DE SEGURIDAD PARA LAPTOP DISCO DURO INTERNO 4TB DISCO DURO DE ESTADO SOLIDO 1TB PARA EQUIPO DE ESCRITORIO  CABLE HDMI DE 20 METROS CABLE HDMI 4K 2.0 DE ULTRA ALTA VELOCIDAD 18 GBPS DE 15MTS UNIDAD DE ESTADO SÓLIDO SSD SU630 960 GB MEMORIA RAM 32 GIGABYTES CABLE HDMI DE 5 METROS MEMORIA RAM UDIMM DDR5 PARA PC DE 16 GB SSD NV3, CAPACIDAD: 1000GB KIT DE REPUESTO DE RODILLOS DE GOMA FOR NEUMÁTICOS FOR HP SCANJET ENTERPRISE FLOW 5000 S4 XEROX KIT DE MANTENIMIENTO 108R01492, 100.000 PÁGINAS, PARA VERSALINK C600/C500 "</t>
  </si>
  <si>
    <t>S598</t>
  </si>
  <si>
    <t>"EXTINTOR POLVO QUÍMICO SECO DE 4.5 KILOGRAMOS EXTINTOR POLVO QUIMICO SECO DE 9 KILOGRAMOS EXTINTOR POLVO QUIMICO SECO (P.Q.S.) DE 4 KILOGRAMOS EXTINTOR DE DIÓXIDO DE CARBONO DE 15 LIBRAS"</t>
  </si>
  <si>
    <t>S599</t>
  </si>
  <si>
    <t>"LLANTA 255/70/R16-109H LLANTA 225/70/R19.5-85V LLANTA P215/70/R15 LLANTA DIRECCIONAL 11 R 22.5-146/143L LLANTA DE TRACCIÓN 11 R 22.5 146/143L LLANTA 235/75/R15 LLANTA 235/75/R15-108T LLANTA 275/60 R-15 LLANTA 195/60/R15-88H LLANTA 205/60/R16-92H LLANTA 185/65/R14-86H LLANTA 265/75 R16 LLANTA 235/70/R15-103S LLANTA 225/65/R17 102H LLANTA 255/70 R15-112/110S"</t>
  </si>
  <si>
    <t>S600</t>
  </si>
  <si>
    <t>FUSIBLE LIMITADOR DE CORRIENTE</t>
  </si>
  <si>
    <t>S601</t>
  </si>
  <si>
    <t>"  TUBO ENDOTRAQUEAL DIAMETRO INTERNO 7.5 MILIMETROS CALIBRE 30 FRENCH  SISTEMA DE SUCCIÓN CERRADO, PARA PACIENTE CON TUBO ENDOTRAQUEAL CONECTADO A VENTILADOR, 14 FRENCH  LLAVES DE CUATRO VÍAS  LLAVES DE TRES VÍAS  SONDAS DE LATEX, PUNTA REDONDA. TIPO NELATON. LONGITUD. 40 CENTÍMETROS CALIBRE 22 FRENCH  SONDAS DE LATEX, PUNTA REDONDA. TIPO NELATON. LONGITUD. 40 CENTÍMETROS CALIBRE 20 FRENCH  CONECTOR DE UNA VIA. DE PLASTICO, DESECHABLES.TIPO: SIMS. GRUESO CATÉTER PARA VENOCLISIS LONGITUD: 46-52 MILÍMETROS, CALIBRE: 14 G CATÉTER PARA VENOCLISIS LONGITUD: 28-34 MILÍMETROS, CALIBRE 18 G.  JERINGA DE PLÁSTICO LONGITUD: 38 MILÍMETROS  JERINGA DE PLÁSTICO LONGITUD: 32 MILÍMETROS  TUBO ENDOTRAQUEAL DIAMETRO INTERNO 8.0 MILIMETROS CALIBRE 32 FRENCH  APOSITOS TRANSPARENTE MEDIDAS: 7.0 A 8.5 X 5.08 A 6.0 CENTÍMETROS  APÓSITOS TRANSPARENTES MEDIDAS: 10.0 A 10.16 X 12.0 A 14.0 CENTÍMETROS  MASCARILLA LARINGEA 4.0 MILÍMETROS  MASCARILLA DESECHABLE CON TUBO DE CONEXION DE 180 CM Y ADAPTADOR  PROTECTOR RESPIRATORIO  TUBOS ENDOTRAQUEALES DE PLASTICO GRADO MÉDICO, DIÁMETRO INTERNO: 5.0 MILÍMETROS CALIBRE: 20 FRENCH  TUBOS ENDOTRAQUEALES DE PLASTICO GRADO MEDICO DIAMETRO INTERNO: 6.0 MILÍMETROS CALIBRE: 24 FRENCH TUBOS ENDOTRAQUEALES DE PLASTICO GRADO MEDICO DIAMETRO INTERNO: 6.5 MILÍMETROS CALIBRE: 26 FRENCH  TUBOS ENDOTRAQUEALES DE PLASTICO GRADO MEDICO DIAMETRO INTERNO: 7.0 MILÍMETROS CALIBRE: 28 FRENCH TUBO ENDOTRAQUEALES DE PLASTICO GRADO MEDICO DIAMETRO INTERNO: 8.5 MILÍMETROS CALIBRE: 34 FRENCH TUBOS ENDOTRAQUEALES DE PLASTICO GRADO MEDICO DIAMETRO INTERNO: 9.0 MILÍMETROS CALIBRE: 36 FRENCH SISTEMA DE SUCCIÓN CERRADO, PARA PACIENTE CON TUBO ENDOTRAQUEAL CONECTADO A VENTILADOR, 16 FRENCH"</t>
  </si>
  <si>
    <t>S602</t>
  </si>
  <si>
    <t>"LICENCIA DEL SOFTWARE ARCGIS PRO ADVANCED LICENCIA BÁSICA PERMANENTE DEL SOFTWARE CIVILCAD"</t>
  </si>
  <si>
    <t>S603</t>
  </si>
  <si>
    <t>"EXCAVADORA HIDRÁULICA 326 EXCAVADORA HIDRÁULICA DE LARGO ALCANCE 352 TRACTOR DE CADENA D5"</t>
  </si>
  <si>
    <t>S604</t>
  </si>
  <si>
    <t>"EXCAVADORA HIDRÁULICA MOTONIVELADORA TRACTOR DE CADENAS RETROEXCAVADORA CARGADORA 4X4"</t>
  </si>
  <si>
    <t>S605</t>
  </si>
  <si>
    <t>SERVICIO DE MANTENIMIENTO AL SISTEMA TELEMÁTICO DE MONITOREO AMBIENTAL DE LA ZONA METROPOLITANA DEL VALLE DE MÉXICO (ZMVM) DEL ESTADO DE MÉXICO</t>
  </si>
  <si>
    <t>S606</t>
  </si>
  <si>
    <t>"SERVICIO DE IMPRESIÓN DE ""CARATULA DE EXPEDIENTE DE ARCHIVO"" EN FOLDER TAMAÑO CARTA SERVICIO DE IMPRESIÓN DE FOLDER ""CARATULA DE EXPEDIENTE"" DE ARCHIVO TAMAÑO OFICIO SERVICIO DE IMPRESIÓN DE FOLDER ""CARATULA DE EXPEDIENTE DE ARCHIVO TAMAÑO CARTA"""</t>
  </si>
  <si>
    <t>S607</t>
  </si>
  <si>
    <t>LAVADO DE CISTERNAS EN INMUEBLES DE LA DIRECCIÓN GENERAL DE RECURSOS MATERIALES</t>
  </si>
  <si>
    <t>S608</t>
  </si>
  <si>
    <t>"BANCA TÁNDEM 4 PLAZAS ESCRITORIO SECRETARIAL ESCRITORIO EN “L” RECEPCIÓN CON CUBIERTA Y ARCHIVERO PEDESTAL DE 3 CAJONES MESA DE CONFERENCIAS SILLÓN EJECUTIVO ARCHIVERO SILLA PARA MESA DE JUNTAS ESCRITORIO EN FORMA DE ""L"". DE 240 POR 120 CENTÍMETROS SILLA EJECUTIVA CON SOPORTE LUMBAR BANCA DE RECEPCIÓN MESA PLEGABLE SILLA PLEGADIZA"</t>
  </si>
  <si>
    <t>S609</t>
  </si>
  <si>
    <t>"LLANTA 205/55/R16-91H  LLANTA 175/70/R13-82T LLANTA 185/65/R15-86H LLANTA 185/60/R15-84T LLANTA 185/65/R14-86H BATERÍA DE PLOMO-ACIDO "</t>
  </si>
  <si>
    <t>S610</t>
  </si>
  <si>
    <t>"TÍTULO DE LA REVISTA: REVISTA CEVECE CERCA DE TI ENERO-MARZO 2026.  TÍTULO DE LA REVISTA: REVISTA CEVECE CERCA DE TI ABRIL-JUNIO 2026.  TÍTULO DE LA REVISTA: REVISTA CEVECE CERCA DE TI JULIO-SEPTIEMBRE 2026.  TÍTULO DE LA REVISTA: REVISTA CEVECE CERCA DE TI OCTUBRE-DICIEMBRE 2026.  TÍTULO DE LA REVISTA: REVISTA INTELIGENCIA EPIDEMIOLÓGICA ENERO-JUNIO 2026. TÍTULO DE LA REVISTA: REVISTA INTELIGENCIA EPIDEMIOLÓGICA JULIO-DICIEMBRE 2026. LIBRO: MONITOR EPIDEMIOLÓGICO.  TRÍPTICO IMPLEMENTACIÓN Y FUNCIONAMIENTO DE LOS GRUPOS DE APOYO.  TRIPTICO TECNICAS DE EXTRACCIÓN Y AMAMANTAMIENTO.  TRIPTICO CÓDIGO INTERNACIONAL DE COMERCIALIZACIÓN DE SUCEDÁNEOS.  TRIPTICO LECHE MATERNA GENERALIDADES DE LA LACTANCIA MATERNA.  TRÍPTICO GRUPOS DE APOYO A LA LACTANCIA MATERNA.  TRÍPTICO LACTARIOS HOSPITALARIOS.  TRÍPTICO ESTRATEGIA DE LOS 1000 DIAS.  TRÍPTICO LACTANCIA MATERNA EN SITUACIONES DE EMERGENCIA.  DÍPTICO LA LACTANCIA MATERNA PROTEGE AL MEDIO AMBIENTE.   DÍPTICO MARCO LEGAL DE LACTANCIA MATERNA DÍPTICO SALAS DE LACTANCIA EN CENTROS DE TRABAJO.  CATÁLOGO DE ASESORÍAS. "</t>
  </si>
  <si>
    <t>S611</t>
  </si>
  <si>
    <t>"VEHÍCULO  TIPO SEDÁN 5 PASAJEROS MODELO 2024 VEHÍCULO TIPO SUV 5 PASAJEROS CON EQUIPO PATRULLA MODELO 2025 VEHÍCULO TIPO CUATRIMOTO MODELO 2024 VEHÍCULO TIPO PICK UP 4X4 DOBLE CABINA MODELO 2024 VEHÍCULO TIPO PICK UP 4X4 DOBLE CABINA MODELO 2023"</t>
  </si>
  <si>
    <t>S612</t>
  </si>
  <si>
    <t>CHALECO OFICIAL GOBIERNO DEL ESTADO DE MÉXICO</t>
  </si>
  <si>
    <t>S613</t>
  </si>
  <si>
    <t>"PAPEL BOND TAMAÑO CARTA, BLANCURA DE 99% CINTA ADHESIVA DOBLE CARA DE 18 MILÍMETROS POR 50 METROS  PASTA TRANSPARENTE TAMAÑO CARTA  CLIP DEL NÚMERO 1 CLIP DEL NÚMERO 2 CLIP DEL NÚMERO 3 MARCADOR DE AGUA FLUORESCENTE, CAJA ""BOLÍGRAFO PUNTO MEDIANO	"" FOLDER ECOLÓGICO TAMAÑO CARTA CUADERNO PROFESIONAL DE RAYA DE 100 HOJAS"</t>
  </si>
  <si>
    <t>S614</t>
  </si>
  <si>
    <t>"CHAROLA TAMAÑO OFICIO DE DOS NIVELES CHAROLA DE ACRÍLICO DE 3 NIVELES"</t>
  </si>
  <si>
    <t>S615</t>
  </si>
  <si>
    <t>"AIRE COMPRIMIDO 440 ML TONER LASERJET Q6000A COLOR NEGRO"</t>
  </si>
  <si>
    <t>S616</t>
  </si>
  <si>
    <t>"LLAVE STILLSON AJUSTABLE (PERICO) DE 10"" PINZAS PARA ELECTRICISTA 9 PULGADAS TALADRO INALÁMBRICO"</t>
  </si>
  <si>
    <t>S617</t>
  </si>
  <si>
    <t>"CABLE UPT CATEGORIA 6A (ROLLO DE 305 METROS) CINTA CANELA GRIS INDUSTRIAL DE 48 X 50 APAGADOR ESCALERA CON PLACA CONTACTO DUPLEX CON PLACA CABLE DUPLEX DEL No. 12 (ROLLO CON 100 METROS) CABLE DULEX DEL NO. 14 (ROLLO CON 100 METROS) APAGADOR SENCILLO CON TAPA CINCHO DE 20 CENTIMETROS (BOLSA CON 50 PIEZAS) MULTÍMETRO DIGITAL PLACA FACEPLATE P/RJ45 TESTER DE CABLE DE RED PINZAS PARA PONCHAR RJ45 CANALETA DE 1"" POR 2.5 METROS CANALETA DE 2"" POR 2.5 METROS"</t>
  </si>
  <si>
    <t>S618</t>
  </si>
  <si>
    <t>DIAGNOSTICO INTEGRAL DE EXPERIENCIA DE USUARIO</t>
  </si>
  <si>
    <t>S619</t>
  </si>
  <si>
    <t>"VENTILADOR DE TORRE VENTILADOR DE ASPAS"</t>
  </si>
  <si>
    <t>S620</t>
  </si>
  <si>
    <t>5131 Instrumental de música</t>
  </si>
  <si>
    <t>"ADQUISICIÓN DE GUITARRA CLÁSICA ADQUISICIÓN DE PIANO DIGITAL PORTÁTIL ADQUISICIÓN DE BATERÍA ACÚSTICA"</t>
  </si>
  <si>
    <t>S621</t>
  </si>
  <si>
    <t>"VEHÍCULO SUV 2026 VEHÍCULO SEDÁN 2026"</t>
  </si>
  <si>
    <t>S622</t>
  </si>
  <si>
    <t>SERVICIO DE IMPRESIÓN PARA LA CAMPAÑA DEL "PROGRAMA DE REGULARIZACIÓN DE ADEUDOS A CRÉDITOS FISCALES DEL ESTADP DE MÉXICO</t>
  </si>
  <si>
    <t>Folio Interno(Seguimiento)</t>
  </si>
  <si>
    <t>Folio Interno (Seguimiento)</t>
  </si>
  <si>
    <t>Fecha de Sesión del Comité de Adquisiciones y Servicios para Análisis Cualitativo de Propuestas:</t>
  </si>
  <si>
    <t>Hora de Sesión del Comité de Adquisiciones y Servicios para Análisis Cualitativo de Propuestas.</t>
  </si>
  <si>
    <t>Fecha Sesión del Subcomité Revisor de Convocatorias e Invitaciones</t>
  </si>
  <si>
    <t>Hora Sesión del Subcomité Revisor de Convocatorias e Invitaciones</t>
  </si>
  <si>
    <t>S157-C-D</t>
  </si>
  <si>
    <t>LPNP-013-2026</t>
  </si>
  <si>
    <t>11:00</t>
  </si>
  <si>
    <t xml:space="preserve">12:00 </t>
  </si>
  <si>
    <t xml:space="preserve">16:00 </t>
  </si>
  <si>
    <t xml:space="preserve">17:30 </t>
  </si>
  <si>
    <t xml:space="preserve">17:45 </t>
  </si>
  <si>
    <t xml:space="preserve">10:00 </t>
  </si>
  <si>
    <t xml:space="preserve">14:00 </t>
  </si>
  <si>
    <t>16:00</t>
  </si>
  <si>
    <t>14:20</t>
  </si>
  <si>
    <t>17:15</t>
  </si>
  <si>
    <t>17:45</t>
  </si>
  <si>
    <t>10:00 HORAS</t>
  </si>
  <si>
    <t>14:00 HORAS</t>
  </si>
  <si>
    <t>17:15 HORAS</t>
  </si>
  <si>
    <t>17:45 HORAS</t>
  </si>
  <si>
    <t>10:00 horas</t>
  </si>
  <si>
    <t>14:00 horas</t>
  </si>
  <si>
    <t>16:00 horas</t>
  </si>
  <si>
    <t>14:20 horas</t>
  </si>
  <si>
    <t>16:30 horas</t>
  </si>
  <si>
    <t>Reprogramacion</t>
  </si>
  <si>
    <t>Fecha de Junta de Aclaración:</t>
  </si>
  <si>
    <t>Fecha de Presentación y Apertura de Proposiciones:</t>
  </si>
  <si>
    <t>No.Proc</t>
  </si>
  <si>
    <t>RESUMEN DE PROCEDIMIENTOS DE ESTUDIO DE MERCADO SIN CONSOLIDADOS</t>
  </si>
  <si>
    <t>Partida</t>
  </si>
  <si>
    <t>3271</t>
  </si>
  <si>
    <t>3362</t>
  </si>
  <si>
    <t>3821</t>
  </si>
  <si>
    <t>3171</t>
  </si>
  <si>
    <t>3992</t>
  </si>
  <si>
    <t>3363</t>
  </si>
  <si>
    <t>5411</t>
  </si>
  <si>
    <t>3311</t>
  </si>
  <si>
    <t>2961</t>
  </si>
  <si>
    <t>3162</t>
  </si>
  <si>
    <t>3531</t>
  </si>
  <si>
    <t>5192</t>
  </si>
  <si>
    <t>2941</t>
  </si>
  <si>
    <t>5631</t>
  </si>
  <si>
    <t>3791</t>
  </si>
  <si>
    <t>5491</t>
  </si>
  <si>
    <t>5231</t>
  </si>
  <si>
    <t>3591</t>
  </si>
  <si>
    <t>3451</t>
  </si>
  <si>
    <t>2561</t>
  </si>
  <si>
    <t>5191</t>
  </si>
  <si>
    <t>1441</t>
  </si>
  <si>
    <t>3571</t>
  </si>
  <si>
    <t>5211</t>
  </si>
  <si>
    <t>2441</t>
  </si>
  <si>
    <t>5911</t>
  </si>
  <si>
    <t>2481</t>
  </si>
  <si>
    <t>2971</t>
  </si>
  <si>
    <t>3541</t>
  </si>
  <si>
    <t>2482</t>
  </si>
  <si>
    <t>3381</t>
  </si>
  <si>
    <t>2992</t>
  </si>
  <si>
    <t>3551</t>
  </si>
  <si>
    <t>2541</t>
  </si>
  <si>
    <t>3251</t>
  </si>
  <si>
    <t>3511</t>
  </si>
  <si>
    <t>5311</t>
  </si>
  <si>
    <t>3341</t>
  </si>
  <si>
    <t>4412</t>
  </si>
  <si>
    <t>3661</t>
  </si>
  <si>
    <t>3611</t>
  </si>
  <si>
    <t>3691</t>
  </si>
  <si>
    <t>3631</t>
  </si>
  <si>
    <t>4822</t>
  </si>
  <si>
    <t>3641 SERVICIOS</t>
  </si>
  <si>
    <t>3651</t>
  </si>
  <si>
    <t>4413</t>
  </si>
  <si>
    <t>3391</t>
  </si>
  <si>
    <t>4411</t>
  </si>
  <si>
    <t>3831</t>
  </si>
  <si>
    <t>3822</t>
  </si>
  <si>
    <t>3841</t>
  </si>
  <si>
    <t>2492</t>
  </si>
  <si>
    <t>3521</t>
  </si>
  <si>
    <t>2731</t>
  </si>
  <si>
    <t>3471</t>
  </si>
  <si>
    <t>3331</t>
  </si>
  <si>
    <t>2371</t>
  </si>
  <si>
    <t>2151</t>
  </si>
  <si>
    <t>2921</t>
  </si>
  <si>
    <t>2421</t>
  </si>
  <si>
    <t>2431</t>
  </si>
  <si>
    <t>3421</t>
  </si>
  <si>
    <t>2361</t>
  </si>
  <si>
    <t>3231</t>
  </si>
  <si>
    <t>3612</t>
  </si>
  <si>
    <t>2471</t>
  </si>
  <si>
    <t>2171</t>
  </si>
  <si>
    <t>4432</t>
  </si>
  <si>
    <t>2222</t>
  </si>
  <si>
    <t>3121</t>
  </si>
  <si>
    <t>3191</t>
  </si>
  <si>
    <t>4111</t>
  </si>
  <si>
    <t>2751</t>
  </si>
  <si>
    <t>2181</t>
  </si>
  <si>
    <t>2221</t>
  </si>
  <si>
    <t>2341</t>
  </si>
  <si>
    <t>2381</t>
  </si>
  <si>
    <t>2411</t>
  </si>
  <si>
    <t>4242</t>
  </si>
  <si>
    <t>2521</t>
  </si>
  <si>
    <t>4415</t>
  </si>
  <si>
    <t>5611</t>
  </si>
  <si>
    <t>2741</t>
  </si>
  <si>
    <t>5661</t>
  </si>
  <si>
    <t>5121</t>
  </si>
  <si>
    <t>5291</t>
  </si>
  <si>
    <t>2511</t>
  </si>
  <si>
    <t>5692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</si>
</sst>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quot;€&quot;_-;\-* #,##0.00\ &quot;€&quot;_-;_-* &quot;-&quot;??\ &quot;€&quot;_-;_-@_-"/>
    <numFmt numFmtId="165" formatCode="[$-C0A]d\-mmm\-yy;@"/>
    <numFmt numFmtId="166" formatCode="[$$-80A]#,##0.00"/>
    <numFmt numFmtId="167" formatCode="[$-C0A]d\-mmm\-yyyy;@"/>
    <numFmt numFmtId="168" formatCode="[$-F400]h:mm:ss\ AM/PM"/>
    <numFmt numFmtId="169" formatCode="[$-409]h:mm\ AM/PM;@"/>
    <numFmt numFmtId="170" formatCode="h:mm;@"/>
    <numFmt numFmtId="171" formatCode="dd/mm/yyyy;@"/>
    <numFmt numFmtId="172" formatCode="&quot;$&quot;#,##0.00"/>
  </numFmts>
  <fonts count="34" x14ac:knownFonts="1">
    <font>
      <sz val="11"/>
      <color theme="1"/>
      <name val="Calibri"/>
      <family val="2"/>
      <scheme val="minor"/>
    </font>
    <font>
      <b/>
      <sz val="11"/>
      <color theme="0"/>
      <name val="Calibri"/>
      <family val="2"/>
      <scheme val="minor"/>
    </font>
    <font>
      <u/>
      <sz val="11"/>
      <color theme="10"/>
      <name val="Calibri"/>
      <family val="2"/>
      <scheme val="minor"/>
    </font>
    <font>
      <b/>
      <sz val="11"/>
      <color theme="1"/>
      <name val="Calibri"/>
      <family val="2"/>
      <scheme val="minor"/>
    </font>
    <font>
      <b/>
      <sz val="12"/>
      <color theme="0"/>
      <name val="Calibri"/>
      <family val="2"/>
      <scheme val="minor"/>
    </font>
    <font>
      <b/>
      <sz val="11"/>
      <color theme="1"/>
      <name val="Segoe UI"/>
      <charset val="1"/>
    </font>
    <font>
      <b/>
      <sz val="12"/>
      <color theme="1"/>
      <name val="Calibri"/>
      <family val="2"/>
      <scheme val="minor"/>
    </font>
    <font>
      <b/>
      <u/>
      <sz val="11"/>
      <color theme="1"/>
      <name val="Calibri"/>
      <family val="2"/>
      <scheme val="minor"/>
    </font>
    <font>
      <b/>
      <sz val="12"/>
      <color theme="0"/>
      <name val="Segoe UI"/>
      <charset val="1"/>
    </font>
    <font>
      <u/>
      <sz val="11"/>
      <color theme="1"/>
      <name val="Calibri"/>
      <family val="2"/>
      <scheme val="minor"/>
    </font>
    <font>
      <b/>
      <sz val="11"/>
      <color theme="1"/>
      <name val="Calibri"/>
      <charset val="1"/>
    </font>
    <font>
      <b/>
      <sz val="11"/>
      <color theme="1"/>
      <name val="Calibri"/>
      <family val="2"/>
    </font>
    <font>
      <b/>
      <sz val="11"/>
      <color rgb="FF242424"/>
      <name val="Segoe UI"/>
      <charset val="1"/>
    </font>
    <font>
      <sz val="11"/>
      <color theme="0"/>
      <name val="Calibri"/>
      <family val="2"/>
      <scheme val="minor"/>
    </font>
    <font>
      <sz val="11"/>
      <color rgb="FF000000"/>
      <name val="Segoe UI"/>
      <charset val="1"/>
    </font>
    <font>
      <b/>
      <sz val="11"/>
      <color theme="1"/>
      <name val="Calibri"/>
    </font>
    <font>
      <b/>
      <sz val="11"/>
      <color rgb="FF000000"/>
      <name val="Segoe UI"/>
      <charset val="1"/>
    </font>
    <font>
      <b/>
      <u/>
      <sz val="11"/>
      <color theme="10"/>
      <name val="Calibri"/>
      <family val="2"/>
      <scheme val="minor"/>
    </font>
    <font>
      <sz val="11"/>
      <color theme="1"/>
      <name val="Calibri"/>
      <family val="2"/>
      <scheme val="minor"/>
    </font>
    <font>
      <sz val="11"/>
      <color rgb="FF000000"/>
      <name val="Montserrat"/>
    </font>
    <font>
      <sz val="11"/>
      <color theme="1"/>
      <name val="Montserrat"/>
    </font>
    <font>
      <sz val="11"/>
      <color theme="1"/>
      <name val="Montserrat"/>
      <charset val="1"/>
    </font>
    <font>
      <sz val="12"/>
      <color rgb="FF000000"/>
      <name val="Calibri"/>
      <family val="2"/>
    </font>
    <font>
      <sz val="11"/>
      <color theme="1"/>
      <name val="Segoe UI"/>
      <charset val="1"/>
    </font>
    <font>
      <b/>
      <sz val="12"/>
      <color rgb="FF000000"/>
      <name val="Calibri"/>
      <charset val="1"/>
    </font>
    <font>
      <sz val="12"/>
      <color rgb="FF000000"/>
      <name val="Calibri"/>
    </font>
    <font>
      <b/>
      <sz val="12"/>
      <color theme="1"/>
      <name val="Calibri"/>
      <scheme val="minor"/>
    </font>
    <font>
      <b/>
      <sz val="11"/>
      <color theme="1"/>
      <name val="Calibri"/>
      <scheme val="minor"/>
    </font>
    <font>
      <b/>
      <sz val="11"/>
      <color rgb="FF000000"/>
      <name val="Aptos Narrow"/>
      <family val="2"/>
    </font>
    <font>
      <b/>
      <sz val="12"/>
      <color rgb="FF000000"/>
      <name val="Aptos Narrow"/>
      <family val="2"/>
    </font>
    <font>
      <sz val="12"/>
      <color theme="0"/>
      <name val="Calibri"/>
      <family val="2"/>
      <scheme val="minor"/>
    </font>
    <font>
      <sz val="11"/>
      <color rgb="FF000000"/>
      <name val="Montserrat"/>
      <charset val="1"/>
    </font>
    <font>
      <b/>
      <sz val="18"/>
      <color theme="1"/>
      <name val="Calibri"/>
      <family val="2"/>
      <scheme val="minor"/>
    </font>
    <font>
      <sz val="11"/>
      <color theme="1"/>
      <name val="Montserrat"/>
      <family val="3"/>
    </font>
  </fonts>
  <fills count="9">
    <fill>
      <patternFill patternType="none"/>
    </fill>
    <fill>
      <patternFill patternType="gray125"/>
    </fill>
    <fill>
      <patternFill patternType="solid">
        <fgColor rgb="FFC00000"/>
        <bgColor indexed="64"/>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D9D9D9"/>
        <bgColor rgb="FFD9D9D9"/>
      </patternFill>
    </fill>
    <fill>
      <patternFill patternType="solid">
        <fgColor rgb="FFE2EFDA"/>
        <bgColor rgb="FF000000"/>
      </patternFill>
    </fill>
    <fill>
      <patternFill patternType="solid">
        <fgColor rgb="FFD0CECE"/>
        <bgColor rgb="FF000000"/>
      </patternFill>
    </fill>
    <fill>
      <patternFill patternType="solid">
        <fgColor theme="4" tint="0.79998168889431442"/>
        <bgColor theme="4" tint="0.79998168889431442"/>
      </patternFill>
    </fill>
  </fills>
  <borders count="15">
    <border>
      <left/>
      <right/>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theme="4" tint="0.39997558519241921"/>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top style="thin">
        <color theme="4" tint="0.39997558519241921"/>
      </top>
      <bottom style="thin">
        <color theme="1"/>
      </bottom>
      <diagonal/>
    </border>
    <border>
      <left/>
      <right/>
      <top style="thin">
        <color theme="4" tint="0.39997558519241921"/>
      </top>
      <bottom style="thin">
        <color theme="4" tint="0.39997558519241921"/>
      </bottom>
      <diagonal/>
    </border>
  </borders>
  <cellStyleXfs count="3">
    <xf numFmtId="0" fontId="0" fillId="0" borderId="0"/>
    <xf numFmtId="0" fontId="2" fillId="0" borderId="0" applyNumberFormat="0" applyFill="0" applyBorder="0" applyAlignment="0" applyProtection="0"/>
    <xf numFmtId="164" fontId="18" fillId="0" borderId="0" applyFont="0" applyFill="0" applyBorder="0" applyAlignment="0" applyProtection="0"/>
  </cellStyleXfs>
  <cellXfs count="194">
    <xf numFmtId="0" fontId="0" fillId="0" borderId="0" xfId="0"/>
    <xf numFmtId="0" fontId="3" fillId="0" borderId="0" xfId="0" applyFont="1"/>
    <xf numFmtId="0" fontId="0" fillId="0" borderId="0" xfId="0" applyAlignment="1">
      <alignment wrapText="1"/>
    </xf>
    <xf numFmtId="0" fontId="4" fillId="2" borderId="0" xfId="0" applyFont="1" applyFill="1" applyAlignment="1">
      <alignment horizontal="center" vertical="center"/>
    </xf>
    <xf numFmtId="0" fontId="3" fillId="0" borderId="0" xfId="0" applyFont="1" applyAlignment="1">
      <alignment horizontal="center" vertical="center"/>
    </xf>
    <xf numFmtId="166" fontId="0" fillId="0" borderId="0" xfId="0" applyNumberFormat="1"/>
    <xf numFmtId="14" fontId="0" fillId="0" borderId="0" xfId="0" applyNumberFormat="1"/>
    <xf numFmtId="0" fontId="8" fillId="2" borderId="0" xfId="0" applyFont="1" applyFill="1" applyAlignment="1">
      <alignment horizontal="center" vertical="center"/>
    </xf>
    <xf numFmtId="0" fontId="1" fillId="2" borderId="0" xfId="0" applyFont="1" applyFill="1" applyAlignment="1">
      <alignment horizontal="center" vertical="center"/>
    </xf>
    <xf numFmtId="14" fontId="3" fillId="0" borderId="0" xfId="0" applyNumberFormat="1" applyFont="1"/>
    <xf numFmtId="0" fontId="2" fillId="0" borderId="0" xfId="1" applyBorder="1" applyAlignment="1"/>
    <xf numFmtId="0" fontId="9" fillId="0" borderId="0" xfId="1" applyFont="1" applyFill="1" applyBorder="1" applyAlignment="1"/>
    <xf numFmtId="0" fontId="9" fillId="0" borderId="0" xfId="1" applyFont="1" applyFill="1" applyAlignment="1"/>
    <xf numFmtId="20" fontId="3" fillId="0" borderId="0" xfId="0" applyNumberFormat="1" applyFont="1" applyAlignment="1">
      <alignment horizontal="right"/>
    </xf>
    <xf numFmtId="0" fontId="3" fillId="0" borderId="0" xfId="0" applyFont="1" applyAlignment="1">
      <alignment horizontal="left" vertical="center" wrapText="1"/>
    </xf>
    <xf numFmtId="0" fontId="5" fillId="0" borderId="0" xfId="0" applyFont="1" applyAlignment="1">
      <alignment horizontal="left" vertical="center"/>
    </xf>
    <xf numFmtId="0" fontId="3" fillId="0" borderId="0" xfId="0" applyFont="1" applyAlignment="1">
      <alignment horizontal="left" vertical="center"/>
    </xf>
    <xf numFmtId="0" fontId="10" fillId="0" borderId="0" xfId="0" applyFont="1" applyAlignment="1">
      <alignment horizontal="left" vertical="center"/>
    </xf>
    <xf numFmtId="167" fontId="0" fillId="0" borderId="0" xfId="0" applyNumberFormat="1"/>
    <xf numFmtId="0" fontId="13" fillId="2" borderId="0" xfId="0" applyFont="1" applyFill="1"/>
    <xf numFmtId="14" fontId="13" fillId="2" borderId="0" xfId="0" applyNumberFormat="1" applyFont="1" applyFill="1"/>
    <xf numFmtId="167" fontId="13" fillId="2" borderId="0" xfId="0" applyNumberFormat="1" applyFont="1" applyFill="1"/>
    <xf numFmtId="167" fontId="0" fillId="0" borderId="0" xfId="0" applyNumberFormat="1" applyAlignment="1">
      <alignment horizontal="right"/>
    </xf>
    <xf numFmtId="165" fontId="13" fillId="2" borderId="0" xfId="0" applyNumberFormat="1" applyFont="1" applyFill="1"/>
    <xf numFmtId="165" fontId="0" fillId="0" borderId="0" xfId="0" applyNumberFormat="1"/>
    <xf numFmtId="169" fontId="13" fillId="2" borderId="0" xfId="0" applyNumberFormat="1" applyFont="1" applyFill="1"/>
    <xf numFmtId="169" fontId="0" fillId="0" borderId="0" xfId="0" applyNumberFormat="1"/>
    <xf numFmtId="169" fontId="13" fillId="2" borderId="0" xfId="0" applyNumberFormat="1" applyFont="1" applyFill="1" applyAlignment="1">
      <alignment horizontal="right"/>
    </xf>
    <xf numFmtId="169" fontId="0" fillId="0" borderId="0" xfId="0" applyNumberFormat="1" applyAlignment="1">
      <alignment horizontal="right"/>
    </xf>
    <xf numFmtId="0" fontId="2" fillId="0" borderId="0" xfId="1" applyFill="1" applyAlignment="1"/>
    <xf numFmtId="0" fontId="2" fillId="0" borderId="0" xfId="1"/>
    <xf numFmtId="0" fontId="16" fillId="0" borderId="0" xfId="0" applyFont="1"/>
    <xf numFmtId="168" fontId="1" fillId="2" borderId="0" xfId="0" applyNumberFormat="1" applyFont="1" applyFill="1" applyAlignment="1">
      <alignment horizontal="right" vertical="center"/>
    </xf>
    <xf numFmtId="168" fontId="3" fillId="0" borderId="0" xfId="0" applyNumberFormat="1" applyFont="1" applyAlignment="1">
      <alignment horizontal="right"/>
    </xf>
    <xf numFmtId="168" fontId="0" fillId="0" borderId="0" xfId="0" applyNumberFormat="1" applyAlignment="1">
      <alignment horizontal="right"/>
    </xf>
    <xf numFmtId="0" fontId="0" fillId="0" borderId="0" xfId="1" applyNumberFormat="1" applyFont="1" applyFill="1" applyAlignment="1" applyProtection="1"/>
    <xf numFmtId="166" fontId="3" fillId="0" borderId="0" xfId="0" applyNumberFormat="1" applyFont="1" applyAlignment="1">
      <alignment horizontal="right"/>
    </xf>
    <xf numFmtId="0" fontId="3" fillId="0" borderId="0" xfId="0" applyFont="1" applyAlignment="1">
      <alignment horizontal="right" vertical="center"/>
    </xf>
    <xf numFmtId="0" fontId="1" fillId="2" borderId="0" xfId="0" applyFont="1" applyFill="1" applyAlignment="1">
      <alignment horizontal="right" vertical="center"/>
    </xf>
    <xf numFmtId="18" fontId="3" fillId="0" borderId="0" xfId="0" applyNumberFormat="1" applyFont="1" applyAlignment="1">
      <alignment horizontal="right"/>
    </xf>
    <xf numFmtId="0" fontId="0" fillId="0" borderId="0" xfId="0" applyAlignment="1">
      <alignment horizontal="right"/>
    </xf>
    <xf numFmtId="0" fontId="3" fillId="0" borderId="0" xfId="0" applyFont="1" applyAlignment="1">
      <alignment horizontal="right"/>
    </xf>
    <xf numFmtId="0" fontId="1" fillId="2" borderId="3" xfId="0" applyFont="1" applyFill="1" applyBorder="1" applyAlignment="1">
      <alignment horizontal="right" vertical="center"/>
    </xf>
    <xf numFmtId="14" fontId="3" fillId="0" borderId="0" xfId="0" applyNumberFormat="1" applyFont="1" applyAlignment="1">
      <alignment horizontal="right"/>
    </xf>
    <xf numFmtId="166" fontId="13" fillId="2" borderId="0" xfId="0" applyNumberFormat="1" applyFont="1" applyFill="1" applyAlignment="1">
      <alignment horizontal="right"/>
    </xf>
    <xf numFmtId="166" fontId="0" fillId="0" borderId="0" xfId="0" applyNumberFormat="1" applyAlignment="1">
      <alignment horizontal="right"/>
    </xf>
    <xf numFmtId="170" fontId="13" fillId="2" borderId="0" xfId="0" applyNumberFormat="1" applyFont="1" applyFill="1" applyAlignment="1">
      <alignment horizontal="right"/>
    </xf>
    <xf numFmtId="170" fontId="0" fillId="0" borderId="0" xfId="0" applyNumberFormat="1" applyAlignment="1">
      <alignment horizontal="right"/>
    </xf>
    <xf numFmtId="0" fontId="6" fillId="0" borderId="0" xfId="0" applyFont="1" applyAlignment="1">
      <alignment horizontal="left" vertical="center"/>
    </xf>
    <xf numFmtId="0" fontId="4" fillId="2" borderId="1" xfId="0" applyFont="1" applyFill="1" applyBorder="1" applyAlignment="1">
      <alignment horizontal="left" vertical="center"/>
    </xf>
    <xf numFmtId="0" fontId="0" fillId="0" borderId="0" xfId="0" applyAlignment="1">
      <alignment horizontal="left"/>
    </xf>
    <xf numFmtId="14" fontId="6" fillId="0" borderId="0" xfId="0" applyNumberFormat="1" applyFont="1" applyAlignment="1">
      <alignment horizontal="left" vertical="center"/>
    </xf>
    <xf numFmtId="49" fontId="3" fillId="0" borderId="0" xfId="0" quotePrefix="1" applyNumberFormat="1" applyFont="1" applyAlignment="1">
      <alignment horizontal="left" vertical="top"/>
    </xf>
    <xf numFmtId="14" fontId="3" fillId="0" borderId="0" xfId="0" applyNumberFormat="1" applyFont="1" applyAlignment="1">
      <alignment horizontal="left" vertical="top"/>
    </xf>
    <xf numFmtId="49" fontId="3" fillId="0" borderId="0" xfId="0" applyNumberFormat="1" applyFont="1" applyAlignment="1">
      <alignment horizontal="left" vertical="top"/>
    </xf>
    <xf numFmtId="49" fontId="7" fillId="0" borderId="0" xfId="1" applyNumberFormat="1" applyFont="1" applyFill="1" applyBorder="1" applyAlignment="1">
      <alignment horizontal="left" vertical="top"/>
    </xf>
    <xf numFmtId="49" fontId="17" fillId="0" borderId="0" xfId="1" applyNumberFormat="1" applyFont="1" applyFill="1" applyBorder="1" applyAlignment="1">
      <alignment horizontal="left" vertical="top"/>
    </xf>
    <xf numFmtId="49" fontId="7" fillId="0" borderId="0" xfId="1" applyNumberFormat="1" applyFont="1" applyFill="1" applyAlignment="1">
      <alignment horizontal="left" vertical="top"/>
    </xf>
    <xf numFmtId="49" fontId="2" fillId="0" borderId="0" xfId="1" applyNumberFormat="1" applyFill="1" applyAlignment="1">
      <alignment horizontal="left" vertical="top"/>
    </xf>
    <xf numFmtId="0" fontId="1" fillId="2" borderId="0" xfId="0" applyFont="1" applyFill="1" applyAlignment="1">
      <alignment horizontal="center" vertical="center" wrapText="1"/>
    </xf>
    <xf numFmtId="14" fontId="1" fillId="2" borderId="0" xfId="0" applyNumberFormat="1" applyFont="1" applyFill="1" applyAlignment="1">
      <alignment horizontal="left" vertical="center" wrapText="1"/>
    </xf>
    <xf numFmtId="0" fontId="1" fillId="2" borderId="3" xfId="0" applyFont="1" applyFill="1" applyBorder="1" applyAlignment="1">
      <alignment horizontal="center" vertical="center" wrapText="1"/>
    </xf>
    <xf numFmtId="166" fontId="4" fillId="2" borderId="1" xfId="0" applyNumberFormat="1" applyFont="1" applyFill="1" applyBorder="1" applyAlignment="1">
      <alignment horizontal="left" vertical="center"/>
    </xf>
    <xf numFmtId="0" fontId="4" fillId="2" borderId="0" xfId="0" applyFont="1" applyFill="1" applyAlignment="1">
      <alignment horizontal="left" vertical="center"/>
    </xf>
    <xf numFmtId="166" fontId="4" fillId="2" borderId="0" xfId="0" applyNumberFormat="1" applyFont="1" applyFill="1" applyAlignment="1">
      <alignment horizontal="left" vertical="center"/>
    </xf>
    <xf numFmtId="14" fontId="6" fillId="0" borderId="0" xfId="0" applyNumberFormat="1" applyFont="1" applyAlignment="1">
      <alignment horizontal="left"/>
    </xf>
    <xf numFmtId="0" fontId="2" fillId="0" borderId="0" xfId="1" applyAlignment="1">
      <alignment horizontal="left" vertical="center"/>
    </xf>
    <xf numFmtId="0" fontId="6" fillId="0" borderId="0" xfId="0" applyFont="1" applyAlignment="1">
      <alignment horizontal="left"/>
    </xf>
    <xf numFmtId="0" fontId="0" fillId="0" borderId="0" xfId="0" applyAlignment="1">
      <alignment vertical="center"/>
    </xf>
    <xf numFmtId="0" fontId="1" fillId="2" borderId="2" xfId="0" applyFont="1" applyFill="1" applyBorder="1" applyAlignment="1">
      <alignment vertical="center"/>
    </xf>
    <xf numFmtId="0" fontId="1" fillId="2" borderId="1" xfId="0" applyFont="1" applyFill="1" applyBorder="1" applyAlignment="1">
      <alignment horizontal="left" vertical="center"/>
    </xf>
    <xf numFmtId="14" fontId="4" fillId="2" borderId="0" xfId="0" applyNumberFormat="1" applyFont="1" applyFill="1" applyAlignment="1">
      <alignment horizontal="center" vertical="center"/>
    </xf>
    <xf numFmtId="0" fontId="8" fillId="2" borderId="0" xfId="0" applyFont="1" applyFill="1" applyAlignment="1">
      <alignment horizontal="center" vertical="center" wrapText="1"/>
    </xf>
    <xf numFmtId="165" fontId="3" fillId="0" borderId="0" xfId="0" applyNumberFormat="1" applyFont="1" applyAlignment="1">
      <alignment horizontal="left" vertical="center"/>
    </xf>
    <xf numFmtId="0" fontId="11" fillId="0" borderId="0" xfId="0" applyFont="1" applyAlignment="1">
      <alignment horizontal="left" vertical="center"/>
    </xf>
    <xf numFmtId="0" fontId="3" fillId="0" borderId="0" xfId="0" quotePrefix="1" applyFont="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0" fontId="15" fillId="4" borderId="0" xfId="0" applyFont="1" applyFill="1" applyAlignment="1">
      <alignment horizontal="left" vertical="center"/>
    </xf>
    <xf numFmtId="0" fontId="3" fillId="3" borderId="0" xfId="0" applyFont="1" applyFill="1" applyAlignment="1">
      <alignment horizontal="left" vertical="center"/>
    </xf>
    <xf numFmtId="0" fontId="5" fillId="3" borderId="0" xfId="0" applyFont="1" applyFill="1" applyAlignment="1">
      <alignment horizontal="left" vertical="center"/>
    </xf>
    <xf numFmtId="0" fontId="14" fillId="3" borderId="0" xfId="0" applyFont="1" applyFill="1"/>
    <xf numFmtId="0" fontId="12" fillId="3" borderId="0" xfId="0" applyFont="1" applyFill="1"/>
    <xf numFmtId="0" fontId="14" fillId="3" borderId="0" xfId="0" applyFont="1" applyFill="1" applyAlignment="1">
      <alignment horizontal="left" vertical="center"/>
    </xf>
    <xf numFmtId="0" fontId="19" fillId="5" borderId="0" xfId="0" applyFont="1" applyFill="1" applyAlignment="1">
      <alignment horizontal="left" vertical="center"/>
    </xf>
    <xf numFmtId="171" fontId="15" fillId="0" borderId="0" xfId="0" applyNumberFormat="1" applyFont="1" applyAlignment="1">
      <alignment horizontal="left" vertical="center"/>
    </xf>
    <xf numFmtId="171" fontId="3" fillId="0" borderId="0" xfId="0" applyNumberFormat="1" applyFont="1" applyAlignment="1">
      <alignment horizontal="left" vertical="center"/>
    </xf>
    <xf numFmtId="171" fontId="11" fillId="0" borderId="0" xfId="0" applyNumberFormat="1" applyFont="1" applyAlignment="1">
      <alignment horizontal="left" vertical="center"/>
    </xf>
    <xf numFmtId="171" fontId="0" fillId="0" borderId="0" xfId="0" applyNumberFormat="1"/>
    <xf numFmtId="166" fontId="1" fillId="2" borderId="0" xfId="0" applyNumberFormat="1" applyFont="1" applyFill="1" applyAlignment="1">
      <alignment horizontal="left" vertical="center"/>
    </xf>
    <xf numFmtId="172" fontId="13" fillId="2" borderId="0" xfId="0" applyNumberFormat="1" applyFont="1" applyFill="1" applyAlignment="1">
      <alignment horizontal="right"/>
    </xf>
    <xf numFmtId="172" fontId="0" fillId="0" borderId="0" xfId="0" applyNumberFormat="1" applyAlignment="1">
      <alignment horizontal="right"/>
    </xf>
    <xf numFmtId="0" fontId="19" fillId="0" borderId="0" xfId="0" applyFont="1" applyAlignment="1">
      <alignment horizontal="left"/>
    </xf>
    <xf numFmtId="0" fontId="19" fillId="3" borderId="0" xfId="0" applyFont="1" applyFill="1" applyAlignment="1">
      <alignment horizontal="left"/>
    </xf>
    <xf numFmtId="0" fontId="21" fillId="3" borderId="0" xfId="0" applyFont="1" applyFill="1" applyAlignment="1">
      <alignment horizontal="left" readingOrder="1"/>
    </xf>
    <xf numFmtId="0" fontId="21" fillId="0" borderId="0" xfId="0" applyFont="1" applyAlignment="1">
      <alignment horizontal="left" readingOrder="1"/>
    </xf>
    <xf numFmtId="0" fontId="21" fillId="3" borderId="0" xfId="0" applyFont="1" applyFill="1" applyAlignment="1">
      <alignment horizontal="left"/>
    </xf>
    <xf numFmtId="166" fontId="19" fillId="3" borderId="0" xfId="2" applyNumberFormat="1" applyFont="1" applyFill="1" applyBorder="1" applyAlignment="1">
      <alignment horizontal="left" vertical="center"/>
    </xf>
    <xf numFmtId="166" fontId="19" fillId="3" borderId="0" xfId="2" applyNumberFormat="1" applyFont="1" applyFill="1" applyAlignment="1">
      <alignment horizontal="left" vertical="center"/>
    </xf>
    <xf numFmtId="0" fontId="0" fillId="3" borderId="0" xfId="0" applyFill="1" applyAlignment="1">
      <alignment horizontal="left" vertical="center"/>
    </xf>
    <xf numFmtId="0" fontId="23" fillId="3" borderId="0" xfId="0" applyFont="1" applyFill="1" applyAlignment="1">
      <alignment horizontal="left" vertical="center"/>
    </xf>
    <xf numFmtId="0" fontId="0" fillId="0" borderId="0" xfId="0" applyAlignment="1">
      <alignment horizontal="left" vertical="center"/>
    </xf>
    <xf numFmtId="0" fontId="0" fillId="0" borderId="8" xfId="1" applyNumberFormat="1" applyFont="1" applyFill="1" applyBorder="1" applyAlignment="1" applyProtection="1"/>
    <xf numFmtId="49" fontId="6" fillId="0" borderId="0" xfId="0" applyNumberFormat="1" applyFont="1" applyAlignment="1">
      <alignment horizontal="left"/>
    </xf>
    <xf numFmtId="4" fontId="24" fillId="0" borderId="0" xfId="0" applyNumberFormat="1" applyFont="1"/>
    <xf numFmtId="2" fontId="4" fillId="2" borderId="0" xfId="0" applyNumberFormat="1" applyFont="1" applyFill="1" applyAlignment="1">
      <alignment horizontal="center" vertical="center"/>
    </xf>
    <xf numFmtId="2" fontId="0" fillId="0" borderId="0" xfId="0" applyNumberFormat="1"/>
    <xf numFmtId="4" fontId="0" fillId="0" borderId="0" xfId="0" applyNumberFormat="1"/>
    <xf numFmtId="4" fontId="1" fillId="2" borderId="0" xfId="0" applyNumberFormat="1" applyFont="1" applyFill="1" applyAlignment="1">
      <alignment horizontal="right" vertical="center"/>
    </xf>
    <xf numFmtId="4" fontId="20" fillId="3" borderId="0" xfId="2" applyNumberFormat="1" applyFont="1" applyFill="1" applyAlignment="1">
      <alignment horizontal="right" vertical="center" wrapText="1"/>
    </xf>
    <xf numFmtId="4" fontId="20" fillId="0" borderId="0" xfId="2" applyNumberFormat="1" applyFont="1" applyAlignment="1">
      <alignment horizontal="right" vertical="center" wrapText="1"/>
    </xf>
    <xf numFmtId="4" fontId="19" fillId="3" borderId="0" xfId="2" applyNumberFormat="1" applyFont="1" applyFill="1" applyAlignment="1">
      <alignment horizontal="right" vertical="center" wrapText="1"/>
    </xf>
    <xf numFmtId="4" fontId="0" fillId="0" borderId="0" xfId="0" applyNumberFormat="1" applyAlignment="1">
      <alignment horizontal="right"/>
    </xf>
    <xf numFmtId="0" fontId="26" fillId="0" borderId="0" xfId="0" applyFont="1" applyAlignment="1">
      <alignment horizontal="left" vertical="center"/>
    </xf>
    <xf numFmtId="4" fontId="1" fillId="2" borderId="0" xfId="0" applyNumberFormat="1" applyFont="1" applyFill="1" applyAlignment="1">
      <alignment horizontal="center" vertical="center" wrapText="1"/>
    </xf>
    <xf numFmtId="4" fontId="28" fillId="0" borderId="0" xfId="0" applyNumberFormat="1" applyFont="1"/>
    <xf numFmtId="4" fontId="28" fillId="0" borderId="0" xfId="0" applyNumberFormat="1" applyFont="1" applyAlignment="1">
      <alignment horizontal="right"/>
    </xf>
    <xf numFmtId="0" fontId="27" fillId="0" borderId="0" xfId="0" applyFont="1" applyAlignment="1">
      <alignment horizontal="left"/>
    </xf>
    <xf numFmtId="14" fontId="26" fillId="0" borderId="0" xfId="0" applyNumberFormat="1" applyFont="1" applyAlignment="1">
      <alignment horizontal="left" vertical="center"/>
    </xf>
    <xf numFmtId="14" fontId="26" fillId="0" borderId="0" xfId="0" applyNumberFormat="1" applyFont="1" applyAlignment="1">
      <alignment horizontal="left"/>
    </xf>
    <xf numFmtId="0" fontId="3" fillId="4" borderId="0" xfId="0" applyFont="1" applyFill="1"/>
    <xf numFmtId="4" fontId="29" fillId="0" borderId="0" xfId="0" applyNumberFormat="1" applyFont="1"/>
    <xf numFmtId="4" fontId="13" fillId="2" borderId="0" xfId="0" applyNumberFormat="1" applyFont="1" applyFill="1"/>
    <xf numFmtId="0" fontId="1" fillId="2" borderId="13" xfId="0" applyFont="1" applyFill="1" applyBorder="1" applyAlignment="1">
      <alignment horizontal="left" vertical="top" wrapText="1"/>
    </xf>
    <xf numFmtId="14" fontId="0" fillId="0" borderId="0" xfId="0" applyNumberFormat="1" applyAlignment="1">
      <alignment horizontal="right"/>
    </xf>
    <xf numFmtId="0" fontId="1" fillId="2" borderId="0" xfId="0" applyFont="1" applyFill="1" applyAlignment="1">
      <alignment horizontal="left" vertical="top" wrapText="1"/>
    </xf>
    <xf numFmtId="0" fontId="0" fillId="0" borderId="0" xfId="0" applyAlignment="1">
      <alignment horizontal="center"/>
    </xf>
    <xf numFmtId="14" fontId="1" fillId="2" borderId="0" xfId="0" applyNumberFormat="1" applyFont="1" applyFill="1" applyAlignment="1">
      <alignment horizontal="left" vertical="top" wrapText="1"/>
    </xf>
    <xf numFmtId="0" fontId="1" fillId="2" borderId="1" xfId="0" applyFont="1" applyFill="1" applyBorder="1" applyAlignment="1">
      <alignment vertical="center"/>
    </xf>
    <xf numFmtId="4" fontId="22" fillId="5" borderId="0" xfId="0" applyNumberFormat="1" applyFont="1" applyFill="1" applyAlignment="1">
      <alignment horizontal="right" wrapText="1"/>
    </xf>
    <xf numFmtId="4" fontId="22" fillId="5" borderId="0" xfId="0" applyNumberFormat="1" applyFont="1" applyFill="1" applyAlignment="1">
      <alignment horizontal="right" wrapText="1" readingOrder="1"/>
    </xf>
    <xf numFmtId="4" fontId="22" fillId="6" borderId="0" xfId="0" applyNumberFormat="1" applyFont="1" applyFill="1" applyAlignment="1">
      <alignment horizontal="right" wrapText="1" readingOrder="1"/>
    </xf>
    <xf numFmtId="4" fontId="22" fillId="0" borderId="0" xfId="0" applyNumberFormat="1" applyFont="1" applyAlignment="1">
      <alignment horizontal="right" wrapText="1"/>
    </xf>
    <xf numFmtId="4" fontId="22" fillId="7" borderId="0" xfId="0" applyNumberFormat="1" applyFont="1" applyFill="1" applyAlignment="1">
      <alignment horizontal="right" wrapText="1"/>
    </xf>
    <xf numFmtId="4" fontId="25" fillId="5" borderId="0" xfId="0" applyNumberFormat="1" applyFont="1" applyFill="1" applyAlignment="1">
      <alignment horizontal="right" wrapText="1" readingOrder="1"/>
    </xf>
    <xf numFmtId="0" fontId="3" fillId="4" borderId="0" xfId="0" applyFont="1" applyFill="1" applyAlignment="1">
      <alignment horizontal="left" vertical="center"/>
    </xf>
    <xf numFmtId="4" fontId="8" fillId="2" borderId="0" xfId="0" applyNumberFormat="1" applyFont="1" applyFill="1" applyAlignment="1">
      <alignment horizontal="center" vertical="center"/>
    </xf>
    <xf numFmtId="4" fontId="3" fillId="0" borderId="0" xfId="0" applyNumberFormat="1" applyFont="1" applyAlignment="1">
      <alignment horizontal="left" vertical="center"/>
    </xf>
    <xf numFmtId="49" fontId="3" fillId="0" borderId="0" xfId="0" quotePrefix="1" applyNumberFormat="1" applyFont="1" applyAlignment="1">
      <alignment horizontal="left" vertical="center"/>
    </xf>
    <xf numFmtId="49" fontId="3" fillId="0" borderId="0" xfId="0" applyNumberFormat="1" applyFont="1" applyAlignment="1">
      <alignment horizontal="left" vertical="center"/>
    </xf>
    <xf numFmtId="171" fontId="4" fillId="2" borderId="0" xfId="0" applyNumberFormat="1" applyFont="1" applyFill="1" applyAlignment="1">
      <alignment horizontal="center" vertical="center" wrapText="1"/>
    </xf>
    <xf numFmtId="0" fontId="30" fillId="2" borderId="0" xfId="0" applyFont="1" applyFill="1" applyAlignment="1">
      <alignment horizontal="left" vertical="center"/>
    </xf>
    <xf numFmtId="14" fontId="0" fillId="0" borderId="0" xfId="0" applyNumberFormat="1" applyAlignment="1">
      <alignment horizontal="left"/>
    </xf>
    <xf numFmtId="4" fontId="0" fillId="0" borderId="0" xfId="0" applyNumberFormat="1" applyAlignment="1">
      <alignment horizontal="left"/>
    </xf>
    <xf numFmtId="4" fontId="30" fillId="2" borderId="0" xfId="0" applyNumberFormat="1" applyFont="1" applyFill="1" applyAlignment="1">
      <alignment horizontal="left" vertical="center"/>
    </xf>
    <xf numFmtId="4" fontId="3" fillId="0" borderId="0" xfId="0" applyNumberFormat="1" applyFont="1" applyAlignment="1">
      <alignment horizontal="left" vertical="center" wrapText="1"/>
    </xf>
    <xf numFmtId="0" fontId="3" fillId="0" borderId="0" xfId="0" applyFont="1" applyAlignment="1">
      <alignment horizontal="left"/>
    </xf>
    <xf numFmtId="14" fontId="2" fillId="0" borderId="0" xfId="1" applyNumberFormat="1" applyAlignment="1">
      <alignment horizontal="left"/>
    </xf>
    <xf numFmtId="0" fontId="30" fillId="2" borderId="0" xfId="0" applyFont="1" applyFill="1" applyAlignment="1">
      <alignment horizontal="right" vertical="center"/>
    </xf>
    <xf numFmtId="4" fontId="3" fillId="0" borderId="0" xfId="0" applyNumberFormat="1" applyFont="1" applyAlignment="1">
      <alignment horizontal="right"/>
    </xf>
    <xf numFmtId="166" fontId="19" fillId="3" borderId="0" xfId="2" applyNumberFormat="1" applyFont="1" applyFill="1" applyBorder="1" applyAlignment="1">
      <alignment horizontal="center" vertical="center"/>
    </xf>
    <xf numFmtId="0" fontId="19" fillId="0" borderId="0" xfId="0" applyFont="1"/>
    <xf numFmtId="0" fontId="19" fillId="3" borderId="0" xfId="0" applyFont="1" applyFill="1"/>
    <xf numFmtId="4" fontId="19" fillId="3" borderId="0" xfId="2" applyNumberFormat="1" applyFont="1" applyFill="1" applyAlignment="1">
      <alignment horizontal="right" vertical="center"/>
    </xf>
    <xf numFmtId="0" fontId="13" fillId="2" borderId="0" xfId="0" applyFont="1" applyFill="1" applyAlignment="1">
      <alignment wrapText="1"/>
    </xf>
    <xf numFmtId="14" fontId="13" fillId="2" borderId="0" xfId="0" applyNumberFormat="1" applyFont="1" applyFill="1" applyAlignment="1">
      <alignment wrapText="1"/>
    </xf>
    <xf numFmtId="49" fontId="3" fillId="0" borderId="0" xfId="0" applyNumberFormat="1" applyFont="1"/>
    <xf numFmtId="0" fontId="17" fillId="0" borderId="0" xfId="1" applyNumberFormat="1" applyFont="1" applyFill="1" applyBorder="1"/>
    <xf numFmtId="14" fontId="3" fillId="0" borderId="0" xfId="0" applyNumberFormat="1" applyFont="1" applyAlignment="1">
      <alignment horizontal="left"/>
    </xf>
    <xf numFmtId="4" fontId="31" fillId="0" borderId="0" xfId="0" applyNumberFormat="1" applyFont="1"/>
    <xf numFmtId="0" fontId="13" fillId="2" borderId="0" xfId="0" applyFont="1" applyFill="1" applyAlignment="1">
      <alignment vertical="center"/>
    </xf>
    <xf numFmtId="4" fontId="13" fillId="2" borderId="0" xfId="0" applyNumberFormat="1" applyFont="1" applyFill="1" applyAlignment="1">
      <alignment vertical="center"/>
    </xf>
    <xf numFmtId="0" fontId="11" fillId="3" borderId="0" xfId="0" applyFont="1" applyFill="1" applyAlignment="1">
      <alignment horizontal="left" vertical="center"/>
    </xf>
    <xf numFmtId="0" fontId="19" fillId="3" borderId="0" xfId="0" applyFont="1" applyFill="1" applyAlignment="1">
      <alignment horizontal="left" vertical="center"/>
    </xf>
    <xf numFmtId="14" fontId="0" fillId="0" borderId="0" xfId="0" applyNumberFormat="1" applyAlignment="1">
      <alignment vertical="center"/>
    </xf>
    <xf numFmtId="0" fontId="7" fillId="0" borderId="0" xfId="1" applyNumberFormat="1" applyFont="1" applyFill="1" applyBorder="1" applyAlignment="1"/>
    <xf numFmtId="49" fontId="3" fillId="0" borderId="0" xfId="0" applyNumberFormat="1" applyFont="1" applyAlignment="1">
      <alignment horizontal="right"/>
    </xf>
    <xf numFmtId="166" fontId="19" fillId="3" borderId="0" xfId="2" applyNumberFormat="1" applyFont="1" applyFill="1" applyAlignment="1">
      <alignment horizontal="center" vertical="center"/>
    </xf>
    <xf numFmtId="14" fontId="13" fillId="2" borderId="0" xfId="0" applyNumberFormat="1" applyFont="1" applyFill="1" applyAlignment="1">
      <alignment vertical="center"/>
    </xf>
    <xf numFmtId="4" fontId="25" fillId="5" borderId="0" xfId="0" applyNumberFormat="1" applyFont="1" applyFill="1" applyAlignment="1">
      <alignment horizontal="right" readingOrder="1"/>
    </xf>
    <xf numFmtId="0" fontId="2" fillId="8" borderId="14" xfId="1" applyNumberFormat="1" applyFill="1" applyBorder="1"/>
    <xf numFmtId="0" fontId="13" fillId="2" borderId="0" xfId="0" applyFont="1" applyFill="1" applyAlignment="1">
      <alignment horizontal="center" vertical="center"/>
    </xf>
    <xf numFmtId="4" fontId="33" fillId="0" borderId="0" xfId="2" applyNumberFormat="1" applyFont="1" applyBorder="1" applyAlignment="1">
      <alignment horizontal="right" vertical="center" wrapText="1"/>
    </xf>
    <xf numFmtId="0" fontId="2" fillId="0" borderId="14" xfId="1" applyNumberFormat="1" applyBorder="1"/>
    <xf numFmtId="168" fontId="0" fillId="0" borderId="0" xfId="0" applyNumberFormat="1"/>
    <xf numFmtId="0" fontId="0" fillId="0" borderId="4" xfId="0" applyBorder="1"/>
    <xf numFmtId="0" fontId="0" fillId="0" borderId="7" xfId="0" applyBorder="1"/>
    <xf numFmtId="0" fontId="0" fillId="0" borderId="10" xfId="0" applyBorder="1"/>
    <xf numFmtId="14" fontId="0" fillId="0" borderId="5" xfId="0" applyNumberFormat="1" applyBorder="1"/>
    <xf numFmtId="14" fontId="0" fillId="0" borderId="8" xfId="0" applyNumberFormat="1" applyBorder="1"/>
    <xf numFmtId="14" fontId="0" fillId="0" borderId="11" xfId="0" applyNumberFormat="1" applyBorder="1"/>
    <xf numFmtId="0" fontId="0" fillId="0" borderId="5" xfId="0" applyBorder="1"/>
    <xf numFmtId="0" fontId="0" fillId="0" borderId="8" xfId="0" applyBorder="1"/>
    <xf numFmtId="0" fontId="0" fillId="0" borderId="11" xfId="0" applyBorder="1"/>
    <xf numFmtId="166" fontId="0" fillId="0" borderId="5" xfId="0" applyNumberFormat="1" applyBorder="1" applyAlignment="1">
      <alignment horizontal="right"/>
    </xf>
    <xf numFmtId="166" fontId="0" fillId="0" borderId="8" xfId="0" applyNumberFormat="1" applyBorder="1" applyAlignment="1">
      <alignment horizontal="right"/>
    </xf>
    <xf numFmtId="166" fontId="0" fillId="0" borderId="11" xfId="0" applyNumberFormat="1" applyBorder="1" applyAlignment="1">
      <alignment horizontal="right"/>
    </xf>
    <xf numFmtId="0" fontId="0" fillId="0" borderId="6" xfId="0" applyBorder="1"/>
    <xf numFmtId="0" fontId="0" fillId="0" borderId="9" xfId="0" applyBorder="1"/>
    <xf numFmtId="0" fontId="0" fillId="0" borderId="12" xfId="0" applyBorder="1"/>
    <xf numFmtId="0" fontId="0" fillId="0" borderId="0" xfId="0" applyAlignment="1">
      <alignment horizontal="center"/>
    </xf>
    <xf numFmtId="0" fontId="0" fillId="0" borderId="0" xfId="0" applyAlignment="1">
      <alignment horizontal="center" vertical="center"/>
    </xf>
    <xf numFmtId="172" fontId="0" fillId="0" borderId="0" xfId="0" applyNumberFormat="1" applyAlignment="1">
      <alignment horizontal="center"/>
    </xf>
    <xf numFmtId="0" fontId="32" fillId="0" borderId="0" xfId="0" applyFont="1" applyAlignment="1">
      <alignment horizontal="center" vertical="center"/>
    </xf>
  </cellXfs>
  <cellStyles count="3">
    <cellStyle name="Hyperlink" xfId="1" xr:uid="{00000000-000B-0000-0000-000008000000}"/>
    <cellStyle name="Moneda" xfId="2" builtinId="4"/>
    <cellStyle name="Normal" xfId="0" builtinId="0"/>
  </cellStyles>
  <dxfs count="240">
    <dxf>
      <font>
        <color rgb="FF006100"/>
      </font>
      <fill>
        <patternFill>
          <bgColor rgb="FFC6EFCE"/>
        </patternFill>
      </fill>
    </dxf>
    <dxf>
      <font>
        <color theme="1" tint="0.499984740745262"/>
      </font>
      <fill>
        <patternFill patternType="solid">
          <bgColor theme="6" tint="0.79998168889431442"/>
        </patternFill>
      </fill>
    </dxf>
    <dxf>
      <font>
        <color rgb="FF9C0006"/>
      </font>
      <fill>
        <patternFill>
          <bgColor rgb="FFFFC7CE"/>
        </patternFill>
      </fill>
    </dxf>
    <dxf>
      <font>
        <color rgb="FF006100"/>
      </font>
      <fill>
        <patternFill>
          <bgColor rgb="FFC6EFCE"/>
        </patternFill>
      </fill>
    </dxf>
    <dxf>
      <font>
        <color theme="1"/>
      </font>
      <fill>
        <patternFill patternType="solid">
          <bgColor theme="6"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3"/>
      </font>
      <fill>
        <patternFill patternType="solid">
          <bgColor theme="2"/>
        </patternFill>
      </fill>
    </dxf>
    <dxf>
      <font>
        <color rgb="FF9C0006"/>
      </font>
      <fill>
        <patternFill>
          <bgColor rgb="FFFFC7CE"/>
        </patternFill>
      </fill>
    </dxf>
    <dxf>
      <font>
        <color rgb="FF006100"/>
      </font>
      <fill>
        <patternFill>
          <bgColor rgb="FFC6EFCE"/>
        </patternFill>
      </fill>
    </dxf>
    <dxf>
      <font>
        <b/>
        <i val="0"/>
        <color rgb="FF006100"/>
      </font>
      <fill>
        <patternFill patternType="solid">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4" formatCode="#,##0.00"/>
    </dxf>
    <dxf>
      <numFmt numFmtId="4" formatCode="#,##0.00"/>
    </dxf>
    <dxf>
      <numFmt numFmtId="0" formatCode="General"/>
    </dxf>
    <dxf>
      <numFmt numFmtId="0" formatCode="General"/>
    </dxf>
    <dxf>
      <numFmt numFmtId="19" formatCode="dd/mm/yyyy"/>
    </dxf>
    <dxf>
      <numFmt numFmtId="19" formatCode="dd/mm/yyyy"/>
      <alignment horizontal="general" vertical="center" textRotation="0" wrapText="0" indent="0" justifyLastLine="0" shrinkToFit="0" readingOrder="0"/>
    </dxf>
    <dxf>
      <numFmt numFmtId="0" formatCode="General"/>
    </dxf>
    <dxf>
      <numFmt numFmtId="0" formatCode="General"/>
    </dxf>
    <dxf>
      <numFmt numFmtId="0" formatCode="General"/>
    </dxf>
    <dxf>
      <font>
        <color theme="0"/>
      </font>
      <fill>
        <patternFill patternType="solid">
          <fgColor indexed="64"/>
          <bgColor rgb="FFC00000"/>
        </patternFill>
      </fill>
      <alignment vertical="center"/>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4" formatCode="#,##0.00"/>
      <alignment horizontal="general"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4" formatCode="#,##0.0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wrapText="0"/>
    </dxf>
    <dxf>
      <font>
        <sz val="12"/>
        <color theme="0"/>
      </font>
      <fill>
        <patternFill patternType="solid">
          <fgColor indexed="64"/>
          <bgColor rgb="FFC00000"/>
        </patternFill>
      </fill>
      <alignment horizontal="left" vertical="center" wrapText="0"/>
    </dxf>
    <dxf>
      <font>
        <color theme="1"/>
        <family val="2"/>
      </font>
      <fill>
        <patternFill patternType="none"/>
      </fill>
      <alignment horizontal="left" wrapText="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color theme="1"/>
      </font>
      <fill>
        <patternFill patternType="none"/>
      </fill>
      <alignment horizontal="center" vertical="center" wrapText="0"/>
    </dxf>
    <dxf>
      <font>
        <b/>
        <i val="0"/>
        <strike val="0"/>
        <condense val="0"/>
        <extend val="0"/>
        <outline val="0"/>
        <shadow val="0"/>
        <u val="none"/>
        <vertAlign val="baseline"/>
        <sz val="12"/>
        <color theme="1"/>
        <name val="Calibri"/>
        <family val="2"/>
        <scheme val="minor"/>
      </font>
      <numFmt numFmtId="19" formatCode="dd/mm/yyyy"/>
      <alignment horizontal="left"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9" formatCode="dd/mm/yyyy"/>
      <alignment horizontal="left" vertical="bottom" textRotation="0" wrapText="0" indent="0" justifyLastLine="0" shrinkToFit="0" readingOrder="0"/>
    </dxf>
    <dxf>
      <font>
        <b/>
        <i val="0"/>
        <strike val="0"/>
        <condense val="0"/>
        <extend val="0"/>
        <outline val="0"/>
        <shadow val="0"/>
        <u val="none"/>
        <vertAlign val="baseline"/>
        <sz val="12"/>
        <color rgb="FF000000"/>
        <name val="Aptos Narrow"/>
        <family val="2"/>
        <scheme val="none"/>
      </font>
      <numFmt numFmtId="4" formatCode="#,##0.00"/>
      <fill>
        <patternFill patternType="none">
          <fgColor indexed="64"/>
          <bgColor indexed="65"/>
        </patternFill>
      </fill>
      <alignment horizontal="general" vertical="bottom" textRotation="0" wrapText="0" indent="0" justifyLastLine="0" shrinkToFit="0" readingOrder="0"/>
    </dxf>
    <dxf>
      <font>
        <color theme="1"/>
      </font>
      <fill>
        <patternFill patternType="none"/>
      </fill>
      <alignment horizontal="left" vertical="bottom" textRotation="0" wrapText="0" indent="0" justifyLastLine="0" shrinkToFit="0" readingOrder="0"/>
    </dxf>
    <dxf>
      <font>
        <color theme="1"/>
      </font>
      <fill>
        <patternFill patternType="none"/>
      </fill>
      <alignment horizontal="left" wrapText="0"/>
    </dxf>
    <dxf>
      <font>
        <b/>
        <sz val="12"/>
        <color theme="1"/>
        <name val="Calibri"/>
        <scheme val="minor"/>
      </font>
      <numFmt numFmtId="19" formatCode="dd/mm/yyyy"/>
      <fill>
        <patternFill patternType="none"/>
      </fill>
      <alignment horizontal="left" vertical="center" wrapText="0"/>
    </dxf>
    <dxf>
      <font>
        <b/>
        <color theme="1"/>
        <name val="Calibri"/>
        <scheme val="minor"/>
      </font>
      <fill>
        <patternFill patternType="none"/>
      </fill>
      <alignment horizontal="left" wrapText="0"/>
    </dxf>
    <dxf>
      <font>
        <b/>
        <color rgb="FF000000"/>
        <name val="Aptos Narrow"/>
        <family val="2"/>
        <scheme val="none"/>
      </font>
      <numFmt numFmtId="4" formatCode="#,##0.00"/>
      <fill>
        <patternFill patternType="none">
          <fgColor indexed="64"/>
          <bgColor indexed="65"/>
        </patternFill>
      </fill>
      <alignment horizontal="right" vertical="bottom" textRotation="0" wrapText="0" indent="0" justifyLastLine="0" shrinkToFit="0" readingOrder="0"/>
    </dxf>
    <dxf>
      <font>
        <color theme="1"/>
      </font>
      <fill>
        <patternFill patternType="none"/>
      </fill>
      <alignment horizontal="left" wrapText="0"/>
    </dxf>
    <dxf>
      <font>
        <color theme="1"/>
      </font>
      <fill>
        <patternFill patternType="none"/>
      </fill>
      <alignment horizontal="left" wrapText="0"/>
    </dxf>
    <dxf>
      <font>
        <color theme="1"/>
      </font>
      <fill>
        <patternFill patternType="none"/>
      </fill>
      <alignment horizontal="left" wrapText="0"/>
    </dxf>
    <dxf>
      <font>
        <color theme="1"/>
      </font>
      <fill>
        <patternFill patternType="none"/>
      </fill>
      <alignment horizontal="left" wrapText="0"/>
    </dxf>
    <dxf>
      <font>
        <color theme="1"/>
      </font>
      <fill>
        <patternFill patternType="none"/>
      </fill>
      <alignment horizontal="left" wrapText="0"/>
    </dxf>
    <dxf>
      <border outline="0">
        <top style="thin">
          <color theme="4" tint="0.39997558519241921"/>
        </top>
      </border>
    </dxf>
    <dxf>
      <font>
        <color theme="1"/>
        <family val="2"/>
      </font>
      <fill>
        <patternFill patternType="none"/>
      </fill>
      <alignment horizontal="lef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left" vertical="center" textRotation="0" wrapText="0" indent="0" justifyLastLine="0" shrinkToFit="0" readingOrder="0"/>
    </dxf>
    <dxf>
      <font>
        <color theme="1"/>
      </font>
      <fill>
        <patternFill patternType="none"/>
      </fill>
      <alignment horizontal="right" wrapText="0"/>
    </dxf>
    <dxf>
      <font>
        <color theme="1"/>
      </font>
      <fill>
        <patternFill patternType="none"/>
      </fill>
      <alignment wrapText="0"/>
    </dxf>
    <dxf>
      <font>
        <b/>
        <i val="0"/>
        <strike val="0"/>
        <condense val="0"/>
        <extend val="0"/>
        <outline val="0"/>
        <shadow val="0"/>
        <u val="none"/>
        <vertAlign val="baseline"/>
        <sz val="11"/>
        <color theme="1"/>
        <name val="Calibri"/>
        <family val="2"/>
        <scheme val="minor"/>
      </font>
      <numFmt numFmtId="25" formatCode="hh:mm"/>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9" formatCode="dd/mm/yyyy"/>
      <alignment horizontal="right" vertical="bottom" textRotation="0" wrapText="0" indent="0" justifyLastLine="0" shrinkToFit="0" readingOrder="0"/>
    </dxf>
    <dxf>
      <font>
        <color theme="1"/>
      </font>
      <fill>
        <patternFill patternType="none"/>
      </fill>
      <alignment horizontal="right" wrapText="0"/>
    </dxf>
    <dxf>
      <font>
        <color theme="1"/>
      </font>
      <fill>
        <patternFill patternType="none"/>
      </fill>
      <alignment wrapText="0"/>
    </dxf>
    <dxf>
      <font>
        <color theme="1"/>
      </font>
      <fill>
        <patternFill patternType="none"/>
      </fill>
      <alignment horizontal="right" wrapText="0"/>
    </dxf>
    <dxf>
      <font>
        <color theme="1"/>
      </font>
      <fill>
        <patternFill patternType="none"/>
      </fill>
      <alignment wrapText="0"/>
    </dxf>
    <dxf>
      <font>
        <color theme="1"/>
      </font>
      <fill>
        <patternFill patternType="none"/>
      </fill>
      <alignment horizontal="right" wrapText="0"/>
    </dxf>
    <dxf>
      <font>
        <color theme="1"/>
      </font>
      <fill>
        <patternFill patternType="none"/>
      </fill>
      <alignment wrapText="0"/>
    </dxf>
    <dxf>
      <font>
        <color theme="1"/>
      </font>
      <fill>
        <patternFill patternType="none"/>
      </fill>
      <alignment horizontal="right" wrapText="0"/>
    </dxf>
    <dxf>
      <font>
        <color theme="1"/>
      </font>
      <fill>
        <patternFill patternType="none"/>
      </fill>
      <alignment wrapText="0"/>
    </dxf>
    <dxf>
      <font>
        <color theme="1"/>
      </font>
      <numFmt numFmtId="168" formatCode="[$-F400]h:mm:ss\ AM/PM"/>
      <fill>
        <patternFill patternType="none"/>
      </fill>
      <alignment horizontal="right" wrapText="0"/>
    </dxf>
    <dxf>
      <font>
        <color theme="1"/>
      </font>
      <fill>
        <patternFill patternType="none"/>
      </fill>
      <alignment horizontal="right" wrapText="0"/>
    </dxf>
    <dxf>
      <font>
        <color theme="1"/>
      </font>
      <fill>
        <patternFill patternType="none"/>
      </fill>
      <alignment wrapText="0"/>
    </dxf>
    <dxf>
      <font>
        <color theme="1"/>
      </font>
      <fill>
        <patternFill patternType="none"/>
      </fill>
      <alignment wrapText="0"/>
    </dxf>
    <dxf>
      <font>
        <color theme="1"/>
      </font>
      <fill>
        <patternFill patternType="none"/>
      </fill>
      <alignment wrapText="0"/>
    </dxf>
    <dxf>
      <font>
        <color theme="1"/>
      </font>
      <fill>
        <patternFill patternType="none"/>
      </fill>
      <alignment wrapText="0"/>
    </dxf>
    <dxf>
      <font>
        <color theme="1"/>
      </font>
      <fill>
        <patternFill patternType="none"/>
      </fill>
      <alignment wrapText="0"/>
    </dxf>
    <dxf>
      <font>
        <color theme="1"/>
      </font>
      <fill>
        <patternFill patternType="none"/>
      </fill>
      <alignment wrapText="0"/>
    </dxf>
    <dxf>
      <font>
        <color theme="1"/>
      </font>
      <fill>
        <patternFill patternType="none"/>
      </fill>
      <alignment wrapText="0"/>
    </dxf>
    <dxf>
      <border outline="0">
        <top style="thin">
          <color theme="4" tint="0.39997558519241921"/>
        </top>
      </border>
    </dxf>
    <dxf>
      <font>
        <color theme="1"/>
        <family val="2"/>
      </font>
      <fill>
        <patternFill patternType="none"/>
      </fill>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center" vertical="center" wrapText="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font>
        <b/>
        <i val="0"/>
        <strike val="0"/>
        <condense val="0"/>
        <extend val="0"/>
        <outline val="0"/>
        <shadow val="0"/>
        <u/>
        <vertAlign val="baseline"/>
        <sz val="11"/>
        <color theme="1"/>
        <name val="Calibri"/>
        <family val="2"/>
        <scheme val="minor"/>
      </font>
      <numFmt numFmtId="30" formatCode="@"/>
      <fill>
        <patternFill patternType="none">
          <fgColor indexed="64"/>
          <bgColor indexed="65"/>
        </patternFill>
      </fill>
      <alignment horizontal="left" vertical="top" textRotation="0" wrapText="0" indent="0" justifyLastLine="0" shrinkToFit="0" readingOrder="0"/>
    </dxf>
    <dxf>
      <font>
        <b/>
        <sz val="11"/>
        <color theme="1"/>
      </font>
      <numFmt numFmtId="30" formatCode="@"/>
      <fill>
        <patternFill patternType="none">
          <fgColor theme="4" tint="0.79998168889431442"/>
          <bgColor theme="4" tint="0.79998168889431442"/>
        </patternFill>
      </fill>
      <alignment horizontal="left" vertical="top" wrapText="0"/>
    </dxf>
    <dxf>
      <font>
        <b/>
        <i val="0"/>
        <strike val="0"/>
        <condense val="0"/>
        <extend val="0"/>
        <outline val="0"/>
        <shadow val="0"/>
        <u val="none"/>
        <vertAlign val="baseline"/>
        <sz val="11"/>
        <color rgb="FF000000"/>
        <name val="Aptos Narrow"/>
        <family val="2"/>
        <scheme val="none"/>
      </font>
      <numFmt numFmtId="4" formatCode="#,##0.00"/>
      <fill>
        <patternFill patternType="none">
          <fgColor indexed="64"/>
          <bgColor indexed="65"/>
        </patternFill>
      </fill>
      <alignment horizontal="general" vertical="bottom" textRotation="0" wrapText="0" indent="0" justifyLastLine="0" shrinkToFit="0" readingOrder="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fill>
        <patternFill patternType="none"/>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font>
        <b/>
        <sz val="11"/>
        <color theme="1"/>
      </font>
      <numFmt numFmtId="30" formatCode="@"/>
      <fill>
        <patternFill patternType="none">
          <fgColor theme="4" tint="0.79998168889431442"/>
          <bgColor theme="4" tint="0.79998168889431442"/>
        </patternFill>
      </fill>
      <alignment horizontal="left" vertical="top" wrapText="0"/>
    </dxf>
    <dxf>
      <border outline="0">
        <top style="thin">
          <color theme="4" tint="0.39997558519241921"/>
        </top>
      </border>
    </dxf>
    <dxf>
      <font>
        <b/>
        <sz val="11"/>
        <color theme="1"/>
        <family val="2"/>
      </font>
      <fill>
        <patternFill patternType="none"/>
      </fill>
      <alignment horizontal="left" vertical="top"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center" vertical="center" wrapText="1"/>
    </dxf>
    <dxf>
      <font>
        <b/>
        <i val="0"/>
        <strike val="0"/>
        <condense val="0"/>
        <extend val="0"/>
        <outline val="0"/>
        <shadow val="0"/>
        <u val="none"/>
        <vertAlign val="baseline"/>
        <sz val="11"/>
        <color theme="1"/>
        <name val="Calibri"/>
        <family val="2"/>
        <scheme val="minor"/>
      </font>
      <alignment horizontal="left" vertical="center" wrapText="1"/>
    </dxf>
    <dxf>
      <font>
        <b/>
        <i val="0"/>
        <strike val="0"/>
        <condense val="0"/>
        <extend val="0"/>
        <outline val="0"/>
        <shadow val="0"/>
        <u val="none"/>
        <vertAlign val="baseline"/>
        <sz val="11"/>
        <color theme="1"/>
        <name val="Calibri"/>
        <family val="2"/>
        <scheme val="minor"/>
      </font>
      <numFmt numFmtId="4" formatCode="#,##0.00"/>
      <alignment horizontal="left" vertical="center" wrapText="0"/>
    </dxf>
    <dxf>
      <font>
        <b/>
        <i val="0"/>
        <strike val="0"/>
        <condense val="0"/>
        <extend val="0"/>
        <outline val="0"/>
        <shadow val="0"/>
        <u val="none"/>
        <vertAlign val="baseline"/>
        <sz val="11"/>
        <color theme="1"/>
        <name val="Calibri"/>
        <family val="2"/>
        <scheme val="minor"/>
      </font>
      <numFmt numFmtId="4" formatCode="#,##0.00"/>
      <alignment horizontal="left" vertical="center" wrapText="0"/>
    </dxf>
    <dxf>
      <font>
        <b/>
        <i val="0"/>
        <strike val="0"/>
        <condense val="0"/>
        <extend val="0"/>
        <outline val="0"/>
        <shadow val="0"/>
        <u val="none"/>
        <vertAlign val="baseline"/>
        <sz val="11"/>
        <color theme="1"/>
        <name val="Calibri"/>
        <family val="2"/>
        <scheme val="minor"/>
      </font>
      <numFmt numFmtId="4" formatCode="#,##0.00"/>
      <alignment horizontal="left" vertical="center" wrapText="0"/>
    </dxf>
    <dxf>
      <font>
        <b/>
        <color theme="1"/>
      </font>
      <alignment horizontal="left" vertical="center" wrapText="0"/>
    </dxf>
    <dxf>
      <font>
        <b val="0"/>
        <i val="0"/>
        <strike val="0"/>
        <condense val="0"/>
        <extend val="0"/>
        <outline val="0"/>
        <shadow val="0"/>
        <u val="none"/>
        <vertAlign val="baseline"/>
        <sz val="11"/>
        <color rgb="FF000000"/>
        <name val="Montserrat"/>
        <scheme val="none"/>
      </font>
      <numFmt numFmtId="166" formatCode="[$$-80A]#,##0.00"/>
      <fill>
        <patternFill patternType="solid">
          <fgColor theme="0" tint="-0.14999847407452621"/>
          <bgColor theme="0" tint="-0.14999847407452621"/>
        </patternFill>
      </fill>
      <alignment horizontal="left" vertical="center" textRotation="0" wrapText="0" indent="0" justifyLastLine="0" shrinkToFit="0" readingOrder="0"/>
    </dxf>
    <dxf>
      <font>
        <color rgb="FF000000"/>
        <name val="Montserrat"/>
        <scheme val="none"/>
      </font>
      <numFmt numFmtId="4" formatCode="#,##0.00"/>
      <fill>
        <patternFill patternType="solid">
          <fgColor theme="0" tint="-0.14999847407452621"/>
          <bgColor theme="0" tint="-0.14999847407452621"/>
        </patternFill>
      </fill>
      <alignment horizontal="right" vertical="center" textRotation="0" wrapText="1" indent="0" justifyLastLine="0" shrinkToFit="0" readingOrder="0"/>
    </dxf>
    <dxf>
      <font>
        <b val="0"/>
        <i val="0"/>
        <strike val="0"/>
        <condense val="0"/>
        <extend val="0"/>
        <outline val="0"/>
        <shadow val="0"/>
        <u val="none"/>
        <vertAlign val="baseline"/>
        <sz val="11"/>
        <color rgb="FF000000"/>
        <name val="Segoe UI"/>
        <charset val="1"/>
        <scheme val="none"/>
      </font>
      <fill>
        <patternFill patternType="solid">
          <fgColor theme="0" tint="-0.14999847407452621"/>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Segoe UI"/>
        <charset val="1"/>
        <scheme val="none"/>
      </font>
      <numFmt numFmtId="0" formatCode="General"/>
      <fill>
        <patternFill patternType="solid">
          <fgColor theme="0" tint="-0.14999847407452621"/>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Segoe UI"/>
        <charset val="1"/>
        <scheme val="none"/>
      </font>
      <fill>
        <patternFill patternType="solid">
          <fgColor theme="0" tint="-0.14999847407452621"/>
          <bgColor theme="0" tint="-0.14999847407452621"/>
        </patternFill>
      </fill>
      <alignment horizontal="left" vertical="center" textRotation="0" wrapText="0" indent="0" justifyLastLine="0" shrinkToFit="0" readingOrder="0"/>
    </dxf>
    <dxf>
      <font>
        <b val="0"/>
      </font>
      <numFmt numFmtId="4" formatCode="#,##0.00"/>
      <alignment horizontal="right"/>
    </dxf>
    <dxf>
      <font>
        <b/>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color theme="1"/>
      </font>
      <alignment horizontal="left" vertical="center" wrapText="0"/>
    </dxf>
    <dxf>
      <font>
        <b/>
        <i val="0"/>
        <strike val="0"/>
        <condense val="0"/>
        <extend val="0"/>
        <outline val="0"/>
        <shadow val="0"/>
        <u val="none"/>
        <vertAlign val="baseline"/>
        <sz val="11"/>
        <color theme="1"/>
        <name val="Segoe UI"/>
        <charset val="1"/>
        <scheme val="none"/>
      </font>
      <alignment horizontal="left" vertical="center" wrapText="0"/>
    </dxf>
    <dxf>
      <font>
        <b/>
        <color theme="1"/>
      </font>
      <alignment horizontal="left" vertical="center" textRotation="0" wrapText="0" indent="0" justifyLastLine="0" shrinkToFit="0" readingOrder="0"/>
    </dxf>
    <dxf>
      <font>
        <b/>
        <color theme="1"/>
      </font>
      <alignment horizontal="left" vertical="center" textRotation="0" wrapText="0" indent="0" justifyLastLine="0" shrinkToFit="0" readingOrder="0"/>
    </dxf>
    <dxf>
      <font>
        <b/>
        <color theme="1"/>
      </font>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5" formatCode="[$-C0A]d\-mmm\-yy;@"/>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71" formatCode="dd/mm/yyyy;@"/>
      <alignment horizontal="left" vertical="center" textRotation="0" wrapText="0" indent="0" justifyLastLine="0" shrinkToFit="0" readingOrder="0"/>
    </dxf>
    <dxf>
      <font>
        <b/>
        <color theme="1"/>
      </font>
      <numFmt numFmtId="171" formatCode="dd/mm/yyyy;@"/>
      <alignment horizontal="left" vertical="center" textRotation="0" wrapText="0" indent="0" justifyLastLine="0" shrinkToFit="0" readingOrder="0"/>
    </dxf>
    <dxf>
      <font>
        <b/>
        <color theme="1"/>
      </font>
      <alignment horizontal="left" vertical="center" textRotation="0" wrapText="0" indent="0" justifyLastLine="0" shrinkToFit="0" readingOrder="0"/>
    </dxf>
    <dxf>
      <font>
        <b/>
        <color theme="1"/>
      </font>
      <alignment wrapText="1"/>
    </dxf>
    <dxf>
      <alignment wrapText="1"/>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6" formatCode="[$$-80A]#,##0.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F400]h:mm:ss\ AM/PM"/>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F400]h:mm:ss\ AM/PM"/>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F400]h:mm:ss\ AM/PM"/>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F400]h:mm:ss\ AM/PM"/>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F400]h:mm:ss\ AM/P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F400]h:mm:ss\ AM/PM"/>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numFmt numFmtId="172" formatCode="&quot;$&quot;#,##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6" formatCode="[$$-80A]#,##0.00"/>
      <fill>
        <patternFill patternType="none">
          <fgColor indexed="64"/>
          <bgColor indexed="65"/>
        </patternFill>
      </fill>
      <alignment horizontal="right" vertical="bottom" textRotation="0" wrapText="0" indent="0" justifyLastLine="0" shrinkToFit="0" readingOrder="0"/>
      <protection locked="1" hidden="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C00000"/>
        </patternFill>
      </fill>
      <alignment horizontal="general" vertical="bottom" textRotation="0" wrapText="0" indent="0" justifyLastLine="0" shrinkToFit="0" readingOrder="0"/>
      <protection locked="1" hidden="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28</xdr:col>
      <xdr:colOff>0</xdr:colOff>
      <xdr:row>0</xdr:row>
      <xdr:rowOff>0</xdr:rowOff>
    </xdr:from>
    <xdr:to>
      <xdr:col>28</xdr:col>
      <xdr:colOff>4562475</xdr:colOff>
      <xdr:row>1</xdr:row>
      <xdr:rowOff>304800</xdr:rowOff>
    </xdr:to>
    <xdr:pic>
      <xdr:nvPicPr>
        <xdr:cNvPr id="2" name="Imagen 1">
          <a:extLst>
            <a:ext uri="{FF2B5EF4-FFF2-40B4-BE49-F238E27FC236}">
              <a16:creationId xmlns:a16="http://schemas.microsoft.com/office/drawing/2014/main" id="{EEA4B8EF-FCFF-A4F5-D95E-9C8A52744C60}"/>
            </a:ext>
          </a:extLst>
        </xdr:cNvPr>
        <xdr:cNvPicPr>
          <a:picLocks noChangeAspect="1"/>
        </xdr:cNvPicPr>
      </xdr:nvPicPr>
      <xdr:blipFill>
        <a:blip xmlns:r="http://schemas.openxmlformats.org/officeDocument/2006/relationships" r:embed="rId1"/>
        <a:stretch>
          <a:fillRect/>
        </a:stretch>
      </xdr:blipFill>
      <xdr:spPr>
        <a:xfrm>
          <a:off x="90230325" y="0"/>
          <a:ext cx="4562475" cy="495300"/>
        </a:xfrm>
        <a:prstGeom prst="rect">
          <a:avLst/>
        </a:prstGeom>
      </xdr:spPr>
    </xdr:pic>
    <xdr:clientData/>
  </xdr:twoCellAnchor>
  <xdr:twoCellAnchor editAs="oneCell">
    <xdr:from>
      <xdr:col>7</xdr:col>
      <xdr:colOff>85725</xdr:colOff>
      <xdr:row>0</xdr:row>
      <xdr:rowOff>66675</xdr:rowOff>
    </xdr:from>
    <xdr:to>
      <xdr:col>8</xdr:col>
      <xdr:colOff>1981200</xdr:colOff>
      <xdr:row>1</xdr:row>
      <xdr:rowOff>809625</xdr:rowOff>
    </xdr:to>
    <xdr:pic>
      <xdr:nvPicPr>
        <xdr:cNvPr id="3" name="Imagen 2">
          <a:extLst>
            <a:ext uri="{FF2B5EF4-FFF2-40B4-BE49-F238E27FC236}">
              <a16:creationId xmlns:a16="http://schemas.microsoft.com/office/drawing/2014/main" id="{6EC24FC1-DE02-9027-9C72-935D48962147}"/>
            </a:ext>
            <a:ext uri="{147F2762-F138-4A5C-976F-8EAC2B608ADB}">
              <a16:predDERef xmlns:a16="http://schemas.microsoft.com/office/drawing/2014/main" pred="{EEA4B8EF-FCFF-A4F5-D95E-9C8A52744C60}"/>
            </a:ext>
          </a:extLst>
        </xdr:cNvPr>
        <xdr:cNvPicPr>
          <a:picLocks noChangeAspect="1"/>
        </xdr:cNvPicPr>
      </xdr:nvPicPr>
      <xdr:blipFill>
        <a:blip xmlns:r="http://schemas.openxmlformats.org/officeDocument/2006/relationships" r:embed="rId2"/>
        <a:stretch>
          <a:fillRect/>
        </a:stretch>
      </xdr:blipFill>
      <xdr:spPr>
        <a:xfrm>
          <a:off x="22307550" y="66675"/>
          <a:ext cx="6905625" cy="933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2447925</xdr:colOff>
      <xdr:row>0</xdr:row>
      <xdr:rowOff>0</xdr:rowOff>
    </xdr:from>
    <xdr:to>
      <xdr:col>12</xdr:col>
      <xdr:colOff>1495425</xdr:colOff>
      <xdr:row>0</xdr:row>
      <xdr:rowOff>1009650</xdr:rowOff>
    </xdr:to>
    <xdr:pic>
      <xdr:nvPicPr>
        <xdr:cNvPr id="2" name="Imagen 1">
          <a:extLst>
            <a:ext uri="{FF2B5EF4-FFF2-40B4-BE49-F238E27FC236}">
              <a16:creationId xmlns:a16="http://schemas.microsoft.com/office/drawing/2014/main" id="{F7A27B51-42FA-410B-F4CA-3E77E9CCE628}"/>
            </a:ext>
          </a:extLst>
        </xdr:cNvPr>
        <xdr:cNvPicPr>
          <a:picLocks noChangeAspect="1"/>
        </xdr:cNvPicPr>
      </xdr:nvPicPr>
      <xdr:blipFill>
        <a:blip xmlns:r="http://schemas.openxmlformats.org/officeDocument/2006/relationships" r:embed="rId1"/>
        <a:stretch>
          <a:fillRect/>
        </a:stretch>
      </xdr:blipFill>
      <xdr:spPr>
        <a:xfrm>
          <a:off x="19097625" y="0"/>
          <a:ext cx="9496425" cy="1009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228600</xdr:colOff>
      <xdr:row>0</xdr:row>
      <xdr:rowOff>95250</xdr:rowOff>
    </xdr:from>
    <xdr:to>
      <xdr:col>9</xdr:col>
      <xdr:colOff>2533650</xdr:colOff>
      <xdr:row>0</xdr:row>
      <xdr:rowOff>1343025</xdr:rowOff>
    </xdr:to>
    <xdr:pic>
      <xdr:nvPicPr>
        <xdr:cNvPr id="2" name="Imagen 1">
          <a:extLst>
            <a:ext uri="{FF2B5EF4-FFF2-40B4-BE49-F238E27FC236}">
              <a16:creationId xmlns:a16="http://schemas.microsoft.com/office/drawing/2014/main" id="{226FA9DA-7963-5E20-14F1-B6723E7B8427}"/>
            </a:ext>
          </a:extLst>
        </xdr:cNvPr>
        <xdr:cNvPicPr>
          <a:picLocks noChangeAspect="1"/>
        </xdr:cNvPicPr>
      </xdr:nvPicPr>
      <xdr:blipFill>
        <a:blip xmlns:r="http://schemas.openxmlformats.org/officeDocument/2006/relationships" r:embed="rId1"/>
        <a:stretch>
          <a:fillRect/>
        </a:stretch>
      </xdr:blipFill>
      <xdr:spPr>
        <a:xfrm>
          <a:off x="5353050" y="95250"/>
          <a:ext cx="13173075" cy="1247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1257300</xdr:colOff>
      <xdr:row>0</xdr:row>
      <xdr:rowOff>171450</xdr:rowOff>
    </xdr:from>
    <xdr:to>
      <xdr:col>9</xdr:col>
      <xdr:colOff>428625</xdr:colOff>
      <xdr:row>0</xdr:row>
      <xdr:rowOff>1228725</xdr:rowOff>
    </xdr:to>
    <xdr:pic>
      <xdr:nvPicPr>
        <xdr:cNvPr id="2" name="Imagen 1">
          <a:extLst>
            <a:ext uri="{FF2B5EF4-FFF2-40B4-BE49-F238E27FC236}">
              <a16:creationId xmlns:a16="http://schemas.microsoft.com/office/drawing/2014/main" id="{6B2C0DD0-AA66-E37C-5288-6549E0FB3965}"/>
            </a:ext>
          </a:extLst>
        </xdr:cNvPr>
        <xdr:cNvPicPr>
          <a:picLocks noChangeAspect="1"/>
        </xdr:cNvPicPr>
      </xdr:nvPicPr>
      <xdr:blipFill>
        <a:blip xmlns:r="http://schemas.openxmlformats.org/officeDocument/2006/relationships" r:embed="rId1"/>
        <a:stretch>
          <a:fillRect/>
        </a:stretch>
      </xdr:blipFill>
      <xdr:spPr>
        <a:xfrm>
          <a:off x="9525000" y="171450"/>
          <a:ext cx="7772400" cy="1057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1562100</xdr:colOff>
      <xdr:row>0</xdr:row>
      <xdr:rowOff>219075</xdr:rowOff>
    </xdr:from>
    <xdr:to>
      <xdr:col>8</xdr:col>
      <xdr:colOff>381000</xdr:colOff>
      <xdr:row>0</xdr:row>
      <xdr:rowOff>1457325</xdr:rowOff>
    </xdr:to>
    <xdr:pic>
      <xdr:nvPicPr>
        <xdr:cNvPr id="2" name="Imagen 1">
          <a:extLst>
            <a:ext uri="{FF2B5EF4-FFF2-40B4-BE49-F238E27FC236}">
              <a16:creationId xmlns:a16="http://schemas.microsoft.com/office/drawing/2014/main" id="{082DEB5D-A69B-0C0A-4FFB-74E0354D476F}"/>
            </a:ext>
          </a:extLst>
        </xdr:cNvPr>
        <xdr:cNvPicPr>
          <a:picLocks noChangeAspect="1"/>
        </xdr:cNvPicPr>
      </xdr:nvPicPr>
      <xdr:blipFill>
        <a:blip xmlns:r="http://schemas.openxmlformats.org/officeDocument/2006/relationships" r:embed="rId1"/>
        <a:stretch>
          <a:fillRect/>
        </a:stretch>
      </xdr:blipFill>
      <xdr:spPr>
        <a:xfrm>
          <a:off x="3552825" y="219075"/>
          <a:ext cx="8562975" cy="1238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2419350</xdr:colOff>
      <xdr:row>0</xdr:row>
      <xdr:rowOff>1238250</xdr:rowOff>
    </xdr:to>
    <xdr:pic>
      <xdr:nvPicPr>
        <xdr:cNvPr id="2" name="Imagen 1">
          <a:extLst>
            <a:ext uri="{FF2B5EF4-FFF2-40B4-BE49-F238E27FC236}">
              <a16:creationId xmlns:a16="http://schemas.microsoft.com/office/drawing/2014/main" id="{2D77DA57-FD37-44BC-97AA-299936181BEC}"/>
            </a:ext>
          </a:extLst>
        </xdr:cNvPr>
        <xdr:cNvPicPr>
          <a:picLocks noChangeAspect="1"/>
        </xdr:cNvPicPr>
      </xdr:nvPicPr>
      <xdr:blipFill>
        <a:blip xmlns:r="http://schemas.openxmlformats.org/officeDocument/2006/relationships" r:embed="rId1"/>
        <a:stretch>
          <a:fillRect/>
        </a:stretch>
      </xdr:blipFill>
      <xdr:spPr>
        <a:xfrm>
          <a:off x="0" y="0"/>
          <a:ext cx="8562975" cy="123825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4" xr16:uid="{02687365-4EEB-497A-A21D-56B5E0E528BF}" autoFormatId="16" applyNumberFormats="0" applyBorderFormats="0" applyFontFormats="0" applyPatternFormats="0" applyAlignmentFormats="0" applyWidthHeightFormats="0">
  <queryTableRefresh nextId="78" unboundColumnsRight="1">
    <queryTableFields count="65">
      <queryTableField id="1" name="Folio Interno de Solicitud" tableColumnId="1"/>
      <queryTableField id="2" name="Fecha Ingreso de Solicitud_x000a_" tableColumnId="2"/>
      <queryTableField id="72" name="Semaforo" tableColumnId="64"/>
      <queryTableField id="3" name="Origen de Recurso" tableColumnId="3"/>
      <queryTableField id="4" name="Dependencia" tableColumnId="4"/>
      <queryTableField id="5" name="Centro de Costo" tableColumnId="5"/>
      <queryTableField id="6" name="Capitulo" tableColumnId="6"/>
      <queryTableField id="67" name="Concepto del Gasto" tableColumnId="7"/>
      <queryTableField id="68" name="Giro o Partida" tableColumnId="8"/>
      <queryTableField id="60" name="Tipo Contracion" tableColumnId="60"/>
      <queryTableField id="9" name="Valor del Estudio de Mercado" tableColumnId="9"/>
      <queryTableField id="10" name="Estatus del Estudio de Mercado" tableColumnId="10"/>
      <queryTableField id="76" name="Estado " tableColumnId="66"/>
      <queryTableField id="11" name="Tipo de Solicitud:" tableColumnId="11"/>
      <queryTableField id="61" name="Monto SABYS" tableColumnId="61"/>
      <queryTableField id="62" name="Descripción del bien o servicio de acuerdo a la solicitud" tableColumnId="62"/>
      <queryTableField id="12" name="Contratacion Plurianual" tableColumnId="12"/>
      <queryTableField id="13" name="Monto 2026" tableColumnId="13"/>
      <queryTableField id="14" name="Monto 2027" tableColumnId="14"/>
      <queryTableField id="15" name="Monto 2028" tableColumnId="15"/>
      <queryTableField id="16" name="Monto 2029" tableColumnId="16"/>
      <queryTableField id="17" name="Folio de Solicitud de Adquisición. (CA)" tableColumnId="17"/>
      <queryTableField id="18" name="Fecha de Liberación de Estudio de Mercado" tableColumnId="18"/>
      <queryTableField id="19" name="Nombre de Testigo Social (N/A,Nombre)" tableColumnId="19"/>
      <queryTableField id="20" name="Tipo de gasto:" tableColumnId="20"/>
      <queryTableField id="21" name="Fuente de financiamiento:" tableColumnId="21"/>
      <queryTableField id="22" name="Importe de Suficiencia Presupuestal" tableColumnId="22"/>
      <queryTableField id="23" name="Oficio de Suficiencia" tableColumnId="23"/>
      <queryTableField id="24" name="Clave de Verificación" tableColumnId="24"/>
      <queryTableField id="25" name="Descripción de la Clave de Verificación" tableColumnId="25"/>
      <queryTableField id="26" name="Unidad de Medida" tableColumnId="26"/>
      <queryTableField id="27" name="¿Es contrato abierto?" tableColumnId="27"/>
      <queryTableField id="28" name="¿Es consolidado?" tableColumnId="28"/>
      <queryTableField id="29" name="Modalidad del Procedimiento Adquisitivo" tableColumnId="29"/>
      <queryTableField id="30" name="Dictamen de Procedencia(Pdf)" tableColumnId="30"/>
      <queryTableField id="31" name="Responsable del Procedimiento" tableColumnId="31"/>
      <queryTableField id="32" name="No. de procedimiento" tableColumnId="32"/>
      <queryTableField id="33" name="Convocatoria y/o Invitacion (URL)" tableColumnId="33"/>
      <queryTableField id="34" name="Medio de Publicación:" tableColumnId="34"/>
      <queryTableField id="35" name="Fecha de Junta de Aclaración:" tableColumnId="35"/>
      <queryTableField id="36" name="Hora de Junta de Aclaración:" tableColumnId="36"/>
      <queryTableField id="37" name="Fecha de Presentación y Apertura de Proposiciones:" tableColumnId="37"/>
      <queryTableField id="38" name="Hora de Presentación y Apertura de Proposiciones:" tableColumnId="38"/>
      <queryTableField id="39" name="Fecha de Sesión del Comité de Adquisiciones y Servicios para Análisis Cualitativ" tableColumnId="39"/>
      <queryTableField id="40" name="Hora de Sesión del Comité de Adquisiciones y Servicios para Análisis Cualitativo" tableColumnId="40"/>
      <queryTableField id="41" name="Fecha de Contra Oferta:_x000a_" tableColumnId="41"/>
      <queryTableField id="42" name="Hora de Contra Oferta:" tableColumnId="42"/>
      <queryTableField id="43" name="Fecha de Dictaminación de Adjudicación del Comité:" tableColumnId="43"/>
      <queryTableField id="44" name="Hora de de Dictaminación de Adjudicación del Comité:" tableColumnId="44"/>
      <queryTableField id="45" name="Fecha de Fallo:" tableColumnId="45"/>
      <queryTableField id="46" name="Hora de Fallo:" tableColumnId="46"/>
      <queryTableField id="47" name="Nombre o Razón Social" tableColumnId="47"/>
      <queryTableField id="48" name="RFC" tableColumnId="48"/>
      <queryTableField id="49" name="Representación Legal" tableColumnId="49"/>
      <queryTableField id="50" name="Cargar Documento (Pdf)" tableColumnId="50"/>
      <queryTableField id="51" name="Monto Total Adjudicación con IVA" tableColumnId="51"/>
      <queryTableField id="52" name="Numero de Contrato:" tableColumnId="52"/>
      <queryTableField id="53" name="Inicio de Vigencia:" tableColumnId="53"/>
      <queryTableField id="54" name="Termino de Vigencia:" tableColumnId="54"/>
      <queryTableField id="55" name="Publicación del Testimonio del Testigo Social:_x000a_" tableColumnId="55"/>
      <queryTableField id="56" name="REMANENTE(Suf.Presupuestal" tableColumnId="56"/>
      <queryTableField id="57" name="Nombre del Responsable del  Procedimiento" tableColumnId="57"/>
      <queryTableField id="58" name="Comentarios" tableColumnId="58"/>
      <queryTableField id="59" name="Estatus" tableColumnId="59"/>
      <queryTableField id="71" dataBound="0" tableColumnId="6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5" xr16:uid="{73DC572B-9DC6-43FD-A7DD-D29562E56872}" autoFormatId="16" applyNumberFormats="0" applyBorderFormats="0" applyFontFormats="0" applyPatternFormats="0" applyAlignmentFormats="0" applyWidthHeightFormats="0">
  <queryTableRefresh nextId="72" unboundColumnsRight="1">
    <queryTableFields count="23">
      <queryTableField id="1" name="Folio Interno de Solicitud" tableColumnId="1"/>
      <queryTableField id="66" name="Semaforo" tableColumnId="7"/>
      <queryTableField id="4" name="Dependencia" tableColumnId="4"/>
      <queryTableField id="6" name="Capitulo" tableColumnId="6"/>
      <queryTableField id="8" name="Giro o Partida" tableColumnId="8"/>
      <queryTableField id="9" name="Tipo Contracion" tableColumnId="9"/>
      <queryTableField id="70" name="Estado " tableColumnId="11"/>
      <queryTableField id="13" name="Monto SABYS" tableColumnId="13"/>
      <queryTableField id="14" name="Descripción del bien o servicio de acuerdo a la solicitud" tableColumnId="14"/>
      <queryTableField id="21" name="Folio de Solicitud de Adquisición. (CA)" tableColumnId="3"/>
      <queryTableField id="63" name="Importe de Suficiencia Presupuestal" tableColumnId="2"/>
      <queryTableField id="34" name="No. de procedimiento" tableColumnId="22"/>
      <queryTableField id="35" name="Fecha de Fallo:" tableColumnId="23"/>
      <queryTableField id="36" name="Nombre o Razón Social" tableColumnId="24"/>
      <queryTableField id="37" name="RFC" tableColumnId="25"/>
      <queryTableField id="40" name="Monto Total Adjudicación con IVA" tableColumnId="28"/>
      <queryTableField id="41" name="Numero de Contrato:" tableColumnId="29"/>
      <queryTableField id="42" name="Inicio de Vigencia:" tableColumnId="30"/>
      <queryTableField id="43" name="Termino de Vigencia:" tableColumnId="31"/>
      <queryTableField id="45" name="REMANENTE(Suf.Presupuestal" tableColumnId="33"/>
      <queryTableField id="47" name="Comentarios" tableColumnId="35"/>
      <queryTableField id="48" name="Estatus" tableColumnId="36"/>
      <queryTableField id="65"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6" xr16:uid="{C3C36418-C376-4721-A747-E6CC18E159D7}" autoFormatId="16" applyNumberFormats="0" applyBorderFormats="0" applyFontFormats="0" applyPatternFormats="0" applyAlignmentFormats="0" applyWidthHeightFormats="0">
  <queryTableRefresh nextId="15">
    <queryTableFields count="11">
      <queryTableField id="10" name="Folio Interno de Solicitud" tableColumnId="13"/>
      <queryTableField id="1" name="Dependencia" tableColumnId="14"/>
      <queryTableField id="2" name="Estatus del Estudio de Mercado" tableColumnId="15"/>
      <queryTableField id="3" name="Origen de Recurso" tableColumnId="16"/>
      <queryTableField id="4" name="Tipo Contracion" tableColumnId="17"/>
      <queryTableField id="5" name="Fecha Ingreso de Solicitud_x000a_" tableColumnId="18"/>
      <queryTableField id="6" name="Semaforo" tableColumnId="19"/>
      <queryTableField id="7" name="Partida" tableColumnId="20"/>
      <queryTableField id="13" name="Capitulo" tableColumnId="1"/>
      <queryTableField id="8" name="Descripción del bien o servicio de acuerdo a la solicitud" tableColumnId="21"/>
      <queryTableField id="12" name="Monto SABYS" tableColumnId="22"/>
    </queryTableFields>
    <queryTableDeletedFields count="1">
      <deletedField name="Monto SABYS"/>
    </queryTableDeletedFields>
  </queryTableRefresh>
</queryTable>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5B6053-1F7D-45B2-9236-AA86727A9537}" name="EstudioM_1" displayName="EstudioM_1" ref="A3:BM640" tableType="queryTable" totalsRowShown="0" headerRowDxfId="239" dataDxfId="238">
  <autoFilter ref="A3:BM640" xr:uid="{155B6053-1F7D-45B2-9236-AA86727A9537}"/>
  <sortState xmlns:xlrd2="http://schemas.microsoft.com/office/spreadsheetml/2017/richdata2" ref="A4:BM640">
    <sortCondition ref="A4:A286"/>
  </sortState>
  <tableColumns count="65">
    <tableColumn id="1" xr3:uid="{6F2096D0-31C2-4C07-92E1-D44664B52333}" uniqueName="1" name="Folio Interno de Solicitud" queryTableFieldId="1" dataDxfId="237"/>
    <tableColumn id="2" xr3:uid="{63518F4A-4160-46F4-9FD0-69B18CB50B51}" uniqueName="2" name="Fecha Ingreso de Solicitud_x000a_" queryTableFieldId="2" dataDxfId="236"/>
    <tableColumn id="64" xr3:uid="{30BCD164-6A41-45AE-B471-EA359F5C7DB7}" uniqueName="64" name="Semaforo" queryTableFieldId="72"/>
    <tableColumn id="3" xr3:uid="{5F6E03C5-8845-4273-AE61-8E88ACC4F9D0}" uniqueName="3" name="Origen de Recurso" queryTableFieldId="3" dataDxfId="235"/>
    <tableColumn id="4" xr3:uid="{ADE3E49A-A182-4F6E-B6F0-13159BA16DCC}" uniqueName="4" name="Dependencia" queryTableFieldId="4" dataDxfId="234"/>
    <tableColumn id="5" xr3:uid="{9628C06E-FD11-48F2-98D4-05D8ED85DF36}" uniqueName="5" name="Centro de Costo" queryTableFieldId="5" dataDxfId="233"/>
    <tableColumn id="6" xr3:uid="{77C0B56E-DBB7-46D7-AC5E-1827E31EA498}" uniqueName="6" name="Capitulo" queryTableFieldId="6" dataDxfId="232"/>
    <tableColumn id="7" xr3:uid="{E3AF72E0-E235-4501-B556-1C2ABB451207}" uniqueName="7" name="Concepto del Gasto" queryTableFieldId="67" dataDxfId="231"/>
    <tableColumn id="8" xr3:uid="{5120AD7B-B872-4944-BD03-6A3337E6BC6D}" uniqueName="8" name="Giro o Partida" queryTableFieldId="68" dataDxfId="230"/>
    <tableColumn id="60" xr3:uid="{46433CB2-B885-4782-9947-E7B30F4731D7}" uniqueName="60" name="Tipo Contracion" queryTableFieldId="60"/>
    <tableColumn id="9" xr3:uid="{0B4542D9-8C7B-47E4-AC8B-AA93FD4C0560}" uniqueName="9" name="Valor del Estudio de Mercado" queryTableFieldId="9" dataDxfId="229"/>
    <tableColumn id="10" xr3:uid="{FA6C2EE8-C5B5-41C7-B07A-70100695E90B}" uniqueName="10" name="Estatus del Estudio de Mercado" queryTableFieldId="10" dataDxfId="228"/>
    <tableColumn id="66" xr3:uid="{1DE40FBE-BF15-4E46-8A17-E03A8CB042B2}" uniqueName="66" name="Estado " queryTableFieldId="76"/>
    <tableColumn id="11" xr3:uid="{54C34A4E-C565-4B4D-8080-F10E6B84A0C1}" uniqueName="11" name="Tipo de Solicitud:" queryTableFieldId="11" dataDxfId="227"/>
    <tableColumn id="61" xr3:uid="{8F8AD32D-C63F-474F-A287-6E4898268917}" uniqueName="61" name="Monto SABYS" queryTableFieldId="61" dataDxfId="226"/>
    <tableColumn id="62" xr3:uid="{A22FED5D-B716-4AD7-B59F-B35AE0C6E710}" uniqueName="62" name="Descripción del bien o servicio de acuerdo a la solicitud" queryTableFieldId="62"/>
    <tableColumn id="12" xr3:uid="{78EA6F06-130B-4F2E-A1BE-C649D0E23AE0}" uniqueName="12" name="Contratacion Plurianual" queryTableFieldId="12" dataDxfId="225"/>
    <tableColumn id="13" xr3:uid="{4F2C2356-9B4C-41F8-96D3-A7D8C2FD7701}" uniqueName="13" name="Monto 2026" queryTableFieldId="13" dataDxfId="224"/>
    <tableColumn id="14" xr3:uid="{72F63547-40D2-48AB-87B6-60CD572A9C53}" uniqueName="14" name="Monto 2027" queryTableFieldId="14" dataDxfId="223"/>
    <tableColumn id="15" xr3:uid="{133A0BBB-C5CB-4261-A6B2-A594C8B8C8AF}" uniqueName="15" name="Monto 2028" queryTableFieldId="15" dataDxfId="222"/>
    <tableColumn id="16" xr3:uid="{E9BE0AB6-DBBB-433E-83E3-4F7D7E5F0F41}" uniqueName="16" name="Monto 2029" queryTableFieldId="16" dataDxfId="221"/>
    <tableColumn id="17" xr3:uid="{7ABF891D-8D24-438E-8050-76F1715A1087}" uniqueName="17" name="Folio de Solicitud de Adquisición. (CA)" queryTableFieldId="17" dataDxfId="220"/>
    <tableColumn id="18" xr3:uid="{78107D82-B2A0-4AAE-B46B-D380935437C4}" uniqueName="18" name="Fecha de Liberación de Estudio de Mercado" queryTableFieldId="18" dataDxfId="219"/>
    <tableColumn id="19" xr3:uid="{BE8930E7-25D1-466B-81DF-83990ABA19ED}" uniqueName="19" name="Nombre de Testigo Social (N/A,Nombre)" queryTableFieldId="19" dataDxfId="218"/>
    <tableColumn id="20" xr3:uid="{4A1794BD-99B8-4B1C-AD7D-5CD6664E5B96}" uniqueName="20" name="Tipo de gasto:" queryTableFieldId="20" dataDxfId="217"/>
    <tableColumn id="21" xr3:uid="{353B9759-94D0-40B9-A145-8861B1A323DE}" uniqueName="21" name="Fuente de financiamiento:" queryTableFieldId="21" dataDxfId="216"/>
    <tableColumn id="22" xr3:uid="{61FF569C-2D20-4E03-833D-B2CEFE1A86A6}" uniqueName="22" name="Importe de Suficiencia Presupuestal" queryTableFieldId="22" dataDxfId="215"/>
    <tableColumn id="23" xr3:uid="{143F122D-1B11-49C1-8750-312E9D81B0B0}" uniqueName="23" name="Oficio de Suficiencia" queryTableFieldId="23" dataDxfId="214"/>
    <tableColumn id="24" xr3:uid="{FFD71B39-EC3B-47C2-B871-D3649BB66CA5}" uniqueName="24" name="Clave de Verificación" queryTableFieldId="24" dataDxfId="213"/>
    <tableColumn id="25" xr3:uid="{7F709E70-6D8D-4295-8B3A-DDD3F1F855F7}" uniqueName="25" name="Descripción de la Clave de Verificación" queryTableFieldId="25" dataDxfId="212"/>
    <tableColumn id="26" xr3:uid="{0BBA42D8-F0DB-48B2-AA09-811BD6BC17AA}" uniqueName="26" name="Unidad de Medida" queryTableFieldId="26" dataDxfId="211"/>
    <tableColumn id="27" xr3:uid="{871020EA-1E1D-4920-926E-2CD679E57690}" uniqueName="27" name="¿Es contrato abierto?" queryTableFieldId="27" dataDxfId="210"/>
    <tableColumn id="28" xr3:uid="{9AE94986-7EAE-4623-BA8D-AA2268E65540}" uniqueName="28" name="¿Es consolidado?" queryTableFieldId="28" dataDxfId="209"/>
    <tableColumn id="29" xr3:uid="{AE3C592B-E37E-4221-9DAA-23FB352AE5CD}" uniqueName="29" name="Modalidad del Procedimiento Adquisitivo" queryTableFieldId="29" dataDxfId="208"/>
    <tableColumn id="30" xr3:uid="{5762BEDC-5AA5-45F7-8A77-55803B3D8276}" uniqueName="30" name="Dictamen de Procedencia(Pdf)" queryTableFieldId="30" dataDxfId="207"/>
    <tableColumn id="31" xr3:uid="{C5DD4D16-94DA-4C5B-A989-1210BEBCAEB6}" uniqueName="31" name="Responsable del Procedimiento" queryTableFieldId="31" dataDxfId="206"/>
    <tableColumn id="32" xr3:uid="{6ABFFF4D-A427-4467-B507-44462ACC1768}" uniqueName="32" name="No. de procedimiento" queryTableFieldId="32" dataDxfId="205"/>
    <tableColumn id="33" xr3:uid="{026E0054-43A6-463F-9D04-7F6D23603ADF}" uniqueName="33" name="Convocatoria y/o Invitacion (URL)" queryTableFieldId="33" dataDxfId="204"/>
    <tableColumn id="34" xr3:uid="{1324961D-A7E2-4857-AFD6-D397D09A1E23}" uniqueName="34" name="Medio de Publicación:" queryTableFieldId="34" dataDxfId="203"/>
    <tableColumn id="35" xr3:uid="{0F74ACE8-E57E-44C1-B497-2052C273F8CD}" uniqueName="35" name="Fecha de Junta de Aclaración:" queryTableFieldId="35" dataDxfId="202"/>
    <tableColumn id="36" xr3:uid="{AB521458-BEA5-4F98-B3BF-C732A14B9004}" uniqueName="36" name="Hora de Junta de Aclaración:" queryTableFieldId="36" dataDxfId="201"/>
    <tableColumn id="37" xr3:uid="{F4A47BB3-AC30-4E65-BFA0-BC6BC218D04E}" uniqueName="37" name="Fecha de Presentación y Apertura de Proposiciones:" queryTableFieldId="37" dataDxfId="200"/>
    <tableColumn id="38" xr3:uid="{04AE646E-4E69-49CB-BB3F-4FFADC5D9996}" uniqueName="38" name="Hora de Presentación y Apertura de Proposiciones:" queryTableFieldId="38" dataDxfId="199"/>
    <tableColumn id="39" xr3:uid="{A9B485CF-87B7-4A70-8F9F-D0F761506A94}" uniqueName="39" name="Fecha de Sesión del Comité de Adquisiciones y Servicios para Análisis Cualitativ" queryTableFieldId="39" dataDxfId="198"/>
    <tableColumn id="40" xr3:uid="{1E294879-161C-49ED-93C2-1707D67D1401}" uniqueName="40" name="Hora de Sesión del Comité de Adquisiciones y Servicios para Análisis Cualitativo" queryTableFieldId="40" dataDxfId="197"/>
    <tableColumn id="41" xr3:uid="{A8FA0346-A7DA-4F1C-8A98-C369447172CF}" uniqueName="41" name="Fecha de Contra Oferta:_x000a_" queryTableFieldId="41" dataDxfId="196"/>
    <tableColumn id="42" xr3:uid="{33D2438B-5AE0-4BAB-ACB4-890378540E60}" uniqueName="42" name="Hora de Contra Oferta:" queryTableFieldId="42" dataDxfId="195"/>
    <tableColumn id="43" xr3:uid="{648BA8D5-8A50-43FF-A56F-428387B424D3}" uniqueName="43" name="Fecha de Dictaminación de Adjudicación del Comité:" queryTableFieldId="43" dataDxfId="194"/>
    <tableColumn id="44" xr3:uid="{3A0D4088-49C1-4A50-81A0-5B088DE160C7}" uniqueName="44" name="Hora de de Dictaminación de Adjudicación del Comité:" queryTableFieldId="44" dataDxfId="193"/>
    <tableColumn id="45" xr3:uid="{F9A3B449-AFCB-4648-B48A-F1799F44C366}" uniqueName="45" name="Fecha de Fallo:" queryTableFieldId="45" dataDxfId="192"/>
    <tableColumn id="46" xr3:uid="{0C1976D9-9C72-4330-887F-465A0007418A}" uniqueName="46" name="Hora de Fallo:" queryTableFieldId="46" dataDxfId="191"/>
    <tableColumn id="47" xr3:uid="{1979D509-572F-4ADC-B6B7-238FFCEE909F}" uniqueName="47" name="Nombre o Razón Social" queryTableFieldId="47" dataDxfId="190"/>
    <tableColumn id="48" xr3:uid="{2637EDCD-5E6E-420D-9ED8-413382232F5B}" uniqueName="48" name="RFC" queryTableFieldId="48" dataDxfId="189"/>
    <tableColumn id="49" xr3:uid="{B76283BC-0895-44A1-ACFB-DF2A69EC5D3C}" uniqueName="49" name="Representación Legal" queryTableFieldId="49" dataDxfId="188"/>
    <tableColumn id="50" xr3:uid="{A800ADB0-7548-486F-904A-2CE7BDFE34C8}" uniqueName="50" name="Cargar Documento (Pdf)" queryTableFieldId="50" dataDxfId="187"/>
    <tableColumn id="51" xr3:uid="{31D02FFF-1DA8-47E4-BE91-D8924E00E5E9}" uniqueName="51" name="Monto Total Adjudicación con IVA" queryTableFieldId="51" dataDxfId="186"/>
    <tableColumn id="52" xr3:uid="{34387C8B-2D84-4AB6-82D1-6D393EE1D679}" uniqueName="52" name="Numero de Contrato:" queryTableFieldId="52" dataDxfId="185"/>
    <tableColumn id="53" xr3:uid="{7A89F122-A46B-4174-BD45-95FF2F6F3C6A}" uniqueName="53" name="Inicio de Vigencia:" queryTableFieldId="53" dataDxfId="184"/>
    <tableColumn id="54" xr3:uid="{9B083C88-CF7C-4BCC-8140-19D4D110F715}" uniqueName="54" name="Termino de Vigencia:" queryTableFieldId="54" dataDxfId="183"/>
    <tableColumn id="55" xr3:uid="{76C63D60-0778-4188-AC46-A21F55D300DE}" uniqueName="55" name="Publicación del Testimonio del Testigo Social:_x000a_" queryTableFieldId="55" dataDxfId="182"/>
    <tableColumn id="56" xr3:uid="{1317F03F-445A-4CFC-A8E3-556E1DF13706}" uniqueName="56" name="REMANENTE(Suf.Presupuestal" queryTableFieldId="56" dataDxfId="181"/>
    <tableColumn id="57" xr3:uid="{6696D4C5-8F53-42A7-B7B1-880B1BB540F1}" uniqueName="57" name="Nombre del Responsable del  Procedimiento" queryTableFieldId="57" dataDxfId="180"/>
    <tableColumn id="58" xr3:uid="{1D76E82D-A791-4C41-A7A7-16DF114A64EA}" uniqueName="58" name="Comentarios" queryTableFieldId="58" dataDxfId="179"/>
    <tableColumn id="59" xr3:uid="{E2774121-C7CC-4D3C-AE65-A7DCE4FAB1C6}" uniqueName="59" name="Estatus" queryTableFieldId="59" dataDxfId="178"/>
    <tableColumn id="63" xr3:uid="{0815F45C-3FA5-4E5D-BC10-FFAD880CB075}" uniqueName="63" name="Columna1" queryTableFieldId="71" dataDxfId="17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35BD31-3D59-4340-B136-8B739BC8E95C}" name="EstudioM" displayName="EstudioM" ref="A2:U639" totalsRowShown="0" headerRowDxfId="176" dataDxfId="175">
  <autoFilter ref="A2:U639" xr:uid="{3935BD31-3D59-4340-B136-8B739BC8E95C}"/>
  <sortState xmlns:xlrd2="http://schemas.microsoft.com/office/spreadsheetml/2017/richdata2" ref="A3:U592">
    <sortCondition ref="A2:A592"/>
  </sortState>
  <tableColumns count="21">
    <tableColumn id="2" xr3:uid="{277D9FDA-1A91-4A65-97D8-A1949442B6EA}" name="Folio Interno de Solicitud" dataDxfId="174"/>
    <tableColumn id="3" xr3:uid="{9F6180C5-AA6F-4363-A89A-1AF4C4EDC1D0}" name="Fecha Ingreso de Solicitud_x000a_" dataDxfId="173"/>
    <tableColumn id="1" xr3:uid="{F83D5110-FADF-4813-A0B8-393ADDAD7A7D}" name="Semaforo" dataDxfId="172">
      <calculatedColumnFormula>IF(L3="Rechazado", "Rechazado", IF(L3="Concluido", "Concluido", IF(AND(L3="En Proceso", TODAY()&lt;=WORKDAY(B3,15)), "En Tiempo", IF(L3="En Proceso", "Atrasado", ""))))</calculatedColumnFormula>
    </tableColumn>
    <tableColumn id="12" xr3:uid="{20B18AB2-07CA-43FC-96F3-26CEDC3E5066}" name="Origen de Recurso" dataDxfId="171"/>
    <tableColumn id="4" xr3:uid="{295AF0EC-C2A6-4B07-8B06-4E307096C263}" name="Dependencia" dataDxfId="170"/>
    <tableColumn id="5" xr3:uid="{9056E5BD-86B6-4DAD-943A-A58906E90598}" name="Centro de Costo" dataDxfId="169"/>
    <tableColumn id="7" xr3:uid="{37E1669C-E7E9-4C69-B788-328F6C7306CD}" name="Capitulo" dataDxfId="168"/>
    <tableColumn id="8" xr3:uid="{109EB835-7403-414F-A33D-E4B67FA626D6}" name="Concepto del Gasto" dataDxfId="167"/>
    <tableColumn id="9" xr3:uid="{7B3D6C19-5D3E-41ED-AA8A-54E3AA5EC93B}" name="Giro o Partida" dataDxfId="166"/>
    <tableColumn id="21" xr3:uid="{7476A477-288B-4FB6-B284-728C62074CFB}" name="Tipo Contracion" dataDxfId="165">
      <calculatedColumnFormula>IF(O3="","",
IFERROR(
IF(VALUE(SUBSTITUTE(SUBSTITUTE(TRIM(O3),"$",""),",",""))&lt;=0,"",
IF(VALUE(SUBSTITUTE(SUBSTITUTE(TRIM(O3),"$",""),",",""))&lt;=580000,"CP",
IF(VALUE(SUBSTITUTE(SUBSTITUTE(TRIM(O3),"$",""),",",""))&lt;=1740000,"IRP","LPNP"))),
""))</calculatedColumnFormula>
    </tableColumn>
    <tableColumn id="13" xr3:uid="{9C024C5B-4263-4C36-BD2A-7D20DE1E09D1}" name="Valor del Estudio de Mercado" dataDxfId="164"/>
    <tableColumn id="14" xr3:uid="{EA956E16-E9BA-41D9-8FE2-F7E98649243E}" name="Estatus del Estudio de Mercado" dataDxfId="163"/>
    <tableColumn id="41" xr3:uid="{ECF0E5A2-6F38-4DAE-8FDF-DFABD9F36A84}" name="Estado " dataDxfId="162">
      <calculatedColumnFormula>IFERROR(IF(OR(VLOOKUP(A3,Adjudicacion!A:N,14,0)=0, VLOOKUP(A3,Adjudicacion!A:N,14,0)=""), L3, VLOOKUP(A3,Adjudicacion!A:N,14,0)), L3)</calculatedColumnFormula>
    </tableColumn>
    <tableColumn id="19" xr3:uid="{6B1638D8-9E79-4AB9-94D9-F41727D7F2CD}" name="Tipo de Solicitud:" dataDxfId="161"/>
    <tableColumn id="6" xr3:uid="{9D47ABBF-506F-423A-8D88-3351BED0362D}" name="Monto SABYS" dataDxfId="160" dataCellStyle="Moneda"/>
    <tableColumn id="11" xr3:uid="{924D6DDF-DFB3-46A5-B6BD-1F90E2E490BE}" name="Descripción del bien o servicio de acuerdo a la solicitud" dataDxfId="159" dataCellStyle="Moneda"/>
    <tableColumn id="10" xr3:uid="{DA425CC7-2C87-44D9-97F5-D009E46F6DEA}" name="Contratacion Plurianual" dataDxfId="158"/>
    <tableColumn id="15" xr3:uid="{8807D57E-D79A-4102-BBBA-9D1E8241D4BD}" name="Monto 2026" dataDxfId="157"/>
    <tableColumn id="16" xr3:uid="{7A203A36-658D-4E67-AE7C-5E5000538698}" name="Monto 2027" dataDxfId="156"/>
    <tableColumn id="17" xr3:uid="{94577772-CE28-49D5-9934-6060217B649E}" name="Monto 2028" dataDxfId="155"/>
    <tableColumn id="18" xr3:uid="{5A4ED276-E7E7-4364-A8A4-6CC7E51478C3}" name="Monto 2029" dataDxfId="15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1D6D5D-D168-42A9-A33B-CADE410A5313}" name="AfectacionP" displayName="AfectacionP" ref="A2:M70" totalsRowShown="0" headerRowDxfId="153" dataDxfId="151" headerRowBorderDxfId="152" tableBorderDxfId="150">
  <autoFilter ref="A2:M70" xr:uid="{831D6D5D-D168-42A9-A33B-CADE410A5313}"/>
  <sortState xmlns:xlrd2="http://schemas.microsoft.com/office/spreadsheetml/2017/richdata2" ref="A3:M37">
    <sortCondition ref="A3:A37"/>
  </sortState>
  <tableColumns count="13">
    <tableColumn id="2" xr3:uid="{AA5A7B15-FB8B-4067-B4BC-E295F06B957D}" name="Folio Interno(Seguimiento)" dataDxfId="149"/>
    <tableColumn id="3" xr3:uid="{54C0194A-C1D1-4DCC-B154-24506F280916}" name="Folio de Solicitud de Adquisición. (CA)" dataDxfId="148"/>
    <tableColumn id="4" xr3:uid="{4B4D74F1-EF45-4FEF-A024-1D02C1227296}" name="Fecha de Liberación de Estudio de Mercado" dataDxfId="147"/>
    <tableColumn id="5" xr3:uid="{8F963487-945E-4A34-BEBE-EC488D623AE5}" name="Nombre de Testigo Social (N/A,Nombre)" dataDxfId="146"/>
    <tableColumn id="8" xr3:uid="{916788A9-CF2D-42C9-A88A-2DA959F17453}" name="Tipo de gasto:" dataDxfId="145"/>
    <tableColumn id="11" xr3:uid="{4F16B9FA-2D3B-4497-B00B-516EE4EE1377}" name="Fuente de financiamiento:" dataDxfId="144"/>
    <tableColumn id="1" xr3:uid="{E7486842-38BE-4889-A9D8-0F6B8EC4AEB5}" name="Importe de Suficiencia Presupuestal" dataDxfId="143"/>
    <tableColumn id="15" xr3:uid="{9BFA283E-B3DC-4C2E-A7AE-9FAFDCEE0EEC}" name="Oficio de Suficiencia" dataDxfId="142" dataCellStyle="Hyperlink"/>
    <tableColumn id="6" xr3:uid="{0EC79602-3F8A-4709-9FEC-16A66AE017A6}" name="Clave de Verificación" dataDxfId="141" dataCellStyle="Hyperlink"/>
    <tableColumn id="16" xr3:uid="{D01A93B8-F3B6-41ED-8BCE-FCAF75AEC4F1}" name="Descripción de la Clave de Verificación" dataDxfId="140"/>
    <tableColumn id="17" xr3:uid="{AC0FF679-C1D7-4F43-BB6C-B9C64ECF68D9}" name="Unidad de Medida" dataDxfId="139"/>
    <tableColumn id="18" xr3:uid="{4F28B753-6FEE-4433-A3F1-0D4F8CF9E89B}" name="¿Es contrato abierto?" dataDxfId="138"/>
    <tableColumn id="19" xr3:uid="{445720BA-C906-4FBC-A400-FC2EA2F78DA3}" name="¿Es consolidado?" dataDxfId="13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7D976B-60CD-454A-AE53-374AADF870A3}" name="AquisicionesC" displayName="AquisicionesC" ref="A2:U54" totalsRowShown="0" headerRowDxfId="136" dataDxfId="134" headerRowBorderDxfId="135" tableBorderDxfId="133">
  <autoFilter ref="A2:U54" xr:uid="{847D976B-60CD-454A-AE53-374AADF870A3}"/>
  <sortState xmlns:xlrd2="http://schemas.microsoft.com/office/spreadsheetml/2017/richdata2" ref="A3:U43">
    <sortCondition ref="A3:A43"/>
  </sortState>
  <tableColumns count="21">
    <tableColumn id="1" xr3:uid="{C7260DE1-F0F2-4FDD-AD98-8355A6199BE2}" name="Folio Interno (Seguimiento)" dataDxfId="132"/>
    <tableColumn id="2" xr3:uid="{2513F883-A858-416A-8940-7DA13A5643B0}" name="Modalidad del Procedimiento Adquisitivo" dataDxfId="131"/>
    <tableColumn id="3" xr3:uid="{C615B004-3E91-4C12-BB3F-B8FF1E0F8118}" name="Dictamen de Procedencia(Pdf)" dataDxfId="130"/>
    <tableColumn id="4" xr3:uid="{4DB642D5-1E60-45C8-BBA3-08701361DF2A}" name="Responsable del Procedimiento" dataDxfId="129"/>
    <tableColumn id="5" xr3:uid="{CFBD8B75-5EFB-4D7A-9439-75375A6F22D4}" name="No. de procedimiento" dataDxfId="128"/>
    <tableColumn id="6" xr3:uid="{A282DFBD-F319-4888-82EC-FE2228EE7C32}" name="Convocatoria y/o Invitacion (URL)" dataDxfId="127"/>
    <tableColumn id="7" xr3:uid="{BD24EBA1-319F-4351-AEEE-0AD7AC99F786}" name="Medio de Publicación:" dataDxfId="126"/>
    <tableColumn id="8" xr3:uid="{52590BBC-0016-4CA0-BBF3-DDA76BCF2AC3}" name="Fecha de Junta de Aclaración:" dataDxfId="125"/>
    <tableColumn id="9" xr3:uid="{E0571172-14CA-48F6-B002-0A8193399086}" name="Hora de Junta de Aclaración:" dataDxfId="124"/>
    <tableColumn id="10" xr3:uid="{71873E50-D6D1-4548-B7D7-71D29BAED2F4}" name="Fecha de Presentación y Apertura de Proposiciones:" dataDxfId="123"/>
    <tableColumn id="11" xr3:uid="{78C143DA-9C45-4F55-9864-4DC57F53ABE2}" name="Hora de Presentación y Apertura de Proposiciones:" dataDxfId="122"/>
    <tableColumn id="12" xr3:uid="{E170292E-22D1-4E08-A509-04CBA189A699}" name="Fecha de Sesión del Comité de Adquisiciones y Servicios para Análisis Cualitativo de Propuestas:" dataDxfId="121"/>
    <tableColumn id="13" xr3:uid="{504BB2FD-8436-414C-A5EA-ACF814F2102E}" name="Hora de Sesión del Comité de Adquisiciones y Servicios para Análisis Cualitativo de Propuestas." dataDxfId="120"/>
    <tableColumn id="14" xr3:uid="{54F6AC39-8CBD-4BC0-AF98-482BA55A8757}" name="Fecha de Contra Oferta:_x000a_" dataDxfId="119"/>
    <tableColumn id="15" xr3:uid="{488FE607-FFD8-4FDF-9FCA-E5CD9FE4BD30}" name="Hora de Contra Oferta:" dataDxfId="118"/>
    <tableColumn id="16" xr3:uid="{271EE459-ABAF-4E58-9458-35405D13F380}" name="Fecha de Dictaminación de Adjudicación del Comité:" dataDxfId="117"/>
    <tableColumn id="17" xr3:uid="{8DBB139C-0FFC-4ACF-B2D6-A555347EB99C}" name="Hora de de Dictaminación de Adjudicación del Comité:" dataDxfId="116"/>
    <tableColumn id="20" xr3:uid="{2677B426-4308-405F-A687-73CA7E075BE1}" name="Fecha Sesión del Subcomité Revisor de Convocatorias e Invitaciones" dataDxfId="115"/>
    <tableColumn id="21" xr3:uid="{A0A2AA37-2EEA-4193-8CDC-8AD6D3CE3E5D}" name="Hora Sesión del Subcomité Revisor de Convocatorias e Invitaciones" dataDxfId="114"/>
    <tableColumn id="18" xr3:uid="{9D05FE6E-F98E-4855-85C0-6CA1ED10C187}" name="Fecha de Fallo:" dataDxfId="113"/>
    <tableColumn id="19" xr3:uid="{91B67BDA-F67A-4CDD-8408-C63B393C56A0}" name="Hora de Fallo:" dataDxfId="11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3E487A7-7C4F-4C64-9266-180FCE41103F}" name="Adjudicacion" displayName="Adjudicacion" ref="A2:V50" totalsRowShown="0" headerRowDxfId="111" dataDxfId="109" headerRowBorderDxfId="110" tableBorderDxfId="108">
  <autoFilter ref="A2:V50" xr:uid="{B3E487A7-7C4F-4C64-9266-180FCE41103F}"/>
  <sortState xmlns:xlrd2="http://schemas.microsoft.com/office/spreadsheetml/2017/richdata2" ref="A3:N23">
    <sortCondition ref="A2:A23"/>
  </sortState>
  <tableColumns count="22">
    <tableColumn id="1" xr3:uid="{1C6B7EDA-899E-4273-B1D6-F406EC3C4687}" name="Folio Interno (Seguimiento)" dataDxfId="107"/>
    <tableColumn id="2" xr3:uid="{42AA1FF6-A528-4D94-A4FB-7AAEB6244AFD}" name="Nombre o Razón Social" dataDxfId="106"/>
    <tableColumn id="3" xr3:uid="{8FA9F914-2CA8-484C-B5FA-DFC5DE47C1C5}" name="RFC" dataDxfId="105"/>
    <tableColumn id="4" xr3:uid="{0357CD18-1F57-4B20-99F1-F1ABB70CFDE6}" name="Representación Legal" dataDxfId="104"/>
    <tableColumn id="5" xr3:uid="{82B78F3E-1C91-4420-9DBB-E0D588CB9F9E}" name="Cargar Documento (Pdf)" dataDxfId="103"/>
    <tableColumn id="6" xr3:uid="{04CD7BD3-1483-40EB-9B1B-C37811474332}" name="Monto Total Adjudicación con IVA" dataDxfId="102"/>
    <tableColumn id="7" xr3:uid="{1772578E-081E-41C3-B8C1-CD72BEF71622}" name="Numero de Contrato:" dataDxfId="101"/>
    <tableColumn id="8" xr3:uid="{7C7CFD94-022E-41DC-8288-E7FD147857F0}" name="Inicio de Vigencia:" dataDxfId="100"/>
    <tableColumn id="9" xr3:uid="{39AA2986-E4C0-48B7-9308-CBD3EDA213B6}" name="Termino de Vigencia:" dataDxfId="99"/>
    <tableColumn id="10" xr3:uid="{05BB7244-5733-41B2-8B81-80D949097144}" name="Publicación del Testimonio del Testigo Social:_x000a_" dataDxfId="98"/>
    <tableColumn id="11" xr3:uid="{E7F7EF0B-37A8-4398-BE2A-8A43A16CF0DC}" name="REMANENTE(Suf.Presupuestal" dataDxfId="97"/>
    <tableColumn id="12" xr3:uid="{275E1C58-9AC3-447E-824E-863F17DC9073}" name="Nombre del Responsable del  Procedimiento" dataDxfId="96"/>
    <tableColumn id="13" xr3:uid="{54ED6804-6CB2-4C7B-809E-19702A3C6575}" name="Comentarios" dataDxfId="95"/>
    <tableColumn id="17" xr3:uid="{69583A17-6BBD-44EB-B791-BDF54797CF0A}" name="Estatus" dataDxfId="94"/>
    <tableColumn id="16" xr3:uid="{7C356813-0740-4FC3-899E-478E209D9DBA}" name="Reprogramacion" dataDxfId="93"/>
    <tableColumn id="15" xr3:uid="{057740A6-1E82-4397-BB62-D0E574FD0F45}" name="Fecha de Junta de Aclaración:" dataDxfId="92"/>
    <tableColumn id="18" xr3:uid="{000A3EFF-A240-4EAA-888B-3586240F36BD}" name="Hora de Junta de Aclaración:" dataDxfId="91"/>
    <tableColumn id="19" xr3:uid="{02BEF95C-4A7C-4485-87E0-D72E62730129}" name="Fecha de Presentación y Apertura de Proposiciones:" dataDxfId="90"/>
    <tableColumn id="20" xr3:uid="{71916124-6329-40A0-A150-C43921EA33AC}" name="Hora de Presentación y Apertura de Proposiciones:" dataDxfId="89"/>
    <tableColumn id="21" xr3:uid="{64AF7F86-81D2-4F50-B487-73D933708159}" name="Fecha de Fallo:" dataDxfId="88"/>
    <tableColumn id="22" xr3:uid="{0B90A6AB-053F-4933-810B-44603F807B7A}" name="Hora de Fallo:" dataDxfId="87"/>
    <tableColumn id="14" xr3:uid="{A32FB0E8-9870-4172-A233-C746B4317535}" name="No.Proc" dataDxfId="8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7F855C-8E9E-444A-8F2A-19360E750A8B}" name="G_Adjudicados" displayName="G_Adjudicados" ref="A2:W639" tableType="queryTable" totalsRowShown="0" headerRowDxfId="85" dataDxfId="84">
  <autoFilter ref="A2:W639" xr:uid="{1C7F855C-8E9E-444A-8F2A-19360E750A8B}">
    <filterColumn colId="21">
      <filters>
        <filter val="Adjudicado"/>
        <filter val="Desierta"/>
      </filters>
    </filterColumn>
  </autoFilter>
  <tableColumns count="23">
    <tableColumn id="1" xr3:uid="{A167271F-635A-40DB-83B4-93B4D26DBA86}" uniqueName="1" name="Folio Interno de Solicitud" queryTableFieldId="1" dataDxfId="83"/>
    <tableColumn id="7" xr3:uid="{3B55C295-C92D-49F1-8FD1-A5B433947E3C}" uniqueName="7" name="Semaforo" queryTableFieldId="66"/>
    <tableColumn id="4" xr3:uid="{7F03A848-0E86-4FA5-8DE0-40B38BD78829}" uniqueName="4" name="Dependencia" queryTableFieldId="4" dataDxfId="82"/>
    <tableColumn id="6" xr3:uid="{8F1DC49A-754A-4850-A8E3-05D51AEA2781}" uniqueName="6" name="Capitulo" queryTableFieldId="6" dataDxfId="81"/>
    <tableColumn id="8" xr3:uid="{64E74FD7-0DA4-460A-B2D4-5741371C7419}" uniqueName="8" name="Giro o Partida" queryTableFieldId="8" dataDxfId="80"/>
    <tableColumn id="9" xr3:uid="{9E79A269-2939-46FE-8200-0BCB63334700}" uniqueName="9" name="Tipo Contracion" queryTableFieldId="9" dataDxfId="79"/>
    <tableColumn id="11" xr3:uid="{195614C6-3ED2-4F1E-BADD-FB381E097F37}" uniqueName="11" name="Estado " queryTableFieldId="70"/>
    <tableColumn id="13" xr3:uid="{794294DA-A062-4A7F-82E4-B8A75F8C8138}" uniqueName="13" name="Monto SABYS" queryTableFieldId="13" dataDxfId="78"/>
    <tableColumn id="14" xr3:uid="{220F1A5A-6D47-45CD-A79D-E2E6A5001DAD}" uniqueName="14" name="Descripción del bien o servicio de acuerdo a la solicitud" queryTableFieldId="14" dataDxfId="77"/>
    <tableColumn id="3" xr3:uid="{FF029B48-98BD-44FE-A720-A8A084D28B83}" uniqueName="3" name="Folio de Solicitud de Adquisición. (CA)" queryTableFieldId="21" dataDxfId="76"/>
    <tableColumn id="2" xr3:uid="{F23FA7E9-C32C-4922-B1B9-C7ED0702E983}" uniqueName="2" name="Importe de Suficiencia Presupuestal" queryTableFieldId="63" dataDxfId="75"/>
    <tableColumn id="22" xr3:uid="{890B0C5F-EF25-46EB-A8D1-53E87908CA24}" uniqueName="22" name="No. de procedimiento" queryTableFieldId="34" dataDxfId="74"/>
    <tableColumn id="23" xr3:uid="{718FF5F7-C8D8-4F01-9C6C-4D4311D765E3}" uniqueName="23" name="Fecha de Fallo:" queryTableFieldId="35" dataDxfId="73"/>
    <tableColumn id="24" xr3:uid="{2388BEB3-137D-4789-93F8-C7B8FDBF7E9A}" uniqueName="24" name="Nombre o Razón Social" queryTableFieldId="36" dataDxfId="72"/>
    <tableColumn id="25" xr3:uid="{C6406B05-AAAC-4CE1-BBE7-1F613000B667}" uniqueName="25" name="RFC" queryTableFieldId="37" dataDxfId="71"/>
    <tableColumn id="28" xr3:uid="{13A12D27-CF4C-4968-B1DF-B94B1C2C0CFE}" uniqueName="28" name="Monto Total Adjudicación con IVA" queryTableFieldId="40" dataDxfId="70"/>
    <tableColumn id="29" xr3:uid="{E5EDD470-9967-431B-B373-941C091EC369}" uniqueName="29" name="Numero de Contrato:" queryTableFieldId="41" dataDxfId="69"/>
    <tableColumn id="30" xr3:uid="{F21562A5-F130-48B4-BE0F-6F8E91F645CB}" uniqueName="30" name="Inicio de Vigencia:" queryTableFieldId="42" dataDxfId="68"/>
    <tableColumn id="31" xr3:uid="{6BE82F62-C993-444E-9B87-2C31D712CFA5}" uniqueName="31" name="Termino de Vigencia:" queryTableFieldId="43" dataDxfId="67"/>
    <tableColumn id="33" xr3:uid="{94147102-0068-4448-B06E-7F91730EEB24}" uniqueName="33" name="REMANENTE(Suf.Presupuestal" queryTableFieldId="45" dataDxfId="66"/>
    <tableColumn id="35" xr3:uid="{6C52A5A0-124D-4317-9089-174BB974040D}" uniqueName="35" name="Comentarios" queryTableFieldId="47" dataDxfId="65"/>
    <tableColumn id="36" xr3:uid="{BB20C004-A8B5-4F52-AEBD-6AA63CA01C23}" uniqueName="36" name="Estatus" queryTableFieldId="48" dataDxfId="64"/>
    <tableColumn id="5" xr3:uid="{D0E63B16-4454-4931-864C-AF12104EE797}" uniqueName="5" name="Columna1" queryTableFieldId="65" dataDxfId="6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8DE723-8F83-40FC-8D25-A38CF40E7EE5}" name="Resumen_EM" displayName="Resumen_EM" ref="A3:K358" tableType="queryTable" totalsRowShown="0" headerRowDxfId="62">
  <autoFilter ref="A3:K358" xr:uid="{148DE723-8F83-40FC-8D25-A38CF40E7EE5}"/>
  <tableColumns count="11">
    <tableColumn id="13" xr3:uid="{4D7F7977-F0A5-4AB1-8FB9-B5ABC48DA88A}" uniqueName="13" name="Folio Interno de Solicitud" queryTableFieldId="10" dataDxfId="61"/>
    <tableColumn id="14" xr3:uid="{CB5F80AC-CE20-4B6A-BA91-06D1932F5842}" uniqueName="14" name="Dependencia" queryTableFieldId="1" dataDxfId="60"/>
    <tableColumn id="15" xr3:uid="{C1036000-0907-4BD9-B8CD-4AEABFD9793D}" uniqueName="15" name="Estatus del Estudio de Mercado" queryTableFieldId="2" dataDxfId="59"/>
    <tableColumn id="16" xr3:uid="{838277F9-36B2-46E5-ACC4-C8E3AF3E8383}" uniqueName="16" name="Origen de Recurso" queryTableFieldId="3"/>
    <tableColumn id="17" xr3:uid="{D31524DA-DD5D-4DBC-A118-BD18B27E9548}" uniqueName="17" name="Tipo Contracion" queryTableFieldId="4" dataDxfId="58"/>
    <tableColumn id="18" xr3:uid="{045F5AB7-6FA9-457F-A583-BFF6604836F2}" uniqueName="18" name="Fecha Ingreso de Solicitud_x000a_" queryTableFieldId="5" dataDxfId="57"/>
    <tableColumn id="19" xr3:uid="{3CCD2E52-8BD3-4295-8F3E-6E51DF1130F3}" uniqueName="19" name="Semaforo" queryTableFieldId="6" dataDxfId="56"/>
    <tableColumn id="20" xr3:uid="{B68A3726-EBD9-4306-9CE9-3FFDBD27A8F1}" uniqueName="20" name="Partida" queryTableFieldId="7"/>
    <tableColumn id="1" xr3:uid="{54809A67-C7DA-4524-A170-1AAEEE8DB2CE}" uniqueName="1" name="Capitulo" queryTableFieldId="13" dataDxfId="55"/>
    <tableColumn id="21" xr3:uid="{8599A6E3-F316-4F55-9722-FB3A646EDCA0}" uniqueName="21" name="Descripción del bien o servicio de acuerdo a la solicitud" queryTableFieldId="8" dataDxfId="54"/>
    <tableColumn id="22" xr3:uid="{01CD6B33-970C-43C6-83E4-4DBC99370FF9}" uniqueName="22" name="Monto SABYS" queryTableFieldId="12" dataDxfId="53"/>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0-2026_AMIRA%20YOSELYN%20MEJIA.pdf" TargetMode="External"/><Relationship Id="rId18"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4-2026_AMIRA%20YOSELYN%20MEJIA.pdf" TargetMode="External"/><Relationship Id="rId26"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64-2026_AMIRA%20YOSELYN%20MEJIA.pdf" TargetMode="External"/><Relationship Id="rId39"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4-2026_AMIRA%20YOSELYN%20MEJIA.pdf" TargetMode="External"/><Relationship Id="rId21"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0-2026_AMIRA%20YOSELYN%20MEJIA.pdf" TargetMode="External"/><Relationship Id="rId34"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9-2026_AMIRA%20YOSELYN%20MEJIA.pdf" TargetMode="External"/><Relationship Id="rId42"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7-2026_AMIRA%20YOSELYN%20MEJIA.pdf" TargetMode="External"/><Relationship Id="rId7"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25-2026_AMIRA%20YOSELYN%20MEJIA.pdf" TargetMode="External"/><Relationship Id="rId2"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18_JAQUELINE%20CASTA%C3%91EDA.pdf" TargetMode="External"/><Relationship Id="rId16"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8-2026_AMIRA%20YOSELYN%20MEJIA.pdf" TargetMode="External"/><Relationship Id="rId29" Type="http://schemas.openxmlformats.org/officeDocument/2006/relationships/hyperlink" Target="https://gobedomex-my.sharepoint.com/personal/coordtic_om_edomex_gob_mx/Documents/Aplicaciones/Microsoft%20Forms/Sistema%20de%20Seguimiento%20(2)%201/N%C3%BAmero%20de%20Oficio%20de%20liberaci%C3%B3n%20de%20recursos/Suficiencia%20%20CA-0044-2026_AMIRA%20YOSELYN%20MEJIA.pdf" TargetMode="External"/><Relationship Id="rId1" Type="http://schemas.openxmlformats.org/officeDocument/2006/relationships/hyperlink" Target="https://gobedomex-my.sharepoint.com/personal/coordtic_om_edomex_gob_mx/Documents/Aplicaciones/Microsoft%20Forms/Sistema%20de%20Seguimiento%20(2)%201/N%C3%BAmero%20de%20Oficio%20de%20liberaci%C3%B3n%20de%20recursos/Scanned-image14-01-2026-120958%20(1)_JAQUELINE%20CASTA%C3%91EDA.pdf" TargetMode="External"/><Relationship Id="rId6"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24-2026_AMIRA%20YOSELYN%20MEJIA.pdf" TargetMode="External"/><Relationship Id="rId11"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29-2026_AMIRA%20YOSELYN%20MEJIA.pdf" TargetMode="External"/><Relationship Id="rId24"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62-2026_AMIRA%20YOSELYN%20MEJIA%201.pdf" TargetMode="External"/><Relationship Id="rId32"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7-2026_AMIRA%20YOSELYN%20MEJIA.pdf" TargetMode="External"/><Relationship Id="rId37"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2-2026_AMIRA%20YOSELYN%20MEJIA.pdf" TargetMode="External"/><Relationship Id="rId40"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5-2026_AMIRA%20YOSELYN%20MEJIA.pdf" TargetMode="External"/><Relationship Id="rId45" Type="http://schemas.openxmlformats.org/officeDocument/2006/relationships/table" Target="../tables/table3.xml"/><Relationship Id="rId5"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23-2026_AMIRA%20YOSELYN%20MEJIA.pdf" TargetMode="External"/><Relationship Id="rId15"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6-2026_AMIRA%20YOSELYN%20MEJIA.pdf" TargetMode="External"/><Relationship Id="rId23"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9-2026_AMIRA%20YOSELYN%20MEJIA.pdf" TargetMode="External"/><Relationship Id="rId28"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3-2026_AMIRA%20YOSELYN%20MEJIA.pdf" TargetMode="External"/><Relationship Id="rId36"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1-2026_AMIRA%20YOSELYN%20MEJIA.pdf" TargetMode="External"/><Relationship Id="rId10"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28-2026_AMIRA%20YOSELYN%20MEJIA.pdf" TargetMode="External"/><Relationship Id="rId19"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1-2026_AMIRA%20YOSELYN%20MEJIA.pdf" TargetMode="External"/><Relationship Id="rId31"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6-2026_AMIRA%20YOSELYN%20MEJIA.pdf" TargetMode="External"/><Relationship Id="rId44" Type="http://schemas.openxmlformats.org/officeDocument/2006/relationships/drawing" Target="../drawings/drawing3.xml"/><Relationship Id="rId4" Type="http://schemas.openxmlformats.org/officeDocument/2006/relationships/hyperlink" Target="https://gobedomex-my.sharepoint.com/personal/coordtic_om_edomex_gob_mx/Documents/Aplicaciones/Microsoft%20Forms/Sistema%20de%20Seguimiento%20(2)%201/N%C3%BAmero%20de%20Oficio%20de%20liberaci%C3%B3n%20de%20recursos/CA-0021-2026_ARTURO%20GOMEZ%20GALICIA.pdf" TargetMode="External"/><Relationship Id="rId9"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27-2026_AMIRA%20YOSELYN%20MEJIA.pdf" TargetMode="External"/><Relationship Id="rId14"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5-2026_AMIRA%20YOSELYN%20MEJIA.pdf" TargetMode="External"/><Relationship Id="rId22"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9-2026%20(1)_AMIRA%20YOSELYN%20MEJIA.pdf" TargetMode="External"/><Relationship Id="rId27"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60-2026_AMIRA%20YOSELYN%20MEJIA.pdf" TargetMode="External"/><Relationship Id="rId30"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5-2026_AMIRA%20YOSELYN%20MEJIA.pdf" TargetMode="External"/><Relationship Id="rId35"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0-2026_AMIRA%20YOSELYN%20MEJIA.pdf" TargetMode="External"/><Relationship Id="rId43"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65-2026_AMIRA%20YOSELYN%20MEJIA.pdf" TargetMode="External"/><Relationship Id="rId8" Type="http://schemas.openxmlformats.org/officeDocument/2006/relationships/hyperlink" Target="https://gobedomex-my.sharepoint.com/personal/coordtic_om_edomex_gob_mx/Documents/Aplicaciones/Microsoft%20Forms/Sistema%20de%20Seguimiento%20(2)%201/N%C3%BAmero%20de%20Oficio%20de%20liberaci%C3%B3n%20de%20recursos/CA-0026-2026_AMIRA%20YOSELYN%20MEJIA.pdf" TargetMode="External"/><Relationship Id="rId3" Type="http://schemas.openxmlformats.org/officeDocument/2006/relationships/hyperlink" Target="https://gobedomex-my.sharepoint.com/my?id=%2Fpersonal%2Fcoordtic%5Fom%5Fedomex%5Fgob%5Fmx%2FDocuments%2FDGRM%20Archivos%2F1%2FDICTAMEN%20DE%20PROCEDENCIA%20ADP%2D001%2D202618%2D02%2D2026%2D165332%2Epdf&amp;parent=%2Fpersonal%2Fcoordtic%5Fom%5Fedomex%5Fgob%5Fmx%2FDocuments%2FDGRM%20Archivos%2F1&amp;ga=1" TargetMode="External"/><Relationship Id="rId12" Type="http://schemas.openxmlformats.org/officeDocument/2006/relationships/hyperlink" Target="https://gobedomex-my.sharepoint.com/personal/coordtic_om_edomex_gob_mx/Documents/Aplicaciones/Microsoft%20Forms/Sistema%20de%20Seguimiento%20(2)%201/N%C3%BAmero%20de%20Oficio%20de%20liberaci%C3%B3n%20de%20recursos/CA-0022-2026_AMIRA%20YOSELYN%20MEJIA.pdf" TargetMode="External"/><Relationship Id="rId17"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37-2026_AMIRA%20YOSELYN%20MEJIA.pdf" TargetMode="External"/><Relationship Id="rId25"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63-2026_AMIRA%20YOSELYN%20MEJIA.pdf" TargetMode="External"/><Relationship Id="rId33"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48-2026_AMIRA%20YOSELYN%20MEJIA.pdf" TargetMode="External"/><Relationship Id="rId38"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3-2026_AMIRA%20YOSELYN%20MEJIA.pdf" TargetMode="External"/><Relationship Id="rId20" Type="http://schemas.openxmlformats.org/officeDocument/2006/relationships/hyperlink" Target="https://gobedomex-my.sharepoint.com/personal/coordtic_om_edomex_gob_mx/Documents/Aplicaciones/Microsoft%20Forms/Sistema%20de%20Seguimiento%20(2)%201/N%C3%BAmero%20de%20Oficio%20de%20liberaci%C3%B3n%20de%20recursos/CERTIFICACI%C3%93N%20-%20MONEDEROS%20ELECTR%C3%93NICOS_ARTURO%20GOMEZ%20GALICIA.pdf" TargetMode="External"/><Relationship Id="rId41" Type="http://schemas.openxmlformats.org/officeDocument/2006/relationships/hyperlink" Target="https://gobedomex-my.sharepoint.com/personal/coordtic_om_edomex_gob_mx/Documents/Aplicaciones/Microsoft%20Forms/Sistema%20de%20Seguimiento%20(2)%201/N%C3%BAmero%20de%20Oficio%20de%20liberaci%C3%B3n%20de%20recursos/Suficiencia%20CA-0056-2026_AMIRA%20YOSELYN%20MEJIA.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mpramex.edomex.gob.mx/compramex/public/catalogosExternos/detalleConvocatoria.xhtml" TargetMode="External"/><Relationship Id="rId13" Type="http://schemas.openxmlformats.org/officeDocument/2006/relationships/hyperlink" Target="https://comprasmx.buengobierno.gob.mx/sitiopublico/" TargetMode="External"/><Relationship Id="rId3" Type="http://schemas.openxmlformats.org/officeDocument/2006/relationships/hyperlink" Target="https://gobedomex-my.sharepoint.com/personal/coordtic_om_edomex_gob_mx/Documents/Aplicaciones/Microsoft%20Forms/Sistema%20de%20Seguimiento%20(2)%202/Pregunta/ADP-004-2026_ERANDI%20GUADALUPE%20AGA.pdf" TargetMode="External"/><Relationship Id="rId7" Type="http://schemas.openxmlformats.org/officeDocument/2006/relationships/hyperlink" Target="https://compramex.edomex.gob.mx/compramex/public/catalogosExternos/detalleConvocatoria.xhtml" TargetMode="External"/><Relationship Id="rId12" Type="http://schemas.openxmlformats.org/officeDocument/2006/relationships/hyperlink" Target="https://compramex.edomex.gob.mx/compramex/public/catalogosExternos/detalleConvocatoria.xhtml" TargetMode="External"/><Relationship Id="rId2" Type="http://schemas.openxmlformats.org/officeDocument/2006/relationships/hyperlink" Target="https://gobedomex-my.sharepoint.com/personal/coordtic_om_edomex_gob_mx/Documents/Aplicaciones/Microsoft%20Forms/Sistema%20de%20Seguimiento%20(2)%202/Pregunta/ADP-002-2026_ERANDI%20GUADALUPE%20AGA.pdf" TargetMode="External"/><Relationship Id="rId1" Type="http://schemas.openxmlformats.org/officeDocument/2006/relationships/hyperlink" Target="https://gobedomex-my.sharepoint.com/personal/coordtic_om_edomex_gob_mx/Documents/Aplicaciones/Microsoft%20Forms/Sistema%20de%20Seguimiento%20(2)%202/Pregunta/ADP-002-2026_ERANDI%20GUADALUPE%20AGA.pdf" TargetMode="External"/><Relationship Id="rId6" Type="http://schemas.openxmlformats.org/officeDocument/2006/relationships/hyperlink" Target="https://compramex.edomex.gob.mx/compramex/public/catalogosExternos/procedimientsoAdquisitivos.xhtml" TargetMode="External"/><Relationship Id="rId11" Type="http://schemas.openxmlformats.org/officeDocument/2006/relationships/hyperlink" Target="https://gobedomex-my.sharepoint.com/:b:/g/personal/coordtic_om_edomex_gob_mx/IQA-bock0jCXSaG8ETpBMqlYAY9WhDPPsfBLcaOfIupHQ64?e=5bZ0Jf" TargetMode="External"/><Relationship Id="rId5" Type="http://schemas.openxmlformats.org/officeDocument/2006/relationships/hyperlink" Target="https://gobedomex-my.sharepoint.com/personal/coordtic_om_edomex_gob_mx/Documents/Aplicaciones/Microsoft%20Forms/Sistema%20de%20Seguimiento%20(2)%202/Convocatoria%20de%20Bases%20yo%20Invitacion%20(PDF)/ADP-002-2026_ERANDI%20GUADALUPE%20AGA.pdf" TargetMode="External"/><Relationship Id="rId15" Type="http://schemas.openxmlformats.org/officeDocument/2006/relationships/table" Target="../tables/table4.xml"/><Relationship Id="rId10" Type="http://schemas.openxmlformats.org/officeDocument/2006/relationships/hyperlink" Target="https://compramex.edomex.gob.mx/compramex/public/catalogosExternos/detalleConvocatoria.xhtml" TargetMode="External"/><Relationship Id="rId4" Type="http://schemas.openxmlformats.org/officeDocument/2006/relationships/hyperlink" Target="https://gobedomex-my.sharepoint.com/personal/coordtic_om_edomex_gob_mx/Documents/Aplicaciones/Microsoft%20Forms/Sistema%20de%20Seguimiento%20(2)%202/Convocatoria%20de%20Bases%20yo%20Invitacion%20(PDF)/ADP-002-2026_ERANDI%20GUADALUPE%20AGA.pdf" TargetMode="External"/><Relationship Id="rId9" Type="http://schemas.openxmlformats.org/officeDocument/2006/relationships/hyperlink" Target="../../UsuarioGEM/Downloads/1.%20INVITACIO&#195;&#172;N%20ADP-008-2026%202211%20PRODUCTOS%20ALIMENTICIOS%20PARA%20PERSONAS%20(V&#195;&#141;VERES)T.pdf"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recursosmateriales.edomex.gob.mx/testimonios" TargetMode="External"/><Relationship Id="rId1" Type="http://schemas.openxmlformats.org/officeDocument/2006/relationships/hyperlink" Target="https://gobedomex-my.sharepoint.com/personal/coordtic_om_edomex_gob_mx/Documents/Aplicaciones/Microsoft%20Forms/Sistema%20de%20Seguimiento%20(2)%203/Pregunta/PODER_ERANDI%20GUADALUPE%20AGA.pdf" TargetMode="Externa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F298-2A6C-44F9-BD44-D1DF3F6AAA11}">
  <sheetPr>
    <tabColor rgb="FFC00000"/>
  </sheetPr>
  <dimension ref="A1:BM640"/>
  <sheetViews>
    <sheetView tabSelected="1" topLeftCell="A458" workbookViewId="0">
      <pane xSplit="1" topLeftCell="N1" activePane="topRight" state="frozen"/>
      <selection pane="topRight" activeCell="N483" sqref="N483"/>
    </sheetView>
  </sheetViews>
  <sheetFormatPr baseColWidth="10" defaultColWidth="8.88671875" defaultRowHeight="14.4" x14ac:dyDescent="0.3"/>
  <cols>
    <col min="1" max="1" width="26.109375" customWidth="1"/>
    <col min="2" max="2" width="27" style="22" customWidth="1"/>
    <col min="3" max="3" width="12" customWidth="1"/>
    <col min="4" max="4" width="20" customWidth="1"/>
    <col min="5" max="5" width="52.88671875" customWidth="1"/>
    <col min="6" max="6" width="105.44140625" customWidth="1"/>
    <col min="7" max="7" width="53.109375" customWidth="1"/>
    <col min="8" max="8" width="75.109375" customWidth="1"/>
    <col min="9" max="9" width="107.6640625" style="45" customWidth="1"/>
    <col min="10" max="10" width="17.6640625" style="5" customWidth="1"/>
    <col min="11" max="11" width="30.33203125" customWidth="1"/>
    <col min="12" max="12" width="29.88671875" hidden="1" customWidth="1"/>
    <col min="13" max="13" width="11.109375" style="91" customWidth="1"/>
    <col min="14" max="14" width="42.5546875" customWidth="1"/>
    <col min="15" max="15" width="16.5546875" customWidth="1"/>
    <col min="16" max="16" width="255.6640625" style="107" customWidth="1"/>
    <col min="17" max="17" width="24.88671875" style="107" customWidth="1"/>
    <col min="18" max="18" width="14.33203125" style="24" customWidth="1"/>
    <col min="19" max="21" width="14.33203125" customWidth="1"/>
    <col min="22" max="22" width="37.88671875" customWidth="1"/>
    <col min="23" max="23" width="42.88671875" customWidth="1"/>
    <col min="24" max="24" width="40.109375" customWidth="1"/>
    <col min="25" max="25" width="18.44140625" style="107" customWidth="1"/>
    <col min="26" max="26" width="255.6640625" customWidth="1"/>
    <col min="27" max="27" width="36" bestFit="1" customWidth="1"/>
    <col min="28" max="28" width="255.6640625" bestFit="1" customWidth="1"/>
    <col min="29" max="29" width="178.33203125" bestFit="1" customWidth="1"/>
    <col min="30" max="30" width="255.6640625" customWidth="1"/>
    <col min="31" max="31" width="21.88671875" customWidth="1"/>
    <col min="32" max="32" width="22.5546875" customWidth="1"/>
    <col min="33" max="33" width="18.6640625" customWidth="1"/>
    <col min="34" max="34" width="41.44140625" customWidth="1"/>
    <col min="35" max="35" width="214.5546875" style="6" bestFit="1" customWidth="1"/>
    <col min="36" max="36" width="88.5546875" style="28" bestFit="1" customWidth="1"/>
    <col min="37" max="37" width="30.33203125" style="18" bestFit="1" customWidth="1"/>
    <col min="38" max="38" width="255.6640625" style="26" bestFit="1" customWidth="1"/>
    <col min="39" max="39" width="55.33203125" style="18" bestFit="1" customWidth="1"/>
    <col min="40" max="40" width="30.109375" style="28" bestFit="1" customWidth="1"/>
    <col min="41" max="41" width="29.33203125" style="6" bestFit="1" customWidth="1"/>
    <col min="42" max="42" width="50.6640625" style="28" bestFit="1" customWidth="1"/>
    <col min="43" max="43" width="49.88671875" style="6" bestFit="1" customWidth="1"/>
    <col min="44" max="44" width="75.6640625" style="47" bestFit="1" customWidth="1"/>
    <col min="45" max="45" width="76" style="6" bestFit="1" customWidth="1"/>
    <col min="46" max="46" width="24.88671875" style="28" bestFit="1" customWidth="1"/>
    <col min="47" max="47" width="24" bestFit="1" customWidth="1"/>
    <col min="48" max="48" width="51.109375" customWidth="1"/>
    <col min="49" max="49" width="53.109375" customWidth="1"/>
    <col min="50" max="50" width="16.6640625" customWidth="1"/>
    <col min="51" max="51" width="16" style="5" bestFit="1" customWidth="1"/>
    <col min="52" max="52" width="122" bestFit="1" customWidth="1"/>
    <col min="53" max="53" width="29.88671875" style="6" bestFit="1" customWidth="1"/>
    <col min="54" max="54" width="28.44140625" style="107" bestFit="1" customWidth="1"/>
    <col min="55" max="55" width="255.6640625" bestFit="1" customWidth="1"/>
    <col min="56" max="56" width="34.109375" style="45" bestFit="1" customWidth="1"/>
    <col min="57" max="57" width="22.6640625" customWidth="1"/>
    <col min="58" max="58" width="19.88671875" customWidth="1"/>
    <col min="59" max="59" width="22.44140625" customWidth="1"/>
    <col min="60" max="60" width="51.5546875" customWidth="1"/>
    <col min="61" max="61" width="31" bestFit="1" customWidth="1"/>
    <col min="62" max="62" width="89" bestFit="1" customWidth="1"/>
    <col min="63" max="63" width="76.5546875" bestFit="1" customWidth="1"/>
    <col min="64" max="64" width="11.109375" bestFit="1" customWidth="1"/>
    <col min="65" max="65" width="12.44140625" bestFit="1" customWidth="1"/>
  </cols>
  <sheetData>
    <row r="1" spans="1:65" x14ac:dyDescent="0.3">
      <c r="A1" s="190"/>
      <c r="B1" s="190"/>
      <c r="C1" s="190"/>
      <c r="D1" s="190"/>
      <c r="E1" s="190"/>
      <c r="F1" s="190"/>
      <c r="G1" s="190"/>
      <c r="H1" s="190"/>
      <c r="I1" s="190"/>
      <c r="J1" s="190"/>
      <c r="K1" s="190"/>
      <c r="L1" s="190"/>
      <c r="M1" s="190"/>
      <c r="N1" s="190"/>
      <c r="O1" s="190"/>
      <c r="P1" s="190"/>
      <c r="Q1" s="190" t="e" vm="1">
        <v>#VALUE!</v>
      </c>
      <c r="R1" s="190"/>
      <c r="S1" s="190"/>
      <c r="T1" s="190"/>
      <c r="U1" s="190"/>
      <c r="V1" s="190"/>
      <c r="W1" s="190"/>
      <c r="X1" s="190"/>
      <c r="Y1" s="190"/>
      <c r="Z1" s="190"/>
      <c r="AA1" s="190"/>
      <c r="AB1" s="190"/>
      <c r="AC1" s="191"/>
      <c r="AD1" s="191"/>
      <c r="AE1" s="191"/>
      <c r="AF1" s="191"/>
      <c r="AG1" s="191"/>
      <c r="AH1" s="191"/>
      <c r="AI1" s="191"/>
      <c r="AJ1" s="191"/>
      <c r="AK1" s="191"/>
      <c r="AL1" s="191"/>
      <c r="AM1" s="191"/>
      <c r="AN1" s="191"/>
      <c r="AO1" s="191"/>
      <c r="AP1" s="191"/>
      <c r="AQ1" s="191"/>
      <c r="AR1" s="191"/>
      <c r="AS1" s="191"/>
      <c r="AT1" s="191"/>
      <c r="AU1" s="190" t="e" vm="1">
        <v>#VALUE!</v>
      </c>
      <c r="AV1" s="190"/>
      <c r="AW1" s="190"/>
      <c r="AX1" s="190"/>
      <c r="AY1" s="190"/>
      <c r="AZ1" s="190"/>
      <c r="BA1" s="190"/>
      <c r="BB1" s="192"/>
      <c r="BC1" s="190"/>
      <c r="BD1" s="190"/>
      <c r="BE1" s="190"/>
      <c r="BF1" s="190"/>
      <c r="BG1" s="190"/>
    </row>
    <row r="2" spans="1:65" ht="72" customHeight="1" x14ac:dyDescent="0.3">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1"/>
      <c r="AD2" s="191"/>
      <c r="AE2" s="191"/>
      <c r="AF2" s="191"/>
      <c r="AG2" s="191"/>
      <c r="AH2" s="191"/>
      <c r="AI2" s="191"/>
      <c r="AJ2" s="191"/>
      <c r="AK2" s="191"/>
      <c r="AL2" s="191"/>
      <c r="AM2" s="191"/>
      <c r="AN2" s="191"/>
      <c r="AO2" s="191"/>
      <c r="AP2" s="191"/>
      <c r="AQ2" s="191"/>
      <c r="AR2" s="191"/>
      <c r="AS2" s="191"/>
      <c r="AT2" s="191"/>
      <c r="AU2" s="190"/>
      <c r="AV2" s="190"/>
      <c r="AW2" s="190"/>
      <c r="AX2" s="190"/>
      <c r="AY2" s="190"/>
      <c r="AZ2" s="190"/>
      <c r="BA2" s="190"/>
      <c r="BB2" s="192"/>
      <c r="BC2" s="190"/>
      <c r="BD2" s="190"/>
      <c r="BE2" s="190"/>
      <c r="BF2" s="190"/>
      <c r="BG2" s="190"/>
    </row>
    <row r="3" spans="1:65" ht="23.25" customHeight="1" x14ac:dyDescent="0.3">
      <c r="A3" s="19" t="s">
        <v>0</v>
      </c>
      <c r="B3" s="154" t="s">
        <v>1</v>
      </c>
      <c r="C3" s="160" t="s">
        <v>2</v>
      </c>
      <c r="D3" s="19" t="s">
        <v>3</v>
      </c>
      <c r="E3" s="19" t="s">
        <v>4</v>
      </c>
      <c r="F3" s="19" t="s">
        <v>5</v>
      </c>
      <c r="G3" s="19" t="s">
        <v>6</v>
      </c>
      <c r="H3" s="19" t="s">
        <v>7</v>
      </c>
      <c r="I3" s="19" t="s">
        <v>8</v>
      </c>
      <c r="J3" s="19" t="s">
        <v>9</v>
      </c>
      <c r="K3" s="44" t="s">
        <v>10</v>
      </c>
      <c r="L3" s="19" t="s">
        <v>11</v>
      </c>
      <c r="M3" s="160" t="s">
        <v>12</v>
      </c>
      <c r="N3" s="19" t="s">
        <v>13</v>
      </c>
      <c r="O3" s="90" t="s">
        <v>14</v>
      </c>
      <c r="P3" s="19" t="s">
        <v>15</v>
      </c>
      <c r="Q3" s="19" t="s">
        <v>16</v>
      </c>
      <c r="R3" s="122" t="s">
        <v>17</v>
      </c>
      <c r="S3" s="122" t="s">
        <v>18</v>
      </c>
      <c r="T3" s="19" t="s">
        <v>19</v>
      </c>
      <c r="U3" s="19" t="s">
        <v>20</v>
      </c>
      <c r="V3" s="19" t="s">
        <v>21</v>
      </c>
      <c r="W3" s="23" t="s">
        <v>22</v>
      </c>
      <c r="X3" s="19" t="s">
        <v>23</v>
      </c>
      <c r="Y3" s="19" t="s">
        <v>24</v>
      </c>
      <c r="Z3" s="19" t="s">
        <v>25</v>
      </c>
      <c r="AA3" s="122" t="s">
        <v>26</v>
      </c>
      <c r="AB3" s="19" t="s">
        <v>27</v>
      </c>
      <c r="AC3" s="19" t="s">
        <v>28</v>
      </c>
      <c r="AD3" s="19" t="s">
        <v>29</v>
      </c>
      <c r="AE3" s="19" t="s">
        <v>30</v>
      </c>
      <c r="AF3" s="19" t="s">
        <v>31</v>
      </c>
      <c r="AG3" s="19" t="s">
        <v>32</v>
      </c>
      <c r="AH3" s="19" t="s">
        <v>33</v>
      </c>
      <c r="AI3" s="19" t="s">
        <v>34</v>
      </c>
      <c r="AJ3" s="19" t="s">
        <v>35</v>
      </c>
      <c r="AK3" s="19" t="s">
        <v>36</v>
      </c>
      <c r="AL3" s="19" t="s">
        <v>37</v>
      </c>
      <c r="AM3" s="19" t="s">
        <v>38</v>
      </c>
      <c r="AN3" s="20" t="s">
        <v>39</v>
      </c>
      <c r="AO3" s="27" t="s">
        <v>40</v>
      </c>
      <c r="AP3" s="21" t="s">
        <v>41</v>
      </c>
      <c r="AQ3" s="25" t="s">
        <v>42</v>
      </c>
      <c r="AR3" s="21" t="s">
        <v>43</v>
      </c>
      <c r="AS3" s="27" t="s">
        <v>44</v>
      </c>
      <c r="AT3" s="155" t="s">
        <v>45</v>
      </c>
      <c r="AU3" s="27" t="s">
        <v>46</v>
      </c>
      <c r="AV3" s="20" t="s">
        <v>47</v>
      </c>
      <c r="AW3" s="46" t="s">
        <v>48</v>
      </c>
      <c r="AX3" s="20" t="s">
        <v>49</v>
      </c>
      <c r="AY3" s="27" t="s">
        <v>50</v>
      </c>
      <c r="AZ3" s="19" t="s">
        <v>51</v>
      </c>
      <c r="BA3" s="19" t="s">
        <v>52</v>
      </c>
      <c r="BB3" s="19" t="s">
        <v>53</v>
      </c>
      <c r="BC3" s="19" t="s">
        <v>54</v>
      </c>
      <c r="BD3" s="122" t="s">
        <v>55</v>
      </c>
      <c r="BE3" s="19" t="s">
        <v>56</v>
      </c>
      <c r="BF3" s="20" t="s">
        <v>57</v>
      </c>
      <c r="BG3" s="20" t="s">
        <v>58</v>
      </c>
      <c r="BH3" s="154" t="s">
        <v>59</v>
      </c>
      <c r="BI3" s="44" t="s">
        <v>60</v>
      </c>
      <c r="BJ3" s="19" t="s">
        <v>61</v>
      </c>
      <c r="BK3" s="19" t="s">
        <v>62</v>
      </c>
      <c r="BL3" s="19" t="s">
        <v>63</v>
      </c>
      <c r="BM3" s="19" t="s">
        <v>64</v>
      </c>
    </row>
    <row r="4" spans="1:65" x14ac:dyDescent="0.3">
      <c r="A4" t="s">
        <v>65</v>
      </c>
      <c r="B4" s="124">
        <v>46063</v>
      </c>
      <c r="C4" t="s">
        <v>66</v>
      </c>
      <c r="D4" t="s">
        <v>67</v>
      </c>
      <c r="E4" t="s">
        <v>68</v>
      </c>
      <c r="F4" t="s">
        <v>69</v>
      </c>
      <c r="G4" t="s">
        <v>70</v>
      </c>
      <c r="H4" t="s">
        <v>71</v>
      </c>
      <c r="I4" t="s">
        <v>72</v>
      </c>
      <c r="J4" t="s">
        <v>73</v>
      </c>
      <c r="K4" s="45" t="s">
        <v>74</v>
      </c>
      <c r="L4" t="s">
        <v>66</v>
      </c>
      <c r="M4" t="s">
        <v>75</v>
      </c>
      <c r="N4" t="s">
        <v>76</v>
      </c>
      <c r="O4" s="91">
        <v>1234097.32</v>
      </c>
      <c r="P4" t="s">
        <v>77</v>
      </c>
      <c r="Q4" t="s">
        <v>78</v>
      </c>
      <c r="R4" s="107"/>
      <c r="S4" s="107"/>
      <c r="T4" s="107"/>
      <c r="U4" s="107"/>
      <c r="V4" t="s">
        <v>79</v>
      </c>
      <c r="W4" s="6">
        <v>46076</v>
      </c>
      <c r="X4" t="s">
        <v>80</v>
      </c>
      <c r="Y4" t="s">
        <v>81</v>
      </c>
      <c r="Z4" t="s">
        <v>82</v>
      </c>
      <c r="AA4" s="107" t="s">
        <v>83</v>
      </c>
      <c r="AB4" t="s">
        <v>84</v>
      </c>
      <c r="AC4" t="s">
        <v>85</v>
      </c>
      <c r="AD4" t="s">
        <v>77</v>
      </c>
      <c r="AE4" t="s">
        <v>86</v>
      </c>
      <c r="AF4" t="s">
        <v>87</v>
      </c>
      <c r="AG4" t="s">
        <v>87</v>
      </c>
      <c r="AH4" t="s">
        <v>88</v>
      </c>
      <c r="AI4"/>
      <c r="AJ4"/>
      <c r="AK4" t="s">
        <v>89</v>
      </c>
      <c r="AL4" t="s">
        <v>90</v>
      </c>
      <c r="AM4" t="s">
        <v>91</v>
      </c>
      <c r="AN4" s="6"/>
      <c r="AO4" s="34"/>
      <c r="AP4" s="6">
        <v>46087</v>
      </c>
      <c r="AQ4" s="174">
        <v>0.45833333333333331</v>
      </c>
      <c r="AR4" s="6"/>
      <c r="AS4" s="34"/>
      <c r="AT4" s="6"/>
      <c r="AU4" s="34"/>
      <c r="AV4" s="6"/>
      <c r="AW4" s="34"/>
      <c r="AX4" s="6">
        <v>46087</v>
      </c>
      <c r="AY4" s="34">
        <v>0.54166666666666663</v>
      </c>
      <c r="AZ4" t="s">
        <v>92</v>
      </c>
      <c r="BA4" t="s">
        <v>93</v>
      </c>
      <c r="BB4"/>
      <c r="BD4" s="107">
        <v>1195383.99</v>
      </c>
      <c r="BE4" s="175" t="s">
        <v>94</v>
      </c>
      <c r="BF4" s="178">
        <v>46087</v>
      </c>
      <c r="BG4" s="178">
        <v>46387</v>
      </c>
      <c r="BH4" s="181" t="s">
        <v>80</v>
      </c>
      <c r="BI4" s="184">
        <v>38713.33</v>
      </c>
      <c r="BJ4" s="181" t="s">
        <v>95</v>
      </c>
      <c r="BK4" s="181"/>
      <c r="BL4" s="187" t="s">
        <v>75</v>
      </c>
      <c r="BM4">
        <v>1</v>
      </c>
    </row>
    <row r="5" spans="1:65" x14ac:dyDescent="0.3">
      <c r="A5" t="s">
        <v>96</v>
      </c>
      <c r="B5" s="124">
        <v>46106</v>
      </c>
      <c r="C5" t="s">
        <v>66</v>
      </c>
      <c r="D5" t="s">
        <v>67</v>
      </c>
      <c r="E5" t="s">
        <v>68</v>
      </c>
      <c r="F5" t="s">
        <v>69</v>
      </c>
      <c r="G5" t="s">
        <v>97</v>
      </c>
      <c r="H5" t="s">
        <v>98</v>
      </c>
      <c r="I5" t="s">
        <v>99</v>
      </c>
      <c r="J5" t="s">
        <v>73</v>
      </c>
      <c r="K5" s="45" t="s">
        <v>100</v>
      </c>
      <c r="L5" t="s">
        <v>66</v>
      </c>
      <c r="M5" t="s">
        <v>75</v>
      </c>
      <c r="N5" t="s">
        <v>76</v>
      </c>
      <c r="O5" s="91">
        <v>3900000</v>
      </c>
      <c r="P5" t="s">
        <v>101</v>
      </c>
      <c r="Q5" t="s">
        <v>78</v>
      </c>
      <c r="R5" s="107"/>
      <c r="S5" s="107"/>
      <c r="T5" s="107"/>
      <c r="U5" s="107"/>
      <c r="V5" t="s">
        <v>102</v>
      </c>
      <c r="W5" s="6">
        <v>46105</v>
      </c>
      <c r="X5" t="s">
        <v>80</v>
      </c>
      <c r="Y5" t="s">
        <v>81</v>
      </c>
      <c r="Z5" t="s">
        <v>103</v>
      </c>
      <c r="AA5" s="107" t="s">
        <v>100</v>
      </c>
      <c r="AB5" t="s">
        <v>104</v>
      </c>
      <c r="AC5" t="s">
        <v>105</v>
      </c>
      <c r="AD5" t="s">
        <v>106</v>
      </c>
      <c r="AE5" t="s">
        <v>86</v>
      </c>
      <c r="AF5" t="s">
        <v>107</v>
      </c>
      <c r="AG5" t="s">
        <v>87</v>
      </c>
      <c r="AH5" t="s">
        <v>108</v>
      </c>
      <c r="AI5"/>
      <c r="AJ5"/>
      <c r="AK5" t="s">
        <v>109</v>
      </c>
      <c r="AL5" t="s">
        <v>110</v>
      </c>
      <c r="AM5" t="s">
        <v>91</v>
      </c>
      <c r="AN5" s="6"/>
      <c r="AO5" s="34"/>
      <c r="AP5" s="6">
        <v>46128</v>
      </c>
      <c r="AQ5" s="174">
        <v>0.41666666666666663</v>
      </c>
      <c r="AR5" s="6"/>
      <c r="AS5" s="34"/>
      <c r="AT5" s="6"/>
      <c r="AU5" s="34"/>
      <c r="AV5" s="6"/>
      <c r="AW5" s="34"/>
      <c r="AX5" s="6">
        <v>46129</v>
      </c>
      <c r="AY5" s="34">
        <v>0.70833333333333326</v>
      </c>
      <c r="AZ5" t="s">
        <v>111</v>
      </c>
      <c r="BA5" t="s">
        <v>112</v>
      </c>
      <c r="BB5"/>
      <c r="BD5" s="107">
        <v>3900000</v>
      </c>
      <c r="BE5" s="176" t="s">
        <v>113</v>
      </c>
      <c r="BF5" s="179">
        <v>46129</v>
      </c>
      <c r="BG5" s="179">
        <v>46387</v>
      </c>
      <c r="BH5" s="182" t="s">
        <v>80</v>
      </c>
      <c r="BI5" s="185">
        <v>0</v>
      </c>
      <c r="BJ5" s="182" t="s">
        <v>95</v>
      </c>
      <c r="BK5" s="182"/>
      <c r="BL5" s="188" t="s">
        <v>75</v>
      </c>
      <c r="BM5">
        <v>2</v>
      </c>
    </row>
    <row r="6" spans="1:65" x14ac:dyDescent="0.3">
      <c r="A6" t="s">
        <v>114</v>
      </c>
      <c r="B6" s="124">
        <v>46149</v>
      </c>
      <c r="C6" t="s">
        <v>115</v>
      </c>
      <c r="D6" t="s">
        <v>67</v>
      </c>
      <c r="E6" t="s">
        <v>68</v>
      </c>
      <c r="F6" t="s">
        <v>69</v>
      </c>
      <c r="G6" t="s">
        <v>97</v>
      </c>
      <c r="H6" t="s">
        <v>116</v>
      </c>
      <c r="I6" t="s">
        <v>117</v>
      </c>
      <c r="J6" t="s">
        <v>118</v>
      </c>
      <c r="K6" s="45"/>
      <c r="L6" t="s">
        <v>119</v>
      </c>
      <c r="M6" t="s">
        <v>119</v>
      </c>
      <c r="N6" t="s">
        <v>120</v>
      </c>
      <c r="O6" s="91">
        <v>100280</v>
      </c>
      <c r="P6" t="s">
        <v>121</v>
      </c>
      <c r="Q6" t="s">
        <v>78</v>
      </c>
      <c r="R6" s="107"/>
      <c r="S6" s="107"/>
      <c r="T6" s="107"/>
      <c r="U6" s="107"/>
      <c r="W6" s="6"/>
      <c r="Y6"/>
      <c r="AA6" s="107"/>
      <c r="AI6"/>
      <c r="AJ6"/>
      <c r="AK6"/>
      <c r="AL6"/>
      <c r="AM6"/>
      <c r="AN6" s="6"/>
      <c r="AO6" s="34"/>
      <c r="AP6" s="6"/>
      <c r="AQ6" s="174"/>
      <c r="AR6" s="6"/>
      <c r="AS6" s="34"/>
      <c r="AT6" s="6"/>
      <c r="AU6" s="34"/>
      <c r="AV6" s="6"/>
      <c r="AW6" s="34"/>
      <c r="AX6" s="6"/>
      <c r="AY6" s="34"/>
      <c r="BA6"/>
      <c r="BB6"/>
      <c r="BD6" s="107"/>
      <c r="BE6" s="176"/>
      <c r="BF6" s="179"/>
      <c r="BG6" s="179"/>
      <c r="BH6" s="182"/>
      <c r="BI6" s="185"/>
      <c r="BJ6" s="182"/>
      <c r="BK6" s="182"/>
      <c r="BL6" s="188"/>
      <c r="BM6">
        <v>23</v>
      </c>
    </row>
    <row r="7" spans="1:65" x14ac:dyDescent="0.3">
      <c r="A7" t="s">
        <v>122</v>
      </c>
      <c r="B7" s="124">
        <v>46149</v>
      </c>
      <c r="C7" t="s">
        <v>115</v>
      </c>
      <c r="D7" t="s">
        <v>67</v>
      </c>
      <c r="E7" t="s">
        <v>68</v>
      </c>
      <c r="F7" t="s">
        <v>69</v>
      </c>
      <c r="G7" t="s">
        <v>97</v>
      </c>
      <c r="H7" t="s">
        <v>123</v>
      </c>
      <c r="I7" t="s">
        <v>124</v>
      </c>
      <c r="J7" t="s">
        <v>118</v>
      </c>
      <c r="K7" s="45"/>
      <c r="L7" t="s">
        <v>119</v>
      </c>
      <c r="M7" t="s">
        <v>119</v>
      </c>
      <c r="N7" t="s">
        <v>120</v>
      </c>
      <c r="O7" s="91">
        <v>120770</v>
      </c>
      <c r="P7" t="s">
        <v>125</v>
      </c>
      <c r="Q7" t="s">
        <v>78</v>
      </c>
      <c r="R7" s="107"/>
      <c r="S7" s="107"/>
      <c r="T7" s="107"/>
      <c r="U7" s="107"/>
      <c r="W7" s="6"/>
      <c r="Y7"/>
      <c r="AA7" s="107"/>
      <c r="AI7"/>
      <c r="AJ7"/>
      <c r="AK7"/>
      <c r="AL7"/>
      <c r="AM7"/>
      <c r="AN7" s="6"/>
      <c r="AO7" s="34"/>
      <c r="AP7" s="6"/>
      <c r="AQ7" s="174"/>
      <c r="AR7" s="6"/>
      <c r="AS7" s="34"/>
      <c r="AT7" s="6"/>
      <c r="AU7" s="34"/>
      <c r="AV7" s="6"/>
      <c r="AW7" s="34"/>
      <c r="AX7" s="6"/>
      <c r="AY7" s="34"/>
      <c r="BA7"/>
      <c r="BB7"/>
      <c r="BD7" s="107"/>
      <c r="BE7" s="176"/>
      <c r="BF7" s="179"/>
      <c r="BG7" s="179"/>
      <c r="BH7" s="182"/>
      <c r="BI7" s="185"/>
      <c r="BJ7" s="182"/>
      <c r="BK7" s="182"/>
      <c r="BL7" s="188"/>
      <c r="BM7">
        <v>32</v>
      </c>
    </row>
    <row r="8" spans="1:65" x14ac:dyDescent="0.3">
      <c r="A8" t="s">
        <v>126</v>
      </c>
      <c r="B8" s="124">
        <v>46149</v>
      </c>
      <c r="C8" t="s">
        <v>115</v>
      </c>
      <c r="D8" t="s">
        <v>67</v>
      </c>
      <c r="E8" t="s">
        <v>68</v>
      </c>
      <c r="F8" t="s">
        <v>69</v>
      </c>
      <c r="G8" t="s">
        <v>70</v>
      </c>
      <c r="H8" t="s">
        <v>127</v>
      </c>
      <c r="I8" t="s">
        <v>128</v>
      </c>
      <c r="J8" t="s">
        <v>118</v>
      </c>
      <c r="K8" s="45"/>
      <c r="L8" t="s">
        <v>119</v>
      </c>
      <c r="M8" t="s">
        <v>119</v>
      </c>
      <c r="N8" t="s">
        <v>76</v>
      </c>
      <c r="O8" s="91">
        <v>80800</v>
      </c>
      <c r="P8" t="s">
        <v>129</v>
      </c>
      <c r="Q8" t="s">
        <v>78</v>
      </c>
      <c r="R8" s="107"/>
      <c r="S8" s="107"/>
      <c r="T8" s="107"/>
      <c r="U8" s="107"/>
      <c r="W8" s="6"/>
      <c r="Y8"/>
      <c r="AA8" s="107"/>
      <c r="AI8"/>
      <c r="AJ8"/>
      <c r="AK8"/>
      <c r="AL8"/>
      <c r="AM8"/>
      <c r="AN8" s="6"/>
      <c r="AO8" s="34"/>
      <c r="AP8" s="6"/>
      <c r="AQ8" s="174"/>
      <c r="AR8" s="6"/>
      <c r="AS8" s="34"/>
      <c r="AT8" s="6"/>
      <c r="AU8" s="34"/>
      <c r="AV8" s="6"/>
      <c r="AW8" s="34"/>
      <c r="AX8" s="6"/>
      <c r="AY8" s="34"/>
      <c r="BA8"/>
      <c r="BB8"/>
      <c r="BD8" s="107"/>
      <c r="BE8" s="176"/>
      <c r="BF8" s="179"/>
      <c r="BG8" s="179"/>
      <c r="BH8" s="182"/>
      <c r="BI8" s="185"/>
      <c r="BJ8" s="182"/>
      <c r="BK8" s="182"/>
      <c r="BL8" s="188"/>
      <c r="BM8">
        <v>4</v>
      </c>
    </row>
    <row r="9" spans="1:65" x14ac:dyDescent="0.3">
      <c r="A9" t="s">
        <v>130</v>
      </c>
      <c r="B9" s="124">
        <v>46149</v>
      </c>
      <c r="C9" t="s">
        <v>115</v>
      </c>
      <c r="D9" t="s">
        <v>67</v>
      </c>
      <c r="E9" t="s">
        <v>68</v>
      </c>
      <c r="F9" t="s">
        <v>69</v>
      </c>
      <c r="G9" t="s">
        <v>70</v>
      </c>
      <c r="H9" t="s">
        <v>127</v>
      </c>
      <c r="I9" t="s">
        <v>128</v>
      </c>
      <c r="J9" t="s">
        <v>118</v>
      </c>
      <c r="K9" s="45"/>
      <c r="L9" t="s">
        <v>119</v>
      </c>
      <c r="M9" t="s">
        <v>119</v>
      </c>
      <c r="N9" t="s">
        <v>76</v>
      </c>
      <c r="O9" s="91">
        <v>178100</v>
      </c>
      <c r="P9" t="s">
        <v>131</v>
      </c>
      <c r="Q9" t="s">
        <v>78</v>
      </c>
      <c r="R9" s="107"/>
      <c r="S9" s="107"/>
      <c r="T9" s="107"/>
      <c r="U9" s="107"/>
      <c r="W9" s="6"/>
      <c r="Y9"/>
      <c r="AA9" s="107"/>
      <c r="AI9"/>
      <c r="AJ9"/>
      <c r="AK9"/>
      <c r="AL9"/>
      <c r="AM9"/>
      <c r="AN9" s="6"/>
      <c r="AO9" s="34"/>
      <c r="AP9" s="6"/>
      <c r="AQ9" s="174"/>
      <c r="AR9" s="6"/>
      <c r="AS9" s="34"/>
      <c r="AT9" s="6"/>
      <c r="AU9" s="34"/>
      <c r="AV9" s="6"/>
      <c r="AW9" s="34"/>
      <c r="AX9" s="6"/>
      <c r="AY9" s="34"/>
      <c r="BA9"/>
      <c r="BB9"/>
      <c r="BD9" s="107"/>
      <c r="BE9" s="176"/>
      <c r="BF9" s="179"/>
      <c r="BG9" s="179"/>
      <c r="BH9" s="182"/>
      <c r="BI9" s="185"/>
      <c r="BJ9" s="182"/>
      <c r="BK9" s="182"/>
      <c r="BL9" s="188"/>
      <c r="BM9">
        <v>10</v>
      </c>
    </row>
    <row r="10" spans="1:65" x14ac:dyDescent="0.3">
      <c r="A10" t="s">
        <v>132</v>
      </c>
      <c r="B10" s="124">
        <v>46150</v>
      </c>
      <c r="C10" t="s">
        <v>133</v>
      </c>
      <c r="D10" t="s">
        <v>67</v>
      </c>
      <c r="E10" t="s">
        <v>134</v>
      </c>
      <c r="F10" t="s">
        <v>135</v>
      </c>
      <c r="G10" t="s">
        <v>136</v>
      </c>
      <c r="H10" t="s">
        <v>137</v>
      </c>
      <c r="I10" t="s">
        <v>138</v>
      </c>
      <c r="J10" t="s">
        <v>73</v>
      </c>
      <c r="K10" s="45"/>
      <c r="L10" t="s">
        <v>133</v>
      </c>
      <c r="M10" t="s">
        <v>133</v>
      </c>
      <c r="N10" t="s">
        <v>120</v>
      </c>
      <c r="O10" s="91">
        <v>4120000</v>
      </c>
      <c r="P10" t="s">
        <v>139</v>
      </c>
      <c r="Q10" t="s">
        <v>78</v>
      </c>
      <c r="R10" s="107"/>
      <c r="S10" s="107"/>
      <c r="T10" s="107"/>
      <c r="U10" s="107"/>
      <c r="W10" s="6"/>
      <c r="Y10"/>
      <c r="AA10" s="107"/>
      <c r="AI10"/>
      <c r="AJ10"/>
      <c r="AK10"/>
      <c r="AL10"/>
      <c r="AM10"/>
      <c r="AN10" s="6"/>
      <c r="AO10" s="34"/>
      <c r="AP10" s="6"/>
      <c r="AQ10" s="174"/>
      <c r="AR10" s="6"/>
      <c r="AS10" s="34"/>
      <c r="AT10" s="6"/>
      <c r="AU10" s="34"/>
      <c r="AV10" s="6"/>
      <c r="AW10" s="34"/>
      <c r="AX10" s="6"/>
      <c r="AY10" s="34"/>
      <c r="BA10"/>
      <c r="BB10"/>
      <c r="BD10" s="107"/>
      <c r="BE10" s="176"/>
      <c r="BF10" s="179"/>
      <c r="BG10" s="179"/>
      <c r="BH10" s="182"/>
      <c r="BI10" s="185"/>
      <c r="BJ10" s="182"/>
      <c r="BK10" s="182"/>
      <c r="BL10" s="188"/>
      <c r="BM10">
        <v>38</v>
      </c>
    </row>
    <row r="11" spans="1:65" x14ac:dyDescent="0.3">
      <c r="A11" t="s">
        <v>140</v>
      </c>
      <c r="B11" s="124">
        <v>46029</v>
      </c>
      <c r="C11" t="s">
        <v>66</v>
      </c>
      <c r="D11" t="s">
        <v>141</v>
      </c>
      <c r="E11" t="s">
        <v>134</v>
      </c>
      <c r="F11" t="s">
        <v>135</v>
      </c>
      <c r="G11" t="s">
        <v>70</v>
      </c>
      <c r="H11" t="s">
        <v>142</v>
      </c>
      <c r="I11" t="s">
        <v>143</v>
      </c>
      <c r="J11" t="s">
        <v>73</v>
      </c>
      <c r="K11" s="45" t="s">
        <v>144</v>
      </c>
      <c r="L11" t="s">
        <v>66</v>
      </c>
      <c r="M11" t="s">
        <v>75</v>
      </c>
      <c r="N11" t="s">
        <v>76</v>
      </c>
      <c r="O11" s="91">
        <v>61641216</v>
      </c>
      <c r="P11" t="s">
        <v>145</v>
      </c>
      <c r="Q11" t="s">
        <v>146</v>
      </c>
      <c r="R11" s="107">
        <v>78940488</v>
      </c>
      <c r="S11" s="107">
        <v>78940488</v>
      </c>
      <c r="T11" s="107">
        <v>78940488</v>
      </c>
      <c r="U11" s="107">
        <v>50234856</v>
      </c>
      <c r="V11" t="s">
        <v>147</v>
      </c>
      <c r="W11" s="6">
        <v>46058</v>
      </c>
      <c r="X11" t="s">
        <v>148</v>
      </c>
      <c r="Y11" t="s">
        <v>81</v>
      </c>
      <c r="Z11" t="s">
        <v>149</v>
      </c>
      <c r="AA11" s="107" t="s">
        <v>150</v>
      </c>
      <c r="AC11" t="s">
        <v>151</v>
      </c>
      <c r="AD11" t="s">
        <v>152</v>
      </c>
      <c r="AE11" t="s">
        <v>86</v>
      </c>
      <c r="AF11" t="s">
        <v>87</v>
      </c>
      <c r="AG11" t="s">
        <v>87</v>
      </c>
      <c r="AH11" t="s">
        <v>153</v>
      </c>
      <c r="AI11" t="s">
        <v>80</v>
      </c>
      <c r="AJ11"/>
      <c r="AK11" t="s">
        <v>154</v>
      </c>
      <c r="AL11" t="s">
        <v>155</v>
      </c>
      <c r="AM11" t="s">
        <v>91</v>
      </c>
      <c r="AN11" s="6">
        <v>46065</v>
      </c>
      <c r="AO11" s="34">
        <v>0.54166666666666663</v>
      </c>
      <c r="AP11" s="6">
        <v>46071</v>
      </c>
      <c r="AQ11" s="174">
        <v>0.54166666666666663</v>
      </c>
      <c r="AR11" s="6">
        <v>46073</v>
      </c>
      <c r="AS11" s="34">
        <v>0.58333333333333326</v>
      </c>
      <c r="AT11" s="6">
        <v>46073</v>
      </c>
      <c r="AU11" s="34">
        <v>0.70833333333333326</v>
      </c>
      <c r="AV11" s="6">
        <v>46073</v>
      </c>
      <c r="AW11" s="34"/>
      <c r="AX11" s="6">
        <v>46073</v>
      </c>
      <c r="AY11" s="34">
        <v>0.73958333333333326</v>
      </c>
      <c r="AZ11" t="s">
        <v>156</v>
      </c>
      <c r="BA11" t="s">
        <v>157</v>
      </c>
      <c r="BB11"/>
      <c r="BD11" s="107">
        <v>245583000</v>
      </c>
      <c r="BE11" s="176" t="s">
        <v>158</v>
      </c>
      <c r="BF11" s="179">
        <v>46072</v>
      </c>
      <c r="BG11" s="179">
        <v>47361</v>
      </c>
      <c r="BH11" s="182" t="s">
        <v>80</v>
      </c>
      <c r="BI11" s="185">
        <v>18588179.609999999</v>
      </c>
      <c r="BJ11" s="182" t="s">
        <v>159</v>
      </c>
      <c r="BK11" s="182"/>
      <c r="BL11" s="188" t="s">
        <v>75</v>
      </c>
      <c r="BM11">
        <v>7</v>
      </c>
    </row>
    <row r="12" spans="1:65" x14ac:dyDescent="0.3">
      <c r="A12" t="s">
        <v>160</v>
      </c>
      <c r="B12" s="124">
        <v>46030</v>
      </c>
      <c r="C12" t="s">
        <v>66</v>
      </c>
      <c r="D12" t="s">
        <v>141</v>
      </c>
      <c r="E12" t="s">
        <v>134</v>
      </c>
      <c r="F12" t="s">
        <v>135</v>
      </c>
      <c r="G12" t="s">
        <v>70</v>
      </c>
      <c r="H12" t="s">
        <v>161</v>
      </c>
      <c r="I12" t="s">
        <v>162</v>
      </c>
      <c r="J12"/>
      <c r="K12" s="45" t="s">
        <v>163</v>
      </c>
      <c r="L12" t="s">
        <v>66</v>
      </c>
      <c r="M12" t="s">
        <v>66</v>
      </c>
      <c r="N12" t="s">
        <v>76</v>
      </c>
      <c r="O12" s="91">
        <v>0</v>
      </c>
      <c r="P12" t="s">
        <v>164</v>
      </c>
      <c r="Q12" t="s">
        <v>78</v>
      </c>
      <c r="R12" s="107"/>
      <c r="S12" s="107"/>
      <c r="T12" s="107"/>
      <c r="U12" s="107"/>
      <c r="W12" s="6"/>
      <c r="Y12"/>
      <c r="AA12" s="107"/>
      <c r="AI12"/>
      <c r="AJ12"/>
      <c r="AK12"/>
      <c r="AL12"/>
      <c r="AM12"/>
      <c r="AN12" s="6"/>
      <c r="AO12" s="34"/>
      <c r="AP12" s="6"/>
      <c r="AQ12" s="174"/>
      <c r="AR12" s="6"/>
      <c r="AS12" s="34"/>
      <c r="AT12" s="6"/>
      <c r="AU12" s="34"/>
      <c r="AV12" s="6"/>
      <c r="AW12" s="34"/>
      <c r="AX12" s="6"/>
      <c r="AY12" s="34"/>
      <c r="BA12"/>
      <c r="BB12"/>
      <c r="BD12" s="107"/>
      <c r="BE12" s="176"/>
      <c r="BF12" s="179"/>
      <c r="BG12" s="179"/>
      <c r="BH12" s="182"/>
      <c r="BI12" s="185"/>
      <c r="BJ12" s="182"/>
      <c r="BK12" s="182"/>
      <c r="BL12" s="188"/>
      <c r="BM12">
        <v>44</v>
      </c>
    </row>
    <row r="13" spans="1:65" x14ac:dyDescent="0.3">
      <c r="A13" t="s">
        <v>165</v>
      </c>
      <c r="B13" s="124">
        <v>46031</v>
      </c>
      <c r="C13" t="s">
        <v>133</v>
      </c>
      <c r="D13" t="s">
        <v>141</v>
      </c>
      <c r="E13" t="s">
        <v>166</v>
      </c>
      <c r="F13" t="s">
        <v>167</v>
      </c>
      <c r="G13" t="s">
        <v>136</v>
      </c>
      <c r="H13" t="s">
        <v>168</v>
      </c>
      <c r="I13" t="s">
        <v>169</v>
      </c>
      <c r="J13" t="s">
        <v>170</v>
      </c>
      <c r="K13" s="45" t="s">
        <v>171</v>
      </c>
      <c r="L13" t="s">
        <v>133</v>
      </c>
      <c r="M13" t="s">
        <v>133</v>
      </c>
      <c r="N13" t="s">
        <v>120</v>
      </c>
      <c r="O13" s="91">
        <v>1500000</v>
      </c>
      <c r="P13" t="s">
        <v>172</v>
      </c>
      <c r="Q13" t="s">
        <v>78</v>
      </c>
      <c r="R13" s="107"/>
      <c r="S13" s="107"/>
      <c r="T13" s="107"/>
      <c r="U13" s="107"/>
      <c r="W13" s="6"/>
      <c r="Y13"/>
      <c r="AA13" s="107"/>
      <c r="AI13"/>
      <c r="AJ13"/>
      <c r="AK13"/>
      <c r="AL13"/>
      <c r="AM13"/>
      <c r="AN13" s="6"/>
      <c r="AO13" s="34"/>
      <c r="AP13" s="6"/>
      <c r="AQ13" s="174"/>
      <c r="AR13" s="6"/>
      <c r="AS13" s="34"/>
      <c r="AT13" s="6"/>
      <c r="AU13" s="34"/>
      <c r="AV13" s="6"/>
      <c r="AW13" s="34"/>
      <c r="AX13" s="6"/>
      <c r="AY13" s="34"/>
      <c r="BA13"/>
      <c r="BB13"/>
      <c r="BD13" s="107"/>
      <c r="BE13" s="176"/>
      <c r="BF13" s="179"/>
      <c r="BG13" s="179"/>
      <c r="BH13" s="182"/>
      <c r="BI13" s="185"/>
      <c r="BJ13" s="182"/>
      <c r="BK13" s="182"/>
      <c r="BL13" s="188"/>
      <c r="BM13">
        <v>46</v>
      </c>
    </row>
    <row r="14" spans="1:65" x14ac:dyDescent="0.3">
      <c r="A14" t="s">
        <v>173</v>
      </c>
      <c r="B14" s="124">
        <v>46032</v>
      </c>
      <c r="C14" t="s">
        <v>133</v>
      </c>
      <c r="D14" t="s">
        <v>141</v>
      </c>
      <c r="E14" t="s">
        <v>166</v>
      </c>
      <c r="F14" t="s">
        <v>167</v>
      </c>
      <c r="G14" t="s">
        <v>174</v>
      </c>
      <c r="H14" t="s">
        <v>175</v>
      </c>
      <c r="I14" t="s">
        <v>176</v>
      </c>
      <c r="J14"/>
      <c r="K14" s="45" t="s">
        <v>171</v>
      </c>
      <c r="L14" t="s">
        <v>133</v>
      </c>
      <c r="M14" t="s">
        <v>133</v>
      </c>
      <c r="N14" t="s">
        <v>120</v>
      </c>
      <c r="O14" s="91">
        <v>0</v>
      </c>
      <c r="P14" t="s">
        <v>177</v>
      </c>
      <c r="Q14" t="s">
        <v>78</v>
      </c>
      <c r="R14" s="107"/>
      <c r="S14" s="107"/>
      <c r="T14" s="107"/>
      <c r="U14" s="107"/>
      <c r="W14" s="6"/>
      <c r="Y14"/>
      <c r="AA14" s="107"/>
      <c r="AI14"/>
      <c r="AJ14"/>
      <c r="AK14"/>
      <c r="AL14"/>
      <c r="AM14"/>
      <c r="AN14" s="6"/>
      <c r="AO14" s="34"/>
      <c r="AP14" s="6"/>
      <c r="AQ14" s="174"/>
      <c r="AR14" s="6"/>
      <c r="AS14" s="34"/>
      <c r="AT14" s="6"/>
      <c r="AU14" s="34"/>
      <c r="AV14" s="6"/>
      <c r="AW14" s="34"/>
      <c r="AX14" s="6"/>
      <c r="AY14" s="34"/>
      <c r="BA14"/>
      <c r="BB14"/>
      <c r="BD14" s="107"/>
      <c r="BE14" s="176"/>
      <c r="BF14" s="179"/>
      <c r="BG14" s="179"/>
      <c r="BH14" s="182"/>
      <c r="BI14" s="185"/>
      <c r="BJ14" s="182"/>
      <c r="BK14" s="182"/>
      <c r="BL14" s="188"/>
      <c r="BM14">
        <v>12</v>
      </c>
    </row>
    <row r="15" spans="1:65" x14ac:dyDescent="0.3">
      <c r="A15" t="s">
        <v>178</v>
      </c>
      <c r="B15" s="124">
        <v>46033</v>
      </c>
      <c r="C15" t="s">
        <v>133</v>
      </c>
      <c r="D15" t="s">
        <v>141</v>
      </c>
      <c r="E15" t="s">
        <v>166</v>
      </c>
      <c r="F15" t="s">
        <v>167</v>
      </c>
      <c r="G15" t="s">
        <v>174</v>
      </c>
      <c r="H15" t="s">
        <v>175</v>
      </c>
      <c r="I15" t="s">
        <v>176</v>
      </c>
      <c r="J15"/>
      <c r="K15" s="45" t="s">
        <v>171</v>
      </c>
      <c r="L15" t="s">
        <v>133</v>
      </c>
      <c r="M15" t="s">
        <v>133</v>
      </c>
      <c r="N15" t="s">
        <v>120</v>
      </c>
      <c r="O15" s="91">
        <v>0</v>
      </c>
      <c r="P15" t="s">
        <v>179</v>
      </c>
      <c r="Q15" t="s">
        <v>78</v>
      </c>
      <c r="R15" s="107"/>
      <c r="S15" s="107"/>
      <c r="T15" s="107"/>
      <c r="U15" s="107"/>
      <c r="W15" s="6"/>
      <c r="Y15"/>
      <c r="AA15" s="107"/>
      <c r="AI15"/>
      <c r="AJ15"/>
      <c r="AK15"/>
      <c r="AL15"/>
      <c r="AM15"/>
      <c r="AN15" s="6"/>
      <c r="AO15" s="34"/>
      <c r="AP15" s="6"/>
      <c r="AQ15" s="174"/>
      <c r="AR15" s="6"/>
      <c r="AS15" s="34"/>
      <c r="AT15" s="6"/>
      <c r="AU15" s="34"/>
      <c r="AV15" s="6"/>
      <c r="AW15" s="34"/>
      <c r="AX15" s="6"/>
      <c r="AY15" s="34"/>
      <c r="BA15"/>
      <c r="BB15"/>
      <c r="BD15" s="107"/>
      <c r="BE15" s="176"/>
      <c r="BF15" s="179"/>
      <c r="BG15" s="179"/>
      <c r="BH15" s="182"/>
      <c r="BI15" s="185"/>
      <c r="BJ15" s="182"/>
      <c r="BK15" s="182"/>
      <c r="BL15" s="188"/>
      <c r="BM15">
        <v>13</v>
      </c>
    </row>
    <row r="16" spans="1:65" x14ac:dyDescent="0.3">
      <c r="A16" t="s">
        <v>180</v>
      </c>
      <c r="B16" s="124">
        <v>46034</v>
      </c>
      <c r="C16" t="s">
        <v>133</v>
      </c>
      <c r="D16" t="s">
        <v>141</v>
      </c>
      <c r="E16" t="s">
        <v>166</v>
      </c>
      <c r="F16" t="s">
        <v>167</v>
      </c>
      <c r="G16" t="s">
        <v>97</v>
      </c>
      <c r="H16" t="s">
        <v>181</v>
      </c>
      <c r="I16" t="s">
        <v>182</v>
      </c>
      <c r="J16"/>
      <c r="K16" s="45" t="s">
        <v>171</v>
      </c>
      <c r="L16" t="s">
        <v>133</v>
      </c>
      <c r="M16" t="s">
        <v>133</v>
      </c>
      <c r="N16" t="s">
        <v>120</v>
      </c>
      <c r="O16" s="91">
        <v>0</v>
      </c>
      <c r="P16" t="s">
        <v>183</v>
      </c>
      <c r="Q16" t="s">
        <v>78</v>
      </c>
      <c r="R16" s="107"/>
      <c r="S16" s="107"/>
      <c r="T16" s="107"/>
      <c r="U16" s="107"/>
      <c r="W16" s="6"/>
      <c r="Y16"/>
      <c r="AA16" s="107"/>
      <c r="AI16"/>
      <c r="AJ16"/>
      <c r="AK16"/>
      <c r="AL16"/>
      <c r="AM16"/>
      <c r="AN16" s="6"/>
      <c r="AO16" s="34"/>
      <c r="AP16" s="6"/>
      <c r="AQ16" s="174"/>
      <c r="AR16" s="6"/>
      <c r="AS16" s="34"/>
      <c r="AT16" s="6"/>
      <c r="AU16" s="34"/>
      <c r="AV16" s="6"/>
      <c r="AW16" s="34"/>
      <c r="AX16" s="6"/>
      <c r="AY16" s="34"/>
      <c r="BA16"/>
      <c r="BB16"/>
      <c r="BD16" s="107"/>
      <c r="BE16" s="176"/>
      <c r="BF16" s="179"/>
      <c r="BG16" s="179"/>
      <c r="BH16" s="182"/>
      <c r="BI16" s="185"/>
      <c r="BJ16" s="182"/>
      <c r="BK16" s="182"/>
      <c r="BL16" s="188"/>
      <c r="BM16">
        <v>14</v>
      </c>
    </row>
    <row r="17" spans="1:65" x14ac:dyDescent="0.3">
      <c r="A17" t="s">
        <v>184</v>
      </c>
      <c r="B17" s="124">
        <v>46035</v>
      </c>
      <c r="C17" t="s">
        <v>66</v>
      </c>
      <c r="D17" t="s">
        <v>141</v>
      </c>
      <c r="E17" t="s">
        <v>185</v>
      </c>
      <c r="F17" t="s">
        <v>186</v>
      </c>
      <c r="G17" t="s">
        <v>174</v>
      </c>
      <c r="H17" t="s">
        <v>187</v>
      </c>
      <c r="I17" t="s">
        <v>188</v>
      </c>
      <c r="J17" t="s">
        <v>73</v>
      </c>
      <c r="K17" s="45" t="s">
        <v>189</v>
      </c>
      <c r="L17" t="s">
        <v>66</v>
      </c>
      <c r="M17" t="s">
        <v>75</v>
      </c>
      <c r="N17" t="s">
        <v>120</v>
      </c>
      <c r="O17" s="91">
        <v>2327623741.5900002</v>
      </c>
      <c r="P17" t="s">
        <v>190</v>
      </c>
      <c r="Q17" t="s">
        <v>78</v>
      </c>
      <c r="R17" s="107" t="s">
        <v>191</v>
      </c>
      <c r="S17" s="107"/>
      <c r="T17" s="107"/>
      <c r="U17" s="107"/>
      <c r="V17" t="s">
        <v>192</v>
      </c>
      <c r="W17" s="6">
        <v>46042</v>
      </c>
      <c r="X17" t="s">
        <v>193</v>
      </c>
      <c r="Y17" t="s">
        <v>81</v>
      </c>
      <c r="Z17" t="s">
        <v>194</v>
      </c>
      <c r="AA17" s="107" t="s">
        <v>195</v>
      </c>
      <c r="AC17" t="s">
        <v>196</v>
      </c>
      <c r="AD17" t="s">
        <v>197</v>
      </c>
      <c r="AE17" t="s">
        <v>198</v>
      </c>
      <c r="AF17" t="s">
        <v>107</v>
      </c>
      <c r="AG17" t="s">
        <v>87</v>
      </c>
      <c r="AH17" t="s">
        <v>199</v>
      </c>
      <c r="AI17" t="s">
        <v>80</v>
      </c>
      <c r="AJ17"/>
      <c r="AK17" t="s">
        <v>200</v>
      </c>
      <c r="AL17" t="s">
        <v>201</v>
      </c>
      <c r="AM17" t="s">
        <v>91</v>
      </c>
      <c r="AN17" s="6">
        <v>46086</v>
      </c>
      <c r="AO17" s="34">
        <v>0.41666666666666663</v>
      </c>
      <c r="AP17" s="6">
        <v>46089</v>
      </c>
      <c r="AQ17" s="174">
        <v>0.41666666666666663</v>
      </c>
      <c r="AR17" s="6">
        <v>46090</v>
      </c>
      <c r="AS17" s="34">
        <v>0.625</v>
      </c>
      <c r="AT17" s="6">
        <v>46090</v>
      </c>
      <c r="AU17" s="34">
        <v>0.64583333333333326</v>
      </c>
      <c r="AV17" s="6">
        <v>46090</v>
      </c>
      <c r="AW17" s="34"/>
      <c r="AX17" s="6">
        <v>46090</v>
      </c>
      <c r="AY17" s="34">
        <v>0.65625</v>
      </c>
      <c r="AZ17" t="s">
        <v>202</v>
      </c>
      <c r="BA17" t="s">
        <v>203</v>
      </c>
      <c r="BB17"/>
      <c r="BD17" s="107">
        <v>2321010885.04</v>
      </c>
      <c r="BE17" s="176" t="s">
        <v>204</v>
      </c>
      <c r="BF17" s="179">
        <v>46091</v>
      </c>
      <c r="BG17" s="179">
        <v>46387</v>
      </c>
      <c r="BH17" s="182" t="s">
        <v>205</v>
      </c>
      <c r="BI17" s="185">
        <v>6612856.5499999998</v>
      </c>
      <c r="BJ17" s="182" t="s">
        <v>206</v>
      </c>
      <c r="BK17" s="182"/>
      <c r="BL17" s="188" t="s">
        <v>75</v>
      </c>
      <c r="BM17">
        <v>15</v>
      </c>
    </row>
    <row r="18" spans="1:65" x14ac:dyDescent="0.3">
      <c r="A18" t="s">
        <v>207</v>
      </c>
      <c r="B18" s="124">
        <v>46035</v>
      </c>
      <c r="C18" t="s">
        <v>66</v>
      </c>
      <c r="D18" t="s">
        <v>141</v>
      </c>
      <c r="E18" t="s">
        <v>185</v>
      </c>
      <c r="F18" t="s">
        <v>186</v>
      </c>
      <c r="G18" t="s">
        <v>174</v>
      </c>
      <c r="H18" t="s">
        <v>187</v>
      </c>
      <c r="I18" t="s">
        <v>188</v>
      </c>
      <c r="J18" t="s">
        <v>73</v>
      </c>
      <c r="K18" s="45" t="s">
        <v>189</v>
      </c>
      <c r="L18" t="s">
        <v>66</v>
      </c>
      <c r="M18" t="s">
        <v>208</v>
      </c>
      <c r="N18" t="s">
        <v>120</v>
      </c>
      <c r="O18" s="91">
        <v>2327623741.5900002</v>
      </c>
      <c r="P18" t="s">
        <v>190</v>
      </c>
      <c r="Q18" t="s">
        <v>78</v>
      </c>
      <c r="R18" s="107" t="s">
        <v>191</v>
      </c>
      <c r="S18" s="107"/>
      <c r="T18" s="107"/>
      <c r="U18" s="107"/>
      <c r="V18" t="s">
        <v>192</v>
      </c>
      <c r="W18" s="6">
        <v>46042</v>
      </c>
      <c r="X18" t="s">
        <v>193</v>
      </c>
      <c r="Y18" t="s">
        <v>81</v>
      </c>
      <c r="Z18" t="s">
        <v>194</v>
      </c>
      <c r="AA18" s="107" t="s">
        <v>195</v>
      </c>
      <c r="AC18" t="s">
        <v>196</v>
      </c>
      <c r="AD18" t="s">
        <v>197</v>
      </c>
      <c r="AE18" t="s">
        <v>198</v>
      </c>
      <c r="AF18" t="s">
        <v>107</v>
      </c>
      <c r="AG18" t="s">
        <v>87</v>
      </c>
      <c r="AH18" t="s">
        <v>153</v>
      </c>
      <c r="AI18" t="s">
        <v>80</v>
      </c>
      <c r="AJ18"/>
      <c r="AK18" t="s">
        <v>209</v>
      </c>
      <c r="AL18" t="s">
        <v>155</v>
      </c>
      <c r="AM18" t="s">
        <v>91</v>
      </c>
      <c r="AN18" s="6">
        <v>46065</v>
      </c>
      <c r="AO18" s="34">
        <v>0.41666666666666663</v>
      </c>
      <c r="AP18" s="6">
        <v>46071</v>
      </c>
      <c r="AQ18" s="174">
        <v>0.41666666666666663</v>
      </c>
      <c r="AR18" s="6">
        <v>46079</v>
      </c>
      <c r="AS18" s="34">
        <v>0.58333333333333326</v>
      </c>
      <c r="AT18" s="6">
        <v>46079</v>
      </c>
      <c r="AU18" s="34">
        <v>0.66666666666666663</v>
      </c>
      <c r="AV18" s="6">
        <v>46079</v>
      </c>
      <c r="AW18" s="34"/>
      <c r="AX18" s="6">
        <v>46079</v>
      </c>
      <c r="AY18" s="34">
        <v>0.6875</v>
      </c>
      <c r="AZ18" t="s">
        <v>210</v>
      </c>
      <c r="BA18" t="s">
        <v>203</v>
      </c>
      <c r="BB18"/>
      <c r="BD18" s="107">
        <v>0</v>
      </c>
      <c r="BE18" s="176" t="s">
        <v>211</v>
      </c>
      <c r="BF18" s="179"/>
      <c r="BG18" s="179"/>
      <c r="BH18" s="182" t="s">
        <v>211</v>
      </c>
      <c r="BI18" s="185">
        <v>0</v>
      </c>
      <c r="BJ18" s="182" t="s">
        <v>159</v>
      </c>
      <c r="BK18" s="182" t="s">
        <v>212</v>
      </c>
      <c r="BL18" s="188" t="s">
        <v>208</v>
      </c>
      <c r="BM18">
        <v>11</v>
      </c>
    </row>
    <row r="19" spans="1:65" x14ac:dyDescent="0.3">
      <c r="A19" t="s">
        <v>213</v>
      </c>
      <c r="B19" s="124">
        <v>46036</v>
      </c>
      <c r="C19" t="s">
        <v>66</v>
      </c>
      <c r="D19" t="s">
        <v>141</v>
      </c>
      <c r="E19" t="s">
        <v>214</v>
      </c>
      <c r="F19" t="s">
        <v>215</v>
      </c>
      <c r="G19" t="s">
        <v>70</v>
      </c>
      <c r="H19" t="s">
        <v>216</v>
      </c>
      <c r="I19" t="s">
        <v>217</v>
      </c>
      <c r="J19" t="s">
        <v>73</v>
      </c>
      <c r="K19" s="45" t="s">
        <v>218</v>
      </c>
      <c r="L19" t="s">
        <v>66</v>
      </c>
      <c r="M19" t="s">
        <v>75</v>
      </c>
      <c r="N19" t="s">
        <v>76</v>
      </c>
      <c r="O19" s="91">
        <v>341353664.63999999</v>
      </c>
      <c r="P19" t="s">
        <v>219</v>
      </c>
      <c r="Q19" t="s">
        <v>78</v>
      </c>
      <c r="R19" s="107"/>
      <c r="S19" s="107"/>
      <c r="T19" s="107"/>
      <c r="U19" s="107"/>
      <c r="V19" t="s">
        <v>220</v>
      </c>
      <c r="W19" s="6">
        <v>46045</v>
      </c>
      <c r="X19" t="s">
        <v>221</v>
      </c>
      <c r="Y19" t="s">
        <v>81</v>
      </c>
      <c r="Z19" t="s">
        <v>149</v>
      </c>
      <c r="AA19" s="107" t="s">
        <v>222</v>
      </c>
      <c r="AC19" t="s">
        <v>223</v>
      </c>
      <c r="AD19" t="s">
        <v>224</v>
      </c>
      <c r="AE19" t="s">
        <v>86</v>
      </c>
      <c r="AF19" t="s">
        <v>107</v>
      </c>
      <c r="AG19" t="s">
        <v>87</v>
      </c>
      <c r="AH19" t="s">
        <v>225</v>
      </c>
      <c r="AI19" t="s">
        <v>226</v>
      </c>
      <c r="AJ19" t="s">
        <v>159</v>
      </c>
      <c r="AK19" t="s">
        <v>227</v>
      </c>
      <c r="AL19" t="s">
        <v>201</v>
      </c>
      <c r="AM19" t="s">
        <v>228</v>
      </c>
      <c r="AN19" s="6"/>
      <c r="AO19" s="34"/>
      <c r="AP19" s="6">
        <v>46052</v>
      </c>
      <c r="AQ19" s="174">
        <v>0.4375</v>
      </c>
      <c r="AR19" s="6">
        <v>46052</v>
      </c>
      <c r="AS19" s="34">
        <v>0.66666666666666663</v>
      </c>
      <c r="AT19" s="6">
        <v>46052</v>
      </c>
      <c r="AU19" s="34">
        <v>0.72916666666666663</v>
      </c>
      <c r="AV19" s="6">
        <v>46052</v>
      </c>
      <c r="AW19" s="34"/>
      <c r="AX19" s="6">
        <v>46052</v>
      </c>
      <c r="AY19" s="34">
        <v>0.73958333333333326</v>
      </c>
      <c r="AZ19" t="s">
        <v>229</v>
      </c>
      <c r="BA19" t="s">
        <v>230</v>
      </c>
      <c r="BB19" t="s">
        <v>231</v>
      </c>
      <c r="BC19" t="s">
        <v>232</v>
      </c>
      <c r="BD19" s="107">
        <v>331108374.95999998</v>
      </c>
      <c r="BE19" s="176" t="s">
        <v>233</v>
      </c>
      <c r="BF19" s="179">
        <v>11355</v>
      </c>
      <c r="BG19" s="179">
        <v>46387</v>
      </c>
      <c r="BH19" s="182" t="s">
        <v>80</v>
      </c>
      <c r="BI19" s="185">
        <v>10245289.68</v>
      </c>
      <c r="BJ19" s="182" t="s">
        <v>159</v>
      </c>
      <c r="BK19" s="182"/>
      <c r="BL19" s="188" t="s">
        <v>75</v>
      </c>
      <c r="BM19">
        <v>19</v>
      </c>
    </row>
    <row r="20" spans="1:65" x14ac:dyDescent="0.3">
      <c r="A20" t="s">
        <v>234</v>
      </c>
      <c r="B20" s="124">
        <v>46037</v>
      </c>
      <c r="C20" t="s">
        <v>66</v>
      </c>
      <c r="D20" t="s">
        <v>141</v>
      </c>
      <c r="E20" t="s">
        <v>214</v>
      </c>
      <c r="F20" t="s">
        <v>215</v>
      </c>
      <c r="G20" t="s">
        <v>70</v>
      </c>
      <c r="H20" t="s">
        <v>127</v>
      </c>
      <c r="I20" t="s">
        <v>235</v>
      </c>
      <c r="J20" t="s">
        <v>73</v>
      </c>
      <c r="K20" s="45" t="s">
        <v>236</v>
      </c>
      <c r="L20" t="s">
        <v>66</v>
      </c>
      <c r="M20" t="s">
        <v>75</v>
      </c>
      <c r="N20" t="s">
        <v>76</v>
      </c>
      <c r="O20" s="91">
        <v>613312275</v>
      </c>
      <c r="P20" t="s">
        <v>237</v>
      </c>
      <c r="Q20" t="s">
        <v>78</v>
      </c>
      <c r="R20" s="107"/>
      <c r="S20" s="107"/>
      <c r="T20" s="107"/>
      <c r="U20" s="107"/>
      <c r="V20" t="s">
        <v>238</v>
      </c>
      <c r="W20" s="6">
        <v>46045</v>
      </c>
      <c r="X20" t="s">
        <v>221</v>
      </c>
      <c r="Y20" t="s">
        <v>81</v>
      </c>
      <c r="Z20" t="s">
        <v>149</v>
      </c>
      <c r="AA20" s="107" t="s">
        <v>239</v>
      </c>
      <c r="AC20" t="s">
        <v>240</v>
      </c>
      <c r="AD20" t="s">
        <v>241</v>
      </c>
      <c r="AE20" t="s">
        <v>86</v>
      </c>
      <c r="AF20" t="s">
        <v>107</v>
      </c>
      <c r="AG20" t="s">
        <v>87</v>
      </c>
      <c r="AH20" t="s">
        <v>225</v>
      </c>
      <c r="AI20" t="s">
        <v>242</v>
      </c>
      <c r="AJ20" t="s">
        <v>159</v>
      </c>
      <c r="AK20" t="s">
        <v>243</v>
      </c>
      <c r="AL20" t="s">
        <v>244</v>
      </c>
      <c r="AM20" t="s">
        <v>228</v>
      </c>
      <c r="AN20" s="6"/>
      <c r="AO20" s="34"/>
      <c r="AP20" s="6">
        <v>46052</v>
      </c>
      <c r="AQ20" s="174">
        <v>0.41666666666666663</v>
      </c>
      <c r="AR20" s="6">
        <v>46052</v>
      </c>
      <c r="AS20" s="34">
        <v>0.66666666666666663</v>
      </c>
      <c r="AT20" s="6">
        <v>46052</v>
      </c>
      <c r="AU20" s="34">
        <v>0.70833333333333326</v>
      </c>
      <c r="AV20" s="6">
        <v>46052</v>
      </c>
      <c r="AW20" s="34"/>
      <c r="AX20" s="6">
        <v>46052</v>
      </c>
      <c r="AY20" s="34">
        <v>0.71875</v>
      </c>
      <c r="AZ20" t="s">
        <v>245</v>
      </c>
      <c r="BA20" t="s">
        <v>246</v>
      </c>
      <c r="BB20" t="s">
        <v>231</v>
      </c>
      <c r="BC20" t="s">
        <v>247</v>
      </c>
      <c r="BD20" s="107">
        <v>613312172.54999995</v>
      </c>
      <c r="BE20" s="176" t="s">
        <v>248</v>
      </c>
      <c r="BF20" s="179">
        <v>46054</v>
      </c>
      <c r="BG20" s="179">
        <v>46387</v>
      </c>
      <c r="BH20" s="182" t="s">
        <v>80</v>
      </c>
      <c r="BI20" s="185">
        <v>102.45</v>
      </c>
      <c r="BJ20" s="182" t="s">
        <v>159</v>
      </c>
      <c r="BK20" s="182"/>
      <c r="BL20" s="188" t="s">
        <v>75</v>
      </c>
      <c r="BM20">
        <v>3</v>
      </c>
    </row>
    <row r="21" spans="1:65" x14ac:dyDescent="0.3">
      <c r="A21" t="s">
        <v>249</v>
      </c>
      <c r="B21" s="124">
        <v>46038</v>
      </c>
      <c r="C21" t="s">
        <v>66</v>
      </c>
      <c r="D21" t="s">
        <v>141</v>
      </c>
      <c r="E21" t="s">
        <v>214</v>
      </c>
      <c r="F21" t="s">
        <v>215</v>
      </c>
      <c r="G21" t="s">
        <v>97</v>
      </c>
      <c r="H21" t="s">
        <v>250</v>
      </c>
      <c r="I21" t="s">
        <v>251</v>
      </c>
      <c r="J21" t="s">
        <v>73</v>
      </c>
      <c r="K21" s="45" t="s">
        <v>252</v>
      </c>
      <c r="L21" t="s">
        <v>66</v>
      </c>
      <c r="M21" t="s">
        <v>75</v>
      </c>
      <c r="N21" t="s">
        <v>120</v>
      </c>
      <c r="O21" s="91">
        <v>1347366262.8399999</v>
      </c>
      <c r="P21" t="s">
        <v>253</v>
      </c>
      <c r="Q21" t="s">
        <v>78</v>
      </c>
      <c r="R21" s="107"/>
      <c r="S21" s="107"/>
      <c r="T21" s="107"/>
      <c r="U21" s="107"/>
      <c r="V21" t="s">
        <v>254</v>
      </c>
      <c r="W21" s="6">
        <v>46045</v>
      </c>
      <c r="X21" t="s">
        <v>221</v>
      </c>
      <c r="Y21" t="s">
        <v>81</v>
      </c>
      <c r="Z21" t="s">
        <v>149</v>
      </c>
      <c r="AA21" s="107" t="s">
        <v>255</v>
      </c>
      <c r="AC21" t="s">
        <v>256</v>
      </c>
      <c r="AD21" t="s">
        <v>257</v>
      </c>
      <c r="AE21" t="s">
        <v>198</v>
      </c>
      <c r="AF21" t="s">
        <v>107</v>
      </c>
      <c r="AG21" t="s">
        <v>87</v>
      </c>
      <c r="AH21" t="s">
        <v>225</v>
      </c>
      <c r="AI21" t="s">
        <v>242</v>
      </c>
      <c r="AJ21" t="s">
        <v>159</v>
      </c>
      <c r="AK21" t="s">
        <v>258</v>
      </c>
      <c r="AL21" t="s">
        <v>244</v>
      </c>
      <c r="AM21" t="s">
        <v>228</v>
      </c>
      <c r="AN21" s="6"/>
      <c r="AO21" s="34"/>
      <c r="AP21" s="6">
        <v>46052</v>
      </c>
      <c r="AQ21" s="174">
        <v>0.39583333333333331</v>
      </c>
      <c r="AR21" s="6">
        <v>46052</v>
      </c>
      <c r="AS21" s="34">
        <v>0.66666666666666663</v>
      </c>
      <c r="AT21" s="6">
        <v>46052</v>
      </c>
      <c r="AU21" s="34">
        <v>0.6875</v>
      </c>
      <c r="AV21" s="6">
        <v>46052</v>
      </c>
      <c r="AW21" s="34"/>
      <c r="AX21" s="6">
        <v>46052</v>
      </c>
      <c r="AY21" s="34">
        <v>0.69791666666666663</v>
      </c>
      <c r="AZ21" t="s">
        <v>245</v>
      </c>
      <c r="BA21" t="s">
        <v>246</v>
      </c>
      <c r="BB21" t="s">
        <v>231</v>
      </c>
      <c r="BC21" t="s">
        <v>259</v>
      </c>
      <c r="BD21" s="107">
        <v>1347366262.8399999</v>
      </c>
      <c r="BE21" s="176" t="s">
        <v>260</v>
      </c>
      <c r="BF21" s="179">
        <v>46054</v>
      </c>
      <c r="BG21" s="179">
        <v>46387</v>
      </c>
      <c r="BH21" s="182" t="s">
        <v>80</v>
      </c>
      <c r="BI21" s="185">
        <v>0</v>
      </c>
      <c r="BJ21" s="182" t="s">
        <v>159</v>
      </c>
      <c r="BK21" s="182"/>
      <c r="BL21" s="188" t="s">
        <v>75</v>
      </c>
      <c r="BM21">
        <v>29</v>
      </c>
    </row>
    <row r="22" spans="1:65" x14ac:dyDescent="0.3">
      <c r="A22" t="s">
        <v>261</v>
      </c>
      <c r="B22" s="124">
        <v>46039</v>
      </c>
      <c r="C22" t="s">
        <v>66</v>
      </c>
      <c r="D22" t="s">
        <v>141</v>
      </c>
      <c r="E22" t="s">
        <v>262</v>
      </c>
      <c r="F22" t="s">
        <v>215</v>
      </c>
      <c r="G22" t="s">
        <v>70</v>
      </c>
      <c r="H22" t="s">
        <v>142</v>
      </c>
      <c r="I22" t="s">
        <v>263</v>
      </c>
      <c r="J22" t="s">
        <v>170</v>
      </c>
      <c r="K22" s="45" t="s">
        <v>264</v>
      </c>
      <c r="L22" t="s">
        <v>66</v>
      </c>
      <c r="M22" t="s">
        <v>75</v>
      </c>
      <c r="N22" t="s">
        <v>76</v>
      </c>
      <c r="O22" s="91">
        <v>1288900</v>
      </c>
      <c r="P22" t="s">
        <v>265</v>
      </c>
      <c r="Q22" t="s">
        <v>78</v>
      </c>
      <c r="R22" s="107"/>
      <c r="S22" s="107"/>
      <c r="T22" s="107"/>
      <c r="U22" s="107"/>
      <c r="V22" t="s">
        <v>266</v>
      </c>
      <c r="W22" s="6">
        <v>46035</v>
      </c>
      <c r="X22" t="s">
        <v>221</v>
      </c>
      <c r="Y22" t="s">
        <v>81</v>
      </c>
      <c r="Z22" t="s">
        <v>149</v>
      </c>
      <c r="AA22" s="107" t="s">
        <v>267</v>
      </c>
      <c r="AB22" t="s">
        <v>268</v>
      </c>
      <c r="AC22" t="s">
        <v>269</v>
      </c>
      <c r="AD22" t="s">
        <v>270</v>
      </c>
      <c r="AE22" t="s">
        <v>86</v>
      </c>
      <c r="AF22" t="s">
        <v>87</v>
      </c>
      <c r="AG22" t="s">
        <v>87</v>
      </c>
      <c r="AH22" t="s">
        <v>225</v>
      </c>
      <c r="AI22" t="s">
        <v>271</v>
      </c>
      <c r="AJ22" t="s">
        <v>159</v>
      </c>
      <c r="AK22" t="s">
        <v>272</v>
      </c>
      <c r="AL22" t="s">
        <v>155</v>
      </c>
      <c r="AM22" t="s">
        <v>228</v>
      </c>
      <c r="AN22" s="6"/>
      <c r="AO22" s="34"/>
      <c r="AP22" s="6">
        <v>46038</v>
      </c>
      <c r="AQ22" s="174">
        <v>0.70833333333333326</v>
      </c>
      <c r="AR22" s="6">
        <v>46041</v>
      </c>
      <c r="AS22" s="34">
        <v>0.39583333333333331</v>
      </c>
      <c r="AT22" s="6">
        <v>46041</v>
      </c>
      <c r="AU22" s="34">
        <v>0.41666666666666663</v>
      </c>
      <c r="AV22" s="6">
        <v>46041</v>
      </c>
      <c r="AW22" s="34"/>
      <c r="AX22" s="6">
        <v>46041</v>
      </c>
      <c r="AY22" s="34">
        <v>0.42708333333333331</v>
      </c>
      <c r="AZ22" t="s">
        <v>273</v>
      </c>
      <c r="BA22" t="s">
        <v>274</v>
      </c>
      <c r="BB22"/>
      <c r="BD22" s="107">
        <v>1220900</v>
      </c>
      <c r="BE22" s="176" t="s">
        <v>275</v>
      </c>
      <c r="BF22" s="179">
        <v>46041</v>
      </c>
      <c r="BG22" s="179">
        <v>46048</v>
      </c>
      <c r="BH22" s="182" t="s">
        <v>80</v>
      </c>
      <c r="BI22" s="185">
        <v>68000</v>
      </c>
      <c r="BJ22" s="182" t="s">
        <v>159</v>
      </c>
      <c r="BK22" s="182"/>
      <c r="BL22" s="188" t="s">
        <v>75</v>
      </c>
      <c r="BM22">
        <v>31</v>
      </c>
    </row>
    <row r="23" spans="1:65" x14ac:dyDescent="0.3">
      <c r="A23" t="s">
        <v>276</v>
      </c>
      <c r="B23" s="124">
        <v>46040</v>
      </c>
      <c r="C23" t="s">
        <v>66</v>
      </c>
      <c r="D23" t="s">
        <v>141</v>
      </c>
      <c r="E23" t="s">
        <v>277</v>
      </c>
      <c r="F23" t="s">
        <v>278</v>
      </c>
      <c r="G23" t="s">
        <v>70</v>
      </c>
      <c r="H23" t="s">
        <v>142</v>
      </c>
      <c r="I23" t="s">
        <v>143</v>
      </c>
      <c r="J23" t="s">
        <v>170</v>
      </c>
      <c r="K23" s="45" t="s">
        <v>279</v>
      </c>
      <c r="L23" t="s">
        <v>66</v>
      </c>
      <c r="M23" t="s">
        <v>66</v>
      </c>
      <c r="N23" t="s">
        <v>76</v>
      </c>
      <c r="O23" s="91">
        <v>157690.4</v>
      </c>
      <c r="P23" t="s">
        <v>280</v>
      </c>
      <c r="Q23" t="s">
        <v>78</v>
      </c>
      <c r="R23" s="107"/>
      <c r="S23" s="107"/>
      <c r="T23" s="107"/>
      <c r="U23" s="107"/>
      <c r="W23" s="6"/>
      <c r="Y23"/>
      <c r="AA23" s="107"/>
      <c r="AI23"/>
      <c r="AJ23"/>
      <c r="AK23"/>
      <c r="AL23"/>
      <c r="AM23"/>
      <c r="AN23" s="6"/>
      <c r="AO23" s="34"/>
      <c r="AP23" s="6"/>
      <c r="AQ23" s="174"/>
      <c r="AR23" s="6"/>
      <c r="AS23" s="34"/>
      <c r="AT23" s="6"/>
      <c r="AU23" s="34"/>
      <c r="AV23" s="6"/>
      <c r="AW23" s="34"/>
      <c r="AX23" s="6"/>
      <c r="AY23" s="34"/>
      <c r="BA23"/>
      <c r="BB23"/>
      <c r="BD23" s="107"/>
      <c r="BE23" s="176"/>
      <c r="BF23" s="179"/>
      <c r="BG23" s="179"/>
      <c r="BH23" s="182"/>
      <c r="BI23" s="185"/>
      <c r="BJ23" s="182"/>
      <c r="BK23" s="182"/>
      <c r="BL23" s="188"/>
      <c r="BM23">
        <v>47</v>
      </c>
    </row>
    <row r="24" spans="1:65" x14ac:dyDescent="0.3">
      <c r="A24" t="s">
        <v>281</v>
      </c>
      <c r="B24" s="124">
        <v>46036</v>
      </c>
      <c r="C24" t="s">
        <v>133</v>
      </c>
      <c r="D24" t="s">
        <v>141</v>
      </c>
      <c r="E24" t="s">
        <v>282</v>
      </c>
      <c r="F24" t="s">
        <v>215</v>
      </c>
      <c r="G24" t="s">
        <v>70</v>
      </c>
      <c r="H24" t="s">
        <v>283</v>
      </c>
      <c r="I24" t="s">
        <v>284</v>
      </c>
      <c r="J24"/>
      <c r="K24" s="45" t="s">
        <v>171</v>
      </c>
      <c r="L24" t="s">
        <v>133</v>
      </c>
      <c r="M24" t="s">
        <v>133</v>
      </c>
      <c r="N24" t="s">
        <v>76</v>
      </c>
      <c r="O24" s="91">
        <v>0</v>
      </c>
      <c r="P24" t="s">
        <v>285</v>
      </c>
      <c r="Q24" t="s">
        <v>78</v>
      </c>
      <c r="R24" s="107"/>
      <c r="S24" s="107"/>
      <c r="T24" s="107"/>
      <c r="U24" s="107"/>
      <c r="W24" s="6"/>
      <c r="Y24"/>
      <c r="AA24" s="107"/>
      <c r="AI24"/>
      <c r="AJ24"/>
      <c r="AK24"/>
      <c r="AL24"/>
      <c r="AM24"/>
      <c r="AN24" s="6"/>
      <c r="AO24" s="34"/>
      <c r="AP24" s="6"/>
      <c r="AQ24" s="174"/>
      <c r="AR24" s="6"/>
      <c r="AS24" s="34"/>
      <c r="AT24" s="6"/>
      <c r="AU24" s="34"/>
      <c r="AV24" s="6"/>
      <c r="AW24" s="34"/>
      <c r="AX24" s="6"/>
      <c r="AY24" s="34"/>
      <c r="BA24"/>
      <c r="BB24"/>
      <c r="BD24" s="107"/>
      <c r="BE24" s="176"/>
      <c r="BF24" s="179"/>
      <c r="BG24" s="179"/>
      <c r="BH24" s="182"/>
      <c r="BI24" s="185"/>
      <c r="BJ24" s="182"/>
      <c r="BK24" s="182"/>
      <c r="BL24" s="188"/>
      <c r="BM24">
        <v>48</v>
      </c>
    </row>
    <row r="25" spans="1:65" x14ac:dyDescent="0.3">
      <c r="A25" t="s">
        <v>286</v>
      </c>
      <c r="B25" s="124">
        <v>46041</v>
      </c>
      <c r="C25" t="s">
        <v>133</v>
      </c>
      <c r="D25" t="s">
        <v>141</v>
      </c>
      <c r="E25" t="s">
        <v>282</v>
      </c>
      <c r="F25" t="s">
        <v>215</v>
      </c>
      <c r="G25" t="s">
        <v>70</v>
      </c>
      <c r="H25" t="s">
        <v>287</v>
      </c>
      <c r="I25" t="s">
        <v>288</v>
      </c>
      <c r="J25"/>
      <c r="K25" s="45" t="s">
        <v>171</v>
      </c>
      <c r="L25" t="s">
        <v>133</v>
      </c>
      <c r="M25" t="s">
        <v>133</v>
      </c>
      <c r="N25" t="s">
        <v>76</v>
      </c>
      <c r="O25" s="91">
        <v>0</v>
      </c>
      <c r="P25" t="s">
        <v>289</v>
      </c>
      <c r="Q25" t="s">
        <v>78</v>
      </c>
      <c r="R25" s="107"/>
      <c r="S25" s="107"/>
      <c r="T25" s="107"/>
      <c r="U25" s="107"/>
      <c r="W25" s="6"/>
      <c r="Y25"/>
      <c r="AA25" s="107"/>
      <c r="AI25"/>
      <c r="AJ25"/>
      <c r="AK25"/>
      <c r="AL25"/>
      <c r="AM25"/>
      <c r="AN25" s="6"/>
      <c r="AO25" s="34"/>
      <c r="AP25" s="6"/>
      <c r="AQ25" s="174"/>
      <c r="AR25" s="6"/>
      <c r="AS25" s="34"/>
      <c r="AT25" s="6"/>
      <c r="AU25" s="34"/>
      <c r="AV25" s="6"/>
      <c r="AW25" s="34"/>
      <c r="AX25" s="6"/>
      <c r="AY25" s="34"/>
      <c r="BA25"/>
      <c r="BB25"/>
      <c r="BD25" s="107"/>
      <c r="BE25" s="176"/>
      <c r="BF25" s="179"/>
      <c r="BG25" s="179"/>
      <c r="BH25" s="182"/>
      <c r="BI25" s="185"/>
      <c r="BJ25" s="182"/>
      <c r="BK25" s="182"/>
      <c r="BL25" s="188"/>
      <c r="BM25">
        <v>49</v>
      </c>
    </row>
    <row r="26" spans="1:65" x14ac:dyDescent="0.3">
      <c r="A26" t="s">
        <v>290</v>
      </c>
      <c r="B26" s="124">
        <v>46042</v>
      </c>
      <c r="C26" t="s">
        <v>133</v>
      </c>
      <c r="D26" t="s">
        <v>141</v>
      </c>
      <c r="E26" t="s">
        <v>282</v>
      </c>
      <c r="F26" t="s">
        <v>215</v>
      </c>
      <c r="G26" t="s">
        <v>70</v>
      </c>
      <c r="H26" t="s">
        <v>161</v>
      </c>
      <c r="I26" t="s">
        <v>162</v>
      </c>
      <c r="J26"/>
      <c r="K26" s="45" t="s">
        <v>171</v>
      </c>
      <c r="L26" t="s">
        <v>133</v>
      </c>
      <c r="M26" t="s">
        <v>133</v>
      </c>
      <c r="N26" t="s">
        <v>76</v>
      </c>
      <c r="O26" s="91">
        <v>0</v>
      </c>
      <c r="P26" t="s">
        <v>291</v>
      </c>
      <c r="Q26" t="s">
        <v>78</v>
      </c>
      <c r="R26" s="107"/>
      <c r="S26" s="107"/>
      <c r="T26" s="107"/>
      <c r="U26" s="107"/>
      <c r="W26" s="6"/>
      <c r="Y26"/>
      <c r="AA26" s="107"/>
      <c r="AI26"/>
      <c r="AJ26"/>
      <c r="AK26"/>
      <c r="AL26"/>
      <c r="AM26"/>
      <c r="AN26" s="6"/>
      <c r="AO26" s="34"/>
      <c r="AP26" s="6"/>
      <c r="AQ26" s="174"/>
      <c r="AR26" s="6"/>
      <c r="AS26" s="34"/>
      <c r="AT26" s="6"/>
      <c r="AU26" s="34"/>
      <c r="AV26" s="6"/>
      <c r="AW26" s="34"/>
      <c r="AX26" s="6"/>
      <c r="AY26" s="34"/>
      <c r="BA26"/>
      <c r="BB26"/>
      <c r="BD26" s="107"/>
      <c r="BE26" s="176"/>
      <c r="BF26" s="179"/>
      <c r="BG26" s="179"/>
      <c r="BH26" s="182"/>
      <c r="BI26" s="185"/>
      <c r="BJ26" s="182"/>
      <c r="BK26" s="182"/>
      <c r="BL26" s="188"/>
      <c r="BM26">
        <v>50</v>
      </c>
    </row>
    <row r="27" spans="1:65" x14ac:dyDescent="0.3">
      <c r="A27" t="s">
        <v>292</v>
      </c>
      <c r="B27" s="124">
        <v>46043</v>
      </c>
      <c r="C27" t="s">
        <v>133</v>
      </c>
      <c r="D27" t="s">
        <v>141</v>
      </c>
      <c r="E27" t="s">
        <v>282</v>
      </c>
      <c r="F27" t="s">
        <v>215</v>
      </c>
      <c r="G27" t="s">
        <v>136</v>
      </c>
      <c r="H27" t="s">
        <v>293</v>
      </c>
      <c r="I27" t="s">
        <v>294</v>
      </c>
      <c r="J27"/>
      <c r="K27" s="45" t="s">
        <v>171</v>
      </c>
      <c r="L27" t="s">
        <v>133</v>
      </c>
      <c r="M27" t="s">
        <v>133</v>
      </c>
      <c r="N27" t="s">
        <v>120</v>
      </c>
      <c r="O27" s="91">
        <v>0</v>
      </c>
      <c r="P27" t="s">
        <v>295</v>
      </c>
      <c r="Q27" t="s">
        <v>78</v>
      </c>
      <c r="R27" s="107"/>
      <c r="S27" s="107"/>
      <c r="T27" s="107"/>
      <c r="U27" s="107"/>
      <c r="W27" s="6"/>
      <c r="Y27"/>
      <c r="AA27" s="107"/>
      <c r="AI27"/>
      <c r="AJ27"/>
      <c r="AK27"/>
      <c r="AL27"/>
      <c r="AM27"/>
      <c r="AN27" s="6"/>
      <c r="AO27" s="34"/>
      <c r="AP27" s="6"/>
      <c r="AQ27" s="174"/>
      <c r="AR27" s="6"/>
      <c r="AS27" s="34"/>
      <c r="AT27" s="6"/>
      <c r="AU27" s="34"/>
      <c r="AV27" s="6"/>
      <c r="AW27" s="34"/>
      <c r="AX27" s="6"/>
      <c r="AY27" s="34"/>
      <c r="BA27"/>
      <c r="BB27"/>
      <c r="BD27" s="107"/>
      <c r="BE27" s="176"/>
      <c r="BF27" s="179"/>
      <c r="BG27" s="179"/>
      <c r="BH27" s="182"/>
      <c r="BI27" s="185"/>
      <c r="BJ27" s="182"/>
      <c r="BK27" s="182"/>
      <c r="BL27" s="188"/>
      <c r="BM27">
        <v>51</v>
      </c>
    </row>
    <row r="28" spans="1:65" x14ac:dyDescent="0.3">
      <c r="A28" t="s">
        <v>296</v>
      </c>
      <c r="B28" s="124">
        <v>46036</v>
      </c>
      <c r="C28" t="s">
        <v>133</v>
      </c>
      <c r="D28" t="s">
        <v>141</v>
      </c>
      <c r="E28" t="s">
        <v>282</v>
      </c>
      <c r="F28" t="s">
        <v>215</v>
      </c>
      <c r="G28" t="s">
        <v>70</v>
      </c>
      <c r="H28" t="s">
        <v>127</v>
      </c>
      <c r="I28" t="s">
        <v>128</v>
      </c>
      <c r="J28"/>
      <c r="K28" s="45" t="s">
        <v>171</v>
      </c>
      <c r="L28" t="s">
        <v>133</v>
      </c>
      <c r="M28" t="s">
        <v>133</v>
      </c>
      <c r="N28" t="s">
        <v>76</v>
      </c>
      <c r="O28" s="91">
        <v>0</v>
      </c>
      <c r="P28" t="s">
        <v>297</v>
      </c>
      <c r="Q28" t="s">
        <v>87</v>
      </c>
      <c r="R28" s="107"/>
      <c r="S28" s="107"/>
      <c r="T28" s="107"/>
      <c r="U28" s="107"/>
      <c r="W28" s="6"/>
      <c r="Y28"/>
      <c r="AA28" s="107"/>
      <c r="AI28"/>
      <c r="AJ28"/>
      <c r="AK28"/>
      <c r="AL28"/>
      <c r="AM28"/>
      <c r="AN28" s="6"/>
      <c r="AO28" s="34"/>
      <c r="AP28" s="6"/>
      <c r="AQ28" s="174"/>
      <c r="AR28" s="6"/>
      <c r="AS28" s="34"/>
      <c r="AT28" s="6"/>
      <c r="AU28" s="34"/>
      <c r="AV28" s="6"/>
      <c r="AW28" s="34"/>
      <c r="AX28" s="6"/>
      <c r="AY28" s="34"/>
      <c r="BA28"/>
      <c r="BB28"/>
      <c r="BD28" s="107"/>
      <c r="BE28" s="176"/>
      <c r="BF28" s="179"/>
      <c r="BG28" s="179"/>
      <c r="BH28" s="182"/>
      <c r="BI28" s="185"/>
      <c r="BJ28" s="182"/>
      <c r="BK28" s="182"/>
      <c r="BL28" s="188"/>
      <c r="BM28">
        <v>52</v>
      </c>
    </row>
    <row r="29" spans="1:65" x14ac:dyDescent="0.3">
      <c r="A29" t="s">
        <v>298</v>
      </c>
      <c r="B29" s="124">
        <v>46044</v>
      </c>
      <c r="C29" t="s">
        <v>133</v>
      </c>
      <c r="D29" t="s">
        <v>141</v>
      </c>
      <c r="E29" t="s">
        <v>282</v>
      </c>
      <c r="F29" t="s">
        <v>215</v>
      </c>
      <c r="G29" t="s">
        <v>70</v>
      </c>
      <c r="H29" t="s">
        <v>216</v>
      </c>
      <c r="I29" t="s">
        <v>299</v>
      </c>
      <c r="J29"/>
      <c r="K29" s="45" t="s">
        <v>171</v>
      </c>
      <c r="L29" t="s">
        <v>133</v>
      </c>
      <c r="M29" t="s">
        <v>133</v>
      </c>
      <c r="N29" t="s">
        <v>76</v>
      </c>
      <c r="O29" s="91">
        <v>0</v>
      </c>
      <c r="P29" t="s">
        <v>300</v>
      </c>
      <c r="Q29" t="s">
        <v>78</v>
      </c>
      <c r="R29" s="107"/>
      <c r="S29" s="107"/>
      <c r="T29" s="107"/>
      <c r="U29" s="107"/>
      <c r="W29" s="6"/>
      <c r="Y29"/>
      <c r="AA29" s="107"/>
      <c r="AI29"/>
      <c r="AJ29"/>
      <c r="AK29"/>
      <c r="AL29"/>
      <c r="AM29"/>
      <c r="AN29" s="6"/>
      <c r="AO29" s="34"/>
      <c r="AP29" s="6"/>
      <c r="AQ29" s="174"/>
      <c r="AR29" s="6"/>
      <c r="AS29" s="34"/>
      <c r="AT29" s="6"/>
      <c r="AU29" s="34"/>
      <c r="AV29" s="6"/>
      <c r="AW29" s="34"/>
      <c r="AX29" s="6"/>
      <c r="AY29" s="34"/>
      <c r="BA29"/>
      <c r="BB29"/>
      <c r="BD29" s="107"/>
      <c r="BE29" s="176"/>
      <c r="BF29" s="179"/>
      <c r="BG29" s="179"/>
      <c r="BH29" s="182"/>
      <c r="BI29" s="185"/>
      <c r="BJ29" s="182"/>
      <c r="BK29" s="182"/>
      <c r="BL29" s="188"/>
      <c r="BM29">
        <v>53</v>
      </c>
    </row>
    <row r="30" spans="1:65" x14ac:dyDescent="0.3">
      <c r="A30" t="s">
        <v>301</v>
      </c>
      <c r="B30" s="124">
        <v>46045</v>
      </c>
      <c r="C30" t="s">
        <v>133</v>
      </c>
      <c r="D30" t="s">
        <v>141</v>
      </c>
      <c r="E30" t="s">
        <v>282</v>
      </c>
      <c r="F30" t="s">
        <v>215</v>
      </c>
      <c r="G30" t="s">
        <v>97</v>
      </c>
      <c r="H30" t="s">
        <v>302</v>
      </c>
      <c r="I30" t="s">
        <v>303</v>
      </c>
      <c r="J30"/>
      <c r="K30" s="45" t="s">
        <v>171</v>
      </c>
      <c r="L30" t="s">
        <v>133</v>
      </c>
      <c r="M30" t="s">
        <v>133</v>
      </c>
      <c r="N30" t="s">
        <v>120</v>
      </c>
      <c r="O30" s="91">
        <v>0</v>
      </c>
      <c r="P30" t="s">
        <v>304</v>
      </c>
      <c r="Q30" t="s">
        <v>78</v>
      </c>
      <c r="R30" s="107"/>
      <c r="S30" s="107"/>
      <c r="T30" s="107"/>
      <c r="U30" s="107"/>
      <c r="W30" s="6"/>
      <c r="Y30"/>
      <c r="AA30" s="107"/>
      <c r="AI30"/>
      <c r="AJ30"/>
      <c r="AK30"/>
      <c r="AL30"/>
      <c r="AM30"/>
      <c r="AN30" s="6"/>
      <c r="AO30" s="34"/>
      <c r="AP30" s="6"/>
      <c r="AQ30" s="174"/>
      <c r="AR30" s="6"/>
      <c r="AS30" s="34"/>
      <c r="AT30" s="6"/>
      <c r="AU30" s="34"/>
      <c r="AV30" s="6"/>
      <c r="AW30" s="34"/>
      <c r="AX30" s="6"/>
      <c r="AY30" s="34"/>
      <c r="BA30"/>
      <c r="BB30"/>
      <c r="BD30" s="107"/>
      <c r="BE30" s="176"/>
      <c r="BF30" s="179"/>
      <c r="BG30" s="179"/>
      <c r="BH30" s="182"/>
      <c r="BI30" s="185"/>
      <c r="BJ30" s="182"/>
      <c r="BK30" s="182"/>
      <c r="BL30" s="188"/>
      <c r="BM30">
        <v>54</v>
      </c>
    </row>
    <row r="31" spans="1:65" x14ac:dyDescent="0.3">
      <c r="A31" t="s">
        <v>305</v>
      </c>
      <c r="B31" s="124">
        <v>46046</v>
      </c>
      <c r="C31" t="s">
        <v>133</v>
      </c>
      <c r="D31" t="s">
        <v>141</v>
      </c>
      <c r="E31" t="s">
        <v>282</v>
      </c>
      <c r="F31" t="s">
        <v>215</v>
      </c>
      <c r="G31" t="s">
        <v>97</v>
      </c>
      <c r="H31" t="s">
        <v>302</v>
      </c>
      <c r="I31" t="s">
        <v>306</v>
      </c>
      <c r="J31"/>
      <c r="K31" s="45" t="s">
        <v>171</v>
      </c>
      <c r="L31" t="s">
        <v>133</v>
      </c>
      <c r="M31" t="s">
        <v>133</v>
      </c>
      <c r="N31" t="s">
        <v>120</v>
      </c>
      <c r="O31" s="91">
        <v>0</v>
      </c>
      <c r="P31" t="s">
        <v>307</v>
      </c>
      <c r="Q31" t="s">
        <v>78</v>
      </c>
      <c r="R31" s="107"/>
      <c r="S31" s="107"/>
      <c r="T31" s="107"/>
      <c r="U31" s="107"/>
      <c r="W31" s="6"/>
      <c r="Y31"/>
      <c r="AA31" s="107"/>
      <c r="AB31" s="35"/>
      <c r="AI31"/>
      <c r="AJ31"/>
      <c r="AK31"/>
      <c r="AL31"/>
      <c r="AM31"/>
      <c r="AN31" s="6"/>
      <c r="AO31" s="34"/>
      <c r="AP31" s="6"/>
      <c r="AQ31" s="174"/>
      <c r="AR31" s="6"/>
      <c r="AS31" s="34"/>
      <c r="AT31" s="6"/>
      <c r="AU31" s="34"/>
      <c r="AV31" s="6"/>
      <c r="AW31" s="34"/>
      <c r="AX31" s="6"/>
      <c r="AY31" s="34"/>
      <c r="BA31"/>
      <c r="BB31"/>
      <c r="BD31" s="107"/>
      <c r="BE31" s="176"/>
      <c r="BF31" s="179"/>
      <c r="BG31" s="179"/>
      <c r="BH31" s="182"/>
      <c r="BI31" s="185"/>
      <c r="BJ31" s="182"/>
      <c r="BK31" s="182"/>
      <c r="BL31" s="188"/>
      <c r="BM31">
        <v>55</v>
      </c>
    </row>
    <row r="32" spans="1:65" x14ac:dyDescent="0.3">
      <c r="A32" t="s">
        <v>308</v>
      </c>
      <c r="B32" s="124">
        <v>46047</v>
      </c>
      <c r="C32" t="s">
        <v>133</v>
      </c>
      <c r="D32" t="s">
        <v>141</v>
      </c>
      <c r="E32" t="s">
        <v>282</v>
      </c>
      <c r="F32" t="s">
        <v>215</v>
      </c>
      <c r="G32" t="s">
        <v>97</v>
      </c>
      <c r="H32" t="s">
        <v>309</v>
      </c>
      <c r="I32" t="s">
        <v>310</v>
      </c>
      <c r="J32"/>
      <c r="K32" s="45" t="s">
        <v>171</v>
      </c>
      <c r="L32" t="s">
        <v>133</v>
      </c>
      <c r="M32" t="s">
        <v>133</v>
      </c>
      <c r="N32" t="s">
        <v>120</v>
      </c>
      <c r="O32" s="91">
        <v>0</v>
      </c>
      <c r="P32" t="s">
        <v>311</v>
      </c>
      <c r="Q32" t="s">
        <v>78</v>
      </c>
      <c r="R32" s="107"/>
      <c r="S32" s="107"/>
      <c r="T32" s="107"/>
      <c r="U32" s="107"/>
      <c r="W32" s="6"/>
      <c r="Y32"/>
      <c r="AA32" s="107"/>
      <c r="AI32"/>
      <c r="AJ32"/>
      <c r="AK32"/>
      <c r="AL32"/>
      <c r="AM32"/>
      <c r="AN32" s="6"/>
      <c r="AO32" s="34"/>
      <c r="AP32" s="6"/>
      <c r="AQ32" s="174"/>
      <c r="AR32" s="6"/>
      <c r="AS32" s="34"/>
      <c r="AT32" s="6"/>
      <c r="AU32" s="34"/>
      <c r="AV32" s="6"/>
      <c r="AW32" s="34"/>
      <c r="AX32" s="6"/>
      <c r="AY32" s="34"/>
      <c r="BA32"/>
      <c r="BB32"/>
      <c r="BD32" s="107"/>
      <c r="BE32" s="176"/>
      <c r="BF32" s="179"/>
      <c r="BG32" s="179"/>
      <c r="BH32" s="182"/>
      <c r="BI32" s="185"/>
      <c r="BJ32" s="182"/>
      <c r="BK32" s="182"/>
      <c r="BL32" s="188"/>
      <c r="BM32">
        <v>56</v>
      </c>
    </row>
    <row r="33" spans="1:65" x14ac:dyDescent="0.3">
      <c r="A33" t="s">
        <v>312</v>
      </c>
      <c r="B33" s="124">
        <v>46048</v>
      </c>
      <c r="C33" t="s">
        <v>133</v>
      </c>
      <c r="D33" t="s">
        <v>141</v>
      </c>
      <c r="E33" t="s">
        <v>282</v>
      </c>
      <c r="F33" t="s">
        <v>215</v>
      </c>
      <c r="G33" t="s">
        <v>97</v>
      </c>
      <c r="H33" t="s">
        <v>302</v>
      </c>
      <c r="I33" t="s">
        <v>303</v>
      </c>
      <c r="J33"/>
      <c r="K33" s="45" t="s">
        <v>171</v>
      </c>
      <c r="L33" t="s">
        <v>133</v>
      </c>
      <c r="M33" t="s">
        <v>133</v>
      </c>
      <c r="N33" t="s">
        <v>120</v>
      </c>
      <c r="O33" s="91">
        <v>0</v>
      </c>
      <c r="P33" t="s">
        <v>313</v>
      </c>
      <c r="Q33" t="s">
        <v>78</v>
      </c>
      <c r="R33" s="107"/>
      <c r="S33" s="107"/>
      <c r="T33" s="107"/>
      <c r="U33" s="107"/>
      <c r="W33" s="6"/>
      <c r="Y33"/>
      <c r="AA33" s="107"/>
      <c r="AI33"/>
      <c r="AJ33"/>
      <c r="AK33"/>
      <c r="AL33"/>
      <c r="AM33"/>
      <c r="AN33" s="6"/>
      <c r="AO33" s="34"/>
      <c r="AP33" s="6"/>
      <c r="AQ33" s="174"/>
      <c r="AR33" s="6"/>
      <c r="AS33" s="34"/>
      <c r="AT33" s="6"/>
      <c r="AU33" s="34"/>
      <c r="AV33" s="6"/>
      <c r="AW33" s="34"/>
      <c r="AX33" s="6"/>
      <c r="AY33" s="34"/>
      <c r="BA33"/>
      <c r="BB33"/>
      <c r="BD33" s="107"/>
      <c r="BE33" s="176"/>
      <c r="BF33" s="179"/>
      <c r="BG33" s="179"/>
      <c r="BH33" s="182"/>
      <c r="BI33" s="185"/>
      <c r="BJ33" s="182"/>
      <c r="BK33" s="182"/>
      <c r="BL33" s="188"/>
      <c r="BM33">
        <v>16</v>
      </c>
    </row>
    <row r="34" spans="1:65" x14ac:dyDescent="0.3">
      <c r="A34" t="s">
        <v>314</v>
      </c>
      <c r="B34" s="124">
        <v>46049</v>
      </c>
      <c r="C34" t="s">
        <v>133</v>
      </c>
      <c r="D34" t="s">
        <v>141</v>
      </c>
      <c r="E34" t="s">
        <v>282</v>
      </c>
      <c r="F34" t="s">
        <v>215</v>
      </c>
      <c r="G34" t="s">
        <v>97</v>
      </c>
      <c r="H34" t="s">
        <v>309</v>
      </c>
      <c r="I34" t="s">
        <v>310</v>
      </c>
      <c r="J34"/>
      <c r="K34" s="45" t="s">
        <v>171</v>
      </c>
      <c r="L34" t="s">
        <v>133</v>
      </c>
      <c r="M34" t="s">
        <v>133</v>
      </c>
      <c r="N34" t="s">
        <v>120</v>
      </c>
      <c r="O34" s="91">
        <v>0</v>
      </c>
      <c r="P34" t="s">
        <v>315</v>
      </c>
      <c r="Q34" t="s">
        <v>78</v>
      </c>
      <c r="R34" s="107"/>
      <c r="S34" s="107"/>
      <c r="T34" s="107"/>
      <c r="U34" s="107"/>
      <c r="W34" s="6"/>
      <c r="Y34"/>
      <c r="AA34" s="107"/>
      <c r="AI34"/>
      <c r="AJ34"/>
      <c r="AK34"/>
      <c r="AL34"/>
      <c r="AM34"/>
      <c r="AN34" s="6"/>
      <c r="AO34" s="34"/>
      <c r="AP34" s="6"/>
      <c r="AQ34" s="174"/>
      <c r="AR34" s="6"/>
      <c r="AS34" s="34"/>
      <c r="AT34" s="6"/>
      <c r="AU34" s="34"/>
      <c r="AV34" s="6"/>
      <c r="AW34" s="34"/>
      <c r="AX34" s="6"/>
      <c r="AY34" s="34"/>
      <c r="BA34"/>
      <c r="BB34"/>
      <c r="BD34" s="107"/>
      <c r="BE34" s="176"/>
      <c r="BF34" s="179"/>
      <c r="BG34" s="179"/>
      <c r="BH34" s="182"/>
      <c r="BI34" s="185"/>
      <c r="BJ34" s="182"/>
      <c r="BK34" s="182"/>
      <c r="BL34" s="188"/>
      <c r="BM34">
        <v>26</v>
      </c>
    </row>
    <row r="35" spans="1:65" x14ac:dyDescent="0.3">
      <c r="A35" t="s">
        <v>316</v>
      </c>
      <c r="B35" s="124">
        <v>46050</v>
      </c>
      <c r="C35" t="s">
        <v>66</v>
      </c>
      <c r="D35" t="s">
        <v>141</v>
      </c>
      <c r="E35" t="s">
        <v>317</v>
      </c>
      <c r="F35" t="s">
        <v>318</v>
      </c>
      <c r="G35" t="s">
        <v>70</v>
      </c>
      <c r="H35" t="s">
        <v>319</v>
      </c>
      <c r="I35" t="s">
        <v>320</v>
      </c>
      <c r="J35" t="s">
        <v>73</v>
      </c>
      <c r="K35" s="45" t="s">
        <v>321</v>
      </c>
      <c r="L35" t="s">
        <v>66</v>
      </c>
      <c r="M35" t="s">
        <v>75</v>
      </c>
      <c r="N35" t="s">
        <v>76</v>
      </c>
      <c r="O35" s="91">
        <v>67808035.689999998</v>
      </c>
      <c r="P35" t="s">
        <v>322</v>
      </c>
      <c r="Q35" t="s">
        <v>78</v>
      </c>
      <c r="R35" s="107"/>
      <c r="S35" s="107"/>
      <c r="T35" s="107"/>
      <c r="U35" s="107"/>
      <c r="V35" t="s">
        <v>323</v>
      </c>
      <c r="W35" s="6">
        <v>46057</v>
      </c>
      <c r="X35" t="s">
        <v>221</v>
      </c>
      <c r="Y35" t="s">
        <v>81</v>
      </c>
      <c r="Z35" t="s">
        <v>149</v>
      </c>
      <c r="AA35" s="107" t="s">
        <v>324</v>
      </c>
      <c r="AC35" t="s">
        <v>325</v>
      </c>
      <c r="AD35" t="s">
        <v>326</v>
      </c>
      <c r="AE35" t="s">
        <v>86</v>
      </c>
      <c r="AF35" t="s">
        <v>107</v>
      </c>
      <c r="AG35" t="s">
        <v>87</v>
      </c>
      <c r="AH35" t="s">
        <v>153</v>
      </c>
      <c r="AI35" t="s">
        <v>80</v>
      </c>
      <c r="AJ35"/>
      <c r="AK35" t="s">
        <v>327</v>
      </c>
      <c r="AL35" t="s">
        <v>155</v>
      </c>
      <c r="AM35" t="s">
        <v>91</v>
      </c>
      <c r="AN35" s="6">
        <v>46066</v>
      </c>
      <c r="AO35" s="34">
        <v>0.5</v>
      </c>
      <c r="AP35" s="6">
        <v>46072</v>
      </c>
      <c r="AQ35" s="174">
        <v>0.41666666666666663</v>
      </c>
      <c r="AR35" s="6">
        <v>46076</v>
      </c>
      <c r="AS35" s="34">
        <v>0.58333333333333326</v>
      </c>
      <c r="AT35" s="6">
        <v>46076</v>
      </c>
      <c r="AU35" s="34">
        <v>0.69791666666666663</v>
      </c>
      <c r="AV35" s="6">
        <v>46076</v>
      </c>
      <c r="AW35" s="34"/>
      <c r="AX35" s="6">
        <v>46076</v>
      </c>
      <c r="AY35" s="34">
        <v>0.71875</v>
      </c>
      <c r="AZ35" t="s">
        <v>328</v>
      </c>
      <c r="BA35" t="s">
        <v>329</v>
      </c>
      <c r="BB35"/>
      <c r="BD35" s="107">
        <v>59918597.640000001</v>
      </c>
      <c r="BE35" s="176" t="s">
        <v>330</v>
      </c>
      <c r="BF35" s="179">
        <v>46073</v>
      </c>
      <c r="BG35" s="179">
        <v>46387</v>
      </c>
      <c r="BH35" s="182" t="s">
        <v>80</v>
      </c>
      <c r="BI35" s="185">
        <v>0</v>
      </c>
      <c r="BJ35" s="182" t="s">
        <v>159</v>
      </c>
      <c r="BK35" s="182"/>
      <c r="BL35" s="188" t="s">
        <v>75</v>
      </c>
      <c r="BM35">
        <v>33</v>
      </c>
    </row>
    <row r="36" spans="1:65" x14ac:dyDescent="0.3">
      <c r="A36" t="s">
        <v>331</v>
      </c>
      <c r="B36" s="124">
        <v>46051</v>
      </c>
      <c r="C36" t="s">
        <v>66</v>
      </c>
      <c r="D36" t="s">
        <v>141</v>
      </c>
      <c r="E36" t="s">
        <v>332</v>
      </c>
      <c r="F36" t="s">
        <v>215</v>
      </c>
      <c r="G36" t="s">
        <v>174</v>
      </c>
      <c r="H36" t="s">
        <v>187</v>
      </c>
      <c r="I36" t="s">
        <v>333</v>
      </c>
      <c r="J36" t="s">
        <v>73</v>
      </c>
      <c r="K36" s="45" t="s">
        <v>334</v>
      </c>
      <c r="L36" t="s">
        <v>66</v>
      </c>
      <c r="M36" t="s">
        <v>75</v>
      </c>
      <c r="N36" t="s">
        <v>76</v>
      </c>
      <c r="O36" s="91">
        <v>352850190</v>
      </c>
      <c r="P36" t="s">
        <v>335</v>
      </c>
      <c r="Q36" t="s">
        <v>78</v>
      </c>
      <c r="R36" s="107"/>
      <c r="S36" s="107"/>
      <c r="T36" s="107"/>
      <c r="U36" s="107"/>
      <c r="V36" t="s">
        <v>336</v>
      </c>
      <c r="W36" s="6">
        <v>46059</v>
      </c>
      <c r="X36" t="s">
        <v>148</v>
      </c>
      <c r="Y36" t="s">
        <v>81</v>
      </c>
      <c r="Z36" t="s">
        <v>337</v>
      </c>
      <c r="AA36" s="107" t="s">
        <v>338</v>
      </c>
      <c r="AC36" t="s">
        <v>339</v>
      </c>
      <c r="AD36" t="s">
        <v>340</v>
      </c>
      <c r="AE36" t="s">
        <v>86</v>
      </c>
      <c r="AF36" t="s">
        <v>107</v>
      </c>
      <c r="AG36" t="s">
        <v>87</v>
      </c>
      <c r="AH36" t="s">
        <v>153</v>
      </c>
      <c r="AI36" t="s">
        <v>80</v>
      </c>
      <c r="AJ36"/>
      <c r="AK36" t="s">
        <v>341</v>
      </c>
      <c r="AL36" t="s">
        <v>155</v>
      </c>
      <c r="AM36" t="s">
        <v>91</v>
      </c>
      <c r="AN36" s="6">
        <v>46066</v>
      </c>
      <c r="AO36" s="34">
        <v>0.41666666666666663</v>
      </c>
      <c r="AP36" s="6">
        <v>46071</v>
      </c>
      <c r="AQ36" s="174">
        <v>0.66666666666666663</v>
      </c>
      <c r="AR36" s="6">
        <v>46073</v>
      </c>
      <c r="AS36" s="34">
        <v>0.58333333333333326</v>
      </c>
      <c r="AT36" s="6">
        <v>46073</v>
      </c>
      <c r="AU36" s="34">
        <v>0.66666666666666663</v>
      </c>
      <c r="AV36" s="6">
        <v>46073</v>
      </c>
      <c r="AW36" s="34"/>
      <c r="AX36" s="6">
        <v>46073</v>
      </c>
      <c r="AY36" s="34">
        <v>0.6875</v>
      </c>
      <c r="AZ36" t="s">
        <v>342</v>
      </c>
      <c r="BA36" t="s">
        <v>343</v>
      </c>
      <c r="BB36"/>
      <c r="BD36" s="107">
        <v>352814000</v>
      </c>
      <c r="BE36" s="176" t="s">
        <v>344</v>
      </c>
      <c r="BF36" s="179">
        <v>46072</v>
      </c>
      <c r="BG36" s="179">
        <v>46387</v>
      </c>
      <c r="BH36" s="182"/>
      <c r="BI36" s="185">
        <v>35343000</v>
      </c>
      <c r="BJ36" s="182" t="s">
        <v>159</v>
      </c>
      <c r="BK36" s="182"/>
      <c r="BL36" s="188" t="s">
        <v>75</v>
      </c>
      <c r="BM36">
        <v>34</v>
      </c>
    </row>
    <row r="37" spans="1:65" x14ac:dyDescent="0.3">
      <c r="A37" t="s">
        <v>345</v>
      </c>
      <c r="B37" s="124">
        <v>46052</v>
      </c>
      <c r="C37" t="s">
        <v>66</v>
      </c>
      <c r="D37" t="s">
        <v>141</v>
      </c>
      <c r="E37" t="s">
        <v>346</v>
      </c>
      <c r="F37" t="s">
        <v>215</v>
      </c>
      <c r="G37" t="s">
        <v>70</v>
      </c>
      <c r="H37" t="s">
        <v>142</v>
      </c>
      <c r="I37" t="s">
        <v>143</v>
      </c>
      <c r="J37" t="s">
        <v>73</v>
      </c>
      <c r="K37" s="45" t="s">
        <v>347</v>
      </c>
      <c r="L37" t="s">
        <v>66</v>
      </c>
      <c r="M37" t="s">
        <v>75</v>
      </c>
      <c r="N37" t="s">
        <v>76</v>
      </c>
      <c r="O37" s="91">
        <v>4000000</v>
      </c>
      <c r="P37" t="s">
        <v>348</v>
      </c>
      <c r="Q37" t="s">
        <v>78</v>
      </c>
      <c r="R37" s="107"/>
      <c r="S37" s="107"/>
      <c r="T37" s="107"/>
      <c r="U37" s="107"/>
      <c r="V37" t="s">
        <v>349</v>
      </c>
      <c r="W37" s="6">
        <v>46056</v>
      </c>
      <c r="X37" t="s">
        <v>221</v>
      </c>
      <c r="Y37" t="s">
        <v>81</v>
      </c>
      <c r="Z37" t="s">
        <v>149</v>
      </c>
      <c r="AA37" s="107" t="s">
        <v>350</v>
      </c>
      <c r="AC37" t="s">
        <v>351</v>
      </c>
      <c r="AD37" t="s">
        <v>352</v>
      </c>
      <c r="AE37" t="s">
        <v>86</v>
      </c>
      <c r="AF37" t="s">
        <v>87</v>
      </c>
      <c r="AG37" t="s">
        <v>87</v>
      </c>
      <c r="AH37" t="s">
        <v>353</v>
      </c>
      <c r="AI37" t="s">
        <v>80</v>
      </c>
      <c r="AJ37"/>
      <c r="AK37" t="s">
        <v>354</v>
      </c>
      <c r="AL37" t="s">
        <v>155</v>
      </c>
      <c r="AM37" t="s">
        <v>91</v>
      </c>
      <c r="AN37" s="6">
        <v>46066</v>
      </c>
      <c r="AO37" s="34">
        <v>0.41666666666666663</v>
      </c>
      <c r="AP37" s="6">
        <v>46071</v>
      </c>
      <c r="AQ37" s="174">
        <v>0.41666666666666663</v>
      </c>
      <c r="AR37" s="6">
        <v>46073</v>
      </c>
      <c r="AS37" s="34">
        <v>0.58333333333333326</v>
      </c>
      <c r="AT37" s="6">
        <v>46073</v>
      </c>
      <c r="AU37" s="34">
        <v>0.70833333333333326</v>
      </c>
      <c r="AV37" s="6">
        <v>46073</v>
      </c>
      <c r="AW37" s="34"/>
      <c r="AX37" s="6">
        <v>46073</v>
      </c>
      <c r="AY37" s="34">
        <v>0.72916666666666663</v>
      </c>
      <c r="AZ37" t="s">
        <v>355</v>
      </c>
      <c r="BA37" t="s">
        <v>356</v>
      </c>
      <c r="BB37"/>
      <c r="BD37" s="107">
        <v>3823000</v>
      </c>
      <c r="BE37" s="176" t="s">
        <v>357</v>
      </c>
      <c r="BF37" s="179">
        <v>46073</v>
      </c>
      <c r="BG37" s="179">
        <v>46083</v>
      </c>
      <c r="BH37" s="182" t="s">
        <v>80</v>
      </c>
      <c r="BI37" s="185">
        <v>170939.17</v>
      </c>
      <c r="BJ37" s="182" t="s">
        <v>358</v>
      </c>
      <c r="BK37" s="182"/>
      <c r="BL37" s="188" t="s">
        <v>75</v>
      </c>
      <c r="BM37">
        <v>5</v>
      </c>
    </row>
    <row r="38" spans="1:65" x14ac:dyDescent="0.3">
      <c r="A38" t="s">
        <v>359</v>
      </c>
      <c r="B38" s="124">
        <v>46053</v>
      </c>
      <c r="C38" t="s">
        <v>66</v>
      </c>
      <c r="D38" t="s">
        <v>141</v>
      </c>
      <c r="E38" t="s">
        <v>262</v>
      </c>
      <c r="F38" t="s">
        <v>215</v>
      </c>
      <c r="G38" t="s">
        <v>70</v>
      </c>
      <c r="H38" t="s">
        <v>142</v>
      </c>
      <c r="I38" t="s">
        <v>263</v>
      </c>
      <c r="J38" t="s">
        <v>118</v>
      </c>
      <c r="K38" s="45" t="s">
        <v>360</v>
      </c>
      <c r="L38" t="s">
        <v>66</v>
      </c>
      <c r="M38" t="s">
        <v>66</v>
      </c>
      <c r="N38" t="s">
        <v>76</v>
      </c>
      <c r="O38" s="91">
        <v>580000</v>
      </c>
      <c r="P38" t="s">
        <v>361</v>
      </c>
      <c r="Q38" t="s">
        <v>78</v>
      </c>
      <c r="R38" s="107"/>
      <c r="S38" s="107"/>
      <c r="T38" s="107"/>
      <c r="U38" s="107"/>
      <c r="W38" s="6"/>
      <c r="Y38"/>
      <c r="AA38" s="107"/>
      <c r="AI38"/>
      <c r="AJ38"/>
      <c r="AK38"/>
      <c r="AL38"/>
      <c r="AM38"/>
      <c r="AN38" s="6"/>
      <c r="AO38" s="34"/>
      <c r="AP38" s="6"/>
      <c r="AQ38" s="174"/>
      <c r="AR38" s="6"/>
      <c r="AS38" s="34"/>
      <c r="AT38" s="6"/>
      <c r="AU38" s="34"/>
      <c r="AV38" s="6"/>
      <c r="AW38" s="34"/>
      <c r="AX38" s="6"/>
      <c r="AY38" s="34"/>
      <c r="BA38"/>
      <c r="BB38"/>
      <c r="BD38" s="107"/>
      <c r="BE38" s="176"/>
      <c r="BF38" s="179"/>
      <c r="BG38" s="179"/>
      <c r="BH38" s="182"/>
      <c r="BI38" s="185"/>
      <c r="BJ38" s="182"/>
      <c r="BK38" s="182"/>
      <c r="BL38" s="188"/>
      <c r="BM38">
        <v>17</v>
      </c>
    </row>
    <row r="39" spans="1:65" x14ac:dyDescent="0.3">
      <c r="A39" t="s">
        <v>362</v>
      </c>
      <c r="B39" s="124">
        <v>46054</v>
      </c>
      <c r="C39" t="s">
        <v>66</v>
      </c>
      <c r="D39" t="s">
        <v>141</v>
      </c>
      <c r="E39" t="s">
        <v>317</v>
      </c>
      <c r="F39" t="s">
        <v>318</v>
      </c>
      <c r="G39" t="s">
        <v>70</v>
      </c>
      <c r="H39" t="s">
        <v>287</v>
      </c>
      <c r="I39" t="s">
        <v>363</v>
      </c>
      <c r="J39" t="s">
        <v>118</v>
      </c>
      <c r="K39" s="45" t="s">
        <v>364</v>
      </c>
      <c r="L39" t="s">
        <v>66</v>
      </c>
      <c r="M39" t="s">
        <v>66</v>
      </c>
      <c r="N39" t="s">
        <v>76</v>
      </c>
      <c r="O39" s="91">
        <v>500000</v>
      </c>
      <c r="P39" t="s">
        <v>365</v>
      </c>
      <c r="Q39" t="s">
        <v>78</v>
      </c>
      <c r="R39" s="107"/>
      <c r="S39" s="107"/>
      <c r="T39" s="107"/>
      <c r="U39" s="107"/>
      <c r="W39" s="6"/>
      <c r="Y39"/>
      <c r="AA39" s="107"/>
      <c r="AI39"/>
      <c r="AJ39"/>
      <c r="AK39"/>
      <c r="AL39"/>
      <c r="AM39"/>
      <c r="AN39" s="6"/>
      <c r="AO39" s="34"/>
      <c r="AP39" s="6"/>
      <c r="AQ39" s="174"/>
      <c r="AR39" s="6"/>
      <c r="AS39" s="34"/>
      <c r="AT39" s="6"/>
      <c r="AU39" s="34"/>
      <c r="AV39" s="6"/>
      <c r="AW39" s="34"/>
      <c r="AX39" s="6"/>
      <c r="AY39" s="34"/>
      <c r="BA39"/>
      <c r="BB39"/>
      <c r="BD39" s="107"/>
      <c r="BE39" s="176"/>
      <c r="BF39" s="179"/>
      <c r="BG39" s="179"/>
      <c r="BH39" s="182"/>
      <c r="BI39" s="185"/>
      <c r="BJ39" s="182"/>
      <c r="BK39" s="182"/>
      <c r="BL39" s="188"/>
      <c r="BM39">
        <v>18</v>
      </c>
    </row>
    <row r="40" spans="1:65" x14ac:dyDescent="0.3">
      <c r="A40" t="s">
        <v>366</v>
      </c>
      <c r="B40" s="124">
        <v>46055</v>
      </c>
      <c r="C40" t="s">
        <v>66</v>
      </c>
      <c r="D40" t="s">
        <v>141</v>
      </c>
      <c r="E40" t="s">
        <v>367</v>
      </c>
      <c r="F40" t="s">
        <v>368</v>
      </c>
      <c r="G40" t="s">
        <v>70</v>
      </c>
      <c r="H40" t="s">
        <v>161</v>
      </c>
      <c r="I40" t="s">
        <v>162</v>
      </c>
      <c r="J40" t="s">
        <v>118</v>
      </c>
      <c r="K40" s="45" t="s">
        <v>369</v>
      </c>
      <c r="L40" t="s">
        <v>66</v>
      </c>
      <c r="M40" t="s">
        <v>66</v>
      </c>
      <c r="N40" t="s">
        <v>76</v>
      </c>
      <c r="O40" s="91">
        <v>117000</v>
      </c>
      <c r="P40" t="s">
        <v>291</v>
      </c>
      <c r="Q40" t="s">
        <v>78</v>
      </c>
      <c r="R40" s="107"/>
      <c r="S40" s="107"/>
      <c r="T40" s="107"/>
      <c r="U40" s="107"/>
      <c r="W40" s="6"/>
      <c r="Y40"/>
      <c r="AA40" s="107"/>
      <c r="AI40"/>
      <c r="AJ40"/>
      <c r="AK40"/>
      <c r="AL40"/>
      <c r="AM40"/>
      <c r="AN40" s="6"/>
      <c r="AO40" s="34"/>
      <c r="AP40" s="6"/>
      <c r="AQ40" s="174"/>
      <c r="AR40" s="6"/>
      <c r="AS40" s="34"/>
      <c r="AT40" s="6"/>
      <c r="AU40" s="34"/>
      <c r="AV40" s="6"/>
      <c r="AW40" s="34"/>
      <c r="AX40" s="6"/>
      <c r="AY40" s="34"/>
      <c r="BA40"/>
      <c r="BB40"/>
      <c r="BD40" s="107"/>
      <c r="BE40" s="176"/>
      <c r="BF40" s="179"/>
      <c r="BG40" s="179"/>
      <c r="BH40" s="182"/>
      <c r="BI40" s="185"/>
      <c r="BJ40" s="182"/>
      <c r="BK40" s="182"/>
      <c r="BL40" s="188"/>
      <c r="BM40">
        <v>20</v>
      </c>
    </row>
    <row r="41" spans="1:65" x14ac:dyDescent="0.3">
      <c r="A41" t="s">
        <v>370</v>
      </c>
      <c r="B41" s="124">
        <v>46056</v>
      </c>
      <c r="C41" t="s">
        <v>66</v>
      </c>
      <c r="D41" t="s">
        <v>141</v>
      </c>
      <c r="E41" t="s">
        <v>317</v>
      </c>
      <c r="F41" t="s">
        <v>318</v>
      </c>
      <c r="G41" t="s">
        <v>70</v>
      </c>
      <c r="H41" t="s">
        <v>319</v>
      </c>
      <c r="I41" t="s">
        <v>320</v>
      </c>
      <c r="J41" t="s">
        <v>118</v>
      </c>
      <c r="K41" s="45" t="s">
        <v>371</v>
      </c>
      <c r="L41" t="s">
        <v>66</v>
      </c>
      <c r="M41" t="s">
        <v>66</v>
      </c>
      <c r="N41" t="s">
        <v>76</v>
      </c>
      <c r="O41" s="91">
        <v>580000</v>
      </c>
      <c r="P41" t="s">
        <v>372</v>
      </c>
      <c r="Q41" t="s">
        <v>78</v>
      </c>
      <c r="R41" s="107"/>
      <c r="S41" s="107"/>
      <c r="T41" s="107"/>
      <c r="U41" s="107"/>
      <c r="W41" s="6"/>
      <c r="Y41"/>
      <c r="AA41" s="107"/>
      <c r="AI41"/>
      <c r="AJ41"/>
      <c r="AK41"/>
      <c r="AL41"/>
      <c r="AM41"/>
      <c r="AN41" s="6"/>
      <c r="AO41" s="34"/>
      <c r="AP41" s="6"/>
      <c r="AQ41" s="174"/>
      <c r="AR41" s="6"/>
      <c r="AS41" s="34"/>
      <c r="AT41" s="6"/>
      <c r="AU41" s="34"/>
      <c r="AV41" s="6"/>
      <c r="AW41" s="34"/>
      <c r="AX41" s="6"/>
      <c r="AY41" s="34"/>
      <c r="BA41"/>
      <c r="BB41"/>
      <c r="BD41" s="107"/>
      <c r="BE41" s="176"/>
      <c r="BF41" s="179"/>
      <c r="BG41" s="179"/>
      <c r="BH41" s="182"/>
      <c r="BI41" s="185"/>
      <c r="BJ41" s="182"/>
      <c r="BK41" s="182"/>
      <c r="BL41" s="188"/>
      <c r="BM41">
        <v>21</v>
      </c>
    </row>
    <row r="42" spans="1:65" x14ac:dyDescent="0.3">
      <c r="A42" t="s">
        <v>373</v>
      </c>
      <c r="B42" s="124">
        <v>46057</v>
      </c>
      <c r="C42" t="s">
        <v>133</v>
      </c>
      <c r="D42" t="s">
        <v>141</v>
      </c>
      <c r="E42" t="s">
        <v>134</v>
      </c>
      <c r="F42" t="s">
        <v>135</v>
      </c>
      <c r="G42" t="s">
        <v>70</v>
      </c>
      <c r="H42" t="s">
        <v>142</v>
      </c>
      <c r="I42" t="s">
        <v>143</v>
      </c>
      <c r="J42"/>
      <c r="K42" s="45" t="s">
        <v>171</v>
      </c>
      <c r="L42" t="s">
        <v>133</v>
      </c>
      <c r="M42" t="s">
        <v>133</v>
      </c>
      <c r="N42" t="s">
        <v>76</v>
      </c>
      <c r="O42" s="91">
        <v>0</v>
      </c>
      <c r="P42" t="s">
        <v>374</v>
      </c>
      <c r="Q42" t="s">
        <v>78</v>
      </c>
      <c r="R42" s="107"/>
      <c r="S42" s="107"/>
      <c r="T42" s="107"/>
      <c r="U42" s="107"/>
      <c r="W42" s="6"/>
      <c r="Y42"/>
      <c r="AA42" s="107"/>
      <c r="AI42"/>
      <c r="AJ42"/>
      <c r="AK42"/>
      <c r="AL42"/>
      <c r="AM42"/>
      <c r="AN42" s="6"/>
      <c r="AO42" s="34"/>
      <c r="AP42" s="6"/>
      <c r="AQ42" s="174"/>
      <c r="AR42" s="6"/>
      <c r="AS42" s="34"/>
      <c r="AT42" s="6"/>
      <c r="AU42" s="34"/>
      <c r="AV42" s="6"/>
      <c r="AW42" s="34"/>
      <c r="AX42" s="6"/>
      <c r="AY42" s="34"/>
      <c r="BA42"/>
      <c r="BB42"/>
      <c r="BD42" s="107"/>
      <c r="BE42" s="176"/>
      <c r="BF42" s="179"/>
      <c r="BG42" s="179"/>
      <c r="BH42" s="182"/>
      <c r="BI42" s="185"/>
      <c r="BJ42" s="182"/>
      <c r="BK42" s="182"/>
      <c r="BL42" s="188"/>
      <c r="BM42">
        <v>57</v>
      </c>
    </row>
    <row r="43" spans="1:65" x14ac:dyDescent="0.3">
      <c r="A43" t="s">
        <v>375</v>
      </c>
      <c r="B43" s="124">
        <v>46050</v>
      </c>
      <c r="C43" t="s">
        <v>66</v>
      </c>
      <c r="D43" t="s">
        <v>141</v>
      </c>
      <c r="E43" t="s">
        <v>277</v>
      </c>
      <c r="F43" t="s">
        <v>278</v>
      </c>
      <c r="G43" t="s">
        <v>70</v>
      </c>
      <c r="H43" t="s">
        <v>287</v>
      </c>
      <c r="I43" t="s">
        <v>376</v>
      </c>
      <c r="J43" t="s">
        <v>118</v>
      </c>
      <c r="K43" s="45" t="s">
        <v>377</v>
      </c>
      <c r="L43" t="s">
        <v>66</v>
      </c>
      <c r="M43" t="s">
        <v>66</v>
      </c>
      <c r="N43" t="s">
        <v>76</v>
      </c>
      <c r="O43" s="91">
        <v>580000</v>
      </c>
      <c r="P43" t="s">
        <v>378</v>
      </c>
      <c r="Q43" t="s">
        <v>78</v>
      </c>
      <c r="R43" s="107"/>
      <c r="S43" s="107"/>
      <c r="T43" s="107"/>
      <c r="U43" s="107"/>
      <c r="W43" s="6"/>
      <c r="Y43"/>
      <c r="AA43" s="107"/>
      <c r="AI43"/>
      <c r="AJ43"/>
      <c r="AK43"/>
      <c r="AL43"/>
      <c r="AM43"/>
      <c r="AN43" s="6"/>
      <c r="AO43" s="34"/>
      <c r="AP43" s="6"/>
      <c r="AQ43" s="174"/>
      <c r="AR43" s="6"/>
      <c r="AS43" s="34"/>
      <c r="AT43" s="6"/>
      <c r="AU43" s="34"/>
      <c r="AV43" s="6"/>
      <c r="AW43" s="34"/>
      <c r="AX43" s="6"/>
      <c r="AY43" s="34"/>
      <c r="BA43"/>
      <c r="BB43"/>
      <c r="BD43" s="107"/>
      <c r="BE43" s="176"/>
      <c r="BF43" s="179"/>
      <c r="BG43" s="179"/>
      <c r="BH43" s="182"/>
      <c r="BI43" s="185"/>
      <c r="BJ43" s="182"/>
      <c r="BK43" s="182"/>
      <c r="BL43" s="188"/>
      <c r="BM43">
        <v>22</v>
      </c>
    </row>
    <row r="44" spans="1:65" x14ac:dyDescent="0.3">
      <c r="A44" t="s">
        <v>379</v>
      </c>
      <c r="B44" s="124">
        <v>46050</v>
      </c>
      <c r="C44" t="s">
        <v>66</v>
      </c>
      <c r="D44" t="s">
        <v>141</v>
      </c>
      <c r="E44" t="s">
        <v>277</v>
      </c>
      <c r="F44" t="s">
        <v>380</v>
      </c>
      <c r="G44" t="s">
        <v>97</v>
      </c>
      <c r="H44" t="s">
        <v>116</v>
      </c>
      <c r="I44" t="s">
        <v>381</v>
      </c>
      <c r="J44" t="s">
        <v>118</v>
      </c>
      <c r="K44" s="45" t="s">
        <v>382</v>
      </c>
      <c r="L44" t="s">
        <v>66</v>
      </c>
      <c r="M44" t="s">
        <v>66</v>
      </c>
      <c r="N44" t="s">
        <v>120</v>
      </c>
      <c r="O44" s="91">
        <v>263658</v>
      </c>
      <c r="P44" t="s">
        <v>383</v>
      </c>
      <c r="Q44" t="s">
        <v>78</v>
      </c>
      <c r="R44" s="107"/>
      <c r="S44" s="107"/>
      <c r="T44" s="107"/>
      <c r="U44" s="107"/>
      <c r="W44" s="6"/>
      <c r="Y44"/>
      <c r="AA44" s="107"/>
      <c r="AI44"/>
      <c r="AJ44"/>
      <c r="AK44"/>
      <c r="AL44"/>
      <c r="AM44"/>
      <c r="AN44" s="6"/>
      <c r="AO44" s="34"/>
      <c r="AP44" s="6"/>
      <c r="AQ44" s="174"/>
      <c r="AR44" s="6"/>
      <c r="AS44" s="34"/>
      <c r="AT44" s="6"/>
      <c r="AU44" s="34"/>
      <c r="AV44" s="6"/>
      <c r="AW44" s="34"/>
      <c r="AX44" s="6"/>
      <c r="AY44" s="34"/>
      <c r="BA44"/>
      <c r="BB44"/>
      <c r="BD44" s="107"/>
      <c r="BE44" s="176"/>
      <c r="BF44" s="179"/>
      <c r="BG44" s="179"/>
      <c r="BH44" s="182"/>
      <c r="BI44" s="185"/>
      <c r="BJ44" s="182"/>
      <c r="BK44" s="182"/>
      <c r="BL44" s="188"/>
      <c r="BM44">
        <v>58</v>
      </c>
    </row>
    <row r="45" spans="1:65" x14ac:dyDescent="0.3">
      <c r="A45" t="s">
        <v>384</v>
      </c>
      <c r="B45" s="124">
        <v>46050</v>
      </c>
      <c r="C45" t="s">
        <v>66</v>
      </c>
      <c r="D45" t="s">
        <v>141</v>
      </c>
      <c r="E45" t="s">
        <v>277</v>
      </c>
      <c r="F45" t="s">
        <v>380</v>
      </c>
      <c r="G45" t="s">
        <v>70</v>
      </c>
      <c r="H45" t="s">
        <v>385</v>
      </c>
      <c r="I45" t="s">
        <v>284</v>
      </c>
      <c r="J45" t="s">
        <v>118</v>
      </c>
      <c r="K45" s="45" t="s">
        <v>386</v>
      </c>
      <c r="L45" t="s">
        <v>66</v>
      </c>
      <c r="M45" t="s">
        <v>66</v>
      </c>
      <c r="N45" t="s">
        <v>76</v>
      </c>
      <c r="O45" s="91">
        <v>324788</v>
      </c>
      <c r="P45" t="s">
        <v>387</v>
      </c>
      <c r="Q45" t="s">
        <v>78</v>
      </c>
      <c r="R45" s="107"/>
      <c r="S45" s="107"/>
      <c r="T45" s="107"/>
      <c r="U45" s="107"/>
      <c r="W45" s="6"/>
      <c r="Y45"/>
      <c r="AA45" s="107"/>
      <c r="AI45"/>
      <c r="AJ45"/>
      <c r="AK45"/>
      <c r="AL45"/>
      <c r="AM45"/>
      <c r="AN45" s="6"/>
      <c r="AO45" s="34"/>
      <c r="AP45" s="6"/>
      <c r="AQ45" s="174"/>
      <c r="AR45" s="6"/>
      <c r="AS45" s="34"/>
      <c r="AT45" s="6"/>
      <c r="AU45" s="34"/>
      <c r="AV45" s="6"/>
      <c r="AW45" s="34"/>
      <c r="AX45" s="6"/>
      <c r="AY45" s="34"/>
      <c r="BA45"/>
      <c r="BB45"/>
      <c r="BD45" s="107"/>
      <c r="BE45" s="176"/>
      <c r="BF45" s="179"/>
      <c r="BG45" s="179"/>
      <c r="BH45" s="182"/>
      <c r="BI45" s="185"/>
      <c r="BJ45" s="182"/>
      <c r="BK45" s="182"/>
      <c r="BL45" s="188"/>
      <c r="BM45">
        <v>24</v>
      </c>
    </row>
    <row r="46" spans="1:65" x14ac:dyDescent="0.3">
      <c r="A46" t="s">
        <v>388</v>
      </c>
      <c r="B46" s="124">
        <v>46050</v>
      </c>
      <c r="C46" t="s">
        <v>66</v>
      </c>
      <c r="D46" t="s">
        <v>141</v>
      </c>
      <c r="E46" t="s">
        <v>277</v>
      </c>
      <c r="F46" t="s">
        <v>380</v>
      </c>
      <c r="G46" t="s">
        <v>70</v>
      </c>
      <c r="H46" t="s">
        <v>127</v>
      </c>
      <c r="I46" t="s">
        <v>389</v>
      </c>
      <c r="J46" t="s">
        <v>118</v>
      </c>
      <c r="K46" s="45" t="s">
        <v>390</v>
      </c>
      <c r="L46" t="s">
        <v>66</v>
      </c>
      <c r="M46" t="s">
        <v>66</v>
      </c>
      <c r="N46" t="s">
        <v>76</v>
      </c>
      <c r="O46" s="91">
        <v>398860</v>
      </c>
      <c r="P46" t="s">
        <v>391</v>
      </c>
      <c r="Q46" t="s">
        <v>78</v>
      </c>
      <c r="R46" s="107"/>
      <c r="S46" s="107"/>
      <c r="T46" s="107"/>
      <c r="U46" s="107"/>
      <c r="W46" s="6"/>
      <c r="Y46"/>
      <c r="AA46" s="107"/>
      <c r="AI46"/>
      <c r="AJ46"/>
      <c r="AK46"/>
      <c r="AL46"/>
      <c r="AM46"/>
      <c r="AN46" s="6"/>
      <c r="AO46" s="34"/>
      <c r="AP46" s="6"/>
      <c r="AQ46" s="174"/>
      <c r="AR46" s="6"/>
      <c r="AS46" s="34"/>
      <c r="AT46" s="6"/>
      <c r="AU46" s="34"/>
      <c r="AV46" s="6"/>
      <c r="AW46" s="34"/>
      <c r="AX46" s="6"/>
      <c r="AY46" s="34"/>
      <c r="BA46"/>
      <c r="BB46"/>
      <c r="BD46" s="107"/>
      <c r="BE46" s="176"/>
      <c r="BF46" s="179"/>
      <c r="BG46" s="179"/>
      <c r="BH46" s="182"/>
      <c r="BI46" s="185"/>
      <c r="BJ46" s="182"/>
      <c r="BK46" s="182"/>
      <c r="BL46" s="188"/>
      <c r="BM46">
        <v>59</v>
      </c>
    </row>
    <row r="47" spans="1:65" x14ac:dyDescent="0.3">
      <c r="A47" t="s">
        <v>392</v>
      </c>
      <c r="B47" s="124">
        <v>46050</v>
      </c>
      <c r="C47" t="s">
        <v>66</v>
      </c>
      <c r="D47" t="s">
        <v>141</v>
      </c>
      <c r="E47" t="s">
        <v>277</v>
      </c>
      <c r="F47" t="s">
        <v>380</v>
      </c>
      <c r="G47" t="s">
        <v>97</v>
      </c>
      <c r="H47" t="s">
        <v>116</v>
      </c>
      <c r="I47" t="s">
        <v>381</v>
      </c>
      <c r="J47" t="s">
        <v>118</v>
      </c>
      <c r="K47" s="45" t="s">
        <v>393</v>
      </c>
      <c r="L47" t="s">
        <v>66</v>
      </c>
      <c r="M47" t="s">
        <v>66</v>
      </c>
      <c r="N47" t="s">
        <v>120</v>
      </c>
      <c r="O47" s="91">
        <v>263658</v>
      </c>
      <c r="P47" t="s">
        <v>394</v>
      </c>
      <c r="Q47" t="s">
        <v>78</v>
      </c>
      <c r="R47" s="107"/>
      <c r="S47" s="107"/>
      <c r="T47" s="107"/>
      <c r="U47" s="107"/>
      <c r="W47" s="6"/>
      <c r="Y47"/>
      <c r="AA47" s="107"/>
      <c r="AI47" s="35"/>
      <c r="AJ47"/>
      <c r="AK47"/>
      <c r="AL47"/>
      <c r="AM47"/>
      <c r="AN47" s="6"/>
      <c r="AO47" s="34"/>
      <c r="AP47" s="6"/>
      <c r="AQ47" s="174"/>
      <c r="AR47" s="6"/>
      <c r="AS47" s="34"/>
      <c r="AT47" s="6"/>
      <c r="AU47" s="34"/>
      <c r="AV47" s="6"/>
      <c r="AW47" s="34"/>
      <c r="AX47" s="6"/>
      <c r="AY47" s="34"/>
      <c r="BA47"/>
      <c r="BB47"/>
      <c r="BD47" s="107"/>
      <c r="BE47" s="176"/>
      <c r="BF47" s="179"/>
      <c r="BG47" s="179"/>
      <c r="BH47" s="182"/>
      <c r="BI47" s="185"/>
      <c r="BJ47" s="182"/>
      <c r="BK47" s="182"/>
      <c r="BL47" s="188"/>
      <c r="BM47">
        <v>60</v>
      </c>
    </row>
    <row r="48" spans="1:65" x14ac:dyDescent="0.3">
      <c r="A48" t="s">
        <v>395</v>
      </c>
      <c r="B48" s="124">
        <v>46051</v>
      </c>
      <c r="C48" t="s">
        <v>66</v>
      </c>
      <c r="D48" t="s">
        <v>141</v>
      </c>
      <c r="E48" t="s">
        <v>317</v>
      </c>
      <c r="F48" t="s">
        <v>396</v>
      </c>
      <c r="G48" t="s">
        <v>70</v>
      </c>
      <c r="H48" t="s">
        <v>287</v>
      </c>
      <c r="I48" t="s">
        <v>376</v>
      </c>
      <c r="J48" s="2"/>
      <c r="K48" s="45" t="s">
        <v>397</v>
      </c>
      <c r="L48" t="s">
        <v>66</v>
      </c>
      <c r="M48" t="s">
        <v>75</v>
      </c>
      <c r="N48" t="s">
        <v>76</v>
      </c>
      <c r="O48" s="91">
        <v>0</v>
      </c>
      <c r="P48" t="s">
        <v>398</v>
      </c>
      <c r="Q48" t="s">
        <v>78</v>
      </c>
      <c r="R48" s="107"/>
      <c r="S48" s="107"/>
      <c r="T48" s="107"/>
      <c r="U48" s="107"/>
      <c r="V48" t="s">
        <v>399</v>
      </c>
      <c r="W48" s="6">
        <v>46073</v>
      </c>
      <c r="X48" t="s">
        <v>221</v>
      </c>
      <c r="Y48" t="s">
        <v>81</v>
      </c>
      <c r="Z48" t="s">
        <v>149</v>
      </c>
      <c r="AA48" s="107" t="s">
        <v>400</v>
      </c>
      <c r="AC48" t="s">
        <v>401</v>
      </c>
      <c r="AD48" t="s">
        <v>402</v>
      </c>
      <c r="AE48" t="s">
        <v>86</v>
      </c>
      <c r="AF48" t="s">
        <v>87</v>
      </c>
      <c r="AG48" t="s">
        <v>107</v>
      </c>
      <c r="AH48" t="s">
        <v>225</v>
      </c>
      <c r="AI48"/>
      <c r="AJ48"/>
      <c r="AK48" t="s">
        <v>403</v>
      </c>
      <c r="AL48" t="s">
        <v>155</v>
      </c>
      <c r="AM48" t="s">
        <v>91</v>
      </c>
      <c r="AN48" s="6"/>
      <c r="AO48" s="34"/>
      <c r="AP48" s="6">
        <v>46080</v>
      </c>
      <c r="AQ48" s="174">
        <v>0.39583333333333331</v>
      </c>
      <c r="AR48" s="6">
        <v>46080</v>
      </c>
      <c r="AS48" s="34">
        <v>0.58333333333333326</v>
      </c>
      <c r="AT48" s="6">
        <v>46080</v>
      </c>
      <c r="AU48" s="34">
        <v>0.64583333333333326</v>
      </c>
      <c r="AV48" s="6">
        <v>46080</v>
      </c>
      <c r="AW48" s="34"/>
      <c r="AX48" s="6">
        <v>46080</v>
      </c>
      <c r="AY48" s="34">
        <v>0.65625</v>
      </c>
      <c r="AZ48" t="s">
        <v>404</v>
      </c>
      <c r="BA48" t="s">
        <v>405</v>
      </c>
      <c r="BB48"/>
      <c r="BD48" s="107">
        <v>65244589.32</v>
      </c>
      <c r="BE48" s="176" t="s">
        <v>406</v>
      </c>
      <c r="BF48" s="179">
        <v>46082</v>
      </c>
      <c r="BG48" s="179">
        <v>46203</v>
      </c>
      <c r="BH48" s="182" t="s">
        <v>80</v>
      </c>
      <c r="BI48" s="185">
        <v>0</v>
      </c>
      <c r="BJ48" s="182" t="s">
        <v>407</v>
      </c>
      <c r="BK48" s="182"/>
      <c r="BL48" s="188" t="s">
        <v>75</v>
      </c>
      <c r="BM48">
        <v>6</v>
      </c>
    </row>
    <row r="49" spans="1:65" ht="21.75" customHeight="1" x14ac:dyDescent="0.3">
      <c r="A49" t="s">
        <v>408</v>
      </c>
      <c r="B49" s="124">
        <v>46051</v>
      </c>
      <c r="C49" t="s">
        <v>66</v>
      </c>
      <c r="D49" t="s">
        <v>141</v>
      </c>
      <c r="E49" t="s">
        <v>317</v>
      </c>
      <c r="F49" t="s">
        <v>396</v>
      </c>
      <c r="G49" t="s">
        <v>70</v>
      </c>
      <c r="H49" t="s">
        <v>142</v>
      </c>
      <c r="I49" t="s">
        <v>143</v>
      </c>
      <c r="J49"/>
      <c r="K49" s="45" t="s">
        <v>409</v>
      </c>
      <c r="L49" t="s">
        <v>66</v>
      </c>
      <c r="M49" t="s">
        <v>75</v>
      </c>
      <c r="N49" t="s">
        <v>76</v>
      </c>
      <c r="O49" s="91">
        <v>0</v>
      </c>
      <c r="P49" t="s">
        <v>410</v>
      </c>
      <c r="Q49" t="s">
        <v>78</v>
      </c>
      <c r="R49" s="107"/>
      <c r="S49" s="107"/>
      <c r="T49" s="107"/>
      <c r="U49" s="107"/>
      <c r="V49" t="s">
        <v>411</v>
      </c>
      <c r="W49" s="6">
        <v>46066</v>
      </c>
      <c r="X49" t="s">
        <v>221</v>
      </c>
      <c r="Y49" t="s">
        <v>81</v>
      </c>
      <c r="Z49" t="s">
        <v>149</v>
      </c>
      <c r="AA49" s="107" t="s">
        <v>412</v>
      </c>
      <c r="AC49" t="s">
        <v>413</v>
      </c>
      <c r="AD49" t="s">
        <v>414</v>
      </c>
      <c r="AE49" t="s">
        <v>86</v>
      </c>
      <c r="AF49" t="s">
        <v>107</v>
      </c>
      <c r="AG49" t="s">
        <v>87</v>
      </c>
      <c r="AH49" t="s">
        <v>199</v>
      </c>
      <c r="AI49"/>
      <c r="AJ49"/>
      <c r="AK49" t="s">
        <v>415</v>
      </c>
      <c r="AL49" t="s">
        <v>155</v>
      </c>
      <c r="AM49" t="s">
        <v>91</v>
      </c>
      <c r="AN49" s="6">
        <v>46101</v>
      </c>
      <c r="AO49" s="34">
        <v>0.41666666666666663</v>
      </c>
      <c r="AP49" s="6">
        <v>46104</v>
      </c>
      <c r="AQ49" s="174">
        <v>0.41666666666666663</v>
      </c>
      <c r="AR49" s="6">
        <v>46106</v>
      </c>
      <c r="AS49" s="34">
        <v>0.58333333333333326</v>
      </c>
      <c r="AT49" s="6">
        <v>46106</v>
      </c>
      <c r="AU49" s="34">
        <v>0.66666666666666663</v>
      </c>
      <c r="AV49" s="6">
        <v>46106</v>
      </c>
      <c r="AW49" s="34"/>
      <c r="AX49" s="6">
        <v>46106</v>
      </c>
      <c r="AY49" s="34">
        <v>0.6875</v>
      </c>
      <c r="AZ49" t="s">
        <v>416</v>
      </c>
      <c r="BA49" t="s">
        <v>417</v>
      </c>
      <c r="BB49"/>
      <c r="BD49" s="107">
        <v>26421561</v>
      </c>
      <c r="BE49" s="176" t="s">
        <v>418</v>
      </c>
      <c r="BF49" s="179">
        <v>46106</v>
      </c>
      <c r="BG49" s="179">
        <v>46387</v>
      </c>
      <c r="BH49" s="182" t="s">
        <v>80</v>
      </c>
      <c r="BI49" s="185">
        <v>0</v>
      </c>
      <c r="BJ49" s="182" t="s">
        <v>419</v>
      </c>
      <c r="BK49" s="182"/>
      <c r="BL49" s="188" t="s">
        <v>75</v>
      </c>
      <c r="BM49">
        <v>41</v>
      </c>
    </row>
    <row r="50" spans="1:65" x14ac:dyDescent="0.3">
      <c r="A50" t="s">
        <v>420</v>
      </c>
      <c r="B50" s="124">
        <v>46051</v>
      </c>
      <c r="C50" t="s">
        <v>66</v>
      </c>
      <c r="D50" t="s">
        <v>141</v>
      </c>
      <c r="E50" t="s">
        <v>317</v>
      </c>
      <c r="F50" t="s">
        <v>396</v>
      </c>
      <c r="G50" t="s">
        <v>70</v>
      </c>
      <c r="H50" t="s">
        <v>142</v>
      </c>
      <c r="I50" t="s">
        <v>143</v>
      </c>
      <c r="J50"/>
      <c r="K50" s="45" t="s">
        <v>409</v>
      </c>
      <c r="L50" t="s">
        <v>66</v>
      </c>
      <c r="M50" t="s">
        <v>208</v>
      </c>
      <c r="N50" t="s">
        <v>76</v>
      </c>
      <c r="O50" s="91">
        <v>0</v>
      </c>
      <c r="P50" t="s">
        <v>410</v>
      </c>
      <c r="Q50" t="s">
        <v>78</v>
      </c>
      <c r="R50" s="107"/>
      <c r="S50" s="107"/>
      <c r="T50" s="107"/>
      <c r="U50" s="107"/>
      <c r="V50" t="s">
        <v>411</v>
      </c>
      <c r="W50" s="6">
        <v>46066</v>
      </c>
      <c r="X50" t="s">
        <v>221</v>
      </c>
      <c r="Y50" t="s">
        <v>81</v>
      </c>
      <c r="Z50" t="s">
        <v>149</v>
      </c>
      <c r="AA50" s="107" t="s">
        <v>412</v>
      </c>
      <c r="AC50" t="s">
        <v>413</v>
      </c>
      <c r="AD50" t="s">
        <v>414</v>
      </c>
      <c r="AE50" t="s">
        <v>86</v>
      </c>
      <c r="AF50" t="s">
        <v>107</v>
      </c>
      <c r="AG50" t="s">
        <v>87</v>
      </c>
      <c r="AH50" t="s">
        <v>153</v>
      </c>
      <c r="AI50" t="s">
        <v>80</v>
      </c>
      <c r="AJ50"/>
      <c r="AK50" t="s">
        <v>421</v>
      </c>
      <c r="AL50" t="s">
        <v>155</v>
      </c>
      <c r="AM50" t="s">
        <v>91</v>
      </c>
      <c r="AN50" s="6">
        <v>46073</v>
      </c>
      <c r="AO50" s="34">
        <v>0.66666666666666663</v>
      </c>
      <c r="AP50" s="6">
        <v>46073</v>
      </c>
      <c r="AQ50" s="174">
        <v>0.66666666666666663</v>
      </c>
      <c r="AR50" s="6">
        <v>46078</v>
      </c>
      <c r="AS50" s="34">
        <v>0.58333333333333326</v>
      </c>
      <c r="AT50" s="6">
        <v>46078</v>
      </c>
      <c r="AU50" s="34">
        <v>0.70833333333333326</v>
      </c>
      <c r="AV50" s="6">
        <v>46078</v>
      </c>
      <c r="AW50" s="34"/>
      <c r="AX50" s="6">
        <v>46078</v>
      </c>
      <c r="AY50" s="34">
        <v>0.72916666666666663</v>
      </c>
      <c r="AZ50" t="s">
        <v>211</v>
      </c>
      <c r="BA50" t="s">
        <v>211</v>
      </c>
      <c r="BB50"/>
      <c r="BD50" s="107">
        <v>0</v>
      </c>
      <c r="BE50" s="176" t="s">
        <v>211</v>
      </c>
      <c r="BF50" s="179"/>
      <c r="BG50" s="179"/>
      <c r="BH50" s="182" t="s">
        <v>211</v>
      </c>
      <c r="BI50" s="185">
        <v>0</v>
      </c>
      <c r="BJ50" s="182" t="s">
        <v>419</v>
      </c>
      <c r="BK50" s="182" t="s">
        <v>422</v>
      </c>
      <c r="BL50" s="188" t="s">
        <v>208</v>
      </c>
      <c r="BM50">
        <v>8</v>
      </c>
    </row>
    <row r="51" spans="1:65" x14ac:dyDescent="0.3">
      <c r="A51" t="s">
        <v>423</v>
      </c>
      <c r="B51" s="124">
        <v>46051</v>
      </c>
      <c r="C51" t="s">
        <v>66</v>
      </c>
      <c r="D51" t="s">
        <v>141</v>
      </c>
      <c r="E51" t="s">
        <v>317</v>
      </c>
      <c r="F51" t="s">
        <v>396</v>
      </c>
      <c r="G51" t="s">
        <v>70</v>
      </c>
      <c r="H51" t="s">
        <v>142</v>
      </c>
      <c r="I51" t="s">
        <v>143</v>
      </c>
      <c r="J51"/>
      <c r="K51" s="45" t="s">
        <v>424</v>
      </c>
      <c r="L51" t="s">
        <v>66</v>
      </c>
      <c r="M51" t="s">
        <v>75</v>
      </c>
      <c r="N51" t="s">
        <v>76</v>
      </c>
      <c r="O51" s="91">
        <v>0</v>
      </c>
      <c r="P51" t="s">
        <v>425</v>
      </c>
      <c r="Q51" t="s">
        <v>78</v>
      </c>
      <c r="R51" s="107"/>
      <c r="S51" s="107"/>
      <c r="T51" s="107"/>
      <c r="U51" s="107"/>
      <c r="V51" t="s">
        <v>426</v>
      </c>
      <c r="W51" s="6">
        <v>46066</v>
      </c>
      <c r="X51" t="s">
        <v>221</v>
      </c>
      <c r="Y51" t="s">
        <v>81</v>
      </c>
      <c r="Z51" t="s">
        <v>149</v>
      </c>
      <c r="AA51" s="107" t="s">
        <v>427</v>
      </c>
      <c r="AC51" t="s">
        <v>428</v>
      </c>
      <c r="AD51" t="s">
        <v>429</v>
      </c>
      <c r="AE51" t="s">
        <v>86</v>
      </c>
      <c r="AF51" t="s">
        <v>107</v>
      </c>
      <c r="AG51" t="s">
        <v>87</v>
      </c>
      <c r="AH51" t="s">
        <v>153</v>
      </c>
      <c r="AI51" t="s">
        <v>80</v>
      </c>
      <c r="AJ51"/>
      <c r="AK51" t="s">
        <v>421</v>
      </c>
      <c r="AL51" t="s">
        <v>155</v>
      </c>
      <c r="AM51" t="s">
        <v>91</v>
      </c>
      <c r="AN51" s="6">
        <v>46073</v>
      </c>
      <c r="AO51" s="34">
        <v>0.66666666666666663</v>
      </c>
      <c r="AP51" s="6">
        <v>46076</v>
      </c>
      <c r="AQ51" s="174">
        <v>0.66666666666666663</v>
      </c>
      <c r="AR51" s="6">
        <v>46078</v>
      </c>
      <c r="AS51" s="34">
        <v>0.58333333333333326</v>
      </c>
      <c r="AT51" s="6">
        <v>46078</v>
      </c>
      <c r="AU51" s="34">
        <v>0.70833333333333326</v>
      </c>
      <c r="AV51" s="6">
        <v>46078</v>
      </c>
      <c r="AW51" s="34"/>
      <c r="AX51" s="6">
        <v>46078</v>
      </c>
      <c r="AY51" s="34">
        <v>0.72916666666666663</v>
      </c>
      <c r="AZ51" t="s">
        <v>430</v>
      </c>
      <c r="BA51" t="s">
        <v>431</v>
      </c>
      <c r="BB51"/>
      <c r="BD51" s="107">
        <v>116016974.17</v>
      </c>
      <c r="BE51" s="176" t="s">
        <v>432</v>
      </c>
      <c r="BF51" s="179">
        <v>46082</v>
      </c>
      <c r="BG51" s="179">
        <v>46387</v>
      </c>
      <c r="BH51" s="182" t="s">
        <v>80</v>
      </c>
      <c r="BI51" s="185">
        <v>0</v>
      </c>
      <c r="BJ51" s="182" t="s">
        <v>159</v>
      </c>
      <c r="BK51" s="182"/>
      <c r="BL51" s="188" t="s">
        <v>75</v>
      </c>
      <c r="BM51">
        <v>9</v>
      </c>
    </row>
    <row r="52" spans="1:65" x14ac:dyDescent="0.3">
      <c r="A52" t="s">
        <v>433</v>
      </c>
      <c r="B52" s="124">
        <v>46051</v>
      </c>
      <c r="C52" t="s">
        <v>66</v>
      </c>
      <c r="D52" t="s">
        <v>141</v>
      </c>
      <c r="E52" t="s">
        <v>317</v>
      </c>
      <c r="F52" t="s">
        <v>396</v>
      </c>
      <c r="G52" t="s">
        <v>97</v>
      </c>
      <c r="H52" t="s">
        <v>98</v>
      </c>
      <c r="I52" t="s">
        <v>434</v>
      </c>
      <c r="J52"/>
      <c r="K52" s="45" t="s">
        <v>435</v>
      </c>
      <c r="L52" t="s">
        <v>66</v>
      </c>
      <c r="M52" t="s">
        <v>75</v>
      </c>
      <c r="N52" t="s">
        <v>120</v>
      </c>
      <c r="O52" s="91">
        <v>0</v>
      </c>
      <c r="P52" t="s">
        <v>436</v>
      </c>
      <c r="Q52" t="s">
        <v>78</v>
      </c>
      <c r="R52" s="107"/>
      <c r="S52" s="107"/>
      <c r="T52" s="107"/>
      <c r="U52" s="107"/>
      <c r="V52" t="s">
        <v>437</v>
      </c>
      <c r="W52" s="6">
        <v>46066</v>
      </c>
      <c r="X52" t="s">
        <v>148</v>
      </c>
      <c r="Y52" t="s">
        <v>81</v>
      </c>
      <c r="Z52" t="s">
        <v>149</v>
      </c>
      <c r="AA52" s="107" t="s">
        <v>438</v>
      </c>
      <c r="AC52" t="s">
        <v>439</v>
      </c>
      <c r="AD52" t="s">
        <v>436</v>
      </c>
      <c r="AE52" t="s">
        <v>440</v>
      </c>
      <c r="AF52" t="s">
        <v>107</v>
      </c>
      <c r="AG52" t="s">
        <v>87</v>
      </c>
      <c r="AH52" t="s">
        <v>153</v>
      </c>
      <c r="AI52" t="s">
        <v>80</v>
      </c>
      <c r="AJ52"/>
      <c r="AK52" t="s">
        <v>441</v>
      </c>
      <c r="AL52" t="s">
        <v>155</v>
      </c>
      <c r="AM52" t="s">
        <v>91</v>
      </c>
      <c r="AN52" s="6">
        <v>46073</v>
      </c>
      <c r="AO52" s="34">
        <v>0.41666666666666663</v>
      </c>
      <c r="AP52" s="6">
        <v>46076</v>
      </c>
      <c r="AQ52" s="174">
        <v>0.41666666666666663</v>
      </c>
      <c r="AR52" s="6">
        <v>46078</v>
      </c>
      <c r="AS52" s="34">
        <v>0.58333333333333326</v>
      </c>
      <c r="AT52" s="6">
        <v>46078</v>
      </c>
      <c r="AU52" s="34">
        <v>0.66666666666666663</v>
      </c>
      <c r="AV52" s="6">
        <v>46078</v>
      </c>
      <c r="AW52" s="34"/>
      <c r="AX52" s="6">
        <v>46078</v>
      </c>
      <c r="AY52" s="34">
        <v>0.67708333333333326</v>
      </c>
      <c r="AZ52" t="s">
        <v>442</v>
      </c>
      <c r="BA52" t="s">
        <v>343</v>
      </c>
      <c r="BB52"/>
      <c r="BD52" s="107">
        <v>622209010.65999997</v>
      </c>
      <c r="BE52" s="176" t="s">
        <v>443</v>
      </c>
      <c r="BF52" s="179">
        <v>46082</v>
      </c>
      <c r="BG52" s="179">
        <v>46387</v>
      </c>
      <c r="BH52" s="182"/>
      <c r="BI52" s="185">
        <v>0</v>
      </c>
      <c r="BJ52" s="182" t="s">
        <v>159</v>
      </c>
      <c r="BK52" s="182"/>
      <c r="BL52" s="188" t="s">
        <v>75</v>
      </c>
      <c r="BM52">
        <v>35</v>
      </c>
    </row>
    <row r="53" spans="1:65" x14ac:dyDescent="0.3">
      <c r="A53" t="s">
        <v>444</v>
      </c>
      <c r="B53" s="124">
        <v>46051</v>
      </c>
      <c r="C53" t="s">
        <v>66</v>
      </c>
      <c r="D53" t="s">
        <v>141</v>
      </c>
      <c r="E53" t="s">
        <v>317</v>
      </c>
      <c r="F53" t="s">
        <v>396</v>
      </c>
      <c r="G53" t="s">
        <v>70</v>
      </c>
      <c r="H53" t="s">
        <v>127</v>
      </c>
      <c r="I53" t="s">
        <v>235</v>
      </c>
      <c r="J53"/>
      <c r="K53" s="45" t="s">
        <v>445</v>
      </c>
      <c r="L53" t="s">
        <v>66</v>
      </c>
      <c r="M53" t="s">
        <v>75</v>
      </c>
      <c r="N53" t="s">
        <v>76</v>
      </c>
      <c r="O53" s="91">
        <v>0</v>
      </c>
      <c r="P53" t="s">
        <v>446</v>
      </c>
      <c r="Q53" t="s">
        <v>78</v>
      </c>
      <c r="R53" s="107"/>
      <c r="S53" s="107"/>
      <c r="T53" s="107"/>
      <c r="U53" s="107"/>
      <c r="V53" t="s">
        <v>447</v>
      </c>
      <c r="W53" s="6">
        <v>46066</v>
      </c>
      <c r="X53" t="s">
        <v>448</v>
      </c>
      <c r="Y53" t="s">
        <v>81</v>
      </c>
      <c r="Z53" t="s">
        <v>149</v>
      </c>
      <c r="AA53" s="107" t="s">
        <v>449</v>
      </c>
      <c r="AC53" t="s">
        <v>450</v>
      </c>
      <c r="AD53" t="s">
        <v>451</v>
      </c>
      <c r="AE53" t="s">
        <v>86</v>
      </c>
      <c r="AF53" t="s">
        <v>107</v>
      </c>
      <c r="AG53" t="s">
        <v>87</v>
      </c>
      <c r="AH53" t="s">
        <v>153</v>
      </c>
      <c r="AI53" t="s">
        <v>80</v>
      </c>
      <c r="AJ53"/>
      <c r="AK53" t="s">
        <v>452</v>
      </c>
      <c r="AL53" t="s">
        <v>155</v>
      </c>
      <c r="AM53" t="s">
        <v>91</v>
      </c>
      <c r="AN53" s="6">
        <v>46073</v>
      </c>
      <c r="AO53" s="34">
        <v>0.5</v>
      </c>
      <c r="AP53" s="6">
        <v>46076</v>
      </c>
      <c r="AQ53" s="174">
        <v>0.5</v>
      </c>
      <c r="AR53" s="6">
        <v>46078</v>
      </c>
      <c r="AS53" s="34">
        <v>0.58333333333333326</v>
      </c>
      <c r="AT53" s="6">
        <v>46078</v>
      </c>
      <c r="AU53" s="34">
        <v>0.6875</v>
      </c>
      <c r="AV53" s="6">
        <v>46078</v>
      </c>
      <c r="AW53" s="34"/>
      <c r="AX53" s="6">
        <v>46078</v>
      </c>
      <c r="AY53" s="34">
        <v>0.69791666666666663</v>
      </c>
      <c r="AZ53" t="s">
        <v>453</v>
      </c>
      <c r="BA53" t="s">
        <v>454</v>
      </c>
      <c r="BB53"/>
      <c r="BD53" s="107">
        <v>377730332.44</v>
      </c>
      <c r="BE53" s="176" t="s">
        <v>455</v>
      </c>
      <c r="BF53" s="179">
        <v>46082</v>
      </c>
      <c r="BG53" s="179">
        <v>46387</v>
      </c>
      <c r="BH53" s="182"/>
      <c r="BI53" s="185">
        <v>0</v>
      </c>
      <c r="BJ53" s="182" t="s">
        <v>407</v>
      </c>
      <c r="BK53" s="182"/>
      <c r="BL53" s="188" t="s">
        <v>75</v>
      </c>
      <c r="BM53">
        <v>36</v>
      </c>
    </row>
    <row r="54" spans="1:65" x14ac:dyDescent="0.3">
      <c r="A54" t="s">
        <v>456</v>
      </c>
      <c r="B54" s="124">
        <v>46052</v>
      </c>
      <c r="C54" t="s">
        <v>66</v>
      </c>
      <c r="D54" t="s">
        <v>141</v>
      </c>
      <c r="E54" t="s">
        <v>262</v>
      </c>
      <c r="F54" t="s">
        <v>396</v>
      </c>
      <c r="G54" t="s">
        <v>70</v>
      </c>
      <c r="H54" t="s">
        <v>142</v>
      </c>
      <c r="I54" t="s">
        <v>263</v>
      </c>
      <c r="J54" t="s">
        <v>118</v>
      </c>
      <c r="K54" s="45" t="s">
        <v>457</v>
      </c>
      <c r="L54" t="s">
        <v>66</v>
      </c>
      <c r="M54" t="s">
        <v>66</v>
      </c>
      <c r="N54" t="s">
        <v>76</v>
      </c>
      <c r="O54" s="91">
        <v>350000</v>
      </c>
      <c r="P54" t="s">
        <v>458</v>
      </c>
      <c r="Q54" t="s">
        <v>78</v>
      </c>
      <c r="R54" s="107"/>
      <c r="S54" s="107"/>
      <c r="T54" s="107"/>
      <c r="U54" s="107"/>
      <c r="W54" s="6"/>
      <c r="Y54"/>
      <c r="AA54" s="107"/>
      <c r="AI54"/>
      <c r="AJ54"/>
      <c r="AK54"/>
      <c r="AL54"/>
      <c r="AM54"/>
      <c r="AN54" s="6"/>
      <c r="AO54" s="34"/>
      <c r="AP54" s="6"/>
      <c r="AQ54" s="174"/>
      <c r="AR54" s="6"/>
      <c r="AS54" s="34"/>
      <c r="AT54" s="6"/>
      <c r="AU54" s="34"/>
      <c r="AV54" s="6"/>
      <c r="AW54" s="34"/>
      <c r="AX54" s="6"/>
      <c r="AY54" s="34"/>
      <c r="BA54"/>
      <c r="BB54"/>
      <c r="BD54" s="107"/>
      <c r="BE54" s="176"/>
      <c r="BF54" s="179"/>
      <c r="BG54" s="179"/>
      <c r="BH54" s="182"/>
      <c r="BI54" s="185"/>
      <c r="BJ54" s="182"/>
      <c r="BK54" s="182"/>
      <c r="BL54" s="188"/>
      <c r="BM54">
        <v>61</v>
      </c>
    </row>
    <row r="55" spans="1:65" x14ac:dyDescent="0.3">
      <c r="A55" t="s">
        <v>459</v>
      </c>
      <c r="B55" s="124">
        <v>46052</v>
      </c>
      <c r="C55" t="s">
        <v>66</v>
      </c>
      <c r="D55" t="s">
        <v>141</v>
      </c>
      <c r="E55" t="s">
        <v>214</v>
      </c>
      <c r="F55" t="s">
        <v>460</v>
      </c>
      <c r="G55" t="s">
        <v>70</v>
      </c>
      <c r="H55" t="s">
        <v>216</v>
      </c>
      <c r="I55" t="s">
        <v>299</v>
      </c>
      <c r="J55" t="s">
        <v>73</v>
      </c>
      <c r="K55" s="45" t="s">
        <v>461</v>
      </c>
      <c r="L55" t="s">
        <v>66</v>
      </c>
      <c r="M55" t="s">
        <v>75</v>
      </c>
      <c r="N55" t="s">
        <v>76</v>
      </c>
      <c r="O55" s="91">
        <v>33900068.869999997</v>
      </c>
      <c r="P55" t="s">
        <v>462</v>
      </c>
      <c r="Q55" t="s">
        <v>78</v>
      </c>
      <c r="R55" s="107"/>
      <c r="S55" s="107"/>
      <c r="T55" s="107"/>
      <c r="U55" s="107"/>
      <c r="V55" t="s">
        <v>463</v>
      </c>
      <c r="W55" s="6">
        <v>46057</v>
      </c>
      <c r="X55" t="s">
        <v>80</v>
      </c>
      <c r="Y55" t="s">
        <v>81</v>
      </c>
      <c r="Z55" t="s">
        <v>149</v>
      </c>
      <c r="AA55" s="107" t="s">
        <v>464</v>
      </c>
      <c r="AC55" t="s">
        <v>465</v>
      </c>
      <c r="AD55" t="s">
        <v>462</v>
      </c>
      <c r="AE55" t="s">
        <v>86</v>
      </c>
      <c r="AF55" t="s">
        <v>87</v>
      </c>
      <c r="AG55" t="s">
        <v>87</v>
      </c>
      <c r="AH55" t="s">
        <v>225</v>
      </c>
      <c r="AI55"/>
      <c r="AJ55"/>
      <c r="AK55" t="s">
        <v>466</v>
      </c>
      <c r="AL55" t="s">
        <v>155</v>
      </c>
      <c r="AM55" t="s">
        <v>91</v>
      </c>
      <c r="AN55" s="6"/>
      <c r="AO55" s="34"/>
      <c r="AP55" s="6">
        <v>46073</v>
      </c>
      <c r="AQ55" s="174">
        <v>0.41666666666666663</v>
      </c>
      <c r="AR55" s="6">
        <v>46076</v>
      </c>
      <c r="AS55" s="34">
        <v>0.58333333333333326</v>
      </c>
      <c r="AT55" s="6">
        <v>46076</v>
      </c>
      <c r="AU55" s="34">
        <v>0.70833333333333326</v>
      </c>
      <c r="AV55" s="6">
        <v>46076</v>
      </c>
      <c r="AW55" s="34"/>
      <c r="AX55" s="6">
        <v>46076</v>
      </c>
      <c r="AY55" s="34">
        <v>0.71875</v>
      </c>
      <c r="AZ55" t="s">
        <v>467</v>
      </c>
      <c r="BA55" t="s">
        <v>468</v>
      </c>
      <c r="BB55"/>
      <c r="BC55" s="35"/>
      <c r="BD55" s="107">
        <v>33900068.869999997</v>
      </c>
      <c r="BE55" s="176" t="s">
        <v>469</v>
      </c>
      <c r="BF55" s="179">
        <v>46082</v>
      </c>
      <c r="BG55" s="179">
        <v>46356</v>
      </c>
      <c r="BH55" s="182" t="s">
        <v>80</v>
      </c>
      <c r="BI55" s="185">
        <v>0</v>
      </c>
      <c r="BJ55" s="182" t="s">
        <v>358</v>
      </c>
      <c r="BK55" s="182"/>
      <c r="BL55" s="188" t="s">
        <v>75</v>
      </c>
      <c r="BM55">
        <v>37</v>
      </c>
    </row>
    <row r="56" spans="1:65" x14ac:dyDescent="0.3">
      <c r="A56" t="s">
        <v>470</v>
      </c>
      <c r="B56" s="124">
        <v>46056</v>
      </c>
      <c r="C56" t="s">
        <v>133</v>
      </c>
      <c r="D56" t="s">
        <v>141</v>
      </c>
      <c r="E56" t="s">
        <v>277</v>
      </c>
      <c r="F56" t="s">
        <v>380</v>
      </c>
      <c r="G56" t="s">
        <v>70</v>
      </c>
      <c r="H56" t="s">
        <v>71</v>
      </c>
      <c r="I56" t="s">
        <v>471</v>
      </c>
      <c r="J56" t="s">
        <v>73</v>
      </c>
      <c r="K56" s="45" t="s">
        <v>171</v>
      </c>
      <c r="L56" t="s">
        <v>133</v>
      </c>
      <c r="M56" t="s">
        <v>133</v>
      </c>
      <c r="N56" t="s">
        <v>76</v>
      </c>
      <c r="O56" s="91">
        <v>128449920.90000001</v>
      </c>
      <c r="P56" t="s">
        <v>472</v>
      </c>
      <c r="Q56" t="s">
        <v>78</v>
      </c>
      <c r="R56" s="107"/>
      <c r="S56" s="107"/>
      <c r="T56" s="107"/>
      <c r="U56" s="107"/>
      <c r="W56" s="6"/>
      <c r="Y56"/>
      <c r="AA56" s="107"/>
      <c r="AI56"/>
      <c r="AJ56"/>
      <c r="AK56"/>
      <c r="AL56"/>
      <c r="AM56"/>
      <c r="AN56" s="6"/>
      <c r="AO56" s="34"/>
      <c r="AP56" s="6"/>
      <c r="AQ56" s="174"/>
      <c r="AR56" s="6"/>
      <c r="AS56" s="34"/>
      <c r="AT56" s="6"/>
      <c r="AU56" s="34"/>
      <c r="AV56" s="6"/>
      <c r="AW56" s="34"/>
      <c r="AX56" s="6"/>
      <c r="AY56" s="34"/>
      <c r="BA56"/>
      <c r="BB56"/>
      <c r="BD56" s="107"/>
      <c r="BE56" s="176"/>
      <c r="BF56" s="179"/>
      <c r="BG56" s="179"/>
      <c r="BH56" s="182"/>
      <c r="BI56" s="185"/>
      <c r="BJ56" s="182"/>
      <c r="BK56" s="182"/>
      <c r="BL56" s="188"/>
      <c r="BM56">
        <v>62</v>
      </c>
    </row>
    <row r="57" spans="1:65" x14ac:dyDescent="0.3">
      <c r="A57" t="s">
        <v>473</v>
      </c>
      <c r="B57" s="124">
        <v>46050</v>
      </c>
      <c r="C57" t="s">
        <v>66</v>
      </c>
      <c r="D57" t="s">
        <v>141</v>
      </c>
      <c r="E57" t="s">
        <v>317</v>
      </c>
      <c r="F57" t="s">
        <v>396</v>
      </c>
      <c r="G57" t="s">
        <v>70</v>
      </c>
      <c r="H57" t="s">
        <v>287</v>
      </c>
      <c r="I57" t="s">
        <v>474</v>
      </c>
      <c r="J57" t="s">
        <v>73</v>
      </c>
      <c r="K57" s="45" t="s">
        <v>475</v>
      </c>
      <c r="L57" t="s">
        <v>66</v>
      </c>
      <c r="M57" t="s">
        <v>75</v>
      </c>
      <c r="N57" t="s">
        <v>76</v>
      </c>
      <c r="O57" s="91">
        <v>633856081.24000001</v>
      </c>
      <c r="P57" t="s">
        <v>476</v>
      </c>
      <c r="Q57" t="s">
        <v>78</v>
      </c>
      <c r="R57" s="107"/>
      <c r="S57" s="107"/>
      <c r="T57" s="107"/>
      <c r="U57" s="107"/>
      <c r="V57" t="s">
        <v>477</v>
      </c>
      <c r="W57" s="6">
        <v>46057</v>
      </c>
      <c r="X57" t="s">
        <v>146</v>
      </c>
      <c r="Y57" t="s">
        <v>81</v>
      </c>
      <c r="Z57" t="s">
        <v>149</v>
      </c>
      <c r="AA57" s="107" t="s">
        <v>478</v>
      </c>
      <c r="AC57" t="s">
        <v>479</v>
      </c>
      <c r="AD57" t="s">
        <v>480</v>
      </c>
      <c r="AE57" t="s">
        <v>86</v>
      </c>
      <c r="AF57" t="s">
        <v>107</v>
      </c>
      <c r="AG57" t="s">
        <v>107</v>
      </c>
      <c r="AH57" t="s">
        <v>225</v>
      </c>
      <c r="AI57"/>
      <c r="AJ57"/>
      <c r="AK57" t="s">
        <v>481</v>
      </c>
      <c r="AL57" t="s">
        <v>155</v>
      </c>
      <c r="AM57" t="s">
        <v>91</v>
      </c>
      <c r="AN57" s="6"/>
      <c r="AO57" s="34"/>
      <c r="AP57" s="6">
        <v>46070</v>
      </c>
      <c r="AQ57" s="174">
        <v>0.41666666666666663</v>
      </c>
      <c r="AR57" s="6">
        <v>46072</v>
      </c>
      <c r="AS57" s="34">
        <v>0.64583333333333326</v>
      </c>
      <c r="AT57" s="6">
        <v>46072</v>
      </c>
      <c r="AU57" s="34">
        <v>0.66666666666666663</v>
      </c>
      <c r="AV57" s="6">
        <v>46072</v>
      </c>
      <c r="AW57" s="34"/>
      <c r="AX57" s="6">
        <v>46072</v>
      </c>
      <c r="AY57" s="34">
        <v>0.6875</v>
      </c>
      <c r="AZ57" t="s">
        <v>482</v>
      </c>
      <c r="BA57" t="s">
        <v>483</v>
      </c>
      <c r="BB57"/>
      <c r="BD57" s="107">
        <v>633856081.24000001</v>
      </c>
      <c r="BE57" s="176" t="s">
        <v>484</v>
      </c>
      <c r="BF57" s="179">
        <v>46082</v>
      </c>
      <c r="BG57" s="179">
        <v>46387</v>
      </c>
      <c r="BH57" s="102"/>
      <c r="BI57" s="185">
        <v>0</v>
      </c>
      <c r="BJ57" s="182" t="s">
        <v>358</v>
      </c>
      <c r="BK57" s="182"/>
      <c r="BL57" s="188" t="s">
        <v>75</v>
      </c>
      <c r="BM57">
        <v>39</v>
      </c>
    </row>
    <row r="58" spans="1:65" x14ac:dyDescent="0.3">
      <c r="A58" t="s">
        <v>485</v>
      </c>
      <c r="B58" s="124">
        <v>46057</v>
      </c>
      <c r="C58" t="s">
        <v>66</v>
      </c>
      <c r="D58" t="s">
        <v>141</v>
      </c>
      <c r="E58" t="s">
        <v>277</v>
      </c>
      <c r="F58" t="s">
        <v>486</v>
      </c>
      <c r="G58" t="s">
        <v>70</v>
      </c>
      <c r="H58" t="s">
        <v>127</v>
      </c>
      <c r="I58" t="s">
        <v>128</v>
      </c>
      <c r="J58" t="s">
        <v>118</v>
      </c>
      <c r="K58" s="45" t="s">
        <v>487</v>
      </c>
      <c r="L58" t="s">
        <v>66</v>
      </c>
      <c r="M58" t="s">
        <v>66</v>
      </c>
      <c r="N58" t="s">
        <v>76</v>
      </c>
      <c r="O58" s="91">
        <v>35700</v>
      </c>
      <c r="P58" t="s">
        <v>488</v>
      </c>
      <c r="Q58" t="s">
        <v>78</v>
      </c>
      <c r="R58" s="107"/>
      <c r="S58" s="107"/>
      <c r="T58" s="107"/>
      <c r="U58" s="107"/>
      <c r="W58" s="6"/>
      <c r="Y58"/>
      <c r="AA58" s="107"/>
      <c r="AI58"/>
      <c r="AJ58"/>
      <c r="AK58"/>
      <c r="AL58"/>
      <c r="AM58"/>
      <c r="AN58" s="6"/>
      <c r="AO58" s="34"/>
      <c r="AP58" s="6"/>
      <c r="AQ58" s="174"/>
      <c r="AR58" s="6"/>
      <c r="AS58" s="34"/>
      <c r="AT58" s="6"/>
      <c r="AU58" s="34"/>
      <c r="AV58" s="6"/>
      <c r="AW58" s="34"/>
      <c r="AX58" s="6"/>
      <c r="AY58" s="34"/>
      <c r="BA58"/>
      <c r="BB58"/>
      <c r="BD58" s="107"/>
      <c r="BE58" s="176"/>
      <c r="BF58" s="179"/>
      <c r="BG58" s="179"/>
      <c r="BH58" s="182"/>
      <c r="BI58" s="185"/>
      <c r="BJ58" s="182"/>
      <c r="BK58" s="182"/>
      <c r="BL58" s="188"/>
      <c r="BM58">
        <v>25</v>
      </c>
    </row>
    <row r="59" spans="1:65" x14ac:dyDescent="0.3">
      <c r="A59" t="s">
        <v>489</v>
      </c>
      <c r="B59" s="124">
        <v>46057</v>
      </c>
      <c r="C59" t="s">
        <v>66</v>
      </c>
      <c r="D59" t="s">
        <v>141</v>
      </c>
      <c r="E59" t="s">
        <v>277</v>
      </c>
      <c r="F59" t="s">
        <v>486</v>
      </c>
      <c r="G59" t="s">
        <v>70</v>
      </c>
      <c r="H59" t="s">
        <v>127</v>
      </c>
      <c r="I59" t="s">
        <v>389</v>
      </c>
      <c r="J59" t="s">
        <v>118</v>
      </c>
      <c r="K59" s="45" t="s">
        <v>490</v>
      </c>
      <c r="L59" t="s">
        <v>66</v>
      </c>
      <c r="M59" t="s">
        <v>66</v>
      </c>
      <c r="N59" t="s">
        <v>76</v>
      </c>
      <c r="O59" s="91">
        <v>41895</v>
      </c>
      <c r="P59" t="s">
        <v>491</v>
      </c>
      <c r="Q59" t="s">
        <v>78</v>
      </c>
      <c r="R59" s="107"/>
      <c r="S59" s="107"/>
      <c r="T59" s="107"/>
      <c r="U59" s="107"/>
      <c r="W59" s="6"/>
      <c r="Y59"/>
      <c r="AA59" s="107"/>
      <c r="AI59"/>
      <c r="AJ59"/>
      <c r="AK59"/>
      <c r="AL59"/>
      <c r="AM59"/>
      <c r="AN59" s="6"/>
      <c r="AO59" s="34"/>
      <c r="AP59" s="6"/>
      <c r="AQ59" s="174"/>
      <c r="AR59" s="6"/>
      <c r="AS59" s="34"/>
      <c r="AT59" s="6"/>
      <c r="AU59" s="34"/>
      <c r="AV59" s="6"/>
      <c r="AW59" s="34"/>
      <c r="AX59" s="6"/>
      <c r="AY59" s="34"/>
      <c r="BA59"/>
      <c r="BB59"/>
      <c r="BD59" s="107"/>
      <c r="BE59" s="176"/>
      <c r="BF59" s="179"/>
      <c r="BG59" s="179"/>
      <c r="BH59" s="182"/>
      <c r="BI59" s="185"/>
      <c r="BJ59" s="182"/>
      <c r="BK59" s="182"/>
      <c r="BL59" s="188"/>
      <c r="BM59">
        <v>27</v>
      </c>
    </row>
    <row r="60" spans="1:65" x14ac:dyDescent="0.3">
      <c r="A60" t="s">
        <v>492</v>
      </c>
      <c r="B60" s="124">
        <v>46057</v>
      </c>
      <c r="C60" t="s">
        <v>66</v>
      </c>
      <c r="D60" t="s">
        <v>141</v>
      </c>
      <c r="E60" t="s">
        <v>277</v>
      </c>
      <c r="F60" t="s">
        <v>486</v>
      </c>
      <c r="G60" t="s">
        <v>70</v>
      </c>
      <c r="H60" t="s">
        <v>127</v>
      </c>
      <c r="I60" t="s">
        <v>389</v>
      </c>
      <c r="J60" t="s">
        <v>118</v>
      </c>
      <c r="K60" s="45" t="s">
        <v>493</v>
      </c>
      <c r="L60" t="s">
        <v>66</v>
      </c>
      <c r="M60" t="s">
        <v>66</v>
      </c>
      <c r="N60" t="s">
        <v>76</v>
      </c>
      <c r="O60" s="91">
        <v>14301</v>
      </c>
      <c r="P60" t="s">
        <v>494</v>
      </c>
      <c r="Q60" t="s">
        <v>78</v>
      </c>
      <c r="R60" s="107"/>
      <c r="S60" s="107"/>
      <c r="T60" s="107"/>
      <c r="U60" s="107"/>
      <c r="W60" s="6"/>
      <c r="Y60"/>
      <c r="AA60" s="107"/>
      <c r="AI60"/>
      <c r="AJ60"/>
      <c r="AK60"/>
      <c r="AL60"/>
      <c r="AM60"/>
      <c r="AN60" s="6"/>
      <c r="AO60" s="34"/>
      <c r="AP60" s="6"/>
      <c r="AQ60" s="174"/>
      <c r="AR60" s="6"/>
      <c r="AS60" s="34"/>
      <c r="AT60" s="6"/>
      <c r="AU60" s="34"/>
      <c r="AV60" s="6"/>
      <c r="AW60" s="34"/>
      <c r="AX60" s="6"/>
      <c r="AY60" s="34"/>
      <c r="BA60"/>
      <c r="BB60"/>
      <c r="BD60" s="107"/>
      <c r="BE60" s="176"/>
      <c r="BF60" s="179"/>
      <c r="BG60" s="179"/>
      <c r="BH60" s="182"/>
      <c r="BI60" s="185"/>
      <c r="BJ60" s="182"/>
      <c r="BK60" s="182"/>
      <c r="BL60" s="188"/>
      <c r="BM60">
        <v>28</v>
      </c>
    </row>
    <row r="61" spans="1:65" x14ac:dyDescent="0.3">
      <c r="A61" t="s">
        <v>495</v>
      </c>
      <c r="B61" s="124">
        <v>46057</v>
      </c>
      <c r="C61" t="s">
        <v>66</v>
      </c>
      <c r="D61" t="s">
        <v>141</v>
      </c>
      <c r="E61" t="s">
        <v>277</v>
      </c>
      <c r="F61" t="s">
        <v>486</v>
      </c>
      <c r="G61" t="s">
        <v>70</v>
      </c>
      <c r="H61" t="s">
        <v>127</v>
      </c>
      <c r="I61" t="s">
        <v>389</v>
      </c>
      <c r="J61" t="s">
        <v>118</v>
      </c>
      <c r="K61" s="45" t="s">
        <v>496</v>
      </c>
      <c r="L61" t="s">
        <v>66</v>
      </c>
      <c r="M61" t="s">
        <v>66</v>
      </c>
      <c r="N61" t="s">
        <v>76</v>
      </c>
      <c r="O61" s="91">
        <v>43835</v>
      </c>
      <c r="P61" t="s">
        <v>497</v>
      </c>
      <c r="Q61" t="s">
        <v>78</v>
      </c>
      <c r="R61" s="107"/>
      <c r="S61" s="107"/>
      <c r="T61" s="107"/>
      <c r="U61" s="107"/>
      <c r="W61" s="6"/>
      <c r="Y61"/>
      <c r="AA61" s="107"/>
      <c r="AI61"/>
      <c r="AJ61"/>
      <c r="AK61"/>
      <c r="AL61"/>
      <c r="AM61"/>
      <c r="AN61" s="6"/>
      <c r="AO61" s="34"/>
      <c r="AP61" s="6"/>
      <c r="AQ61" s="174"/>
      <c r="AR61" s="6"/>
      <c r="AS61" s="34"/>
      <c r="AT61" s="6"/>
      <c r="AU61" s="34"/>
      <c r="AV61" s="6"/>
      <c r="AW61" s="34"/>
      <c r="AX61" s="6"/>
      <c r="AY61" s="34"/>
      <c r="BA61"/>
      <c r="BB61"/>
      <c r="BD61" s="107"/>
      <c r="BE61" s="176"/>
      <c r="BF61" s="179"/>
      <c r="BG61" s="179"/>
      <c r="BH61" s="182"/>
      <c r="BI61" s="185"/>
      <c r="BJ61" s="182"/>
      <c r="BK61" s="182"/>
      <c r="BL61" s="188"/>
      <c r="BM61">
        <v>63</v>
      </c>
    </row>
    <row r="62" spans="1:65" x14ac:dyDescent="0.3">
      <c r="A62" t="s">
        <v>498</v>
      </c>
      <c r="B62" s="124">
        <v>46057</v>
      </c>
      <c r="C62" t="s">
        <v>66</v>
      </c>
      <c r="D62" t="s">
        <v>141</v>
      </c>
      <c r="E62" t="s">
        <v>214</v>
      </c>
      <c r="F62" t="s">
        <v>460</v>
      </c>
      <c r="G62" t="s">
        <v>97</v>
      </c>
      <c r="H62" t="s">
        <v>250</v>
      </c>
      <c r="I62" t="s">
        <v>499</v>
      </c>
      <c r="J62" t="s">
        <v>73</v>
      </c>
      <c r="K62" s="45" t="s">
        <v>500</v>
      </c>
      <c r="L62" t="s">
        <v>66</v>
      </c>
      <c r="M62" t="s">
        <v>75</v>
      </c>
      <c r="N62" t="s">
        <v>120</v>
      </c>
      <c r="O62" s="91">
        <v>11908085</v>
      </c>
      <c r="P62" t="s">
        <v>501</v>
      </c>
      <c r="Q62" t="s">
        <v>78</v>
      </c>
      <c r="R62" s="107"/>
      <c r="S62" s="107"/>
      <c r="T62" s="107"/>
      <c r="U62" s="107"/>
      <c r="V62" t="s">
        <v>502</v>
      </c>
      <c r="W62" s="6">
        <v>46069</v>
      </c>
      <c r="X62" t="s">
        <v>221</v>
      </c>
      <c r="Y62" t="s">
        <v>81</v>
      </c>
      <c r="Z62" t="s">
        <v>149</v>
      </c>
      <c r="AA62" s="107" t="s">
        <v>503</v>
      </c>
      <c r="AC62" t="s">
        <v>504</v>
      </c>
      <c r="AD62" t="s">
        <v>505</v>
      </c>
      <c r="AE62" t="s">
        <v>506</v>
      </c>
      <c r="AF62" t="s">
        <v>87</v>
      </c>
      <c r="AG62" t="s">
        <v>87</v>
      </c>
      <c r="AH62" t="s">
        <v>153</v>
      </c>
      <c r="AI62" t="s">
        <v>80</v>
      </c>
      <c r="AJ62"/>
      <c r="AK62" t="s">
        <v>507</v>
      </c>
      <c r="AL62" t="s">
        <v>155</v>
      </c>
      <c r="AM62" t="s">
        <v>91</v>
      </c>
      <c r="AN62" s="6">
        <v>46076</v>
      </c>
      <c r="AO62" s="34">
        <v>0.41666666666666663</v>
      </c>
      <c r="AP62" s="6">
        <v>46079</v>
      </c>
      <c r="AQ62" s="174">
        <v>0.41666666666666663</v>
      </c>
      <c r="AR62" s="6">
        <v>46080</v>
      </c>
      <c r="AS62" s="34">
        <v>0.58333333333333326</v>
      </c>
      <c r="AT62" s="6">
        <v>46080</v>
      </c>
      <c r="AU62" s="34">
        <v>0.70833333333333326</v>
      </c>
      <c r="AV62" s="6">
        <v>46080</v>
      </c>
      <c r="AW62" s="34"/>
      <c r="AX62" s="6">
        <v>46080</v>
      </c>
      <c r="AY62" s="34">
        <v>0.72916666666666663</v>
      </c>
      <c r="AZ62" t="s">
        <v>508</v>
      </c>
      <c r="BA62" t="s">
        <v>509</v>
      </c>
      <c r="BB62"/>
      <c r="BD62" s="107">
        <v>11332200</v>
      </c>
      <c r="BE62" s="176" t="s">
        <v>510</v>
      </c>
      <c r="BF62" s="179">
        <v>46085</v>
      </c>
      <c r="BG62" s="179">
        <v>46178</v>
      </c>
      <c r="BH62" s="182" t="s">
        <v>80</v>
      </c>
      <c r="BI62" s="185">
        <v>545596.5</v>
      </c>
      <c r="BJ62" s="182" t="s">
        <v>358</v>
      </c>
      <c r="BK62" s="182"/>
      <c r="BL62" s="188" t="s">
        <v>75</v>
      </c>
      <c r="BM62">
        <v>40</v>
      </c>
    </row>
    <row r="63" spans="1:65" x14ac:dyDescent="0.3">
      <c r="A63" t="s">
        <v>511</v>
      </c>
      <c r="B63" s="124">
        <v>46057</v>
      </c>
      <c r="C63" t="s">
        <v>66</v>
      </c>
      <c r="D63" t="s">
        <v>141</v>
      </c>
      <c r="E63" t="s">
        <v>214</v>
      </c>
      <c r="F63" t="s">
        <v>460</v>
      </c>
      <c r="G63" t="s">
        <v>97</v>
      </c>
      <c r="H63" t="s">
        <v>250</v>
      </c>
      <c r="I63" t="s">
        <v>251</v>
      </c>
      <c r="J63" t="s">
        <v>73</v>
      </c>
      <c r="K63" s="45" t="s">
        <v>512</v>
      </c>
      <c r="L63" t="s">
        <v>66</v>
      </c>
      <c r="M63" t="s">
        <v>75</v>
      </c>
      <c r="N63" t="s">
        <v>120</v>
      </c>
      <c r="O63" s="91">
        <v>94508237</v>
      </c>
      <c r="P63" t="s">
        <v>513</v>
      </c>
      <c r="Q63" t="s">
        <v>78</v>
      </c>
      <c r="R63" s="107"/>
      <c r="S63" s="107"/>
      <c r="T63" s="107"/>
      <c r="U63" s="107"/>
      <c r="V63" t="s">
        <v>514</v>
      </c>
      <c r="W63" s="6">
        <v>46059</v>
      </c>
      <c r="X63" t="s">
        <v>221</v>
      </c>
      <c r="Y63" t="s">
        <v>81</v>
      </c>
      <c r="Z63" t="s">
        <v>149</v>
      </c>
      <c r="AA63" s="107" t="s">
        <v>515</v>
      </c>
      <c r="AC63" t="s">
        <v>516</v>
      </c>
      <c r="AD63" t="s">
        <v>517</v>
      </c>
      <c r="AE63" t="s">
        <v>518</v>
      </c>
      <c r="AF63" t="s">
        <v>107</v>
      </c>
      <c r="AG63" t="s">
        <v>87</v>
      </c>
      <c r="AH63" t="s">
        <v>225</v>
      </c>
      <c r="AI63"/>
      <c r="AJ63"/>
      <c r="AK63" t="s">
        <v>519</v>
      </c>
      <c r="AL63" t="s">
        <v>155</v>
      </c>
      <c r="AM63" t="s">
        <v>91</v>
      </c>
      <c r="AN63" s="6"/>
      <c r="AO63" s="34"/>
      <c r="AP63" s="6">
        <v>46073</v>
      </c>
      <c r="AQ63" s="174">
        <v>0.45833333333333331</v>
      </c>
      <c r="AR63" s="6">
        <v>46076</v>
      </c>
      <c r="AS63" s="34">
        <v>0.58333333333333326</v>
      </c>
      <c r="AT63" s="6">
        <v>46076</v>
      </c>
      <c r="AU63" s="34">
        <v>0.72916666666666663</v>
      </c>
      <c r="AV63" s="6">
        <v>46076</v>
      </c>
      <c r="AW63" s="34"/>
      <c r="AX63" s="6">
        <v>46076</v>
      </c>
      <c r="AY63" s="34">
        <v>0.73958333333333326</v>
      </c>
      <c r="AZ63" t="s">
        <v>520</v>
      </c>
      <c r="BA63" t="s">
        <v>246</v>
      </c>
      <c r="BB63"/>
      <c r="BD63" s="107">
        <v>91234865.799999997</v>
      </c>
      <c r="BE63" s="176" t="s">
        <v>521</v>
      </c>
      <c r="BF63" s="179">
        <v>46082</v>
      </c>
      <c r="BG63" s="179">
        <v>46387</v>
      </c>
      <c r="BH63" s="182" t="s">
        <v>80</v>
      </c>
      <c r="BI63" s="185">
        <v>0</v>
      </c>
      <c r="BJ63" s="182" t="s">
        <v>358</v>
      </c>
      <c r="BK63" s="182"/>
      <c r="BL63" s="188" t="s">
        <v>75</v>
      </c>
      <c r="BM63">
        <v>42</v>
      </c>
    </row>
    <row r="64" spans="1:65" x14ac:dyDescent="0.3">
      <c r="A64" t="s">
        <v>522</v>
      </c>
      <c r="B64" s="124">
        <v>46057</v>
      </c>
      <c r="C64" t="s">
        <v>66</v>
      </c>
      <c r="D64" t="s">
        <v>141</v>
      </c>
      <c r="E64" t="s">
        <v>214</v>
      </c>
      <c r="F64" t="s">
        <v>460</v>
      </c>
      <c r="G64" t="s">
        <v>97</v>
      </c>
      <c r="H64" t="s">
        <v>250</v>
      </c>
      <c r="I64" t="s">
        <v>251</v>
      </c>
      <c r="J64" t="s">
        <v>73</v>
      </c>
      <c r="K64" s="45" t="s">
        <v>523</v>
      </c>
      <c r="L64" t="s">
        <v>66</v>
      </c>
      <c r="M64" t="s">
        <v>75</v>
      </c>
      <c r="N64" t="s">
        <v>120</v>
      </c>
      <c r="O64" s="91">
        <v>293382230</v>
      </c>
      <c r="P64" t="s">
        <v>253</v>
      </c>
      <c r="Q64" t="s">
        <v>78</v>
      </c>
      <c r="R64" s="107"/>
      <c r="S64" s="107"/>
      <c r="T64" s="107"/>
      <c r="U64" s="107"/>
      <c r="V64" t="s">
        <v>524</v>
      </c>
      <c r="W64" s="6">
        <v>46059</v>
      </c>
      <c r="X64" t="s">
        <v>221</v>
      </c>
      <c r="Y64" t="s">
        <v>81</v>
      </c>
      <c r="Z64" t="s">
        <v>149</v>
      </c>
      <c r="AA64" s="107" t="s">
        <v>525</v>
      </c>
      <c r="AC64" t="s">
        <v>526</v>
      </c>
      <c r="AD64" t="s">
        <v>527</v>
      </c>
      <c r="AE64" t="s">
        <v>440</v>
      </c>
      <c r="AF64" t="s">
        <v>107</v>
      </c>
      <c r="AG64" t="s">
        <v>87</v>
      </c>
      <c r="AH64" t="s">
        <v>225</v>
      </c>
      <c r="AI64"/>
      <c r="AJ64"/>
      <c r="AK64" t="s">
        <v>528</v>
      </c>
      <c r="AL64" t="s">
        <v>529</v>
      </c>
      <c r="AM64" t="s">
        <v>91</v>
      </c>
      <c r="AN64" s="6"/>
      <c r="AO64" s="34"/>
      <c r="AP64" s="6">
        <v>46076</v>
      </c>
      <c r="AQ64" s="174">
        <v>0.45833333333333331</v>
      </c>
      <c r="AR64" s="6">
        <v>46077</v>
      </c>
      <c r="AS64" s="34">
        <v>0.58333333333333326</v>
      </c>
      <c r="AT64" s="6">
        <v>46077</v>
      </c>
      <c r="AU64" s="34">
        <v>0.70833333333333326</v>
      </c>
      <c r="AV64" s="6">
        <v>46076</v>
      </c>
      <c r="AW64" s="34"/>
      <c r="AX64" s="6">
        <v>46076</v>
      </c>
      <c r="AY64" s="34">
        <v>0.71875</v>
      </c>
      <c r="AZ64" t="s">
        <v>520</v>
      </c>
      <c r="BA64" t="s">
        <v>246</v>
      </c>
      <c r="BB64"/>
      <c r="BD64" s="107">
        <v>292798548</v>
      </c>
      <c r="BE64" s="177" t="s">
        <v>530</v>
      </c>
      <c r="BF64" s="180">
        <v>46082</v>
      </c>
      <c r="BG64" s="180">
        <v>46368</v>
      </c>
      <c r="BH64" s="183" t="s">
        <v>80</v>
      </c>
      <c r="BI64" s="186">
        <v>0</v>
      </c>
      <c r="BJ64" s="183" t="s">
        <v>531</v>
      </c>
      <c r="BK64" s="183"/>
      <c r="BL64" s="189" t="s">
        <v>75</v>
      </c>
      <c r="BM64">
        <v>43</v>
      </c>
    </row>
    <row r="65" spans="1:65" x14ac:dyDescent="0.3">
      <c r="A65" t="s">
        <v>532</v>
      </c>
      <c r="B65" s="124">
        <v>46058</v>
      </c>
      <c r="C65" t="s">
        <v>66</v>
      </c>
      <c r="D65" t="s">
        <v>141</v>
      </c>
      <c r="E65" t="s">
        <v>277</v>
      </c>
      <c r="F65" t="s">
        <v>396</v>
      </c>
      <c r="G65" t="s">
        <v>70</v>
      </c>
      <c r="H65" t="s">
        <v>385</v>
      </c>
      <c r="I65" t="s">
        <v>533</v>
      </c>
      <c r="J65" t="s">
        <v>73</v>
      </c>
      <c r="K65" s="45" t="s">
        <v>386</v>
      </c>
      <c r="L65" t="s">
        <v>66</v>
      </c>
      <c r="M65" t="s">
        <v>66</v>
      </c>
      <c r="N65" t="s">
        <v>76</v>
      </c>
      <c r="O65" s="91">
        <v>247052.25</v>
      </c>
      <c r="P65" t="s">
        <v>534</v>
      </c>
      <c r="Q65" t="s">
        <v>78</v>
      </c>
      <c r="R65" s="107"/>
      <c r="S65" s="107"/>
      <c r="T65" s="107"/>
      <c r="U65" s="107"/>
      <c r="W65" s="6"/>
      <c r="Y65"/>
      <c r="AA65" s="107"/>
      <c r="AI65"/>
      <c r="AJ65"/>
      <c r="AK65"/>
      <c r="AL65"/>
      <c r="AM65"/>
      <c r="AN65" s="6"/>
      <c r="AO65" s="34"/>
      <c r="AP65" s="6"/>
      <c r="AQ65" s="174"/>
      <c r="AR65" s="6"/>
      <c r="AS65" s="34"/>
      <c r="AT65" s="6"/>
      <c r="AU65" s="34"/>
      <c r="AV65" s="6"/>
      <c r="AW65" s="34"/>
      <c r="AX65" s="6"/>
      <c r="AY65" s="34"/>
      <c r="BA65"/>
      <c r="BB65"/>
      <c r="BD65" s="107"/>
      <c r="BF65" s="6"/>
      <c r="BG65" s="6"/>
      <c r="BI65" s="45"/>
      <c r="BM65">
        <v>64</v>
      </c>
    </row>
    <row r="66" spans="1:65" x14ac:dyDescent="0.3">
      <c r="A66" t="s">
        <v>535</v>
      </c>
      <c r="B66" s="124">
        <v>46058</v>
      </c>
      <c r="C66" t="s">
        <v>66</v>
      </c>
      <c r="D66" t="s">
        <v>141</v>
      </c>
      <c r="E66" t="s">
        <v>262</v>
      </c>
      <c r="F66" t="s">
        <v>396</v>
      </c>
      <c r="G66" t="s">
        <v>70</v>
      </c>
      <c r="H66" t="s">
        <v>142</v>
      </c>
      <c r="I66" t="s">
        <v>536</v>
      </c>
      <c r="J66" t="s">
        <v>118</v>
      </c>
      <c r="K66" s="45" t="s">
        <v>537</v>
      </c>
      <c r="L66" t="s">
        <v>66</v>
      </c>
      <c r="M66" t="s">
        <v>66</v>
      </c>
      <c r="N66" t="s">
        <v>76</v>
      </c>
      <c r="O66" s="91">
        <v>580000</v>
      </c>
      <c r="P66" t="s">
        <v>538</v>
      </c>
      <c r="Q66" t="s">
        <v>78</v>
      </c>
      <c r="R66" s="107"/>
      <c r="S66" s="107"/>
      <c r="T66" s="107"/>
      <c r="U66" s="107"/>
      <c r="W66" s="6"/>
      <c r="Y66"/>
      <c r="AA66" s="107"/>
      <c r="AI66"/>
      <c r="AJ66"/>
      <c r="AK66"/>
      <c r="AL66"/>
      <c r="AM66"/>
      <c r="AN66" s="6"/>
      <c r="AO66" s="34"/>
      <c r="AP66" s="6"/>
      <c r="AQ66" s="174"/>
      <c r="AR66" s="6"/>
      <c r="AS66" s="34"/>
      <c r="AT66" s="6"/>
      <c r="AU66" s="34"/>
      <c r="AV66" s="6"/>
      <c r="AW66" s="34"/>
      <c r="AX66" s="6"/>
      <c r="AY66" s="34"/>
      <c r="BA66"/>
      <c r="BB66"/>
      <c r="BD66" s="107"/>
      <c r="BF66" s="6"/>
      <c r="BG66" s="6"/>
      <c r="BI66" s="45"/>
      <c r="BM66">
        <v>65</v>
      </c>
    </row>
    <row r="67" spans="1:65" x14ac:dyDescent="0.3">
      <c r="A67" t="s">
        <v>539</v>
      </c>
      <c r="B67" s="124">
        <v>46059</v>
      </c>
      <c r="C67" t="s">
        <v>66</v>
      </c>
      <c r="D67" t="s">
        <v>141</v>
      </c>
      <c r="E67" t="s">
        <v>134</v>
      </c>
      <c r="F67" t="s">
        <v>396</v>
      </c>
      <c r="G67" t="s">
        <v>70</v>
      </c>
      <c r="H67" t="s">
        <v>142</v>
      </c>
      <c r="I67" t="s">
        <v>143</v>
      </c>
      <c r="J67"/>
      <c r="K67" s="45" t="s">
        <v>540</v>
      </c>
      <c r="L67" t="s">
        <v>66</v>
      </c>
      <c r="M67" t="s">
        <v>66</v>
      </c>
      <c r="N67" t="s">
        <v>76</v>
      </c>
      <c r="O67" s="91">
        <v>0</v>
      </c>
      <c r="P67" t="s">
        <v>541</v>
      </c>
      <c r="Q67" t="s">
        <v>78</v>
      </c>
      <c r="R67" s="107"/>
      <c r="S67" s="107"/>
      <c r="T67" s="107"/>
      <c r="U67" s="107"/>
      <c r="W67" s="6"/>
      <c r="Y67"/>
      <c r="AA67" s="107"/>
      <c r="AI67"/>
      <c r="AJ67"/>
      <c r="AK67"/>
      <c r="AL67"/>
      <c r="AM67"/>
      <c r="AN67" s="6"/>
      <c r="AO67" s="34"/>
      <c r="AP67" s="6"/>
      <c r="AQ67" s="174"/>
      <c r="AR67" s="6"/>
      <c r="AS67" s="34"/>
      <c r="AT67" s="6"/>
      <c r="AU67" s="34"/>
      <c r="AV67" s="6"/>
      <c r="AW67" s="34"/>
      <c r="AX67" s="6"/>
      <c r="AY67" s="34"/>
      <c r="BA67"/>
      <c r="BB67"/>
      <c r="BD67" s="107"/>
      <c r="BF67" s="6"/>
      <c r="BG67" s="6"/>
      <c r="BI67" s="45"/>
      <c r="BM67">
        <v>66</v>
      </c>
    </row>
    <row r="68" spans="1:65" x14ac:dyDescent="0.3">
      <c r="A68" t="s">
        <v>542</v>
      </c>
      <c r="B68" s="124">
        <v>46062</v>
      </c>
      <c r="C68" t="s">
        <v>66</v>
      </c>
      <c r="D68" t="s">
        <v>141</v>
      </c>
      <c r="E68" t="s">
        <v>317</v>
      </c>
      <c r="F68" t="s">
        <v>318</v>
      </c>
      <c r="G68" t="s">
        <v>70</v>
      </c>
      <c r="H68" t="s">
        <v>287</v>
      </c>
      <c r="I68" t="s">
        <v>474</v>
      </c>
      <c r="J68"/>
      <c r="K68" s="45" t="s">
        <v>543</v>
      </c>
      <c r="L68" t="s">
        <v>66</v>
      </c>
      <c r="M68" t="s">
        <v>66</v>
      </c>
      <c r="N68" t="s">
        <v>76</v>
      </c>
      <c r="O68" s="91">
        <v>0</v>
      </c>
      <c r="P68" t="s">
        <v>544</v>
      </c>
      <c r="Q68" t="s">
        <v>78</v>
      </c>
      <c r="R68" s="107"/>
      <c r="S68" s="107"/>
      <c r="T68" s="107"/>
      <c r="U68" s="107"/>
      <c r="W68" s="6"/>
      <c r="Y68"/>
      <c r="AA68" s="107"/>
      <c r="AI68"/>
      <c r="AJ68"/>
      <c r="AK68"/>
      <c r="AL68"/>
      <c r="AM68"/>
      <c r="AN68" s="6"/>
      <c r="AO68" s="34"/>
      <c r="AP68" s="6"/>
      <c r="AQ68" s="174"/>
      <c r="AR68" s="6"/>
      <c r="AS68" s="34"/>
      <c r="AT68" s="6"/>
      <c r="AU68" s="34"/>
      <c r="AV68" s="6"/>
      <c r="AW68" s="34"/>
      <c r="AX68" s="6"/>
      <c r="AY68" s="34"/>
      <c r="BA68"/>
      <c r="BB68"/>
      <c r="BD68" s="107"/>
      <c r="BF68" s="6"/>
      <c r="BG68" s="6"/>
      <c r="BI68" s="45"/>
      <c r="BM68">
        <v>67</v>
      </c>
    </row>
    <row r="69" spans="1:65" x14ac:dyDescent="0.3">
      <c r="A69" t="s">
        <v>545</v>
      </c>
      <c r="B69" s="124">
        <v>46062</v>
      </c>
      <c r="C69" t="s">
        <v>66</v>
      </c>
      <c r="D69" t="s">
        <v>141</v>
      </c>
      <c r="E69" t="s">
        <v>317</v>
      </c>
      <c r="F69" t="s">
        <v>318</v>
      </c>
      <c r="G69" t="s">
        <v>97</v>
      </c>
      <c r="H69" t="s">
        <v>181</v>
      </c>
      <c r="I69" t="s">
        <v>546</v>
      </c>
      <c r="J69" t="s">
        <v>170</v>
      </c>
      <c r="K69" s="45" t="s">
        <v>547</v>
      </c>
      <c r="L69" t="s">
        <v>66</v>
      </c>
      <c r="M69" t="s">
        <v>66</v>
      </c>
      <c r="N69" t="s">
        <v>120</v>
      </c>
      <c r="O69" s="91">
        <v>1050278</v>
      </c>
      <c r="P69" t="s">
        <v>548</v>
      </c>
      <c r="Q69" t="s">
        <v>78</v>
      </c>
      <c r="R69" s="107"/>
      <c r="S69" s="107"/>
      <c r="T69" s="107"/>
      <c r="U69" s="107"/>
      <c r="W69" s="6"/>
      <c r="Y69"/>
      <c r="AA69" s="107"/>
      <c r="AI69"/>
      <c r="AJ69"/>
      <c r="AK69"/>
      <c r="AL69"/>
      <c r="AM69"/>
      <c r="AN69" s="6"/>
      <c r="AO69" s="34"/>
      <c r="AP69" s="6"/>
      <c r="AQ69" s="174"/>
      <c r="AR69" s="6"/>
      <c r="AS69" s="34"/>
      <c r="AT69" s="6"/>
      <c r="AU69" s="34"/>
      <c r="AV69" s="6"/>
      <c r="AW69" s="34"/>
      <c r="AX69" s="6"/>
      <c r="AY69" s="34"/>
      <c r="BA69"/>
      <c r="BB69"/>
      <c r="BD69" s="107"/>
      <c r="BF69" s="6"/>
      <c r="BG69" s="6"/>
      <c r="BI69" s="45"/>
      <c r="BM69">
        <v>68</v>
      </c>
    </row>
    <row r="70" spans="1:65" x14ac:dyDescent="0.3">
      <c r="A70" t="s">
        <v>549</v>
      </c>
      <c r="B70" s="124">
        <v>46062</v>
      </c>
      <c r="C70" t="s">
        <v>133</v>
      </c>
      <c r="D70" t="s">
        <v>141</v>
      </c>
      <c r="E70" t="s">
        <v>317</v>
      </c>
      <c r="F70" t="s">
        <v>318</v>
      </c>
      <c r="G70" t="s">
        <v>70</v>
      </c>
      <c r="H70" t="s">
        <v>127</v>
      </c>
      <c r="I70" t="s">
        <v>550</v>
      </c>
      <c r="J70" t="s">
        <v>73</v>
      </c>
      <c r="K70" s="45" t="s">
        <v>171</v>
      </c>
      <c r="L70" t="s">
        <v>133</v>
      </c>
      <c r="M70" t="s">
        <v>133</v>
      </c>
      <c r="N70" t="s">
        <v>76</v>
      </c>
      <c r="O70" s="91">
        <v>12000000</v>
      </c>
      <c r="P70" t="s">
        <v>551</v>
      </c>
      <c r="Q70" t="s">
        <v>78</v>
      </c>
      <c r="R70" s="107"/>
      <c r="S70" s="107"/>
      <c r="T70" s="107"/>
      <c r="U70" s="107"/>
      <c r="W70" s="6"/>
      <c r="Y70"/>
      <c r="AA70" s="107"/>
      <c r="AI70"/>
      <c r="AJ70"/>
      <c r="AK70"/>
      <c r="AL70"/>
      <c r="AM70"/>
      <c r="AN70" s="6"/>
      <c r="AO70" s="34"/>
      <c r="AP70" s="6"/>
      <c r="AQ70" s="174"/>
      <c r="AR70" s="6"/>
      <c r="AS70" s="34"/>
      <c r="AT70" s="6"/>
      <c r="AU70" s="34"/>
      <c r="AV70" s="6"/>
      <c r="AW70" s="34"/>
      <c r="AX70" s="6"/>
      <c r="AY70" s="34"/>
      <c r="BA70"/>
      <c r="BB70"/>
      <c r="BD70" s="107"/>
      <c r="BF70" s="6"/>
      <c r="BG70" s="6"/>
      <c r="BI70" s="45"/>
      <c r="BM70">
        <v>30</v>
      </c>
    </row>
    <row r="71" spans="1:65" x14ac:dyDescent="0.3">
      <c r="A71" t="s">
        <v>552</v>
      </c>
      <c r="B71" s="124">
        <v>46062</v>
      </c>
      <c r="C71" t="s">
        <v>66</v>
      </c>
      <c r="D71" t="s">
        <v>141</v>
      </c>
      <c r="E71" t="s">
        <v>214</v>
      </c>
      <c r="F71" t="s">
        <v>553</v>
      </c>
      <c r="G71" t="s">
        <v>70</v>
      </c>
      <c r="H71" t="s">
        <v>216</v>
      </c>
      <c r="I71" t="s">
        <v>554</v>
      </c>
      <c r="J71" t="s">
        <v>73</v>
      </c>
      <c r="K71" s="45" t="s">
        <v>555</v>
      </c>
      <c r="L71" t="s">
        <v>66</v>
      </c>
      <c r="M71" t="s">
        <v>75</v>
      </c>
      <c r="N71" t="s">
        <v>76</v>
      </c>
      <c r="O71" s="91">
        <v>132057105.59</v>
      </c>
      <c r="P71" t="s">
        <v>556</v>
      </c>
      <c r="Q71" t="s">
        <v>78</v>
      </c>
      <c r="R71" s="107"/>
      <c r="S71" s="107"/>
      <c r="T71" s="107"/>
      <c r="U71" s="107"/>
      <c r="V71" t="s">
        <v>557</v>
      </c>
      <c r="W71" s="6">
        <v>46065</v>
      </c>
      <c r="X71" t="s">
        <v>221</v>
      </c>
      <c r="Y71" t="s">
        <v>81</v>
      </c>
      <c r="Z71" t="s">
        <v>149</v>
      </c>
      <c r="AA71" s="107" t="s">
        <v>558</v>
      </c>
      <c r="AB71" t="s">
        <v>559</v>
      </c>
      <c r="AC71" t="s">
        <v>560</v>
      </c>
      <c r="AD71" t="s">
        <v>561</v>
      </c>
      <c r="AE71" t="s">
        <v>86</v>
      </c>
      <c r="AF71" t="s">
        <v>107</v>
      </c>
      <c r="AG71" t="s">
        <v>87</v>
      </c>
      <c r="AH71" t="s">
        <v>225</v>
      </c>
      <c r="AI71"/>
      <c r="AJ71"/>
      <c r="AK71" t="s">
        <v>562</v>
      </c>
      <c r="AL71" t="s">
        <v>563</v>
      </c>
      <c r="AM71" t="s">
        <v>91</v>
      </c>
      <c r="AN71" s="6"/>
      <c r="AO71" s="34"/>
      <c r="AP71" s="6">
        <v>46076</v>
      </c>
      <c r="AQ71" s="174">
        <v>0.5</v>
      </c>
      <c r="AR71" s="6">
        <v>46077</v>
      </c>
      <c r="AS71" s="34">
        <v>0.58333333333333326</v>
      </c>
      <c r="AT71" s="6">
        <v>46077</v>
      </c>
      <c r="AU71" s="34">
        <v>0.72916666666666663</v>
      </c>
      <c r="AV71" s="6">
        <v>46077</v>
      </c>
      <c r="AW71" s="34"/>
      <c r="AX71" s="6">
        <v>46077</v>
      </c>
      <c r="AY71" s="34">
        <v>0.73958333333333326</v>
      </c>
      <c r="AZ71" t="s">
        <v>564</v>
      </c>
      <c r="BA71" t="s">
        <v>565</v>
      </c>
      <c r="BB71"/>
      <c r="BD71" s="107">
        <v>133362803.97</v>
      </c>
      <c r="BE71" t="s">
        <v>566</v>
      </c>
      <c r="BF71" s="6">
        <v>46082</v>
      </c>
      <c r="BG71" s="6">
        <v>46387</v>
      </c>
      <c r="BH71" t="s">
        <v>80</v>
      </c>
      <c r="BI71" s="45">
        <v>0</v>
      </c>
      <c r="BJ71" t="s">
        <v>358</v>
      </c>
      <c r="BL71" t="s">
        <v>75</v>
      </c>
      <c r="BM71">
        <v>45</v>
      </c>
    </row>
    <row r="72" spans="1:65" x14ac:dyDescent="0.3">
      <c r="A72" t="s">
        <v>567</v>
      </c>
      <c r="B72" s="124">
        <v>46063</v>
      </c>
      <c r="C72" t="s">
        <v>133</v>
      </c>
      <c r="D72" t="s">
        <v>141</v>
      </c>
      <c r="E72" t="s">
        <v>317</v>
      </c>
      <c r="F72" t="s">
        <v>318</v>
      </c>
      <c r="G72" t="s">
        <v>70</v>
      </c>
      <c r="H72" t="s">
        <v>127</v>
      </c>
      <c r="I72" t="s">
        <v>568</v>
      </c>
      <c r="J72" t="s">
        <v>73</v>
      </c>
      <c r="K72" s="45" t="s">
        <v>171</v>
      </c>
      <c r="L72" t="s">
        <v>133</v>
      </c>
      <c r="M72" t="s">
        <v>133</v>
      </c>
      <c r="N72" t="s">
        <v>76</v>
      </c>
      <c r="O72" s="91">
        <v>4495753</v>
      </c>
      <c r="P72" t="s">
        <v>569</v>
      </c>
      <c r="Q72" t="s">
        <v>78</v>
      </c>
      <c r="R72" s="107"/>
      <c r="S72" s="107"/>
      <c r="T72" s="107"/>
      <c r="U72" s="107"/>
      <c r="W72" s="6"/>
      <c r="Y72"/>
      <c r="AA72" s="107"/>
      <c r="AI72"/>
      <c r="AJ72"/>
      <c r="AK72"/>
      <c r="AL72"/>
      <c r="AM72"/>
      <c r="AN72" s="6"/>
      <c r="AO72" s="34"/>
      <c r="AP72" s="6"/>
      <c r="AQ72" s="174"/>
      <c r="AR72" s="6"/>
      <c r="AS72" s="34"/>
      <c r="AT72" s="6"/>
      <c r="AU72" s="34"/>
      <c r="AV72" s="6"/>
      <c r="AW72" s="34"/>
      <c r="AX72" s="6"/>
      <c r="AY72" s="34"/>
      <c r="BA72"/>
      <c r="BB72"/>
      <c r="BD72" s="107"/>
      <c r="BF72" s="6"/>
      <c r="BG72" s="6"/>
      <c r="BI72" s="45"/>
      <c r="BM72">
        <v>69</v>
      </c>
    </row>
    <row r="73" spans="1:65" x14ac:dyDescent="0.3">
      <c r="A73" t="s">
        <v>570</v>
      </c>
      <c r="B73" s="124">
        <v>46063</v>
      </c>
      <c r="C73" t="s">
        <v>66</v>
      </c>
      <c r="D73" t="s">
        <v>141</v>
      </c>
      <c r="E73" t="s">
        <v>317</v>
      </c>
      <c r="F73" t="s">
        <v>318</v>
      </c>
      <c r="G73" t="s">
        <v>97</v>
      </c>
      <c r="H73" t="s">
        <v>309</v>
      </c>
      <c r="I73" t="s">
        <v>310</v>
      </c>
      <c r="J73" t="s">
        <v>73</v>
      </c>
      <c r="K73" s="45" t="s">
        <v>571</v>
      </c>
      <c r="L73" t="s">
        <v>66</v>
      </c>
      <c r="M73" t="s">
        <v>66</v>
      </c>
      <c r="N73" t="s">
        <v>120</v>
      </c>
      <c r="O73" s="91">
        <v>1280682.78</v>
      </c>
      <c r="P73" t="s">
        <v>572</v>
      </c>
      <c r="Q73" t="s">
        <v>78</v>
      </c>
      <c r="R73" s="107"/>
      <c r="S73" s="107"/>
      <c r="T73" s="107"/>
      <c r="U73" s="107"/>
      <c r="W73" s="6"/>
      <c r="Y73"/>
      <c r="AA73" s="107"/>
      <c r="AI73"/>
      <c r="AJ73"/>
      <c r="AK73"/>
      <c r="AL73"/>
      <c r="AM73"/>
      <c r="AN73" s="6"/>
      <c r="AO73" s="34"/>
      <c r="AP73" s="6"/>
      <c r="AQ73" s="174"/>
      <c r="AR73" s="6"/>
      <c r="AS73" s="34"/>
      <c r="AT73" s="6"/>
      <c r="AU73" s="34"/>
      <c r="AV73" s="6"/>
      <c r="AW73" s="34"/>
      <c r="AX73" s="6"/>
      <c r="AY73" s="34"/>
      <c r="BA73"/>
      <c r="BB73"/>
      <c r="BD73" s="107"/>
      <c r="BF73" s="6"/>
      <c r="BG73" s="6"/>
      <c r="BI73" s="45"/>
      <c r="BM73">
        <v>70</v>
      </c>
    </row>
    <row r="74" spans="1:65" x14ac:dyDescent="0.3">
      <c r="A74" t="s">
        <v>573</v>
      </c>
      <c r="B74" s="124">
        <v>46063</v>
      </c>
      <c r="C74" t="s">
        <v>66</v>
      </c>
      <c r="D74" t="s">
        <v>141</v>
      </c>
      <c r="E74" t="s">
        <v>134</v>
      </c>
      <c r="F74" t="s">
        <v>135</v>
      </c>
      <c r="G74" t="s">
        <v>70</v>
      </c>
      <c r="H74" t="s">
        <v>287</v>
      </c>
      <c r="I74" t="s">
        <v>574</v>
      </c>
      <c r="J74" t="s">
        <v>118</v>
      </c>
      <c r="K74" s="45" t="s">
        <v>575</v>
      </c>
      <c r="L74" t="s">
        <v>576</v>
      </c>
      <c r="M74" t="s">
        <v>576</v>
      </c>
      <c r="N74" t="s">
        <v>76</v>
      </c>
      <c r="O74" s="91">
        <v>148862</v>
      </c>
      <c r="P74" t="s">
        <v>577</v>
      </c>
      <c r="Q74" t="s">
        <v>78</v>
      </c>
      <c r="R74" s="107"/>
      <c r="S74" s="107"/>
      <c r="T74" s="107"/>
      <c r="U74" s="107"/>
      <c r="W74" s="6"/>
      <c r="Y74"/>
      <c r="AA74" s="107"/>
      <c r="AI74"/>
      <c r="AJ74"/>
      <c r="AK74"/>
      <c r="AL74"/>
      <c r="AM74"/>
      <c r="AN74" s="6"/>
      <c r="AO74" s="34"/>
      <c r="AP74" s="6"/>
      <c r="AQ74" s="174"/>
      <c r="AR74" s="6"/>
      <c r="AS74" s="34"/>
      <c r="AT74" s="6"/>
      <c r="AU74" s="34"/>
      <c r="AV74" s="6"/>
      <c r="AW74" s="34"/>
      <c r="AX74" s="6"/>
      <c r="AY74" s="34"/>
      <c r="BA74"/>
      <c r="BB74"/>
      <c r="BD74" s="107"/>
      <c r="BF74" s="6"/>
      <c r="BG74" s="6"/>
      <c r="BI74" s="45"/>
      <c r="BM74">
        <v>71</v>
      </c>
    </row>
    <row r="75" spans="1:65" x14ac:dyDescent="0.3">
      <c r="A75" t="s">
        <v>578</v>
      </c>
      <c r="B75" s="124">
        <v>46063</v>
      </c>
      <c r="C75" t="s">
        <v>133</v>
      </c>
      <c r="D75" t="s">
        <v>141</v>
      </c>
      <c r="E75" t="s">
        <v>214</v>
      </c>
      <c r="F75" t="s">
        <v>553</v>
      </c>
      <c r="G75" t="s">
        <v>70</v>
      </c>
      <c r="H75" t="s">
        <v>319</v>
      </c>
      <c r="I75" t="s">
        <v>579</v>
      </c>
      <c r="J75" t="s">
        <v>170</v>
      </c>
      <c r="K75" s="45" t="s">
        <v>171</v>
      </c>
      <c r="L75" t="s">
        <v>133</v>
      </c>
      <c r="M75" t="s">
        <v>133</v>
      </c>
      <c r="N75" t="s">
        <v>76</v>
      </c>
      <c r="O75" s="91">
        <v>1300000</v>
      </c>
      <c r="P75" t="s">
        <v>580</v>
      </c>
      <c r="Q75" t="s">
        <v>78</v>
      </c>
      <c r="R75" s="107"/>
      <c r="S75" s="107"/>
      <c r="T75" s="107"/>
      <c r="U75" s="107"/>
      <c r="W75" s="6"/>
      <c r="Y75"/>
      <c r="AA75" s="107"/>
      <c r="AI75"/>
      <c r="AJ75"/>
      <c r="AK75"/>
      <c r="AL75"/>
      <c r="AM75"/>
      <c r="AN75" s="6"/>
      <c r="AO75" s="34"/>
      <c r="AP75" s="6"/>
      <c r="AQ75" s="174"/>
      <c r="AR75" s="6"/>
      <c r="AS75" s="34"/>
      <c r="AT75" s="6"/>
      <c r="AU75" s="34"/>
      <c r="AV75" s="6"/>
      <c r="AW75" s="34"/>
      <c r="AX75" s="6"/>
      <c r="AY75" s="34"/>
      <c r="BA75"/>
      <c r="BB75"/>
      <c r="BD75" s="107"/>
      <c r="BF75" s="6"/>
      <c r="BG75" s="6"/>
      <c r="BI75" s="45"/>
      <c r="BM75">
        <v>72</v>
      </c>
    </row>
    <row r="76" spans="1:65" x14ac:dyDescent="0.3">
      <c r="A76" t="s">
        <v>581</v>
      </c>
      <c r="B76" s="124">
        <v>46064</v>
      </c>
      <c r="C76" t="s">
        <v>66</v>
      </c>
      <c r="D76" t="s">
        <v>141</v>
      </c>
      <c r="E76" t="s">
        <v>317</v>
      </c>
      <c r="F76" t="s">
        <v>318</v>
      </c>
      <c r="G76" t="s">
        <v>97</v>
      </c>
      <c r="H76" t="s">
        <v>98</v>
      </c>
      <c r="I76" t="s">
        <v>582</v>
      </c>
      <c r="J76"/>
      <c r="K76" s="45" t="s">
        <v>540</v>
      </c>
      <c r="L76" t="s">
        <v>66</v>
      </c>
      <c r="M76" t="s">
        <v>66</v>
      </c>
      <c r="N76" t="s">
        <v>76</v>
      </c>
      <c r="O76" s="91">
        <v>0</v>
      </c>
      <c r="P76" t="s">
        <v>583</v>
      </c>
      <c r="Q76" t="s">
        <v>78</v>
      </c>
      <c r="R76" s="107"/>
      <c r="S76" s="107"/>
      <c r="T76" s="107"/>
      <c r="U76" s="107"/>
      <c r="W76" s="6"/>
      <c r="Y76"/>
      <c r="AA76" s="107"/>
      <c r="AI76"/>
      <c r="AJ76"/>
      <c r="AK76"/>
      <c r="AL76"/>
      <c r="AM76"/>
      <c r="AN76" s="6"/>
      <c r="AO76" s="34"/>
      <c r="AP76" s="6"/>
      <c r="AQ76" s="174"/>
      <c r="AR76" s="6"/>
      <c r="AS76" s="34"/>
      <c r="AT76" s="6"/>
      <c r="AU76" s="34"/>
      <c r="AV76" s="6"/>
      <c r="AW76" s="34"/>
      <c r="AX76" s="6"/>
      <c r="AY76" s="34"/>
      <c r="BA76"/>
      <c r="BB76"/>
      <c r="BD76" s="107"/>
      <c r="BF76" s="6"/>
      <c r="BG76" s="6"/>
      <c r="BI76" s="45"/>
      <c r="BM76">
        <v>73</v>
      </c>
    </row>
    <row r="77" spans="1:65" x14ac:dyDescent="0.3">
      <c r="A77" t="s">
        <v>584</v>
      </c>
      <c r="B77" s="124">
        <v>46064</v>
      </c>
      <c r="C77" t="s">
        <v>66</v>
      </c>
      <c r="D77" t="s">
        <v>141</v>
      </c>
      <c r="E77" t="s">
        <v>317</v>
      </c>
      <c r="F77" t="s">
        <v>318</v>
      </c>
      <c r="G77" t="s">
        <v>70</v>
      </c>
      <c r="H77" t="s">
        <v>127</v>
      </c>
      <c r="I77" t="s">
        <v>235</v>
      </c>
      <c r="J77"/>
      <c r="K77" s="45" t="s">
        <v>540</v>
      </c>
      <c r="L77" t="s">
        <v>66</v>
      </c>
      <c r="M77" t="s">
        <v>66</v>
      </c>
      <c r="N77" t="s">
        <v>76</v>
      </c>
      <c r="O77" s="91">
        <v>0</v>
      </c>
      <c r="P77" t="s">
        <v>585</v>
      </c>
      <c r="Q77" t="s">
        <v>78</v>
      </c>
      <c r="R77" s="107"/>
      <c r="S77" s="107"/>
      <c r="T77" s="107"/>
      <c r="U77" s="107"/>
      <c r="W77" s="6"/>
      <c r="Y77"/>
      <c r="AA77" s="107"/>
      <c r="AB77" s="35"/>
      <c r="AI77"/>
      <c r="AJ77"/>
      <c r="AK77"/>
      <c r="AL77"/>
      <c r="AM77"/>
      <c r="AN77" s="6"/>
      <c r="AO77" s="34"/>
      <c r="AP77" s="6"/>
      <c r="AQ77" s="174"/>
      <c r="AR77" s="6"/>
      <c r="AS77" s="34"/>
      <c r="AT77" s="6"/>
      <c r="AU77" s="34"/>
      <c r="AV77" s="6"/>
      <c r="AW77" s="34"/>
      <c r="AX77" s="6"/>
      <c r="AY77" s="34"/>
      <c r="BA77"/>
      <c r="BB77"/>
      <c r="BD77" s="107"/>
      <c r="BF77" s="6"/>
      <c r="BG77" s="6"/>
      <c r="BI77" s="45"/>
      <c r="BM77">
        <v>74</v>
      </c>
    </row>
    <row r="78" spans="1:65" x14ac:dyDescent="0.3">
      <c r="A78" t="s">
        <v>586</v>
      </c>
      <c r="B78" s="124">
        <v>46065</v>
      </c>
      <c r="C78" t="s">
        <v>66</v>
      </c>
      <c r="D78" t="s">
        <v>141</v>
      </c>
      <c r="E78" t="s">
        <v>587</v>
      </c>
      <c r="F78" t="s">
        <v>215</v>
      </c>
      <c r="G78" t="s">
        <v>174</v>
      </c>
      <c r="H78" t="s">
        <v>187</v>
      </c>
      <c r="I78" t="s">
        <v>588</v>
      </c>
      <c r="J78" t="s">
        <v>170</v>
      </c>
      <c r="K78" s="45" t="s">
        <v>589</v>
      </c>
      <c r="L78" t="s">
        <v>66</v>
      </c>
      <c r="M78" t="s">
        <v>66</v>
      </c>
      <c r="N78" t="s">
        <v>120</v>
      </c>
      <c r="O78" s="91">
        <v>883000</v>
      </c>
      <c r="P78" t="s">
        <v>590</v>
      </c>
      <c r="Q78" t="s">
        <v>78</v>
      </c>
      <c r="R78" s="107"/>
      <c r="S78" s="107"/>
      <c r="T78" s="107"/>
      <c r="U78" s="107"/>
      <c r="W78" s="6"/>
      <c r="Y78"/>
      <c r="AA78" s="107"/>
      <c r="AI78"/>
      <c r="AJ78"/>
      <c r="AK78"/>
      <c r="AL78"/>
      <c r="AM78"/>
      <c r="AN78" s="6"/>
      <c r="AO78" s="34"/>
      <c r="AP78" s="6"/>
      <c r="AQ78" s="174"/>
      <c r="AR78" s="6"/>
      <c r="AS78" s="34"/>
      <c r="AT78" s="6"/>
      <c r="AU78" s="34"/>
      <c r="AV78" s="6"/>
      <c r="AW78" s="34"/>
      <c r="AX78" s="6"/>
      <c r="AY78" s="34"/>
      <c r="BA78"/>
      <c r="BB78"/>
      <c r="BD78" s="107"/>
      <c r="BF78" s="6"/>
      <c r="BG78" s="6"/>
      <c r="BI78" s="45"/>
      <c r="BM78">
        <v>75</v>
      </c>
    </row>
    <row r="79" spans="1:65" x14ac:dyDescent="0.3">
      <c r="A79" t="s">
        <v>591</v>
      </c>
      <c r="B79" s="124">
        <v>46065</v>
      </c>
      <c r="C79" t="s">
        <v>66</v>
      </c>
      <c r="D79" t="s">
        <v>141</v>
      </c>
      <c r="E79" t="s">
        <v>587</v>
      </c>
      <c r="F79" t="s">
        <v>215</v>
      </c>
      <c r="G79" t="s">
        <v>70</v>
      </c>
      <c r="H79" t="s">
        <v>287</v>
      </c>
      <c r="I79" t="s">
        <v>592</v>
      </c>
      <c r="J79" t="s">
        <v>118</v>
      </c>
      <c r="K79" s="45" t="s">
        <v>593</v>
      </c>
      <c r="L79" t="s">
        <v>66</v>
      </c>
      <c r="M79" t="s">
        <v>66</v>
      </c>
      <c r="N79" t="s">
        <v>76</v>
      </c>
      <c r="O79" s="91">
        <v>75000</v>
      </c>
      <c r="P79" t="s">
        <v>594</v>
      </c>
      <c r="Q79" t="s">
        <v>78</v>
      </c>
      <c r="R79" s="107"/>
      <c r="S79" s="107"/>
      <c r="T79" s="107"/>
      <c r="U79" s="107"/>
      <c r="W79" s="6"/>
      <c r="Y79"/>
      <c r="AA79" s="107"/>
      <c r="AB79" s="35"/>
      <c r="AI79"/>
      <c r="AJ79"/>
      <c r="AK79"/>
      <c r="AL79"/>
      <c r="AM79"/>
      <c r="AN79" s="6"/>
      <c r="AO79" s="34"/>
      <c r="AP79" s="6"/>
      <c r="AQ79" s="174"/>
      <c r="AR79" s="6"/>
      <c r="AS79" s="34"/>
      <c r="AT79" s="6"/>
      <c r="AU79" s="34"/>
      <c r="AV79" s="6"/>
      <c r="AW79" s="34"/>
      <c r="AX79" s="6"/>
      <c r="AY79" s="34"/>
      <c r="BA79"/>
      <c r="BB79"/>
      <c r="BD79" s="107"/>
      <c r="BF79" s="6"/>
      <c r="BG79" s="6"/>
      <c r="BI79" s="45"/>
      <c r="BM79">
        <v>76</v>
      </c>
    </row>
    <row r="80" spans="1:65" x14ac:dyDescent="0.3">
      <c r="A80" t="s">
        <v>595</v>
      </c>
      <c r="B80" s="124">
        <v>46069</v>
      </c>
      <c r="C80" t="s">
        <v>66</v>
      </c>
      <c r="D80" t="s">
        <v>141</v>
      </c>
      <c r="E80" t="s">
        <v>262</v>
      </c>
      <c r="F80" t="s">
        <v>215</v>
      </c>
      <c r="G80" t="s">
        <v>97</v>
      </c>
      <c r="H80" t="s">
        <v>181</v>
      </c>
      <c r="I80" t="s">
        <v>596</v>
      </c>
      <c r="J80" t="s">
        <v>170</v>
      </c>
      <c r="K80" s="45" t="s">
        <v>597</v>
      </c>
      <c r="L80" t="s">
        <v>66</v>
      </c>
      <c r="M80" t="s">
        <v>66</v>
      </c>
      <c r="N80" t="s">
        <v>120</v>
      </c>
      <c r="O80" s="91">
        <v>586650</v>
      </c>
      <c r="P80" t="s">
        <v>598</v>
      </c>
      <c r="Q80" t="s">
        <v>78</v>
      </c>
      <c r="R80" s="107"/>
      <c r="S80" s="107"/>
      <c r="T80" s="107"/>
      <c r="U80" s="107"/>
      <c r="W80" s="6"/>
      <c r="Y80"/>
      <c r="AA80" s="107"/>
      <c r="AI80"/>
      <c r="AJ80"/>
      <c r="AK80"/>
      <c r="AL80"/>
      <c r="AM80"/>
      <c r="AN80" s="6"/>
      <c r="AO80" s="34"/>
      <c r="AP80" s="6"/>
      <c r="AQ80" s="174"/>
      <c r="AR80" s="6"/>
      <c r="AS80" s="34"/>
      <c r="AT80" s="6"/>
      <c r="AU80" s="34"/>
      <c r="AV80" s="6"/>
      <c r="AW80" s="34"/>
      <c r="AX80" s="6"/>
      <c r="AY80" s="34"/>
      <c r="BA80"/>
      <c r="BB80"/>
      <c r="BD80" s="107"/>
      <c r="BF80" s="6"/>
      <c r="BG80" s="6"/>
      <c r="BI80" s="45"/>
      <c r="BM80">
        <v>77</v>
      </c>
    </row>
    <row r="81" spans="1:65" x14ac:dyDescent="0.3">
      <c r="A81" t="s">
        <v>599</v>
      </c>
      <c r="B81" s="124">
        <v>46069</v>
      </c>
      <c r="C81" t="s">
        <v>66</v>
      </c>
      <c r="D81" t="s">
        <v>141</v>
      </c>
      <c r="E81" t="s">
        <v>262</v>
      </c>
      <c r="F81" t="s">
        <v>215</v>
      </c>
      <c r="G81" t="s">
        <v>70</v>
      </c>
      <c r="H81" t="s">
        <v>142</v>
      </c>
      <c r="I81" t="s">
        <v>143</v>
      </c>
      <c r="J81" t="s">
        <v>118</v>
      </c>
      <c r="K81" s="45" t="s">
        <v>600</v>
      </c>
      <c r="L81" t="s">
        <v>66</v>
      </c>
      <c r="M81" t="s">
        <v>66</v>
      </c>
      <c r="N81" t="s">
        <v>76</v>
      </c>
      <c r="O81" s="91">
        <v>175000</v>
      </c>
      <c r="P81" t="s">
        <v>601</v>
      </c>
      <c r="Q81" t="s">
        <v>78</v>
      </c>
      <c r="R81" s="107"/>
      <c r="S81" s="107"/>
      <c r="T81" s="107"/>
      <c r="U81" s="107"/>
      <c r="W81" s="6"/>
      <c r="Y81"/>
      <c r="AA81" s="107"/>
      <c r="AI81"/>
      <c r="AJ81"/>
      <c r="AK81"/>
      <c r="AL81"/>
      <c r="AM81"/>
      <c r="AN81" s="6"/>
      <c r="AO81" s="34"/>
      <c r="AP81" s="6"/>
      <c r="AQ81" s="174"/>
      <c r="AR81" s="6"/>
      <c r="AS81" s="34"/>
      <c r="AT81" s="6"/>
      <c r="AU81" s="34"/>
      <c r="AV81" s="6"/>
      <c r="AW81" s="34"/>
      <c r="AX81" s="6"/>
      <c r="AY81" s="34"/>
      <c r="BA81"/>
      <c r="BB81"/>
      <c r="BD81" s="107"/>
      <c r="BF81" s="6"/>
      <c r="BG81" s="6"/>
      <c r="BI81" s="45"/>
      <c r="BM81">
        <v>78</v>
      </c>
    </row>
    <row r="82" spans="1:65" x14ac:dyDescent="0.3">
      <c r="A82" t="s">
        <v>602</v>
      </c>
      <c r="B82" s="124">
        <v>46069</v>
      </c>
      <c r="C82" t="s">
        <v>66</v>
      </c>
      <c r="D82" t="s">
        <v>141</v>
      </c>
      <c r="E82" t="s">
        <v>262</v>
      </c>
      <c r="F82" t="s">
        <v>215</v>
      </c>
      <c r="G82" t="s">
        <v>70</v>
      </c>
      <c r="H82" t="s">
        <v>287</v>
      </c>
      <c r="I82" t="s">
        <v>603</v>
      </c>
      <c r="J82" t="s">
        <v>118</v>
      </c>
      <c r="K82" s="45" t="s">
        <v>604</v>
      </c>
      <c r="L82" t="s">
        <v>66</v>
      </c>
      <c r="M82" t="s">
        <v>66</v>
      </c>
      <c r="N82" t="s">
        <v>76</v>
      </c>
      <c r="O82" s="91">
        <v>76500</v>
      </c>
      <c r="P82" t="s">
        <v>605</v>
      </c>
      <c r="Q82" t="s">
        <v>78</v>
      </c>
      <c r="R82" s="107"/>
      <c r="S82" s="107"/>
      <c r="T82" s="107"/>
      <c r="U82" s="107"/>
      <c r="W82" s="6"/>
      <c r="Y82"/>
      <c r="AA82" s="107"/>
      <c r="AI82"/>
      <c r="AJ82"/>
      <c r="AK82"/>
      <c r="AL82"/>
      <c r="AM82"/>
      <c r="AN82" s="6"/>
      <c r="AO82" s="34"/>
      <c r="AP82" s="6"/>
      <c r="AQ82" s="174"/>
      <c r="AR82" s="6"/>
      <c r="AS82" s="34"/>
      <c r="AT82" s="6"/>
      <c r="AU82" s="34"/>
      <c r="AV82" s="6"/>
      <c r="AW82" s="34"/>
      <c r="AX82" s="6"/>
      <c r="AY82" s="34"/>
      <c r="BA82"/>
      <c r="BB82"/>
      <c r="BD82" s="107"/>
      <c r="BF82" s="6"/>
      <c r="BG82" s="6"/>
      <c r="BI82" s="45"/>
      <c r="BM82">
        <v>79</v>
      </c>
    </row>
    <row r="83" spans="1:65" x14ac:dyDescent="0.3">
      <c r="A83" t="s">
        <v>606</v>
      </c>
      <c r="B83" s="124">
        <v>46069</v>
      </c>
      <c r="C83" t="s">
        <v>66</v>
      </c>
      <c r="D83" t="s">
        <v>141</v>
      </c>
      <c r="E83" t="s">
        <v>262</v>
      </c>
      <c r="F83" t="s">
        <v>215</v>
      </c>
      <c r="G83" t="s">
        <v>70</v>
      </c>
      <c r="H83" t="s">
        <v>142</v>
      </c>
      <c r="I83" t="s">
        <v>143</v>
      </c>
      <c r="J83" t="s">
        <v>118</v>
      </c>
      <c r="K83" s="45" t="s">
        <v>607</v>
      </c>
      <c r="L83" t="s">
        <v>66</v>
      </c>
      <c r="M83" t="s">
        <v>66</v>
      </c>
      <c r="N83" t="s">
        <v>76</v>
      </c>
      <c r="O83" s="91">
        <v>367802</v>
      </c>
      <c r="P83" t="s">
        <v>608</v>
      </c>
      <c r="Q83" t="s">
        <v>78</v>
      </c>
      <c r="R83" s="107"/>
      <c r="S83" s="107"/>
      <c r="T83" s="107"/>
      <c r="U83" s="107"/>
      <c r="W83" s="6"/>
      <c r="Y83"/>
      <c r="AA83" s="107"/>
      <c r="AI83"/>
      <c r="AJ83"/>
      <c r="AK83"/>
      <c r="AL83"/>
      <c r="AM83"/>
      <c r="AN83" s="6"/>
      <c r="AO83" s="34"/>
      <c r="AP83" s="6"/>
      <c r="AQ83" s="174"/>
      <c r="AR83" s="6"/>
      <c r="AS83" s="34"/>
      <c r="AT83" s="6"/>
      <c r="AU83" s="34"/>
      <c r="AV83" s="6"/>
      <c r="AW83" s="34"/>
      <c r="AX83" s="6"/>
      <c r="AY83" s="34"/>
      <c r="BA83"/>
      <c r="BB83"/>
      <c r="BD83" s="107"/>
      <c r="BF83" s="6"/>
      <c r="BG83" s="6"/>
      <c r="BI83" s="45"/>
      <c r="BM83">
        <v>80</v>
      </c>
    </row>
    <row r="84" spans="1:65" x14ac:dyDescent="0.3">
      <c r="A84" t="s">
        <v>609</v>
      </c>
      <c r="B84" s="124">
        <v>46069</v>
      </c>
      <c r="C84" t="s">
        <v>66</v>
      </c>
      <c r="D84" t="s">
        <v>141</v>
      </c>
      <c r="E84" t="s">
        <v>134</v>
      </c>
      <c r="F84" t="s">
        <v>135</v>
      </c>
      <c r="G84" t="s">
        <v>136</v>
      </c>
      <c r="H84" t="s">
        <v>610</v>
      </c>
      <c r="I84" t="s">
        <v>611</v>
      </c>
      <c r="J84" t="s">
        <v>73</v>
      </c>
      <c r="K84" s="45" t="s">
        <v>612</v>
      </c>
      <c r="L84" t="s">
        <v>66</v>
      </c>
      <c r="M84" t="s">
        <v>66</v>
      </c>
      <c r="N84" t="s">
        <v>120</v>
      </c>
      <c r="O84" s="91">
        <v>7157349</v>
      </c>
      <c r="P84" t="s">
        <v>613</v>
      </c>
      <c r="Q84" t="s">
        <v>78</v>
      </c>
      <c r="R84" s="107"/>
      <c r="S84" s="107"/>
      <c r="T84" s="107"/>
      <c r="U84" s="107"/>
      <c r="W84" s="6"/>
      <c r="Y84"/>
      <c r="AA84" s="107"/>
      <c r="AI84"/>
      <c r="AJ84"/>
      <c r="AK84"/>
      <c r="AL84"/>
      <c r="AM84"/>
      <c r="AN84" s="6"/>
      <c r="AO84" s="34"/>
      <c r="AP84" s="6"/>
      <c r="AQ84" s="174"/>
      <c r="AR84" s="6"/>
      <c r="AS84" s="34"/>
      <c r="AT84" s="6"/>
      <c r="AU84" s="34"/>
      <c r="AV84" s="6"/>
      <c r="AW84" s="34"/>
      <c r="AX84" s="6"/>
      <c r="AY84" s="34"/>
      <c r="BA84"/>
      <c r="BB84"/>
      <c r="BD84" s="107"/>
      <c r="BF84" s="6"/>
      <c r="BG84" s="6"/>
      <c r="BI84" s="45"/>
      <c r="BM84">
        <v>81</v>
      </c>
    </row>
    <row r="85" spans="1:65" x14ac:dyDescent="0.3">
      <c r="A85" t="s">
        <v>614</v>
      </c>
      <c r="B85" s="124">
        <v>46069</v>
      </c>
      <c r="C85" t="s">
        <v>133</v>
      </c>
      <c r="D85" t="s">
        <v>141</v>
      </c>
      <c r="E85" t="s">
        <v>282</v>
      </c>
      <c r="F85" t="s">
        <v>215</v>
      </c>
      <c r="G85" t="s">
        <v>97</v>
      </c>
      <c r="H85" t="s">
        <v>250</v>
      </c>
      <c r="I85" t="s">
        <v>251</v>
      </c>
      <c r="J85" t="s">
        <v>73</v>
      </c>
      <c r="K85" s="45" t="s">
        <v>171</v>
      </c>
      <c r="L85" t="s">
        <v>133</v>
      </c>
      <c r="M85" t="s">
        <v>133</v>
      </c>
      <c r="N85" t="s">
        <v>120</v>
      </c>
      <c r="O85" s="91">
        <v>4518775</v>
      </c>
      <c r="P85" t="s">
        <v>615</v>
      </c>
      <c r="Q85" t="s">
        <v>78</v>
      </c>
      <c r="R85" s="107"/>
      <c r="S85" s="107"/>
      <c r="T85" s="107"/>
      <c r="U85" s="107"/>
      <c r="W85" s="6"/>
      <c r="Y85"/>
      <c r="AA85" s="107"/>
      <c r="AI85"/>
      <c r="AJ85"/>
      <c r="AK85"/>
      <c r="AL85"/>
      <c r="AM85"/>
      <c r="AN85" s="6"/>
      <c r="AO85" s="34"/>
      <c r="AP85" s="6"/>
      <c r="AQ85" s="174"/>
      <c r="AR85" s="6"/>
      <c r="AS85" s="34"/>
      <c r="AT85" s="6"/>
      <c r="AU85" s="34"/>
      <c r="AV85" s="6"/>
      <c r="AW85" s="34"/>
      <c r="AX85" s="6"/>
      <c r="AY85" s="34"/>
      <c r="BA85"/>
      <c r="BB85"/>
      <c r="BD85" s="107"/>
      <c r="BF85" s="6"/>
      <c r="BG85" s="6"/>
      <c r="BI85" s="45"/>
      <c r="BM85">
        <v>82</v>
      </c>
    </row>
    <row r="86" spans="1:65" x14ac:dyDescent="0.3">
      <c r="A86" t="s">
        <v>616</v>
      </c>
      <c r="B86" s="124">
        <v>46069</v>
      </c>
      <c r="C86" t="s">
        <v>66</v>
      </c>
      <c r="D86" t="s">
        <v>141</v>
      </c>
      <c r="E86" t="s">
        <v>282</v>
      </c>
      <c r="F86" t="s">
        <v>215</v>
      </c>
      <c r="G86" t="s">
        <v>70</v>
      </c>
      <c r="H86" t="s">
        <v>216</v>
      </c>
      <c r="I86" t="s">
        <v>299</v>
      </c>
      <c r="J86" t="s">
        <v>73</v>
      </c>
      <c r="K86" s="45" t="s">
        <v>617</v>
      </c>
      <c r="L86" t="s">
        <v>66</v>
      </c>
      <c r="M86" t="s">
        <v>66</v>
      </c>
      <c r="N86" t="s">
        <v>76</v>
      </c>
      <c r="O86" s="91">
        <v>322366.39</v>
      </c>
      <c r="P86" t="s">
        <v>300</v>
      </c>
      <c r="Q86" t="s">
        <v>78</v>
      </c>
      <c r="R86" s="107"/>
      <c r="S86" s="107"/>
      <c r="T86" s="107"/>
      <c r="U86" s="107"/>
      <c r="W86" s="6"/>
      <c r="Y86"/>
      <c r="AA86" s="107"/>
      <c r="AI86"/>
      <c r="AJ86"/>
      <c r="AK86"/>
      <c r="AL86"/>
      <c r="AM86"/>
      <c r="AN86" s="6"/>
      <c r="AO86" s="34"/>
      <c r="AP86" s="6"/>
      <c r="AQ86" s="174"/>
      <c r="AR86" s="6"/>
      <c r="AS86" s="34"/>
      <c r="AT86" s="6"/>
      <c r="AU86" s="34"/>
      <c r="AV86" s="6"/>
      <c r="AW86" s="34"/>
      <c r="AX86" s="6"/>
      <c r="AY86" s="34"/>
      <c r="BA86"/>
      <c r="BB86"/>
      <c r="BD86" s="107"/>
      <c r="BF86" s="6"/>
      <c r="BG86" s="6"/>
      <c r="BI86" s="45"/>
      <c r="BM86">
        <v>83</v>
      </c>
    </row>
    <row r="87" spans="1:65" x14ac:dyDescent="0.3">
      <c r="A87" t="s">
        <v>618</v>
      </c>
      <c r="B87" s="124">
        <v>46069</v>
      </c>
      <c r="C87" t="s">
        <v>133</v>
      </c>
      <c r="D87" t="s">
        <v>141</v>
      </c>
      <c r="E87" t="s">
        <v>282</v>
      </c>
      <c r="F87" t="s">
        <v>215</v>
      </c>
      <c r="G87" t="s">
        <v>70</v>
      </c>
      <c r="H87" t="s">
        <v>127</v>
      </c>
      <c r="I87" t="s">
        <v>128</v>
      </c>
      <c r="J87" t="s">
        <v>73</v>
      </c>
      <c r="K87" s="45" t="s">
        <v>171</v>
      </c>
      <c r="L87" t="s">
        <v>133</v>
      </c>
      <c r="M87" t="s">
        <v>133</v>
      </c>
      <c r="N87" t="s">
        <v>76</v>
      </c>
      <c r="O87" s="91">
        <v>381784.88</v>
      </c>
      <c r="P87" t="s">
        <v>297</v>
      </c>
      <c r="Q87" t="s">
        <v>78</v>
      </c>
      <c r="R87" s="107"/>
      <c r="S87" s="107"/>
      <c r="T87" s="107"/>
      <c r="U87" s="107"/>
      <c r="W87" s="6"/>
      <c r="Y87"/>
      <c r="AA87" s="107"/>
      <c r="AI87"/>
      <c r="AJ87"/>
      <c r="AK87"/>
      <c r="AL87"/>
      <c r="AM87"/>
      <c r="AN87" s="6"/>
      <c r="AO87" s="34"/>
      <c r="AP87" s="6"/>
      <c r="AQ87" s="174"/>
      <c r="AR87" s="6"/>
      <c r="AS87" s="34"/>
      <c r="AT87" s="6"/>
      <c r="AU87" s="34"/>
      <c r="AV87" s="6"/>
      <c r="AW87" s="34"/>
      <c r="AX87" s="6"/>
      <c r="AY87" s="34"/>
      <c r="BA87"/>
      <c r="BB87"/>
      <c r="BD87" s="107"/>
      <c r="BF87" s="6"/>
      <c r="BG87" s="6"/>
      <c r="BI87" s="45"/>
      <c r="BM87">
        <v>84</v>
      </c>
    </row>
    <row r="88" spans="1:65" x14ac:dyDescent="0.3">
      <c r="A88" t="s">
        <v>619</v>
      </c>
      <c r="B88" s="124">
        <v>46069</v>
      </c>
      <c r="C88" t="s">
        <v>133</v>
      </c>
      <c r="D88" t="s">
        <v>141</v>
      </c>
      <c r="E88" t="s">
        <v>282</v>
      </c>
      <c r="F88" t="s">
        <v>215</v>
      </c>
      <c r="G88" t="s">
        <v>70</v>
      </c>
      <c r="H88" t="s">
        <v>287</v>
      </c>
      <c r="I88" t="s">
        <v>288</v>
      </c>
      <c r="J88" t="s">
        <v>118</v>
      </c>
      <c r="K88" s="45" t="s">
        <v>171</v>
      </c>
      <c r="L88" t="s">
        <v>133</v>
      </c>
      <c r="M88" t="s">
        <v>133</v>
      </c>
      <c r="N88" t="s">
        <v>76</v>
      </c>
      <c r="O88" s="91">
        <v>163000</v>
      </c>
      <c r="P88" t="s">
        <v>289</v>
      </c>
      <c r="Q88" t="s">
        <v>78</v>
      </c>
      <c r="R88" s="107"/>
      <c r="S88" s="107"/>
      <c r="T88" s="107"/>
      <c r="U88" s="107"/>
      <c r="W88" s="6"/>
      <c r="Y88"/>
      <c r="AA88" s="107"/>
      <c r="AI88"/>
      <c r="AJ88"/>
      <c r="AK88"/>
      <c r="AL88"/>
      <c r="AM88"/>
      <c r="AN88" s="6"/>
      <c r="AO88" s="34"/>
      <c r="AP88" s="6"/>
      <c r="AQ88" s="174"/>
      <c r="AR88" s="6"/>
      <c r="AS88" s="34"/>
      <c r="AT88" s="6"/>
      <c r="AU88" s="34"/>
      <c r="AV88" s="6"/>
      <c r="AW88" s="34"/>
      <c r="AX88" s="6"/>
      <c r="AY88" s="34"/>
      <c r="BA88"/>
      <c r="BB88"/>
      <c r="BD88" s="107"/>
      <c r="BF88" s="6"/>
      <c r="BG88" s="6"/>
      <c r="BI88" s="45"/>
      <c r="BM88">
        <v>85</v>
      </c>
    </row>
    <row r="89" spans="1:65" x14ac:dyDescent="0.3">
      <c r="A89" t="s">
        <v>620</v>
      </c>
      <c r="B89" s="124">
        <v>46069</v>
      </c>
      <c r="C89" t="s">
        <v>133</v>
      </c>
      <c r="D89" t="s">
        <v>141</v>
      </c>
      <c r="E89" t="s">
        <v>282</v>
      </c>
      <c r="F89" t="s">
        <v>215</v>
      </c>
      <c r="G89" t="s">
        <v>70</v>
      </c>
      <c r="H89" t="s">
        <v>161</v>
      </c>
      <c r="I89" t="s">
        <v>162</v>
      </c>
      <c r="J89" t="s">
        <v>170</v>
      </c>
      <c r="K89" s="45" t="s">
        <v>171</v>
      </c>
      <c r="L89" t="s">
        <v>133</v>
      </c>
      <c r="M89" t="s">
        <v>133</v>
      </c>
      <c r="N89" t="s">
        <v>76</v>
      </c>
      <c r="O89" s="91">
        <v>751140</v>
      </c>
      <c r="P89" t="s">
        <v>291</v>
      </c>
      <c r="Q89" t="s">
        <v>78</v>
      </c>
      <c r="R89" s="107"/>
      <c r="S89" s="107"/>
      <c r="T89" s="107"/>
      <c r="U89" s="107"/>
      <c r="W89" s="6"/>
      <c r="Y89"/>
      <c r="AA89" s="107"/>
      <c r="AI89"/>
      <c r="AJ89"/>
      <c r="AK89"/>
      <c r="AL89"/>
      <c r="AM89"/>
      <c r="AN89" s="6"/>
      <c r="AO89" s="34"/>
      <c r="AP89" s="6"/>
      <c r="AQ89" s="174"/>
      <c r="AR89" s="6"/>
      <c r="AS89" s="34"/>
      <c r="AT89" s="6"/>
      <c r="AU89" s="34"/>
      <c r="AV89" s="6"/>
      <c r="AW89" s="34"/>
      <c r="AX89" s="6"/>
      <c r="AY89" s="34"/>
      <c r="BA89"/>
      <c r="BB89"/>
      <c r="BD89" s="107"/>
      <c r="BF89" s="6"/>
      <c r="BG89" s="6"/>
      <c r="BI89" s="45"/>
      <c r="BM89">
        <v>86</v>
      </c>
    </row>
    <row r="90" spans="1:65" x14ac:dyDescent="0.3">
      <c r="A90" t="s">
        <v>621</v>
      </c>
      <c r="B90" s="124">
        <v>46069</v>
      </c>
      <c r="C90" t="s">
        <v>133</v>
      </c>
      <c r="D90" t="s">
        <v>141</v>
      </c>
      <c r="E90" t="s">
        <v>282</v>
      </c>
      <c r="F90" t="s">
        <v>215</v>
      </c>
      <c r="G90" t="s">
        <v>70</v>
      </c>
      <c r="H90" t="s">
        <v>385</v>
      </c>
      <c r="I90" t="s">
        <v>284</v>
      </c>
      <c r="J90" t="s">
        <v>118</v>
      </c>
      <c r="K90" s="45" t="s">
        <v>171</v>
      </c>
      <c r="L90" t="s">
        <v>133</v>
      </c>
      <c r="M90" t="s">
        <v>133</v>
      </c>
      <c r="N90" t="s">
        <v>76</v>
      </c>
      <c r="O90" s="91">
        <v>200000</v>
      </c>
      <c r="P90" t="s">
        <v>622</v>
      </c>
      <c r="Q90" t="s">
        <v>78</v>
      </c>
      <c r="R90" s="107"/>
      <c r="S90" s="107"/>
      <c r="T90" s="107"/>
      <c r="U90" s="107"/>
      <c r="W90" s="6"/>
      <c r="Y90"/>
      <c r="AA90" s="107"/>
      <c r="AI90"/>
      <c r="AJ90"/>
      <c r="AK90"/>
      <c r="AL90"/>
      <c r="AM90"/>
      <c r="AN90" s="6"/>
      <c r="AO90" s="34"/>
      <c r="AP90" s="6"/>
      <c r="AQ90" s="174"/>
      <c r="AR90" s="6"/>
      <c r="AS90" s="34"/>
      <c r="AT90" s="6"/>
      <c r="AU90" s="34"/>
      <c r="AV90" s="6"/>
      <c r="AW90" s="34"/>
      <c r="AX90" s="6"/>
      <c r="AY90" s="34"/>
      <c r="BA90"/>
      <c r="BB90"/>
      <c r="BD90" s="107"/>
      <c r="BF90" s="6"/>
      <c r="BG90" s="6"/>
      <c r="BI90" s="45"/>
      <c r="BM90">
        <v>87</v>
      </c>
    </row>
    <row r="91" spans="1:65" x14ac:dyDescent="0.3">
      <c r="A91" t="s">
        <v>623</v>
      </c>
      <c r="B91" s="124">
        <v>46071</v>
      </c>
      <c r="C91" t="s">
        <v>66</v>
      </c>
      <c r="D91" t="s">
        <v>141</v>
      </c>
      <c r="E91" t="s">
        <v>214</v>
      </c>
      <c r="F91" t="s">
        <v>460</v>
      </c>
      <c r="G91" t="s">
        <v>97</v>
      </c>
      <c r="H91" t="s">
        <v>250</v>
      </c>
      <c r="I91" t="s">
        <v>499</v>
      </c>
      <c r="J91" t="s">
        <v>118</v>
      </c>
      <c r="K91" s="45" t="s">
        <v>624</v>
      </c>
      <c r="L91" t="s">
        <v>66</v>
      </c>
      <c r="M91" t="s">
        <v>66</v>
      </c>
      <c r="N91" t="s">
        <v>120</v>
      </c>
      <c r="O91" s="91">
        <v>580000</v>
      </c>
      <c r="P91" t="s">
        <v>625</v>
      </c>
      <c r="Q91" t="s">
        <v>78</v>
      </c>
      <c r="R91" s="107"/>
      <c r="S91" s="107"/>
      <c r="T91" s="107"/>
      <c r="U91" s="107"/>
      <c r="W91" s="6"/>
      <c r="Y91"/>
      <c r="AA91" s="107"/>
      <c r="AI91"/>
      <c r="AJ91"/>
      <c r="AK91"/>
      <c r="AL91"/>
      <c r="AM91"/>
      <c r="AN91" s="6"/>
      <c r="AO91" s="34"/>
      <c r="AP91" s="6"/>
      <c r="AQ91" s="174"/>
      <c r="AR91" s="6"/>
      <c r="AS91" s="34"/>
      <c r="AT91" s="6"/>
      <c r="AU91" s="34"/>
      <c r="AV91" s="6"/>
      <c r="AW91" s="34"/>
      <c r="AX91" s="6"/>
      <c r="AY91" s="34"/>
      <c r="BA91"/>
      <c r="BB91"/>
      <c r="BD91" s="107"/>
      <c r="BF91" s="6"/>
      <c r="BG91" s="6"/>
      <c r="BI91" s="45"/>
      <c r="BM91">
        <v>88</v>
      </c>
    </row>
    <row r="92" spans="1:65" x14ac:dyDescent="0.3">
      <c r="A92" t="s">
        <v>626</v>
      </c>
      <c r="B92" s="124">
        <v>46071</v>
      </c>
      <c r="C92" t="s">
        <v>66</v>
      </c>
      <c r="D92" t="s">
        <v>141</v>
      </c>
      <c r="E92" t="s">
        <v>214</v>
      </c>
      <c r="F92" t="s">
        <v>460</v>
      </c>
      <c r="G92" t="s">
        <v>70</v>
      </c>
      <c r="H92" t="s">
        <v>216</v>
      </c>
      <c r="I92" t="s">
        <v>554</v>
      </c>
      <c r="J92" t="s">
        <v>118</v>
      </c>
      <c r="K92" s="45" t="s">
        <v>627</v>
      </c>
      <c r="L92" t="s">
        <v>66</v>
      </c>
      <c r="M92" t="s">
        <v>66</v>
      </c>
      <c r="N92" t="s">
        <v>76</v>
      </c>
      <c r="O92" s="91">
        <v>580000</v>
      </c>
      <c r="P92" t="s">
        <v>628</v>
      </c>
      <c r="Q92" t="s">
        <v>78</v>
      </c>
      <c r="R92" s="107"/>
      <c r="S92" s="107"/>
      <c r="T92" s="107"/>
      <c r="U92" s="107"/>
      <c r="W92" s="6"/>
      <c r="Y92"/>
      <c r="AA92" s="107"/>
      <c r="AI92"/>
      <c r="AJ92"/>
      <c r="AK92"/>
      <c r="AL92"/>
      <c r="AM92"/>
      <c r="AN92" s="6"/>
      <c r="AO92" s="34"/>
      <c r="AP92" s="6"/>
      <c r="AQ92" s="174"/>
      <c r="AR92" s="6"/>
      <c r="AS92" s="34"/>
      <c r="AT92" s="6"/>
      <c r="AU92" s="34"/>
      <c r="AV92" s="6"/>
      <c r="AW92" s="34"/>
      <c r="AX92" s="6"/>
      <c r="AY92" s="34"/>
      <c r="BA92"/>
      <c r="BB92"/>
      <c r="BD92" s="107"/>
      <c r="BF92" s="6"/>
      <c r="BG92" s="6"/>
      <c r="BI92" s="45"/>
      <c r="BM92">
        <v>89</v>
      </c>
    </row>
    <row r="93" spans="1:65" x14ac:dyDescent="0.3">
      <c r="A93" t="s">
        <v>629</v>
      </c>
      <c r="B93" s="124">
        <v>46071</v>
      </c>
      <c r="C93" t="s">
        <v>66</v>
      </c>
      <c r="D93" t="s">
        <v>141</v>
      </c>
      <c r="E93" t="s">
        <v>214</v>
      </c>
      <c r="F93" t="s">
        <v>460</v>
      </c>
      <c r="G93" t="s">
        <v>97</v>
      </c>
      <c r="H93" t="s">
        <v>250</v>
      </c>
      <c r="I93" t="s">
        <v>251</v>
      </c>
      <c r="J93" t="s">
        <v>118</v>
      </c>
      <c r="K93" s="45" t="s">
        <v>386</v>
      </c>
      <c r="L93" t="s">
        <v>66</v>
      </c>
      <c r="M93" t="s">
        <v>66</v>
      </c>
      <c r="N93" t="s">
        <v>120</v>
      </c>
      <c r="O93" s="91">
        <v>580000</v>
      </c>
      <c r="P93" t="s">
        <v>630</v>
      </c>
      <c r="Q93" t="s">
        <v>78</v>
      </c>
      <c r="R93" s="107"/>
      <c r="S93" s="107"/>
      <c r="T93" s="107"/>
      <c r="U93" s="107"/>
      <c r="W93" s="6"/>
      <c r="Y93"/>
      <c r="AA93" s="107"/>
      <c r="AI93"/>
      <c r="AJ93"/>
      <c r="AK93"/>
      <c r="AL93"/>
      <c r="AM93"/>
      <c r="AN93" s="6"/>
      <c r="AO93" s="34"/>
      <c r="AP93" s="6"/>
      <c r="AQ93" s="174"/>
      <c r="AR93" s="6"/>
      <c r="AS93" s="34"/>
      <c r="AT93" s="6"/>
      <c r="AU93" s="34"/>
      <c r="AV93" s="6"/>
      <c r="AW93" s="34"/>
      <c r="AX93" s="6"/>
      <c r="AY93" s="34"/>
      <c r="BA93"/>
      <c r="BB93"/>
      <c r="BD93" s="107"/>
      <c r="BF93" s="6"/>
      <c r="BG93" s="6"/>
      <c r="BI93" s="45"/>
      <c r="BM93">
        <v>90</v>
      </c>
    </row>
    <row r="94" spans="1:65" x14ac:dyDescent="0.3">
      <c r="A94" t="s">
        <v>631</v>
      </c>
      <c r="B94" s="124">
        <v>46071</v>
      </c>
      <c r="C94" t="s">
        <v>66</v>
      </c>
      <c r="D94" t="s">
        <v>141</v>
      </c>
      <c r="E94" t="s">
        <v>317</v>
      </c>
      <c r="F94" t="s">
        <v>318</v>
      </c>
      <c r="G94" t="s">
        <v>97</v>
      </c>
      <c r="H94" t="s">
        <v>632</v>
      </c>
      <c r="I94" t="s">
        <v>633</v>
      </c>
      <c r="J94" t="s">
        <v>118</v>
      </c>
      <c r="K94" s="45" t="s">
        <v>634</v>
      </c>
      <c r="L94" t="s">
        <v>66</v>
      </c>
      <c r="M94" t="s">
        <v>66</v>
      </c>
      <c r="N94" t="s">
        <v>120</v>
      </c>
      <c r="O94" s="91">
        <v>95000</v>
      </c>
      <c r="P94" t="s">
        <v>635</v>
      </c>
      <c r="Q94" t="s">
        <v>78</v>
      </c>
      <c r="R94" s="107"/>
      <c r="S94" s="107"/>
      <c r="T94" s="107"/>
      <c r="U94" s="107"/>
      <c r="W94" s="6"/>
      <c r="Y94"/>
      <c r="AA94" s="107"/>
      <c r="AI94"/>
      <c r="AJ94"/>
      <c r="AK94"/>
      <c r="AL94"/>
      <c r="AM94"/>
      <c r="AN94" s="6"/>
      <c r="AO94" s="34"/>
      <c r="AP94" s="6"/>
      <c r="AQ94" s="174"/>
      <c r="AR94" s="6"/>
      <c r="AS94" s="34"/>
      <c r="AT94" s="6"/>
      <c r="AU94" s="34"/>
      <c r="AV94" s="6"/>
      <c r="AW94" s="34"/>
      <c r="AX94" s="6"/>
      <c r="AY94" s="34"/>
      <c r="BA94"/>
      <c r="BB94"/>
      <c r="BD94" s="107"/>
      <c r="BF94" s="6"/>
      <c r="BG94" s="6"/>
      <c r="BI94" s="45"/>
      <c r="BM94">
        <v>91</v>
      </c>
    </row>
    <row r="95" spans="1:65" x14ac:dyDescent="0.3">
      <c r="A95" t="s">
        <v>636</v>
      </c>
      <c r="B95" s="124">
        <v>46071</v>
      </c>
      <c r="C95" t="s">
        <v>66</v>
      </c>
      <c r="D95" t="s">
        <v>141</v>
      </c>
      <c r="E95" t="s">
        <v>317</v>
      </c>
      <c r="F95" t="s">
        <v>318</v>
      </c>
      <c r="G95" t="s">
        <v>70</v>
      </c>
      <c r="H95" t="s">
        <v>127</v>
      </c>
      <c r="I95" t="s">
        <v>128</v>
      </c>
      <c r="J95" t="s">
        <v>118</v>
      </c>
      <c r="K95" s="45" t="s">
        <v>637</v>
      </c>
      <c r="L95" t="s">
        <v>66</v>
      </c>
      <c r="M95" t="s">
        <v>66</v>
      </c>
      <c r="N95" t="s">
        <v>76</v>
      </c>
      <c r="O95" s="91">
        <v>45000</v>
      </c>
      <c r="P95" t="s">
        <v>638</v>
      </c>
      <c r="Q95" t="s">
        <v>78</v>
      </c>
      <c r="R95" s="107"/>
      <c r="S95" s="107"/>
      <c r="T95" s="107"/>
      <c r="U95" s="107"/>
      <c r="W95" s="6"/>
      <c r="Y95"/>
      <c r="AA95" s="107"/>
      <c r="AI95"/>
      <c r="AJ95"/>
      <c r="AK95"/>
      <c r="AL95"/>
      <c r="AM95"/>
      <c r="AN95" s="6"/>
      <c r="AO95" s="34"/>
      <c r="AP95" s="6"/>
      <c r="AQ95" s="174"/>
      <c r="AR95" s="6"/>
      <c r="AS95" s="34"/>
      <c r="AT95" s="6"/>
      <c r="AU95" s="34"/>
      <c r="AV95" s="6"/>
      <c r="AW95" s="34"/>
      <c r="AX95" s="6"/>
      <c r="AY95" s="34"/>
      <c r="BA95"/>
      <c r="BB95"/>
      <c r="BD95" s="107"/>
      <c r="BF95" s="6"/>
      <c r="BG95" s="6"/>
      <c r="BI95" s="45"/>
      <c r="BM95">
        <v>92</v>
      </c>
    </row>
    <row r="96" spans="1:65" x14ac:dyDescent="0.3">
      <c r="A96" t="s">
        <v>639</v>
      </c>
      <c r="B96" s="124">
        <v>46071</v>
      </c>
      <c r="C96" t="s">
        <v>66</v>
      </c>
      <c r="D96" t="s">
        <v>141</v>
      </c>
      <c r="E96" t="s">
        <v>587</v>
      </c>
      <c r="F96" t="s">
        <v>215</v>
      </c>
      <c r="G96" t="s">
        <v>97</v>
      </c>
      <c r="H96" t="s">
        <v>250</v>
      </c>
      <c r="I96" t="s">
        <v>499</v>
      </c>
      <c r="J96" t="s">
        <v>118</v>
      </c>
      <c r="K96" s="45" t="s">
        <v>640</v>
      </c>
      <c r="L96" t="s">
        <v>66</v>
      </c>
      <c r="M96" t="s">
        <v>66</v>
      </c>
      <c r="N96" t="s">
        <v>120</v>
      </c>
      <c r="O96" s="91">
        <v>580000</v>
      </c>
      <c r="P96" t="s">
        <v>641</v>
      </c>
      <c r="Q96" t="s">
        <v>78</v>
      </c>
      <c r="R96" s="107"/>
      <c r="S96" s="107"/>
      <c r="T96" s="107"/>
      <c r="U96" s="107"/>
      <c r="W96" s="6"/>
      <c r="Y96"/>
      <c r="AA96" s="107"/>
      <c r="AI96"/>
      <c r="AJ96"/>
      <c r="AK96"/>
      <c r="AL96"/>
      <c r="AM96"/>
      <c r="AN96" s="6"/>
      <c r="AO96" s="34"/>
      <c r="AP96" s="6"/>
      <c r="AQ96" s="174"/>
      <c r="AR96" s="6"/>
      <c r="AS96" s="34"/>
      <c r="AT96" s="6"/>
      <c r="AU96" s="34"/>
      <c r="AV96" s="6"/>
      <c r="AW96" s="34"/>
      <c r="AX96" s="6"/>
      <c r="AY96" s="34"/>
      <c r="BA96"/>
      <c r="BB96"/>
      <c r="BD96" s="107"/>
      <c r="BF96" s="6"/>
      <c r="BG96" s="6"/>
      <c r="BI96" s="45"/>
      <c r="BM96">
        <v>93</v>
      </c>
    </row>
    <row r="97" spans="1:65" x14ac:dyDescent="0.3">
      <c r="A97" t="s">
        <v>642</v>
      </c>
      <c r="B97" s="124">
        <v>46072</v>
      </c>
      <c r="C97" t="s">
        <v>66</v>
      </c>
      <c r="D97" t="s">
        <v>141</v>
      </c>
      <c r="E97" t="s">
        <v>277</v>
      </c>
      <c r="F97" t="s">
        <v>278</v>
      </c>
      <c r="G97" t="s">
        <v>97</v>
      </c>
      <c r="H97" t="s">
        <v>632</v>
      </c>
      <c r="I97" t="s">
        <v>643</v>
      </c>
      <c r="J97" t="s">
        <v>118</v>
      </c>
      <c r="K97" s="45" t="s">
        <v>644</v>
      </c>
      <c r="L97" t="s">
        <v>66</v>
      </c>
      <c r="M97" t="s">
        <v>66</v>
      </c>
      <c r="N97" t="s">
        <v>120</v>
      </c>
      <c r="O97" s="91">
        <v>34463</v>
      </c>
      <c r="P97" t="s">
        <v>645</v>
      </c>
      <c r="Q97" t="s">
        <v>78</v>
      </c>
      <c r="R97" s="107"/>
      <c r="S97" s="107"/>
      <c r="T97" s="107"/>
      <c r="U97" s="107"/>
      <c r="W97" s="6"/>
      <c r="Y97"/>
      <c r="AA97" s="107"/>
      <c r="AI97"/>
      <c r="AJ97"/>
      <c r="AK97"/>
      <c r="AL97"/>
      <c r="AM97"/>
      <c r="AN97" s="6"/>
      <c r="AO97" s="34"/>
      <c r="AP97" s="6"/>
      <c r="AQ97" s="174"/>
      <c r="AR97" s="6"/>
      <c r="AS97" s="34"/>
      <c r="AT97" s="6"/>
      <c r="AU97" s="34"/>
      <c r="AV97" s="6"/>
      <c r="AW97" s="34"/>
      <c r="AX97" s="6"/>
      <c r="AY97" s="34"/>
      <c r="BA97"/>
      <c r="BB97"/>
      <c r="BD97" s="107"/>
      <c r="BF97" s="6"/>
      <c r="BG97" s="6"/>
      <c r="BI97" s="45"/>
      <c r="BM97">
        <v>94</v>
      </c>
    </row>
    <row r="98" spans="1:65" x14ac:dyDescent="0.3">
      <c r="A98" t="s">
        <v>646</v>
      </c>
      <c r="B98" s="124">
        <v>46072</v>
      </c>
      <c r="C98" t="s">
        <v>66</v>
      </c>
      <c r="D98" t="s">
        <v>141</v>
      </c>
      <c r="E98" t="s">
        <v>277</v>
      </c>
      <c r="F98" t="s">
        <v>278</v>
      </c>
      <c r="G98" t="s">
        <v>136</v>
      </c>
      <c r="H98" t="s">
        <v>168</v>
      </c>
      <c r="I98" t="s">
        <v>647</v>
      </c>
      <c r="J98" t="s">
        <v>118</v>
      </c>
      <c r="K98" s="45" t="s">
        <v>648</v>
      </c>
      <c r="L98" t="s">
        <v>576</v>
      </c>
      <c r="M98" t="s">
        <v>576</v>
      </c>
      <c r="N98" t="s">
        <v>120</v>
      </c>
      <c r="O98" s="91">
        <v>232023</v>
      </c>
      <c r="P98" t="s">
        <v>649</v>
      </c>
      <c r="Q98" t="s">
        <v>78</v>
      </c>
      <c r="R98" s="107"/>
      <c r="S98" s="107"/>
      <c r="T98" s="107"/>
      <c r="U98" s="107"/>
      <c r="W98" s="6"/>
      <c r="Y98"/>
      <c r="AA98" s="107"/>
      <c r="AI98"/>
      <c r="AJ98"/>
      <c r="AK98"/>
      <c r="AL98"/>
      <c r="AM98"/>
      <c r="AN98" s="6"/>
      <c r="AO98" s="34"/>
      <c r="AP98" s="6"/>
      <c r="AQ98" s="174"/>
      <c r="AR98" s="6"/>
      <c r="AS98" s="34"/>
      <c r="AT98" s="6"/>
      <c r="AU98" s="34"/>
      <c r="AV98" s="6"/>
      <c r="AW98" s="34"/>
      <c r="AX98" s="6"/>
      <c r="AY98" s="34"/>
      <c r="BA98"/>
      <c r="BB98"/>
      <c r="BD98" s="107"/>
      <c r="BF98" s="6"/>
      <c r="BG98" s="6"/>
      <c r="BI98" s="45"/>
      <c r="BM98">
        <v>95</v>
      </c>
    </row>
    <row r="99" spans="1:65" x14ac:dyDescent="0.3">
      <c r="A99" t="s">
        <v>650</v>
      </c>
      <c r="B99" s="124">
        <v>46071</v>
      </c>
      <c r="C99" t="s">
        <v>133</v>
      </c>
      <c r="D99" t="s">
        <v>141</v>
      </c>
      <c r="E99" t="s">
        <v>317</v>
      </c>
      <c r="F99" t="s">
        <v>318</v>
      </c>
      <c r="G99" t="s">
        <v>70</v>
      </c>
      <c r="H99" t="s">
        <v>71</v>
      </c>
      <c r="I99" t="s">
        <v>72</v>
      </c>
      <c r="J99"/>
      <c r="K99" s="45" t="s">
        <v>171</v>
      </c>
      <c r="L99" t="s">
        <v>133</v>
      </c>
      <c r="M99" t="s">
        <v>133</v>
      </c>
      <c r="N99" t="s">
        <v>76</v>
      </c>
      <c r="O99" s="91">
        <v>0</v>
      </c>
      <c r="P99" t="s">
        <v>651</v>
      </c>
      <c r="Q99" t="s">
        <v>78</v>
      </c>
      <c r="R99" s="107"/>
      <c r="S99" s="107"/>
      <c r="T99" s="107"/>
      <c r="U99" s="107"/>
      <c r="W99" s="6"/>
      <c r="Y99"/>
      <c r="AA99" s="107"/>
      <c r="AI99"/>
      <c r="AJ99"/>
      <c r="AK99"/>
      <c r="AL99"/>
      <c r="AM99"/>
      <c r="AN99" s="6"/>
      <c r="AO99" s="34"/>
      <c r="AP99" s="6"/>
      <c r="AQ99" s="174"/>
      <c r="AR99" s="6"/>
      <c r="AS99" s="34"/>
      <c r="AT99" s="6"/>
      <c r="AU99" s="34"/>
      <c r="AV99" s="6"/>
      <c r="AW99" s="34"/>
      <c r="AX99" s="6"/>
      <c r="AY99" s="34"/>
      <c r="BA99"/>
      <c r="BB99"/>
      <c r="BD99" s="107"/>
      <c r="BF99" s="6"/>
      <c r="BG99" s="6"/>
      <c r="BI99" s="45"/>
      <c r="BM99">
        <v>96</v>
      </c>
    </row>
    <row r="100" spans="1:65" x14ac:dyDescent="0.3">
      <c r="A100" t="s">
        <v>652</v>
      </c>
      <c r="B100" s="124">
        <v>46071</v>
      </c>
      <c r="C100" t="s">
        <v>133</v>
      </c>
      <c r="D100" t="s">
        <v>141</v>
      </c>
      <c r="E100" t="s">
        <v>317</v>
      </c>
      <c r="F100" t="s">
        <v>653</v>
      </c>
      <c r="G100" t="s">
        <v>70</v>
      </c>
      <c r="H100" t="s">
        <v>71</v>
      </c>
      <c r="I100" t="s">
        <v>72</v>
      </c>
      <c r="J100"/>
      <c r="K100" s="45" t="s">
        <v>171</v>
      </c>
      <c r="L100" t="s">
        <v>133</v>
      </c>
      <c r="M100" t="s">
        <v>133</v>
      </c>
      <c r="N100" t="s">
        <v>76</v>
      </c>
      <c r="O100" s="91">
        <v>0</v>
      </c>
      <c r="P100" t="s">
        <v>654</v>
      </c>
      <c r="Q100" t="s">
        <v>78</v>
      </c>
      <c r="R100" s="107"/>
      <c r="S100" s="107"/>
      <c r="T100" s="107"/>
      <c r="U100" s="107"/>
      <c r="W100" s="6"/>
      <c r="Y100"/>
      <c r="AA100" s="107"/>
      <c r="AI100"/>
      <c r="AJ100"/>
      <c r="AK100"/>
      <c r="AL100"/>
      <c r="AM100"/>
      <c r="AN100" s="6"/>
      <c r="AO100" s="34"/>
      <c r="AP100" s="6"/>
      <c r="AQ100" s="174"/>
      <c r="AR100" s="6"/>
      <c r="AS100" s="34"/>
      <c r="AT100" s="6"/>
      <c r="AU100" s="34"/>
      <c r="AV100" s="6"/>
      <c r="AW100" s="34"/>
      <c r="AX100" s="6"/>
      <c r="AY100" s="34"/>
      <c r="BA100"/>
      <c r="BB100"/>
      <c r="BD100" s="107"/>
      <c r="BF100" s="6"/>
      <c r="BG100" s="6"/>
      <c r="BI100" s="45"/>
      <c r="BM100">
        <v>97</v>
      </c>
    </row>
    <row r="101" spans="1:65" x14ac:dyDescent="0.3">
      <c r="A101" t="s">
        <v>655</v>
      </c>
      <c r="B101" s="124">
        <v>46071</v>
      </c>
      <c r="C101" t="s">
        <v>133</v>
      </c>
      <c r="D101" t="s">
        <v>141</v>
      </c>
      <c r="E101" t="s">
        <v>317</v>
      </c>
      <c r="F101" t="s">
        <v>653</v>
      </c>
      <c r="G101" t="s">
        <v>70</v>
      </c>
      <c r="H101" t="s">
        <v>71</v>
      </c>
      <c r="I101" t="s">
        <v>72</v>
      </c>
      <c r="J101"/>
      <c r="K101" s="45" t="s">
        <v>171</v>
      </c>
      <c r="L101" t="s">
        <v>133</v>
      </c>
      <c r="M101" t="s">
        <v>133</v>
      </c>
      <c r="N101" t="s">
        <v>76</v>
      </c>
      <c r="O101" s="91">
        <v>0</v>
      </c>
      <c r="P101" t="s">
        <v>656</v>
      </c>
      <c r="Q101" t="s">
        <v>78</v>
      </c>
      <c r="R101" s="107"/>
      <c r="S101" s="107"/>
      <c r="T101" s="107"/>
      <c r="U101" s="107"/>
      <c r="W101" s="6"/>
      <c r="Y101"/>
      <c r="AA101" s="107"/>
      <c r="AI101"/>
      <c r="AJ101"/>
      <c r="AK101"/>
      <c r="AL101"/>
      <c r="AM101"/>
      <c r="AN101" s="6"/>
      <c r="AO101" s="34"/>
      <c r="AP101" s="6"/>
      <c r="AQ101" s="174"/>
      <c r="AR101" s="6"/>
      <c r="AS101" s="34"/>
      <c r="AT101" s="6"/>
      <c r="AU101" s="34"/>
      <c r="AV101" s="6"/>
      <c r="AW101" s="34"/>
      <c r="AX101" s="6"/>
      <c r="AY101" s="34"/>
      <c r="BA101"/>
      <c r="BB101"/>
      <c r="BD101" s="107"/>
      <c r="BF101" s="6"/>
      <c r="BG101" s="6"/>
      <c r="BI101" s="45"/>
      <c r="BM101">
        <v>98</v>
      </c>
    </row>
    <row r="102" spans="1:65" x14ac:dyDescent="0.3">
      <c r="A102" t="s">
        <v>657</v>
      </c>
      <c r="B102" s="124">
        <v>46071</v>
      </c>
      <c r="C102" t="s">
        <v>133</v>
      </c>
      <c r="D102" t="s">
        <v>141</v>
      </c>
      <c r="E102" t="s">
        <v>317</v>
      </c>
      <c r="F102" t="s">
        <v>653</v>
      </c>
      <c r="G102" t="s">
        <v>70</v>
      </c>
      <c r="H102" t="s">
        <v>71</v>
      </c>
      <c r="I102" t="s">
        <v>72</v>
      </c>
      <c r="J102"/>
      <c r="K102" s="45" t="s">
        <v>171</v>
      </c>
      <c r="L102" t="s">
        <v>133</v>
      </c>
      <c r="M102" t="s">
        <v>133</v>
      </c>
      <c r="N102" t="s">
        <v>76</v>
      </c>
      <c r="O102" s="91">
        <v>0</v>
      </c>
      <c r="P102" t="s">
        <v>658</v>
      </c>
      <c r="Q102" t="s">
        <v>78</v>
      </c>
      <c r="R102" s="107"/>
      <c r="S102" s="107"/>
      <c r="T102" s="107"/>
      <c r="U102" s="107"/>
      <c r="W102" s="6"/>
      <c r="Y102"/>
      <c r="AA102" s="107"/>
      <c r="AI102"/>
      <c r="AJ102"/>
      <c r="AK102"/>
      <c r="AL102"/>
      <c r="AM102"/>
      <c r="AN102" s="6"/>
      <c r="AO102" s="34"/>
      <c r="AP102" s="6"/>
      <c r="AQ102" s="174"/>
      <c r="AR102" s="6"/>
      <c r="AS102" s="34"/>
      <c r="AT102" s="6"/>
      <c r="AU102" s="34"/>
      <c r="AV102" s="6"/>
      <c r="AW102" s="34"/>
      <c r="AX102" s="6"/>
      <c r="AY102" s="34"/>
      <c r="BA102"/>
      <c r="BB102"/>
      <c r="BD102" s="107"/>
      <c r="BF102" s="6"/>
      <c r="BG102" s="6"/>
      <c r="BI102" s="45"/>
      <c r="BM102">
        <v>99</v>
      </c>
    </row>
    <row r="103" spans="1:65" x14ac:dyDescent="0.3">
      <c r="A103" t="s">
        <v>659</v>
      </c>
      <c r="B103" s="124">
        <v>46072</v>
      </c>
      <c r="C103" t="s">
        <v>66</v>
      </c>
      <c r="D103" t="s">
        <v>141</v>
      </c>
      <c r="E103" t="s">
        <v>282</v>
      </c>
      <c r="F103" t="s">
        <v>215</v>
      </c>
      <c r="G103" t="s">
        <v>70</v>
      </c>
      <c r="H103" t="s">
        <v>287</v>
      </c>
      <c r="I103" t="s">
        <v>284</v>
      </c>
      <c r="J103" t="s">
        <v>118</v>
      </c>
      <c r="K103" s="45" t="s">
        <v>386</v>
      </c>
      <c r="L103" t="s">
        <v>66</v>
      </c>
      <c r="M103" t="s">
        <v>66</v>
      </c>
      <c r="N103" t="s">
        <v>76</v>
      </c>
      <c r="O103" s="91">
        <v>200000</v>
      </c>
      <c r="P103" t="s">
        <v>622</v>
      </c>
      <c r="Q103" t="s">
        <v>78</v>
      </c>
      <c r="R103" s="107"/>
      <c r="S103" s="107"/>
      <c r="T103" s="107"/>
      <c r="U103" s="107"/>
      <c r="W103" s="6"/>
      <c r="Y103"/>
      <c r="AA103" s="107"/>
      <c r="AI103"/>
      <c r="AJ103"/>
      <c r="AK103"/>
      <c r="AL103"/>
      <c r="AM103"/>
      <c r="AN103" s="6"/>
      <c r="AO103" s="34"/>
      <c r="AP103" s="6"/>
      <c r="AQ103" s="174"/>
      <c r="AR103" s="6"/>
      <c r="AS103" s="34"/>
      <c r="AT103" s="6"/>
      <c r="AU103" s="34"/>
      <c r="AV103" s="6"/>
      <c r="AW103" s="34"/>
      <c r="AX103" s="6"/>
      <c r="AY103" s="34"/>
      <c r="BA103"/>
      <c r="BB103"/>
      <c r="BD103" s="107"/>
      <c r="BF103" s="6"/>
      <c r="BG103" s="6"/>
      <c r="BI103" s="45"/>
      <c r="BM103">
        <v>100</v>
      </c>
    </row>
    <row r="104" spans="1:65" x14ac:dyDescent="0.3">
      <c r="A104" t="s">
        <v>660</v>
      </c>
      <c r="B104" s="124">
        <v>46072</v>
      </c>
      <c r="C104" t="s">
        <v>66</v>
      </c>
      <c r="D104" t="s">
        <v>141</v>
      </c>
      <c r="E104" t="s">
        <v>282</v>
      </c>
      <c r="F104" t="s">
        <v>215</v>
      </c>
      <c r="G104" t="s">
        <v>70</v>
      </c>
      <c r="H104" t="s">
        <v>287</v>
      </c>
      <c r="I104" t="s">
        <v>288</v>
      </c>
      <c r="J104" t="s">
        <v>118</v>
      </c>
      <c r="K104" s="45" t="s">
        <v>661</v>
      </c>
      <c r="L104" t="s">
        <v>66</v>
      </c>
      <c r="M104" t="s">
        <v>66</v>
      </c>
      <c r="N104" t="s">
        <v>76</v>
      </c>
      <c r="O104" s="91">
        <v>163000</v>
      </c>
      <c r="P104" t="s">
        <v>289</v>
      </c>
      <c r="Q104" t="s">
        <v>78</v>
      </c>
      <c r="R104" s="107"/>
      <c r="S104" s="107"/>
      <c r="T104" s="107"/>
      <c r="U104" s="107"/>
      <c r="W104" s="6"/>
      <c r="Y104"/>
      <c r="AA104" s="107"/>
      <c r="AI104"/>
      <c r="AJ104"/>
      <c r="AK104"/>
      <c r="AL104"/>
      <c r="AM104"/>
      <c r="AN104" s="6"/>
      <c r="AO104" s="34"/>
      <c r="AP104" s="6"/>
      <c r="AQ104" s="174"/>
      <c r="AR104" s="6"/>
      <c r="AS104" s="34"/>
      <c r="AT104" s="6"/>
      <c r="AU104" s="34"/>
      <c r="AV104" s="6"/>
      <c r="AW104" s="34"/>
      <c r="AX104" s="6"/>
      <c r="AY104" s="34"/>
      <c r="BA104"/>
      <c r="BB104"/>
      <c r="BD104" s="107"/>
      <c r="BF104" s="6"/>
      <c r="BG104" s="6"/>
      <c r="BI104" s="45"/>
      <c r="BM104">
        <v>101</v>
      </c>
    </row>
    <row r="105" spans="1:65" x14ac:dyDescent="0.3">
      <c r="A105" t="s">
        <v>662</v>
      </c>
      <c r="B105" s="124">
        <v>46072</v>
      </c>
      <c r="C105" t="s">
        <v>66</v>
      </c>
      <c r="D105" t="s">
        <v>141</v>
      </c>
      <c r="E105" t="s">
        <v>282</v>
      </c>
      <c r="F105" t="s">
        <v>215</v>
      </c>
      <c r="G105" t="s">
        <v>70</v>
      </c>
      <c r="H105" t="s">
        <v>127</v>
      </c>
      <c r="I105" t="s">
        <v>128</v>
      </c>
      <c r="J105" t="s">
        <v>73</v>
      </c>
      <c r="K105" s="45" t="s">
        <v>663</v>
      </c>
      <c r="L105" t="s">
        <v>66</v>
      </c>
      <c r="M105" t="s">
        <v>66</v>
      </c>
      <c r="N105" t="s">
        <v>76</v>
      </c>
      <c r="O105" s="91">
        <v>381784.88</v>
      </c>
      <c r="P105" t="s">
        <v>297</v>
      </c>
      <c r="Q105" t="s">
        <v>78</v>
      </c>
      <c r="R105" s="107"/>
      <c r="S105" s="107"/>
      <c r="T105" s="107"/>
      <c r="U105" s="107"/>
      <c r="W105" s="6"/>
      <c r="Y105"/>
      <c r="AA105" s="107"/>
      <c r="AI105"/>
      <c r="AJ105"/>
      <c r="AK105"/>
      <c r="AL105"/>
      <c r="AM105"/>
      <c r="AN105" s="6"/>
      <c r="AO105" s="34"/>
      <c r="AP105" s="6"/>
      <c r="AQ105" s="174"/>
      <c r="AR105" s="6"/>
      <c r="AS105" s="34"/>
      <c r="AT105" s="6"/>
      <c r="AU105" s="34"/>
      <c r="AV105" s="6"/>
      <c r="AW105" s="34"/>
      <c r="AX105" s="6"/>
      <c r="AY105" s="34"/>
      <c r="BA105"/>
      <c r="BB105"/>
      <c r="BD105" s="107"/>
      <c r="BF105" s="6"/>
      <c r="BG105" s="6"/>
      <c r="BI105" s="45"/>
      <c r="BM105">
        <v>102</v>
      </c>
    </row>
    <row r="106" spans="1:65" x14ac:dyDescent="0.3">
      <c r="A106" t="s">
        <v>664</v>
      </c>
      <c r="B106" s="124">
        <v>46072</v>
      </c>
      <c r="C106" t="s">
        <v>66</v>
      </c>
      <c r="D106" t="s">
        <v>141</v>
      </c>
      <c r="E106" t="s">
        <v>282</v>
      </c>
      <c r="F106" t="s">
        <v>215</v>
      </c>
      <c r="G106" t="s">
        <v>70</v>
      </c>
      <c r="H106" t="s">
        <v>161</v>
      </c>
      <c r="I106" t="s">
        <v>162</v>
      </c>
      <c r="J106" t="s">
        <v>170</v>
      </c>
      <c r="K106" s="45" t="s">
        <v>665</v>
      </c>
      <c r="L106" t="s">
        <v>576</v>
      </c>
      <c r="M106" t="s">
        <v>576</v>
      </c>
      <c r="N106" t="s">
        <v>76</v>
      </c>
      <c r="O106" s="91">
        <v>751140</v>
      </c>
      <c r="P106" t="s">
        <v>291</v>
      </c>
      <c r="Q106" t="s">
        <v>78</v>
      </c>
      <c r="R106" s="107"/>
      <c r="S106" s="107"/>
      <c r="T106" s="107"/>
      <c r="U106" s="107"/>
      <c r="W106" s="6"/>
      <c r="Y106"/>
      <c r="AA106" s="107"/>
      <c r="AI106"/>
      <c r="AJ106"/>
      <c r="AK106"/>
      <c r="AL106"/>
      <c r="AM106"/>
      <c r="AN106" s="6"/>
      <c r="AO106" s="34"/>
      <c r="AP106" s="6"/>
      <c r="AQ106" s="174"/>
      <c r="AR106" s="6"/>
      <c r="AS106" s="34"/>
      <c r="AT106" s="6"/>
      <c r="AU106" s="34"/>
      <c r="AV106" s="6"/>
      <c r="AW106" s="34"/>
      <c r="AX106" s="6"/>
      <c r="AY106" s="34"/>
      <c r="BA106"/>
      <c r="BB106"/>
      <c r="BD106" s="107"/>
      <c r="BF106" s="6"/>
      <c r="BG106" s="6"/>
      <c r="BI106" s="45"/>
      <c r="BM106">
        <v>103</v>
      </c>
    </row>
    <row r="107" spans="1:65" x14ac:dyDescent="0.3">
      <c r="A107" t="s">
        <v>666</v>
      </c>
      <c r="B107" s="124">
        <v>46072</v>
      </c>
      <c r="C107" t="s">
        <v>66</v>
      </c>
      <c r="D107" t="s">
        <v>141</v>
      </c>
      <c r="E107" t="s">
        <v>282</v>
      </c>
      <c r="F107" t="s">
        <v>215</v>
      </c>
      <c r="G107" t="s">
        <v>70</v>
      </c>
      <c r="H107" t="s">
        <v>127</v>
      </c>
      <c r="I107" t="s">
        <v>235</v>
      </c>
      <c r="J107" t="s">
        <v>118</v>
      </c>
      <c r="K107" s="45" t="s">
        <v>667</v>
      </c>
      <c r="L107" t="s">
        <v>66</v>
      </c>
      <c r="M107" t="s">
        <v>66</v>
      </c>
      <c r="N107" t="s">
        <v>76</v>
      </c>
      <c r="O107" s="91">
        <v>17662.5</v>
      </c>
      <c r="P107" t="s">
        <v>668</v>
      </c>
      <c r="Q107" t="s">
        <v>78</v>
      </c>
      <c r="R107" s="107"/>
      <c r="S107" s="107"/>
      <c r="T107" s="107"/>
      <c r="U107" s="107"/>
      <c r="W107" s="6"/>
      <c r="Y107"/>
      <c r="AA107" s="107"/>
      <c r="AI107"/>
      <c r="AJ107"/>
      <c r="AK107"/>
      <c r="AL107"/>
      <c r="AM107"/>
      <c r="AN107" s="6"/>
      <c r="AO107" s="34"/>
      <c r="AP107" s="6"/>
      <c r="AQ107" s="174"/>
      <c r="AR107" s="6"/>
      <c r="AS107" s="34"/>
      <c r="AT107" s="6"/>
      <c r="AU107" s="34"/>
      <c r="AV107" s="6"/>
      <c r="AW107" s="34"/>
      <c r="AX107" s="6"/>
      <c r="AY107" s="34"/>
      <c r="BA107"/>
      <c r="BB107"/>
      <c r="BD107" s="107"/>
      <c r="BF107" s="6"/>
      <c r="BG107" s="6"/>
      <c r="BI107" s="45"/>
      <c r="BM107">
        <v>104</v>
      </c>
    </row>
    <row r="108" spans="1:65" x14ac:dyDescent="0.3">
      <c r="A108" t="s">
        <v>669</v>
      </c>
      <c r="B108" s="124">
        <v>46076</v>
      </c>
      <c r="C108" t="s">
        <v>66</v>
      </c>
      <c r="D108" t="s">
        <v>141</v>
      </c>
      <c r="E108" t="s">
        <v>332</v>
      </c>
      <c r="F108" t="s">
        <v>670</v>
      </c>
      <c r="G108" t="s">
        <v>174</v>
      </c>
      <c r="H108" t="s">
        <v>187</v>
      </c>
      <c r="I108" t="s">
        <v>188</v>
      </c>
      <c r="J108" t="s">
        <v>73</v>
      </c>
      <c r="K108" s="45" t="s">
        <v>671</v>
      </c>
      <c r="L108" t="s">
        <v>66</v>
      </c>
      <c r="M108" t="s">
        <v>75</v>
      </c>
      <c r="N108" t="s">
        <v>120</v>
      </c>
      <c r="O108" s="91">
        <v>2175949676</v>
      </c>
      <c r="P108" t="s">
        <v>672</v>
      </c>
      <c r="Q108" t="s">
        <v>78</v>
      </c>
      <c r="R108" s="107"/>
      <c r="S108" s="107"/>
      <c r="T108" s="107"/>
      <c r="U108" s="107"/>
      <c r="V108" t="s">
        <v>673</v>
      </c>
      <c r="W108" s="6">
        <v>46094</v>
      </c>
      <c r="X108" t="s">
        <v>448</v>
      </c>
      <c r="Y108" t="s">
        <v>81</v>
      </c>
      <c r="Z108" t="s">
        <v>149</v>
      </c>
      <c r="AA108" s="107" t="s">
        <v>674</v>
      </c>
      <c r="AB108" t="s">
        <v>675</v>
      </c>
      <c r="AC108" t="s">
        <v>676</v>
      </c>
      <c r="AD108" t="s">
        <v>672</v>
      </c>
      <c r="AE108" t="s">
        <v>440</v>
      </c>
      <c r="AF108" t="s">
        <v>107</v>
      </c>
      <c r="AG108" t="s">
        <v>87</v>
      </c>
      <c r="AH108" t="s">
        <v>153</v>
      </c>
      <c r="AI108"/>
      <c r="AJ108"/>
      <c r="AK108" t="s">
        <v>677</v>
      </c>
      <c r="AL108" t="s">
        <v>155</v>
      </c>
      <c r="AM108" t="s">
        <v>678</v>
      </c>
      <c r="AN108" s="6">
        <v>46105</v>
      </c>
      <c r="AO108" s="34">
        <v>0.41666666666666663</v>
      </c>
      <c r="AP108" s="6">
        <v>46108</v>
      </c>
      <c r="AQ108" s="174">
        <v>0.41666666666666663</v>
      </c>
      <c r="AR108" s="6">
        <v>46112</v>
      </c>
      <c r="AS108" s="34">
        <v>0.5</v>
      </c>
      <c r="AT108" s="6">
        <v>46112</v>
      </c>
      <c r="AU108" s="34">
        <v>0.54166666666666663</v>
      </c>
      <c r="AV108" s="6">
        <v>46112</v>
      </c>
      <c r="AW108" s="34"/>
      <c r="AX108" s="6">
        <v>46112</v>
      </c>
      <c r="AY108" s="34">
        <v>0.5625</v>
      </c>
      <c r="AZ108" t="s">
        <v>679</v>
      </c>
      <c r="BA108" t="s">
        <v>680</v>
      </c>
      <c r="BB108"/>
      <c r="BD108" s="107">
        <v>2105217167.2</v>
      </c>
      <c r="BE108" t="s">
        <v>681</v>
      </c>
      <c r="BF108" s="6">
        <v>46112</v>
      </c>
      <c r="BG108" s="6">
        <v>46387</v>
      </c>
      <c r="BI108" s="45">
        <v>70732508.799999997</v>
      </c>
      <c r="BJ108" t="s">
        <v>159</v>
      </c>
      <c r="BL108" t="s">
        <v>75</v>
      </c>
      <c r="BM108">
        <v>105</v>
      </c>
    </row>
    <row r="109" spans="1:65" x14ac:dyDescent="0.3">
      <c r="A109" t="s">
        <v>682</v>
      </c>
      <c r="B109" s="124">
        <v>46076</v>
      </c>
      <c r="C109" t="s">
        <v>66</v>
      </c>
      <c r="D109" t="s">
        <v>141</v>
      </c>
      <c r="E109" t="s">
        <v>683</v>
      </c>
      <c r="F109" t="s">
        <v>684</v>
      </c>
      <c r="G109" t="s">
        <v>70</v>
      </c>
      <c r="H109" t="s">
        <v>319</v>
      </c>
      <c r="I109" t="s">
        <v>579</v>
      </c>
      <c r="J109" t="s">
        <v>170</v>
      </c>
      <c r="K109" s="45" t="s">
        <v>685</v>
      </c>
      <c r="L109" t="s">
        <v>66</v>
      </c>
      <c r="M109" t="s">
        <v>66</v>
      </c>
      <c r="N109" t="s">
        <v>76</v>
      </c>
      <c r="O109" s="91">
        <v>1260000</v>
      </c>
      <c r="P109" t="s">
        <v>686</v>
      </c>
      <c r="Q109" t="s">
        <v>78</v>
      </c>
      <c r="R109" s="107"/>
      <c r="S109" s="107"/>
      <c r="T109" s="107"/>
      <c r="U109" s="107"/>
      <c r="V109" t="s">
        <v>687</v>
      </c>
      <c r="W109" s="6">
        <v>46091</v>
      </c>
      <c r="X109" t="s">
        <v>80</v>
      </c>
      <c r="Y109" t="s">
        <v>81</v>
      </c>
      <c r="Z109" t="s">
        <v>688</v>
      </c>
      <c r="AA109" s="107" t="s">
        <v>689</v>
      </c>
      <c r="AB109" t="s">
        <v>690</v>
      </c>
      <c r="AC109" t="s">
        <v>691</v>
      </c>
      <c r="AD109" t="s">
        <v>692</v>
      </c>
      <c r="AE109" t="s">
        <v>693</v>
      </c>
      <c r="AF109" t="s">
        <v>87</v>
      </c>
      <c r="AG109" t="s">
        <v>87</v>
      </c>
      <c r="AI109"/>
      <c r="AJ109"/>
      <c r="AK109"/>
      <c r="AL109"/>
      <c r="AM109"/>
      <c r="AN109" s="6"/>
      <c r="AO109" s="34"/>
      <c r="AP109" s="6"/>
      <c r="AQ109" s="174"/>
      <c r="AR109" s="6"/>
      <c r="AS109" s="34"/>
      <c r="AT109" s="6"/>
      <c r="AU109" s="34"/>
      <c r="AV109" s="6"/>
      <c r="AW109" s="34"/>
      <c r="AX109" s="6"/>
      <c r="AY109" s="34"/>
      <c r="BA109"/>
      <c r="BB109"/>
      <c r="BD109" s="107"/>
      <c r="BF109" s="6"/>
      <c r="BG109" s="6"/>
      <c r="BI109" s="45"/>
      <c r="BM109">
        <v>106</v>
      </c>
    </row>
    <row r="110" spans="1:65" x14ac:dyDescent="0.3">
      <c r="A110" t="s">
        <v>694</v>
      </c>
      <c r="B110" s="124">
        <v>46076</v>
      </c>
      <c r="C110" t="s">
        <v>66</v>
      </c>
      <c r="D110" t="s">
        <v>141</v>
      </c>
      <c r="E110" t="s">
        <v>277</v>
      </c>
      <c r="F110" t="s">
        <v>278</v>
      </c>
      <c r="G110" t="s">
        <v>97</v>
      </c>
      <c r="H110" t="s">
        <v>632</v>
      </c>
      <c r="I110" t="s">
        <v>643</v>
      </c>
      <c r="J110" t="s">
        <v>170</v>
      </c>
      <c r="K110" s="45" t="s">
        <v>695</v>
      </c>
      <c r="L110" t="s">
        <v>66</v>
      </c>
      <c r="M110" t="s">
        <v>66</v>
      </c>
      <c r="N110" t="s">
        <v>120</v>
      </c>
      <c r="O110" s="91">
        <v>611085</v>
      </c>
      <c r="P110" t="s">
        <v>696</v>
      </c>
      <c r="Q110" t="s">
        <v>78</v>
      </c>
      <c r="R110" s="107"/>
      <c r="S110" s="107"/>
      <c r="T110" s="107"/>
      <c r="U110" s="107"/>
      <c r="W110" s="6"/>
      <c r="Y110"/>
      <c r="AA110" s="107"/>
      <c r="AI110"/>
      <c r="AJ110"/>
      <c r="AK110"/>
      <c r="AL110"/>
      <c r="AM110"/>
      <c r="AN110" s="6"/>
      <c r="AO110" s="34"/>
      <c r="AP110" s="6"/>
      <c r="AQ110" s="174"/>
      <c r="AR110" s="6"/>
      <c r="AS110" s="34"/>
      <c r="AT110" s="6"/>
      <c r="AU110" s="34"/>
      <c r="AV110" s="6"/>
      <c r="AW110" s="34"/>
      <c r="AX110" s="6"/>
      <c r="AY110" s="34"/>
      <c r="BA110"/>
      <c r="BB110"/>
      <c r="BD110" s="107"/>
      <c r="BF110" s="6"/>
      <c r="BG110" s="6"/>
      <c r="BI110" s="45"/>
      <c r="BM110">
        <v>107</v>
      </c>
    </row>
    <row r="111" spans="1:65" x14ac:dyDescent="0.3">
      <c r="A111" t="s">
        <v>697</v>
      </c>
      <c r="B111" s="124">
        <v>46076</v>
      </c>
      <c r="C111" t="s">
        <v>66</v>
      </c>
      <c r="D111" t="s">
        <v>141</v>
      </c>
      <c r="E111" t="s">
        <v>134</v>
      </c>
      <c r="F111" t="s">
        <v>135</v>
      </c>
      <c r="G111" t="s">
        <v>97</v>
      </c>
      <c r="H111" t="s">
        <v>116</v>
      </c>
      <c r="I111" t="s">
        <v>698</v>
      </c>
      <c r="J111" t="s">
        <v>170</v>
      </c>
      <c r="K111" s="45" t="s">
        <v>699</v>
      </c>
      <c r="L111" t="s">
        <v>66</v>
      </c>
      <c r="M111" t="s">
        <v>66</v>
      </c>
      <c r="N111" t="s">
        <v>120</v>
      </c>
      <c r="O111" s="91">
        <v>938217</v>
      </c>
      <c r="P111" t="s">
        <v>700</v>
      </c>
      <c r="Q111" t="s">
        <v>78</v>
      </c>
      <c r="R111" s="107"/>
      <c r="S111" s="107"/>
      <c r="T111" s="107"/>
      <c r="U111" s="107"/>
      <c r="W111" s="6"/>
      <c r="Y111"/>
      <c r="AA111" s="107"/>
      <c r="AI111"/>
      <c r="AJ111"/>
      <c r="AK111"/>
      <c r="AL111"/>
      <c r="AM111"/>
      <c r="AN111" s="6"/>
      <c r="AO111" s="34"/>
      <c r="AP111" s="6"/>
      <c r="AQ111" s="174"/>
      <c r="AR111" s="6"/>
      <c r="AS111" s="34"/>
      <c r="AT111" s="6"/>
      <c r="AU111" s="34"/>
      <c r="AV111" s="6"/>
      <c r="AW111" s="34"/>
      <c r="AX111" s="6"/>
      <c r="AY111" s="34"/>
      <c r="BA111"/>
      <c r="BB111"/>
      <c r="BD111" s="107"/>
      <c r="BF111" s="6"/>
      <c r="BG111" s="6"/>
      <c r="BI111" s="45"/>
      <c r="BM111">
        <v>108</v>
      </c>
    </row>
    <row r="112" spans="1:65" x14ac:dyDescent="0.3">
      <c r="A112" t="s">
        <v>701</v>
      </c>
      <c r="B112" s="124">
        <v>46076</v>
      </c>
      <c r="C112" t="s">
        <v>66</v>
      </c>
      <c r="D112" t="s">
        <v>141</v>
      </c>
      <c r="E112" t="s">
        <v>134</v>
      </c>
      <c r="F112" t="s">
        <v>135</v>
      </c>
      <c r="G112" t="s">
        <v>97</v>
      </c>
      <c r="H112" t="s">
        <v>632</v>
      </c>
      <c r="I112" t="s">
        <v>643</v>
      </c>
      <c r="J112" t="s">
        <v>170</v>
      </c>
      <c r="K112" s="45" t="s">
        <v>702</v>
      </c>
      <c r="L112" t="s">
        <v>66</v>
      </c>
      <c r="M112" t="s">
        <v>66</v>
      </c>
      <c r="N112" t="s">
        <v>120</v>
      </c>
      <c r="O112" s="91">
        <v>610079</v>
      </c>
      <c r="P112" t="s">
        <v>703</v>
      </c>
      <c r="Q112" t="s">
        <v>78</v>
      </c>
      <c r="R112" s="107"/>
      <c r="S112" s="107"/>
      <c r="T112" s="107"/>
      <c r="U112" s="107"/>
      <c r="W112" s="6"/>
      <c r="Y112"/>
      <c r="AA112" s="107"/>
      <c r="AI112"/>
      <c r="AJ112"/>
      <c r="AK112"/>
      <c r="AL112"/>
      <c r="AM112"/>
      <c r="AN112" s="6"/>
      <c r="AO112" s="34"/>
      <c r="AP112" s="6"/>
      <c r="AQ112" s="174"/>
      <c r="AR112" s="6"/>
      <c r="AS112" s="34"/>
      <c r="AT112" s="6"/>
      <c r="AU112" s="34"/>
      <c r="AV112" s="6"/>
      <c r="AW112" s="34"/>
      <c r="AX112" s="6"/>
      <c r="AY112" s="34"/>
      <c r="BA112"/>
      <c r="BB112"/>
      <c r="BD112" s="107"/>
      <c r="BF112" s="6"/>
      <c r="BG112" s="6"/>
      <c r="BI112" s="45"/>
      <c r="BM112">
        <v>109</v>
      </c>
    </row>
    <row r="113" spans="1:65" x14ac:dyDescent="0.3">
      <c r="A113" t="s">
        <v>704</v>
      </c>
      <c r="B113" s="124">
        <v>46076</v>
      </c>
      <c r="C113" t="s">
        <v>66</v>
      </c>
      <c r="D113" t="s">
        <v>141</v>
      </c>
      <c r="E113" t="s">
        <v>134</v>
      </c>
      <c r="F113" t="s">
        <v>135</v>
      </c>
      <c r="G113" t="s">
        <v>97</v>
      </c>
      <c r="H113" t="s">
        <v>632</v>
      </c>
      <c r="I113" t="s">
        <v>643</v>
      </c>
      <c r="J113" t="s">
        <v>170</v>
      </c>
      <c r="K113" s="45" t="s">
        <v>705</v>
      </c>
      <c r="L113" t="s">
        <v>66</v>
      </c>
      <c r="M113" t="s">
        <v>66</v>
      </c>
      <c r="N113" t="s">
        <v>120</v>
      </c>
      <c r="O113" s="91">
        <v>610079</v>
      </c>
      <c r="P113" t="s">
        <v>706</v>
      </c>
      <c r="Q113" t="s">
        <v>78</v>
      </c>
      <c r="R113" s="107"/>
      <c r="S113" s="107"/>
      <c r="T113" s="107"/>
      <c r="U113" s="107"/>
      <c r="W113" s="6"/>
      <c r="Y113"/>
      <c r="AA113" s="107"/>
      <c r="AI113"/>
      <c r="AJ113"/>
      <c r="AK113"/>
      <c r="AL113"/>
      <c r="AM113"/>
      <c r="AN113" s="6"/>
      <c r="AO113" s="34"/>
      <c r="AP113" s="6"/>
      <c r="AQ113" s="174"/>
      <c r="AR113" s="6"/>
      <c r="AS113" s="34"/>
      <c r="AT113" s="6"/>
      <c r="AU113" s="34"/>
      <c r="AV113" s="6"/>
      <c r="AW113" s="34"/>
      <c r="AX113" s="6"/>
      <c r="AY113" s="34"/>
      <c r="BA113"/>
      <c r="BB113"/>
      <c r="BD113" s="107"/>
      <c r="BF113" s="6"/>
      <c r="BG113" s="6"/>
      <c r="BI113" s="45"/>
      <c r="BM113">
        <v>110</v>
      </c>
    </row>
    <row r="114" spans="1:65" x14ac:dyDescent="0.3">
      <c r="A114" t="s">
        <v>707</v>
      </c>
      <c r="B114" s="124">
        <v>46076</v>
      </c>
      <c r="C114" t="s">
        <v>66</v>
      </c>
      <c r="D114" t="s">
        <v>141</v>
      </c>
      <c r="E114" t="s">
        <v>134</v>
      </c>
      <c r="F114" t="s">
        <v>135</v>
      </c>
      <c r="G114" t="s">
        <v>70</v>
      </c>
      <c r="H114" t="s">
        <v>385</v>
      </c>
      <c r="I114" t="s">
        <v>284</v>
      </c>
      <c r="J114" t="s">
        <v>170</v>
      </c>
      <c r="K114" s="45" t="s">
        <v>708</v>
      </c>
      <c r="L114" t="s">
        <v>66</v>
      </c>
      <c r="M114" t="s">
        <v>66</v>
      </c>
      <c r="N114" t="s">
        <v>120</v>
      </c>
      <c r="O114" s="91">
        <v>998990</v>
      </c>
      <c r="P114" t="s">
        <v>709</v>
      </c>
      <c r="Q114" t="s">
        <v>78</v>
      </c>
      <c r="R114" s="107"/>
      <c r="S114" s="107"/>
      <c r="T114" s="107"/>
      <c r="U114" s="107"/>
      <c r="W114" s="6"/>
      <c r="Y114"/>
      <c r="AA114" s="107"/>
      <c r="AI114"/>
      <c r="AJ114"/>
      <c r="AK114"/>
      <c r="AL114"/>
      <c r="AM114"/>
      <c r="AN114" s="6"/>
      <c r="AO114" s="34"/>
      <c r="AP114" s="6"/>
      <c r="AQ114" s="174"/>
      <c r="AR114" s="6"/>
      <c r="AS114" s="34"/>
      <c r="AT114" s="6"/>
      <c r="AU114" s="34"/>
      <c r="AV114" s="6"/>
      <c r="AW114" s="34"/>
      <c r="AX114" s="6"/>
      <c r="AY114" s="34"/>
      <c r="BA114"/>
      <c r="BB114"/>
      <c r="BD114" s="107"/>
      <c r="BF114" s="6"/>
      <c r="BG114" s="6"/>
      <c r="BI114" s="45"/>
      <c r="BM114">
        <v>111</v>
      </c>
    </row>
    <row r="115" spans="1:65" x14ac:dyDescent="0.3">
      <c r="A115" t="s">
        <v>710</v>
      </c>
      <c r="B115" s="124">
        <v>46077</v>
      </c>
      <c r="C115" t="s">
        <v>66</v>
      </c>
      <c r="D115" t="s">
        <v>141</v>
      </c>
      <c r="E115" t="s">
        <v>332</v>
      </c>
      <c r="F115" t="s">
        <v>670</v>
      </c>
      <c r="G115" t="s">
        <v>70</v>
      </c>
      <c r="H115" t="s">
        <v>385</v>
      </c>
      <c r="I115" t="s">
        <v>284</v>
      </c>
      <c r="J115" t="s">
        <v>118</v>
      </c>
      <c r="K115" s="45" t="s">
        <v>386</v>
      </c>
      <c r="L115" t="s">
        <v>66</v>
      </c>
      <c r="M115" t="s">
        <v>66</v>
      </c>
      <c r="N115" t="s">
        <v>120</v>
      </c>
      <c r="O115" s="91">
        <v>200000</v>
      </c>
      <c r="P115" t="s">
        <v>711</v>
      </c>
      <c r="Q115" t="s">
        <v>78</v>
      </c>
      <c r="R115" s="107"/>
      <c r="S115" s="107"/>
      <c r="T115" s="107"/>
      <c r="U115" s="107"/>
      <c r="W115" s="6"/>
      <c r="Y115"/>
      <c r="AA115" s="107"/>
      <c r="AI115"/>
      <c r="AJ115"/>
      <c r="AK115"/>
      <c r="AL115"/>
      <c r="AM115"/>
      <c r="AN115" s="6"/>
      <c r="AO115" s="34"/>
      <c r="AP115" s="6"/>
      <c r="AQ115" s="174"/>
      <c r="AR115" s="6"/>
      <c r="AS115" s="34"/>
      <c r="AT115" s="6"/>
      <c r="AU115" s="34"/>
      <c r="AV115" s="6"/>
      <c r="AW115" s="34"/>
      <c r="AX115" s="6"/>
      <c r="AY115" s="34"/>
      <c r="BA115"/>
      <c r="BB115"/>
      <c r="BD115" s="107"/>
      <c r="BF115" s="6"/>
      <c r="BG115" s="6"/>
      <c r="BI115" s="45"/>
      <c r="BM115">
        <v>112</v>
      </c>
    </row>
    <row r="116" spans="1:65" x14ac:dyDescent="0.3">
      <c r="A116" t="s">
        <v>712</v>
      </c>
      <c r="B116" s="124">
        <v>46077</v>
      </c>
      <c r="C116" t="s">
        <v>66</v>
      </c>
      <c r="D116" t="s">
        <v>141</v>
      </c>
      <c r="E116" t="s">
        <v>332</v>
      </c>
      <c r="F116" t="s">
        <v>670</v>
      </c>
      <c r="G116" t="s">
        <v>70</v>
      </c>
      <c r="H116" t="s">
        <v>161</v>
      </c>
      <c r="I116" t="s">
        <v>162</v>
      </c>
      <c r="J116" t="s">
        <v>118</v>
      </c>
      <c r="K116" s="45" t="s">
        <v>713</v>
      </c>
      <c r="L116" t="s">
        <v>66</v>
      </c>
      <c r="M116" t="s">
        <v>66</v>
      </c>
      <c r="N116" t="s">
        <v>76</v>
      </c>
      <c r="O116" s="91">
        <v>580000</v>
      </c>
      <c r="P116" t="s">
        <v>714</v>
      </c>
      <c r="Q116" t="s">
        <v>78</v>
      </c>
      <c r="R116" s="107"/>
      <c r="S116" s="107"/>
      <c r="T116" s="107"/>
      <c r="U116" s="107"/>
      <c r="W116" s="6"/>
      <c r="Y116"/>
      <c r="AA116" s="107"/>
      <c r="AI116"/>
      <c r="AJ116"/>
      <c r="AK116"/>
      <c r="AL116"/>
      <c r="AM116"/>
      <c r="AN116" s="6"/>
      <c r="AO116" s="34"/>
      <c r="AP116" s="6"/>
      <c r="AQ116" s="174"/>
      <c r="AR116" s="6"/>
      <c r="AS116" s="34"/>
      <c r="AT116" s="6"/>
      <c r="AU116" s="34"/>
      <c r="AV116" s="6"/>
      <c r="AW116" s="34"/>
      <c r="AX116" s="6"/>
      <c r="AY116" s="34"/>
      <c r="BA116"/>
      <c r="BB116"/>
      <c r="BD116" s="107"/>
      <c r="BF116" s="6"/>
      <c r="BG116" s="6"/>
      <c r="BI116" s="45"/>
      <c r="BM116">
        <v>113</v>
      </c>
    </row>
    <row r="117" spans="1:65" x14ac:dyDescent="0.3">
      <c r="A117" t="s">
        <v>715</v>
      </c>
      <c r="B117" s="124">
        <v>46045</v>
      </c>
      <c r="C117" t="s">
        <v>66</v>
      </c>
      <c r="D117" t="s">
        <v>141</v>
      </c>
      <c r="E117" t="s">
        <v>332</v>
      </c>
      <c r="F117" t="s">
        <v>670</v>
      </c>
      <c r="G117" t="s">
        <v>70</v>
      </c>
      <c r="H117" t="s">
        <v>287</v>
      </c>
      <c r="I117" t="s">
        <v>716</v>
      </c>
      <c r="J117"/>
      <c r="K117" s="45" t="s">
        <v>540</v>
      </c>
      <c r="L117" t="s">
        <v>66</v>
      </c>
      <c r="M117" t="s">
        <v>66</v>
      </c>
      <c r="N117" t="s">
        <v>76</v>
      </c>
      <c r="O117" s="91">
        <v>0</v>
      </c>
      <c r="P117" t="s">
        <v>717</v>
      </c>
      <c r="Q117" t="s">
        <v>78</v>
      </c>
      <c r="R117" s="107"/>
      <c r="S117" s="107"/>
      <c r="T117" s="107"/>
      <c r="U117" s="107"/>
      <c r="W117" s="6"/>
      <c r="Y117"/>
      <c r="AA117" s="107"/>
      <c r="AI117"/>
      <c r="AJ117"/>
      <c r="AK117"/>
      <c r="AL117"/>
      <c r="AM117"/>
      <c r="AN117" s="6"/>
      <c r="AO117" s="34"/>
      <c r="AP117" s="6"/>
      <c r="AQ117" s="174"/>
      <c r="AR117" s="6"/>
      <c r="AS117" s="34"/>
      <c r="AT117" s="6"/>
      <c r="AU117" s="34"/>
      <c r="AV117" s="6"/>
      <c r="AW117" s="34"/>
      <c r="AX117" s="6"/>
      <c r="AY117" s="34"/>
      <c r="BA117"/>
      <c r="BB117"/>
      <c r="BD117" s="107"/>
      <c r="BF117" s="6"/>
      <c r="BG117" s="6"/>
      <c r="BI117" s="45"/>
      <c r="BM117">
        <v>114</v>
      </c>
    </row>
    <row r="118" spans="1:65" x14ac:dyDescent="0.3">
      <c r="A118" t="s">
        <v>718</v>
      </c>
      <c r="B118" s="124">
        <v>46045</v>
      </c>
      <c r="C118" t="s">
        <v>66</v>
      </c>
      <c r="D118" t="s">
        <v>141</v>
      </c>
      <c r="E118" t="s">
        <v>332</v>
      </c>
      <c r="F118" t="s">
        <v>670</v>
      </c>
      <c r="G118" t="s">
        <v>70</v>
      </c>
      <c r="H118" t="s">
        <v>287</v>
      </c>
      <c r="I118" t="s">
        <v>716</v>
      </c>
      <c r="J118"/>
      <c r="K118" s="45" t="s">
        <v>540</v>
      </c>
      <c r="L118" t="s">
        <v>66</v>
      </c>
      <c r="M118" t="s">
        <v>66</v>
      </c>
      <c r="N118" t="s">
        <v>76</v>
      </c>
      <c r="O118" s="91">
        <v>0</v>
      </c>
      <c r="P118" t="s">
        <v>719</v>
      </c>
      <c r="Q118" t="s">
        <v>78</v>
      </c>
      <c r="R118" s="107"/>
      <c r="S118" s="107"/>
      <c r="T118" s="107"/>
      <c r="U118" s="107"/>
      <c r="W118" s="6"/>
      <c r="Y118"/>
      <c r="AA118" s="107"/>
      <c r="AI118"/>
      <c r="AJ118"/>
      <c r="AK118"/>
      <c r="AL118"/>
      <c r="AM118"/>
      <c r="AN118" s="6"/>
      <c r="AO118" s="34"/>
      <c r="AP118" s="6"/>
      <c r="AQ118" s="174"/>
      <c r="AR118" s="6"/>
      <c r="AS118" s="34"/>
      <c r="AT118" s="6"/>
      <c r="AU118" s="34"/>
      <c r="AV118" s="6"/>
      <c r="AW118" s="34"/>
      <c r="AX118" s="6"/>
      <c r="AY118" s="34"/>
      <c r="BA118"/>
      <c r="BB118"/>
      <c r="BD118" s="107"/>
      <c r="BF118" s="6"/>
      <c r="BG118" s="6"/>
      <c r="BI118" s="45"/>
      <c r="BM118">
        <v>115</v>
      </c>
    </row>
    <row r="119" spans="1:65" x14ac:dyDescent="0.3">
      <c r="A119" t="s">
        <v>720</v>
      </c>
      <c r="B119" s="124">
        <v>46066</v>
      </c>
      <c r="C119" t="s">
        <v>66</v>
      </c>
      <c r="D119" t="s">
        <v>141</v>
      </c>
      <c r="E119" t="s">
        <v>282</v>
      </c>
      <c r="F119" t="s">
        <v>215</v>
      </c>
      <c r="G119" t="s">
        <v>97</v>
      </c>
      <c r="H119" t="s">
        <v>250</v>
      </c>
      <c r="I119" t="s">
        <v>251</v>
      </c>
      <c r="J119" t="s">
        <v>73</v>
      </c>
      <c r="K119" s="45" t="s">
        <v>721</v>
      </c>
      <c r="L119" t="s">
        <v>66</v>
      </c>
      <c r="M119" t="s">
        <v>75</v>
      </c>
      <c r="N119" t="s">
        <v>120</v>
      </c>
      <c r="O119" s="91">
        <v>7000000</v>
      </c>
      <c r="P119" t="s">
        <v>722</v>
      </c>
      <c r="Q119" t="s">
        <v>78</v>
      </c>
      <c r="R119" s="107"/>
      <c r="S119" s="107"/>
      <c r="T119" s="107"/>
      <c r="U119" s="107"/>
      <c r="V119" t="s">
        <v>723</v>
      </c>
      <c r="W119" s="6">
        <v>46073</v>
      </c>
      <c r="X119" t="s">
        <v>80</v>
      </c>
      <c r="Y119" t="s">
        <v>81</v>
      </c>
      <c r="Z119" t="s">
        <v>149</v>
      </c>
      <c r="AA119" s="107" t="s">
        <v>724</v>
      </c>
      <c r="AB119" t="s">
        <v>725</v>
      </c>
      <c r="AC119" t="s">
        <v>726</v>
      </c>
      <c r="AD119" t="s">
        <v>722</v>
      </c>
      <c r="AE119" t="s">
        <v>440</v>
      </c>
      <c r="AF119" t="s">
        <v>87</v>
      </c>
      <c r="AG119" t="s">
        <v>87</v>
      </c>
      <c r="AH119" t="s">
        <v>225</v>
      </c>
      <c r="AI119"/>
      <c r="AJ119"/>
      <c r="AK119" t="s">
        <v>727</v>
      </c>
      <c r="AL119" t="s">
        <v>155</v>
      </c>
      <c r="AM119" t="s">
        <v>91</v>
      </c>
      <c r="AN119" s="6"/>
      <c r="AO119" s="34"/>
      <c r="AP119" s="6">
        <v>46105</v>
      </c>
      <c r="AQ119" s="174">
        <v>0.41666666666666663</v>
      </c>
      <c r="AR119" s="6">
        <v>46106</v>
      </c>
      <c r="AS119" s="34">
        <v>0.58333333333333326</v>
      </c>
      <c r="AT119" s="6">
        <v>46106</v>
      </c>
      <c r="AU119" s="34">
        <v>0.70833333333333326</v>
      </c>
      <c r="AV119" s="6">
        <v>46106</v>
      </c>
      <c r="AW119" s="34"/>
      <c r="AX119" s="6">
        <v>46106</v>
      </c>
      <c r="AY119" s="34">
        <v>0.72916666666666663</v>
      </c>
      <c r="AZ119" t="s">
        <v>728</v>
      </c>
      <c r="BA119" t="s">
        <v>729</v>
      </c>
      <c r="BB119"/>
      <c r="BD119" s="107">
        <v>2000000</v>
      </c>
      <c r="BE119" t="s">
        <v>730</v>
      </c>
      <c r="BF119" s="6">
        <v>46106</v>
      </c>
      <c r="BG119" s="6">
        <v>46203</v>
      </c>
      <c r="BH119" t="s">
        <v>80</v>
      </c>
      <c r="BI119" s="45">
        <v>5000000</v>
      </c>
      <c r="BJ119" t="s">
        <v>95</v>
      </c>
      <c r="BL119" t="s">
        <v>75</v>
      </c>
      <c r="BM119">
        <v>116</v>
      </c>
    </row>
    <row r="120" spans="1:65" x14ac:dyDescent="0.3">
      <c r="A120" t="s">
        <v>731</v>
      </c>
      <c r="B120" s="124">
        <v>46077</v>
      </c>
      <c r="C120" t="s">
        <v>66</v>
      </c>
      <c r="D120" t="s">
        <v>141</v>
      </c>
      <c r="E120" t="s">
        <v>332</v>
      </c>
      <c r="F120" t="s">
        <v>670</v>
      </c>
      <c r="G120" t="s">
        <v>70</v>
      </c>
      <c r="H120" t="s">
        <v>127</v>
      </c>
      <c r="I120" t="s">
        <v>235</v>
      </c>
      <c r="J120" t="s">
        <v>73</v>
      </c>
      <c r="K120" s="45" t="s">
        <v>732</v>
      </c>
      <c r="L120" t="s">
        <v>66</v>
      </c>
      <c r="M120" t="s">
        <v>66</v>
      </c>
      <c r="N120" t="s">
        <v>76</v>
      </c>
      <c r="O120" s="91">
        <v>13292847.199999999</v>
      </c>
      <c r="P120" t="s">
        <v>733</v>
      </c>
      <c r="Q120" t="s">
        <v>78</v>
      </c>
      <c r="R120" s="107"/>
      <c r="S120" s="107"/>
      <c r="T120" s="107"/>
      <c r="U120" s="107"/>
      <c r="W120" s="6"/>
      <c r="Y120"/>
      <c r="AA120" s="107"/>
      <c r="AI120"/>
      <c r="AJ120"/>
      <c r="AK120"/>
      <c r="AL120"/>
      <c r="AM120"/>
      <c r="AN120" s="6"/>
      <c r="AO120" s="34"/>
      <c r="AP120" s="6"/>
      <c r="AQ120" s="174"/>
      <c r="AR120" s="6"/>
      <c r="AS120" s="34"/>
      <c r="AT120" s="6"/>
      <c r="AU120" s="34"/>
      <c r="AV120" s="6"/>
      <c r="AW120" s="34"/>
      <c r="AX120" s="6"/>
      <c r="AY120" s="34"/>
      <c r="BA120"/>
      <c r="BB120"/>
      <c r="BD120" s="107"/>
      <c r="BF120" s="6"/>
      <c r="BG120" s="6"/>
      <c r="BI120" s="45"/>
      <c r="BM120">
        <v>117</v>
      </c>
    </row>
    <row r="121" spans="1:65" x14ac:dyDescent="0.3">
      <c r="A121" t="s">
        <v>734</v>
      </c>
      <c r="B121" s="124">
        <v>46077</v>
      </c>
      <c r="C121" t="s">
        <v>66</v>
      </c>
      <c r="D121" t="s">
        <v>141</v>
      </c>
      <c r="E121" t="s">
        <v>332</v>
      </c>
      <c r="F121" t="s">
        <v>670</v>
      </c>
      <c r="G121" t="s">
        <v>70</v>
      </c>
      <c r="H121" t="s">
        <v>127</v>
      </c>
      <c r="I121" t="s">
        <v>389</v>
      </c>
      <c r="J121" t="s">
        <v>118</v>
      </c>
      <c r="K121" s="45" t="s">
        <v>735</v>
      </c>
      <c r="L121" t="s">
        <v>66</v>
      </c>
      <c r="M121" t="s">
        <v>66</v>
      </c>
      <c r="N121" t="s">
        <v>76</v>
      </c>
      <c r="O121" s="91">
        <v>365261</v>
      </c>
      <c r="P121" t="s">
        <v>736</v>
      </c>
      <c r="Q121" t="s">
        <v>78</v>
      </c>
      <c r="R121" s="107"/>
      <c r="S121" s="107"/>
      <c r="T121" s="107"/>
      <c r="U121" s="107"/>
      <c r="W121" s="6"/>
      <c r="Y121"/>
      <c r="AA121" s="107"/>
      <c r="AI121"/>
      <c r="AJ121"/>
      <c r="AK121"/>
      <c r="AL121"/>
      <c r="AM121"/>
      <c r="AN121" s="6"/>
      <c r="AO121" s="34"/>
      <c r="AP121" s="6"/>
      <c r="AQ121" s="174"/>
      <c r="AR121" s="6"/>
      <c r="AS121" s="34"/>
      <c r="AT121" s="6"/>
      <c r="AU121" s="34"/>
      <c r="AV121" s="6"/>
      <c r="AW121" s="34"/>
      <c r="AX121" s="6"/>
      <c r="AY121" s="34"/>
      <c r="BA121"/>
      <c r="BB121"/>
      <c r="BD121" s="107"/>
      <c r="BF121" s="6"/>
      <c r="BG121" s="6"/>
      <c r="BI121" s="45"/>
      <c r="BM121">
        <v>118</v>
      </c>
    </row>
    <row r="122" spans="1:65" x14ac:dyDescent="0.3">
      <c r="A122" t="s">
        <v>737</v>
      </c>
      <c r="B122" s="124">
        <v>46077</v>
      </c>
      <c r="C122" t="s">
        <v>66</v>
      </c>
      <c r="D122" t="s">
        <v>141</v>
      </c>
      <c r="E122" t="s">
        <v>587</v>
      </c>
      <c r="F122" t="s">
        <v>215</v>
      </c>
      <c r="G122" t="s">
        <v>97</v>
      </c>
      <c r="H122" t="s">
        <v>309</v>
      </c>
      <c r="I122" t="s">
        <v>738</v>
      </c>
      <c r="J122" t="s">
        <v>118</v>
      </c>
      <c r="K122" s="45" t="s">
        <v>739</v>
      </c>
      <c r="L122" t="s">
        <v>66</v>
      </c>
      <c r="M122" t="s">
        <v>66</v>
      </c>
      <c r="N122" t="s">
        <v>120</v>
      </c>
      <c r="O122" s="91">
        <v>344200</v>
      </c>
      <c r="P122" t="s">
        <v>740</v>
      </c>
      <c r="Q122" t="s">
        <v>78</v>
      </c>
      <c r="R122" s="107"/>
      <c r="S122" s="107"/>
      <c r="T122" s="107"/>
      <c r="U122" s="107"/>
      <c r="W122" s="6"/>
      <c r="Y122"/>
      <c r="AA122" s="107"/>
      <c r="AI122"/>
      <c r="AJ122"/>
      <c r="AK122"/>
      <c r="AL122"/>
      <c r="AM122"/>
      <c r="AN122" s="6"/>
      <c r="AO122" s="34"/>
      <c r="AP122" s="6"/>
      <c r="AQ122" s="174"/>
      <c r="AR122" s="6"/>
      <c r="AS122" s="34"/>
      <c r="AT122" s="6"/>
      <c r="AU122" s="34"/>
      <c r="AV122" s="6"/>
      <c r="AW122" s="34"/>
      <c r="AX122" s="6"/>
      <c r="AY122" s="34"/>
      <c r="BA122"/>
      <c r="BB122"/>
      <c r="BD122" s="107"/>
      <c r="BF122" s="6"/>
      <c r="BG122" s="6"/>
      <c r="BI122" s="45"/>
      <c r="BM122">
        <v>119</v>
      </c>
    </row>
    <row r="123" spans="1:65" x14ac:dyDescent="0.3">
      <c r="A123" t="s">
        <v>741</v>
      </c>
      <c r="B123" s="124">
        <v>46077</v>
      </c>
      <c r="C123" t="s">
        <v>66</v>
      </c>
      <c r="D123" t="s">
        <v>141</v>
      </c>
      <c r="E123" t="s">
        <v>214</v>
      </c>
      <c r="F123" t="s">
        <v>553</v>
      </c>
      <c r="G123" t="s">
        <v>97</v>
      </c>
      <c r="H123" t="s">
        <v>181</v>
      </c>
      <c r="I123" t="s">
        <v>742</v>
      </c>
      <c r="J123" t="s">
        <v>118</v>
      </c>
      <c r="K123" s="45" t="s">
        <v>743</v>
      </c>
      <c r="L123" t="s">
        <v>66</v>
      </c>
      <c r="M123" t="s">
        <v>66</v>
      </c>
      <c r="N123" t="s">
        <v>120</v>
      </c>
      <c r="O123" s="91">
        <v>580000</v>
      </c>
      <c r="P123" t="s">
        <v>744</v>
      </c>
      <c r="Q123" t="s">
        <v>78</v>
      </c>
      <c r="R123" s="107"/>
      <c r="S123" s="107"/>
      <c r="T123" s="107"/>
      <c r="U123" s="107"/>
      <c r="W123" s="6"/>
      <c r="Y123"/>
      <c r="AA123" s="107"/>
      <c r="AI123"/>
      <c r="AJ123"/>
      <c r="AK123"/>
      <c r="AL123"/>
      <c r="AM123"/>
      <c r="AN123" s="6"/>
      <c r="AO123" s="34"/>
      <c r="AP123" s="6"/>
      <c r="AQ123" s="174"/>
      <c r="AR123" s="6"/>
      <c r="AS123" s="34"/>
      <c r="AT123" s="6"/>
      <c r="AU123" s="34"/>
      <c r="AV123" s="6"/>
      <c r="AW123" s="34"/>
      <c r="AX123" s="6"/>
      <c r="AY123" s="34"/>
      <c r="BA123"/>
      <c r="BB123"/>
      <c r="BD123" s="107"/>
      <c r="BF123" s="6"/>
      <c r="BG123" s="6"/>
      <c r="BI123" s="45"/>
      <c r="BM123">
        <v>120</v>
      </c>
    </row>
    <row r="124" spans="1:65" x14ac:dyDescent="0.3">
      <c r="A124" t="s">
        <v>745</v>
      </c>
      <c r="B124" s="124">
        <v>46078</v>
      </c>
      <c r="C124" t="s">
        <v>66</v>
      </c>
      <c r="D124" t="s">
        <v>141</v>
      </c>
      <c r="E124" t="s">
        <v>746</v>
      </c>
      <c r="F124" t="s">
        <v>215</v>
      </c>
      <c r="G124" t="s">
        <v>97</v>
      </c>
      <c r="H124" t="s">
        <v>632</v>
      </c>
      <c r="I124" t="s">
        <v>747</v>
      </c>
      <c r="J124" t="s">
        <v>118</v>
      </c>
      <c r="K124" s="45" t="s">
        <v>748</v>
      </c>
      <c r="L124" t="s">
        <v>66</v>
      </c>
      <c r="M124" t="s">
        <v>66</v>
      </c>
      <c r="N124" t="s">
        <v>120</v>
      </c>
      <c r="O124" s="91">
        <v>103018</v>
      </c>
      <c r="P124" t="s">
        <v>749</v>
      </c>
      <c r="Q124" t="s">
        <v>78</v>
      </c>
      <c r="R124" s="107"/>
      <c r="S124" s="107"/>
      <c r="T124" s="107"/>
      <c r="U124" s="107"/>
      <c r="W124" s="6"/>
      <c r="Y124"/>
      <c r="AA124" s="107"/>
      <c r="AI124"/>
      <c r="AJ124"/>
      <c r="AK124"/>
      <c r="AL124"/>
      <c r="AM124"/>
      <c r="AN124" s="6"/>
      <c r="AO124" s="34"/>
      <c r="AP124" s="6"/>
      <c r="AQ124" s="174"/>
      <c r="AR124" s="6"/>
      <c r="AS124" s="34"/>
      <c r="AT124" s="6"/>
      <c r="AU124" s="34"/>
      <c r="AV124" s="6"/>
      <c r="AW124" s="34"/>
      <c r="AX124" s="6"/>
      <c r="AY124" s="34"/>
      <c r="BA124"/>
      <c r="BB124"/>
      <c r="BD124" s="107"/>
      <c r="BF124" s="6"/>
      <c r="BG124" s="6"/>
      <c r="BI124" s="45"/>
      <c r="BM124">
        <v>121</v>
      </c>
    </row>
    <row r="125" spans="1:65" x14ac:dyDescent="0.3">
      <c r="A125" t="s">
        <v>750</v>
      </c>
      <c r="B125" s="124">
        <v>46078</v>
      </c>
      <c r="C125" t="s">
        <v>66</v>
      </c>
      <c r="D125" t="s">
        <v>141</v>
      </c>
      <c r="E125" t="s">
        <v>746</v>
      </c>
      <c r="F125" t="s">
        <v>215</v>
      </c>
      <c r="G125" t="s">
        <v>97</v>
      </c>
      <c r="H125" t="s">
        <v>632</v>
      </c>
      <c r="I125" t="s">
        <v>747</v>
      </c>
      <c r="J125" t="s">
        <v>118</v>
      </c>
      <c r="K125" s="45" t="s">
        <v>751</v>
      </c>
      <c r="L125" t="s">
        <v>66</v>
      </c>
      <c r="M125" t="s">
        <v>66</v>
      </c>
      <c r="N125" t="s">
        <v>120</v>
      </c>
      <c r="O125" s="91">
        <v>103018</v>
      </c>
      <c r="P125" t="s">
        <v>752</v>
      </c>
      <c r="Q125" t="s">
        <v>78</v>
      </c>
      <c r="R125" s="107"/>
      <c r="S125" s="107"/>
      <c r="T125" s="107"/>
      <c r="U125" s="107"/>
      <c r="W125" s="6"/>
      <c r="Y125"/>
      <c r="AA125" s="107"/>
      <c r="AI125"/>
      <c r="AJ125"/>
      <c r="AK125"/>
      <c r="AL125"/>
      <c r="AM125"/>
      <c r="AN125" s="6"/>
      <c r="AO125" s="34"/>
      <c r="AP125" s="6"/>
      <c r="AQ125" s="174"/>
      <c r="AR125" s="6"/>
      <c r="AS125" s="34"/>
      <c r="AT125" s="6"/>
      <c r="AU125" s="34"/>
      <c r="AV125" s="6"/>
      <c r="AW125" s="34"/>
      <c r="AX125" s="6"/>
      <c r="AY125" s="34"/>
      <c r="BA125"/>
      <c r="BB125"/>
      <c r="BD125" s="107"/>
      <c r="BF125" s="6"/>
      <c r="BG125" s="6"/>
      <c r="BI125" s="45"/>
      <c r="BM125">
        <v>122</v>
      </c>
    </row>
    <row r="126" spans="1:65" x14ac:dyDescent="0.3">
      <c r="A126" t="s">
        <v>753</v>
      </c>
      <c r="B126" s="124">
        <v>46078</v>
      </c>
      <c r="C126" t="s">
        <v>66</v>
      </c>
      <c r="D126" t="s">
        <v>141</v>
      </c>
      <c r="E126" t="s">
        <v>277</v>
      </c>
      <c r="F126" t="s">
        <v>278</v>
      </c>
      <c r="G126" t="s">
        <v>70</v>
      </c>
      <c r="H126" t="s">
        <v>127</v>
      </c>
      <c r="I126" t="s">
        <v>389</v>
      </c>
      <c r="J126" t="s">
        <v>118</v>
      </c>
      <c r="K126" s="45" t="s">
        <v>754</v>
      </c>
      <c r="L126" t="s">
        <v>66</v>
      </c>
      <c r="M126" t="s">
        <v>66</v>
      </c>
      <c r="N126" t="s">
        <v>76</v>
      </c>
      <c r="O126" s="91">
        <v>11500</v>
      </c>
      <c r="P126" t="s">
        <v>755</v>
      </c>
      <c r="Q126" t="s">
        <v>78</v>
      </c>
      <c r="R126" s="107"/>
      <c r="S126" s="107"/>
      <c r="T126" s="107"/>
      <c r="U126" s="107"/>
      <c r="W126" s="6"/>
      <c r="Y126"/>
      <c r="AA126" s="107"/>
      <c r="AI126"/>
      <c r="AJ126"/>
      <c r="AK126"/>
      <c r="AL126"/>
      <c r="AM126"/>
      <c r="AN126" s="6"/>
      <c r="AO126" s="34"/>
      <c r="AP126" s="6"/>
      <c r="AQ126" s="174"/>
      <c r="AR126" s="6"/>
      <c r="AS126" s="34"/>
      <c r="AT126" s="6"/>
      <c r="AU126" s="34"/>
      <c r="AV126" s="6"/>
      <c r="AW126" s="34"/>
      <c r="AX126" s="6"/>
      <c r="AY126" s="34"/>
      <c r="BA126"/>
      <c r="BB126"/>
      <c r="BD126" s="107"/>
      <c r="BF126" s="6"/>
      <c r="BG126" s="6"/>
      <c r="BI126" s="45"/>
      <c r="BM126">
        <v>123</v>
      </c>
    </row>
    <row r="127" spans="1:65" x14ac:dyDescent="0.3">
      <c r="A127" t="s">
        <v>756</v>
      </c>
      <c r="B127" s="124">
        <v>46078</v>
      </c>
      <c r="C127" t="s">
        <v>66</v>
      </c>
      <c r="D127" t="s">
        <v>141</v>
      </c>
      <c r="E127" t="s">
        <v>277</v>
      </c>
      <c r="F127" t="s">
        <v>278</v>
      </c>
      <c r="G127" t="s">
        <v>70</v>
      </c>
      <c r="H127" t="s">
        <v>319</v>
      </c>
      <c r="I127" t="s">
        <v>579</v>
      </c>
      <c r="J127" t="s">
        <v>118</v>
      </c>
      <c r="K127" s="45" t="s">
        <v>757</v>
      </c>
      <c r="L127" t="s">
        <v>66</v>
      </c>
      <c r="M127" t="s">
        <v>66</v>
      </c>
      <c r="N127" t="s">
        <v>76</v>
      </c>
      <c r="O127" s="91">
        <v>30000</v>
      </c>
      <c r="P127" t="s">
        <v>758</v>
      </c>
      <c r="Q127" t="s">
        <v>78</v>
      </c>
      <c r="R127" s="107"/>
      <c r="S127" s="107"/>
      <c r="T127" s="107"/>
      <c r="U127" s="107"/>
      <c r="W127" s="6"/>
      <c r="Y127"/>
      <c r="AA127" s="107"/>
      <c r="AI127"/>
      <c r="AJ127"/>
      <c r="AK127"/>
      <c r="AL127"/>
      <c r="AM127"/>
      <c r="AN127" s="6"/>
      <c r="AO127" s="34"/>
      <c r="AP127" s="6"/>
      <c r="AQ127" s="174"/>
      <c r="AR127" s="6"/>
      <c r="AS127" s="34"/>
      <c r="AT127" s="6"/>
      <c r="AU127" s="34"/>
      <c r="AV127" s="6"/>
      <c r="AW127" s="34"/>
      <c r="AX127" s="6"/>
      <c r="AY127" s="34"/>
      <c r="BA127"/>
      <c r="BB127"/>
      <c r="BD127" s="107"/>
      <c r="BF127" s="6"/>
      <c r="BG127" s="6"/>
      <c r="BI127" s="45"/>
      <c r="BM127">
        <v>124</v>
      </c>
    </row>
    <row r="128" spans="1:65" x14ac:dyDescent="0.3">
      <c r="A128" t="s">
        <v>759</v>
      </c>
      <c r="B128" s="124">
        <v>46078</v>
      </c>
      <c r="C128" t="s">
        <v>66</v>
      </c>
      <c r="D128" t="s">
        <v>141</v>
      </c>
      <c r="E128" t="s">
        <v>760</v>
      </c>
      <c r="F128" t="s">
        <v>215</v>
      </c>
      <c r="G128" t="s">
        <v>97</v>
      </c>
      <c r="H128" t="s">
        <v>116</v>
      </c>
      <c r="I128" t="s">
        <v>761</v>
      </c>
      <c r="J128" t="s">
        <v>118</v>
      </c>
      <c r="K128" s="45" t="s">
        <v>762</v>
      </c>
      <c r="L128" t="s">
        <v>66</v>
      </c>
      <c r="M128" t="s">
        <v>66</v>
      </c>
      <c r="N128" t="s">
        <v>120</v>
      </c>
      <c r="O128" s="91">
        <v>8745</v>
      </c>
      <c r="P128" t="s">
        <v>763</v>
      </c>
      <c r="Q128" t="s">
        <v>78</v>
      </c>
      <c r="R128" s="107"/>
      <c r="S128" s="107"/>
      <c r="T128" s="107"/>
      <c r="U128" s="107"/>
      <c r="W128" s="6"/>
      <c r="Y128"/>
      <c r="AA128" s="107"/>
      <c r="AI128"/>
      <c r="AJ128"/>
      <c r="AK128"/>
      <c r="AL128"/>
      <c r="AM128"/>
      <c r="AN128" s="6"/>
      <c r="AO128" s="34"/>
      <c r="AP128" s="6"/>
      <c r="AQ128" s="174"/>
      <c r="AR128" s="6"/>
      <c r="AS128" s="34"/>
      <c r="AT128" s="6"/>
      <c r="AU128" s="34"/>
      <c r="AV128" s="6"/>
      <c r="AW128" s="34"/>
      <c r="AX128" s="6"/>
      <c r="AY128" s="34"/>
      <c r="BA128"/>
      <c r="BB128"/>
      <c r="BD128" s="107"/>
      <c r="BF128" s="6"/>
      <c r="BG128" s="6"/>
      <c r="BI128" s="45"/>
      <c r="BM128">
        <v>125</v>
      </c>
    </row>
    <row r="129" spans="1:65" x14ac:dyDescent="0.3">
      <c r="A129" t="s">
        <v>764</v>
      </c>
      <c r="B129" s="124">
        <v>46078</v>
      </c>
      <c r="C129" t="s">
        <v>66</v>
      </c>
      <c r="D129" t="s">
        <v>141</v>
      </c>
      <c r="E129" t="s">
        <v>760</v>
      </c>
      <c r="F129" t="s">
        <v>215</v>
      </c>
      <c r="G129" t="s">
        <v>97</v>
      </c>
      <c r="H129" t="s">
        <v>116</v>
      </c>
      <c r="I129" t="s">
        <v>765</v>
      </c>
      <c r="J129" t="s">
        <v>118</v>
      </c>
      <c r="K129" s="45" t="s">
        <v>766</v>
      </c>
      <c r="L129" t="s">
        <v>66</v>
      </c>
      <c r="M129" t="s">
        <v>66</v>
      </c>
      <c r="N129" t="s">
        <v>120</v>
      </c>
      <c r="O129" s="91">
        <v>108022</v>
      </c>
      <c r="P129" t="s">
        <v>767</v>
      </c>
      <c r="Q129" t="s">
        <v>78</v>
      </c>
      <c r="R129" s="107"/>
      <c r="S129" s="107"/>
      <c r="T129" s="107"/>
      <c r="U129" s="107"/>
      <c r="W129" s="6"/>
      <c r="Y129"/>
      <c r="AA129" s="107"/>
      <c r="AI129"/>
      <c r="AJ129"/>
      <c r="AK129"/>
      <c r="AL129"/>
      <c r="AM129"/>
      <c r="AN129" s="6"/>
      <c r="AO129" s="34"/>
      <c r="AP129" s="6"/>
      <c r="AQ129" s="174"/>
      <c r="AR129" s="6"/>
      <c r="AS129" s="34"/>
      <c r="AT129" s="6"/>
      <c r="AU129" s="34"/>
      <c r="AV129" s="6"/>
      <c r="AW129" s="34"/>
      <c r="AX129" s="6"/>
      <c r="AY129" s="34"/>
      <c r="BA129"/>
      <c r="BB129"/>
      <c r="BD129" s="107"/>
      <c r="BF129" s="6"/>
      <c r="BG129" s="6"/>
      <c r="BI129" s="45"/>
      <c r="BM129">
        <v>126</v>
      </c>
    </row>
    <row r="130" spans="1:65" x14ac:dyDescent="0.3">
      <c r="A130" t="s">
        <v>768</v>
      </c>
      <c r="B130" s="124">
        <v>46078</v>
      </c>
      <c r="C130" t="s">
        <v>66</v>
      </c>
      <c r="D130" t="s">
        <v>141</v>
      </c>
      <c r="E130" t="s">
        <v>760</v>
      </c>
      <c r="F130" t="s">
        <v>215</v>
      </c>
      <c r="G130" t="s">
        <v>97</v>
      </c>
      <c r="H130" t="s">
        <v>116</v>
      </c>
      <c r="I130" t="s">
        <v>698</v>
      </c>
      <c r="J130" t="s">
        <v>118</v>
      </c>
      <c r="K130" s="45" t="s">
        <v>769</v>
      </c>
      <c r="L130" t="s">
        <v>66</v>
      </c>
      <c r="M130" t="s">
        <v>66</v>
      </c>
      <c r="N130" t="s">
        <v>120</v>
      </c>
      <c r="O130" s="91">
        <v>68377</v>
      </c>
      <c r="P130" t="s">
        <v>770</v>
      </c>
      <c r="Q130" t="s">
        <v>78</v>
      </c>
      <c r="R130" s="107"/>
      <c r="S130" s="107"/>
      <c r="T130" s="107"/>
      <c r="U130" s="107"/>
      <c r="W130" s="6"/>
      <c r="Y130"/>
      <c r="AA130" s="107"/>
      <c r="AI130"/>
      <c r="AJ130"/>
      <c r="AK130"/>
      <c r="AL130"/>
      <c r="AM130"/>
      <c r="AN130" s="6"/>
      <c r="AO130" s="34"/>
      <c r="AP130" s="6"/>
      <c r="AQ130" s="174"/>
      <c r="AR130" s="6"/>
      <c r="AS130" s="34"/>
      <c r="AT130" s="6"/>
      <c r="AU130" s="34"/>
      <c r="AV130" s="6"/>
      <c r="AW130" s="34"/>
      <c r="AX130" s="6"/>
      <c r="AY130" s="34"/>
      <c r="BA130"/>
      <c r="BB130"/>
      <c r="BD130" s="107"/>
      <c r="BF130" s="6"/>
      <c r="BG130" s="6"/>
      <c r="BI130" s="45"/>
      <c r="BM130">
        <v>127</v>
      </c>
    </row>
    <row r="131" spans="1:65" x14ac:dyDescent="0.3">
      <c r="A131" t="s">
        <v>771</v>
      </c>
      <c r="B131" s="124">
        <v>46078</v>
      </c>
      <c r="C131" t="s">
        <v>66</v>
      </c>
      <c r="D131" t="s">
        <v>141</v>
      </c>
      <c r="E131" t="s">
        <v>760</v>
      </c>
      <c r="F131" t="s">
        <v>215</v>
      </c>
      <c r="G131" t="s">
        <v>97</v>
      </c>
      <c r="H131" t="s">
        <v>181</v>
      </c>
      <c r="I131" t="s">
        <v>546</v>
      </c>
      <c r="J131" t="s">
        <v>118</v>
      </c>
      <c r="K131" s="45" t="s">
        <v>772</v>
      </c>
      <c r="L131" t="s">
        <v>66</v>
      </c>
      <c r="M131" t="s">
        <v>66</v>
      </c>
      <c r="N131" t="s">
        <v>120</v>
      </c>
      <c r="O131" s="91">
        <v>52986</v>
      </c>
      <c r="P131" t="s">
        <v>773</v>
      </c>
      <c r="Q131" t="s">
        <v>78</v>
      </c>
      <c r="R131" s="107"/>
      <c r="S131" s="107"/>
      <c r="T131" s="107"/>
      <c r="U131" s="107"/>
      <c r="W131" s="6"/>
      <c r="Y131"/>
      <c r="AA131" s="107"/>
      <c r="AI131"/>
      <c r="AJ131"/>
      <c r="AK131"/>
      <c r="AL131"/>
      <c r="AM131"/>
      <c r="AN131" s="6"/>
      <c r="AO131" s="34"/>
      <c r="AP131" s="6"/>
      <c r="AQ131" s="174"/>
      <c r="AR131" s="6"/>
      <c r="AS131" s="34"/>
      <c r="AT131" s="6"/>
      <c r="AU131" s="34"/>
      <c r="AV131" s="6"/>
      <c r="AW131" s="34"/>
      <c r="AX131" s="6"/>
      <c r="AY131" s="34"/>
      <c r="BA131"/>
      <c r="BB131"/>
      <c r="BD131" s="107"/>
      <c r="BF131" s="6"/>
      <c r="BG131" s="6"/>
      <c r="BI131" s="45"/>
      <c r="BM131">
        <v>128</v>
      </c>
    </row>
    <row r="132" spans="1:65" x14ac:dyDescent="0.3">
      <c r="A132" t="s">
        <v>774</v>
      </c>
      <c r="B132" s="124">
        <v>46078</v>
      </c>
      <c r="C132" t="s">
        <v>66</v>
      </c>
      <c r="D132" t="s">
        <v>141</v>
      </c>
      <c r="E132" t="s">
        <v>760</v>
      </c>
      <c r="F132" t="s">
        <v>215</v>
      </c>
      <c r="G132" t="s">
        <v>97</v>
      </c>
      <c r="H132" t="s">
        <v>116</v>
      </c>
      <c r="I132" t="s">
        <v>117</v>
      </c>
      <c r="J132" t="s">
        <v>118</v>
      </c>
      <c r="K132" s="45" t="s">
        <v>775</v>
      </c>
      <c r="L132" t="s">
        <v>66</v>
      </c>
      <c r="M132" t="s">
        <v>66</v>
      </c>
      <c r="N132" t="s">
        <v>120</v>
      </c>
      <c r="O132" s="91">
        <v>78323</v>
      </c>
      <c r="P132" t="s">
        <v>776</v>
      </c>
      <c r="Q132" t="s">
        <v>78</v>
      </c>
      <c r="R132" s="107"/>
      <c r="S132" s="107"/>
      <c r="T132" s="107"/>
      <c r="U132" s="107"/>
      <c r="W132" s="6"/>
      <c r="Y132"/>
      <c r="AA132" s="107"/>
      <c r="AI132"/>
      <c r="AJ132"/>
      <c r="AK132"/>
      <c r="AL132"/>
      <c r="AM132"/>
      <c r="AN132" s="6"/>
      <c r="AO132" s="34"/>
      <c r="AP132" s="6"/>
      <c r="AQ132" s="174"/>
      <c r="AR132" s="6"/>
      <c r="AS132" s="34"/>
      <c r="AT132" s="6"/>
      <c r="AU132" s="34"/>
      <c r="AV132" s="6"/>
      <c r="AW132" s="34"/>
      <c r="AX132" s="6"/>
      <c r="AY132" s="34"/>
      <c r="BA132"/>
      <c r="BB132"/>
      <c r="BD132" s="107"/>
      <c r="BF132" s="6"/>
      <c r="BG132" s="6"/>
      <c r="BI132" s="45"/>
      <c r="BM132">
        <v>129</v>
      </c>
    </row>
    <row r="133" spans="1:65" x14ac:dyDescent="0.3">
      <c r="A133" t="s">
        <v>777</v>
      </c>
      <c r="B133" s="124">
        <v>46079</v>
      </c>
      <c r="C133" t="s">
        <v>66</v>
      </c>
      <c r="D133" t="s">
        <v>141</v>
      </c>
      <c r="E133" t="s">
        <v>214</v>
      </c>
      <c r="F133" t="s">
        <v>553</v>
      </c>
      <c r="G133" t="s">
        <v>97</v>
      </c>
      <c r="H133" t="s">
        <v>116</v>
      </c>
      <c r="I133" t="s">
        <v>117</v>
      </c>
      <c r="J133" t="s">
        <v>118</v>
      </c>
      <c r="K133" s="45" t="s">
        <v>778</v>
      </c>
      <c r="L133" t="s">
        <v>66</v>
      </c>
      <c r="M133" t="s">
        <v>66</v>
      </c>
      <c r="N133" t="s">
        <v>120</v>
      </c>
      <c r="O133" s="91">
        <v>580000</v>
      </c>
      <c r="P133" t="s">
        <v>779</v>
      </c>
      <c r="Q133" t="s">
        <v>78</v>
      </c>
      <c r="R133" s="107"/>
      <c r="S133" s="107"/>
      <c r="T133" s="107"/>
      <c r="U133" s="107"/>
      <c r="W133" s="6"/>
      <c r="Y133"/>
      <c r="AA133" s="107"/>
      <c r="AI133"/>
      <c r="AJ133"/>
      <c r="AK133"/>
      <c r="AL133"/>
      <c r="AM133"/>
      <c r="AN133" s="6"/>
      <c r="AO133" s="34"/>
      <c r="AP133" s="6"/>
      <c r="AQ133" s="174"/>
      <c r="AR133" s="6"/>
      <c r="AS133" s="34"/>
      <c r="AT133" s="6"/>
      <c r="AU133" s="34"/>
      <c r="AV133" s="6"/>
      <c r="AW133" s="34"/>
      <c r="AX133" s="6"/>
      <c r="AY133" s="34"/>
      <c r="BA133"/>
      <c r="BB133"/>
      <c r="BD133" s="107"/>
      <c r="BF133" s="6"/>
      <c r="BG133" s="6"/>
      <c r="BI133" s="45"/>
      <c r="BM133">
        <v>130</v>
      </c>
    </row>
    <row r="134" spans="1:65" x14ac:dyDescent="0.3">
      <c r="A134" t="s">
        <v>780</v>
      </c>
      <c r="B134" s="124">
        <v>46079</v>
      </c>
      <c r="C134" t="s">
        <v>66</v>
      </c>
      <c r="D134" t="s">
        <v>141</v>
      </c>
      <c r="E134" t="s">
        <v>277</v>
      </c>
      <c r="F134" t="s">
        <v>278</v>
      </c>
      <c r="G134" t="s">
        <v>97</v>
      </c>
      <c r="H134" t="s">
        <v>181</v>
      </c>
      <c r="I134" t="s">
        <v>546</v>
      </c>
      <c r="J134" t="s">
        <v>118</v>
      </c>
      <c r="K134" s="45" t="s">
        <v>781</v>
      </c>
      <c r="L134" t="s">
        <v>66</v>
      </c>
      <c r="M134" t="s">
        <v>66</v>
      </c>
      <c r="N134" t="s">
        <v>120</v>
      </c>
      <c r="O134" s="91">
        <v>13618</v>
      </c>
      <c r="P134" t="s">
        <v>782</v>
      </c>
      <c r="Q134" t="s">
        <v>78</v>
      </c>
      <c r="R134" s="107"/>
      <c r="S134" s="107"/>
      <c r="T134" s="107"/>
      <c r="U134" s="107"/>
      <c r="W134" s="6"/>
      <c r="Y134"/>
      <c r="AA134" s="107"/>
      <c r="AI134"/>
      <c r="AJ134"/>
      <c r="AK134"/>
      <c r="AL134"/>
      <c r="AM134"/>
      <c r="AN134" s="6"/>
      <c r="AO134" s="34"/>
      <c r="AP134" s="6"/>
      <c r="AQ134" s="174"/>
      <c r="AR134" s="6"/>
      <c r="AS134" s="34"/>
      <c r="AT134" s="6"/>
      <c r="AU134" s="34"/>
      <c r="AV134" s="6"/>
      <c r="AW134" s="34"/>
      <c r="AX134" s="6"/>
      <c r="AY134" s="34"/>
      <c r="BA134"/>
      <c r="BB134"/>
      <c r="BD134" s="107"/>
      <c r="BF134" s="6"/>
      <c r="BG134" s="6"/>
      <c r="BI134" s="45"/>
      <c r="BM134">
        <v>131</v>
      </c>
    </row>
    <row r="135" spans="1:65" x14ac:dyDescent="0.3">
      <c r="A135" t="s">
        <v>783</v>
      </c>
      <c r="B135" s="124">
        <v>46079</v>
      </c>
      <c r="C135" t="s">
        <v>66</v>
      </c>
      <c r="D135" t="s">
        <v>141</v>
      </c>
      <c r="E135" t="s">
        <v>277</v>
      </c>
      <c r="F135" t="s">
        <v>278</v>
      </c>
      <c r="G135" t="s">
        <v>97</v>
      </c>
      <c r="H135" t="s">
        <v>116</v>
      </c>
      <c r="I135" t="s">
        <v>698</v>
      </c>
      <c r="J135" t="s">
        <v>118</v>
      </c>
      <c r="K135" s="45" t="s">
        <v>784</v>
      </c>
      <c r="L135" t="s">
        <v>66</v>
      </c>
      <c r="M135" t="s">
        <v>66</v>
      </c>
      <c r="N135" t="s">
        <v>120</v>
      </c>
      <c r="O135" s="91">
        <v>40000</v>
      </c>
      <c r="P135" t="s">
        <v>785</v>
      </c>
      <c r="Q135" t="s">
        <v>78</v>
      </c>
      <c r="R135" s="107"/>
      <c r="S135" s="107"/>
      <c r="T135" s="107"/>
      <c r="U135" s="107"/>
      <c r="W135" s="6"/>
      <c r="Y135"/>
      <c r="AA135" s="107"/>
      <c r="AI135"/>
      <c r="AJ135"/>
      <c r="AK135"/>
      <c r="AL135"/>
      <c r="AM135"/>
      <c r="AN135" s="6"/>
      <c r="AO135" s="34"/>
      <c r="AP135" s="6"/>
      <c r="AQ135" s="174"/>
      <c r="AR135" s="6"/>
      <c r="AS135" s="34"/>
      <c r="AT135" s="6"/>
      <c r="AU135" s="34"/>
      <c r="AV135" s="6"/>
      <c r="AW135" s="34"/>
      <c r="AX135" s="6"/>
      <c r="AY135" s="34"/>
      <c r="BA135"/>
      <c r="BB135"/>
      <c r="BD135" s="107"/>
      <c r="BF135" s="6"/>
      <c r="BG135" s="6"/>
      <c r="BI135" s="45"/>
      <c r="BM135">
        <v>132</v>
      </c>
    </row>
    <row r="136" spans="1:65" x14ac:dyDescent="0.3">
      <c r="A136" t="s">
        <v>786</v>
      </c>
      <c r="B136" s="124">
        <v>46079</v>
      </c>
      <c r="C136" t="s">
        <v>66</v>
      </c>
      <c r="D136" t="s">
        <v>141</v>
      </c>
      <c r="E136" t="s">
        <v>262</v>
      </c>
      <c r="F136" t="s">
        <v>215</v>
      </c>
      <c r="G136" t="s">
        <v>70</v>
      </c>
      <c r="H136" t="s">
        <v>127</v>
      </c>
      <c r="I136" t="s">
        <v>787</v>
      </c>
      <c r="J136" t="s">
        <v>118</v>
      </c>
      <c r="K136" s="45" t="s">
        <v>788</v>
      </c>
      <c r="L136" t="s">
        <v>66</v>
      </c>
      <c r="M136" t="s">
        <v>66</v>
      </c>
      <c r="N136" t="s">
        <v>76</v>
      </c>
      <c r="O136" s="91">
        <v>250000</v>
      </c>
      <c r="P136" t="s">
        <v>789</v>
      </c>
      <c r="Q136" t="s">
        <v>78</v>
      </c>
      <c r="R136" s="107"/>
      <c r="S136" s="107"/>
      <c r="T136" s="107"/>
      <c r="U136" s="107"/>
      <c r="W136" s="6"/>
      <c r="Y136"/>
      <c r="AA136" s="107"/>
      <c r="AI136"/>
      <c r="AJ136"/>
      <c r="AK136"/>
      <c r="AL136"/>
      <c r="AM136"/>
      <c r="AN136" s="6"/>
      <c r="AO136" s="34"/>
      <c r="AP136" s="6"/>
      <c r="AQ136" s="174"/>
      <c r="AR136" s="6"/>
      <c r="AS136" s="34"/>
      <c r="AT136" s="6"/>
      <c r="AU136" s="34"/>
      <c r="AV136" s="6"/>
      <c r="AW136" s="34"/>
      <c r="AX136" s="6"/>
      <c r="AY136" s="34"/>
      <c r="BA136"/>
      <c r="BB136"/>
      <c r="BD136" s="107"/>
      <c r="BF136" s="6"/>
      <c r="BG136" s="6"/>
      <c r="BI136" s="45"/>
      <c r="BM136">
        <v>133</v>
      </c>
    </row>
    <row r="137" spans="1:65" x14ac:dyDescent="0.3">
      <c r="A137" t="s">
        <v>790</v>
      </c>
      <c r="B137" s="124">
        <v>46079</v>
      </c>
      <c r="C137" t="s">
        <v>133</v>
      </c>
      <c r="D137" t="s">
        <v>141</v>
      </c>
      <c r="E137" t="s">
        <v>262</v>
      </c>
      <c r="F137" t="s">
        <v>215</v>
      </c>
      <c r="G137" t="s">
        <v>70</v>
      </c>
      <c r="H137" t="s">
        <v>127</v>
      </c>
      <c r="I137" t="s">
        <v>787</v>
      </c>
      <c r="J137" t="s">
        <v>118</v>
      </c>
      <c r="K137" s="45" t="s">
        <v>791</v>
      </c>
      <c r="L137" t="s">
        <v>133</v>
      </c>
      <c r="M137" t="s">
        <v>133</v>
      </c>
      <c r="N137" t="s">
        <v>76</v>
      </c>
      <c r="O137" s="91">
        <v>100000</v>
      </c>
      <c r="P137" t="s">
        <v>792</v>
      </c>
      <c r="Q137" t="s">
        <v>78</v>
      </c>
      <c r="R137" s="107"/>
      <c r="S137" s="107"/>
      <c r="T137" s="107"/>
      <c r="U137" s="107"/>
      <c r="W137" s="6"/>
      <c r="Y137"/>
      <c r="AA137" s="107"/>
      <c r="AI137"/>
      <c r="AJ137"/>
      <c r="AK137"/>
      <c r="AL137"/>
      <c r="AM137"/>
      <c r="AN137" s="6"/>
      <c r="AO137" s="34"/>
      <c r="AP137" s="6"/>
      <c r="AQ137" s="174"/>
      <c r="AR137" s="6"/>
      <c r="AS137" s="34"/>
      <c r="AT137" s="6"/>
      <c r="AU137" s="34"/>
      <c r="AV137" s="6"/>
      <c r="AW137" s="34"/>
      <c r="AX137" s="6"/>
      <c r="AY137" s="34"/>
      <c r="BA137"/>
      <c r="BB137"/>
      <c r="BD137" s="107"/>
      <c r="BF137" s="6"/>
      <c r="BG137" s="6"/>
      <c r="BI137" s="45"/>
      <c r="BM137">
        <v>134</v>
      </c>
    </row>
    <row r="138" spans="1:65" x14ac:dyDescent="0.3">
      <c r="A138" t="s">
        <v>793</v>
      </c>
      <c r="B138" s="124">
        <v>46079</v>
      </c>
      <c r="C138" t="s">
        <v>66</v>
      </c>
      <c r="D138" t="s">
        <v>141</v>
      </c>
      <c r="E138" t="s">
        <v>262</v>
      </c>
      <c r="F138" t="s">
        <v>215</v>
      </c>
      <c r="G138" t="s">
        <v>70</v>
      </c>
      <c r="H138" t="s">
        <v>142</v>
      </c>
      <c r="I138" t="s">
        <v>794</v>
      </c>
      <c r="J138" t="s">
        <v>118</v>
      </c>
      <c r="K138" s="45" t="s">
        <v>795</v>
      </c>
      <c r="L138" t="s">
        <v>66</v>
      </c>
      <c r="M138" t="s">
        <v>66</v>
      </c>
      <c r="N138" t="s">
        <v>76</v>
      </c>
      <c r="O138" s="91">
        <v>445340</v>
      </c>
      <c r="P138" t="s">
        <v>796</v>
      </c>
      <c r="Q138" t="s">
        <v>78</v>
      </c>
      <c r="R138" s="107"/>
      <c r="S138" s="107"/>
      <c r="T138" s="107"/>
      <c r="U138" s="107"/>
      <c r="W138" s="6"/>
      <c r="Y138"/>
      <c r="AA138" s="107"/>
      <c r="AI138"/>
      <c r="AJ138"/>
      <c r="AK138"/>
      <c r="AL138"/>
      <c r="AM138"/>
      <c r="AN138" s="6"/>
      <c r="AO138" s="34"/>
      <c r="AP138" s="6"/>
      <c r="AQ138" s="174"/>
      <c r="AR138" s="6"/>
      <c r="AS138" s="34"/>
      <c r="AT138" s="6"/>
      <c r="AU138" s="34"/>
      <c r="AV138" s="6"/>
      <c r="AW138" s="34"/>
      <c r="AX138" s="6"/>
      <c r="AY138" s="34"/>
      <c r="BA138"/>
      <c r="BB138"/>
      <c r="BD138" s="107"/>
      <c r="BF138" s="6"/>
      <c r="BG138" s="6"/>
      <c r="BI138" s="45"/>
      <c r="BM138">
        <v>135</v>
      </c>
    </row>
    <row r="139" spans="1:65" x14ac:dyDescent="0.3">
      <c r="A139" t="s">
        <v>797</v>
      </c>
      <c r="B139" s="124">
        <v>46079</v>
      </c>
      <c r="C139" t="s">
        <v>133</v>
      </c>
      <c r="D139" t="s">
        <v>141</v>
      </c>
      <c r="E139" t="s">
        <v>798</v>
      </c>
      <c r="F139" t="s">
        <v>799</v>
      </c>
      <c r="G139" t="s">
        <v>70</v>
      </c>
      <c r="H139" t="s">
        <v>800</v>
      </c>
      <c r="I139" t="s">
        <v>801</v>
      </c>
      <c r="J139" t="s">
        <v>73</v>
      </c>
      <c r="K139" s="45" t="s">
        <v>171</v>
      </c>
      <c r="L139" t="s">
        <v>133</v>
      </c>
      <c r="M139" t="s">
        <v>133</v>
      </c>
      <c r="N139" t="s">
        <v>76</v>
      </c>
      <c r="O139" s="91">
        <v>40000000</v>
      </c>
      <c r="P139" t="s">
        <v>802</v>
      </c>
      <c r="Q139" t="s">
        <v>78</v>
      </c>
      <c r="R139" s="107"/>
      <c r="S139" s="107"/>
      <c r="T139" s="107"/>
      <c r="U139" s="107"/>
      <c r="W139" s="6"/>
      <c r="Y139"/>
      <c r="AA139" s="107"/>
      <c r="AI139"/>
      <c r="AJ139"/>
      <c r="AK139"/>
      <c r="AL139"/>
      <c r="AM139"/>
      <c r="AN139" s="6"/>
      <c r="AO139" s="34"/>
      <c r="AP139" s="6"/>
      <c r="AQ139" s="174"/>
      <c r="AR139" s="6"/>
      <c r="AS139" s="34"/>
      <c r="AT139" s="6"/>
      <c r="AU139" s="34"/>
      <c r="AV139" s="6"/>
      <c r="AW139" s="34"/>
      <c r="AX139" s="6"/>
      <c r="AY139" s="34"/>
      <c r="BA139"/>
      <c r="BB139"/>
      <c r="BD139" s="107"/>
      <c r="BF139" s="6"/>
      <c r="BG139" s="6"/>
      <c r="BI139" s="45"/>
      <c r="BM139">
        <v>136</v>
      </c>
    </row>
    <row r="140" spans="1:65" x14ac:dyDescent="0.3">
      <c r="A140" t="s">
        <v>803</v>
      </c>
      <c r="B140" s="124">
        <v>46079</v>
      </c>
      <c r="C140" t="s">
        <v>66</v>
      </c>
      <c r="D140" t="s">
        <v>141</v>
      </c>
      <c r="E140" t="s">
        <v>746</v>
      </c>
      <c r="F140" t="s">
        <v>215</v>
      </c>
      <c r="G140" t="s">
        <v>70</v>
      </c>
      <c r="H140" t="s">
        <v>385</v>
      </c>
      <c r="I140" t="s">
        <v>284</v>
      </c>
      <c r="J140" t="s">
        <v>118</v>
      </c>
      <c r="K140" s="45" t="s">
        <v>804</v>
      </c>
      <c r="L140" t="s">
        <v>66</v>
      </c>
      <c r="M140" t="s">
        <v>66</v>
      </c>
      <c r="N140" t="s">
        <v>76</v>
      </c>
      <c r="O140" s="91">
        <v>500000</v>
      </c>
      <c r="P140" t="s">
        <v>805</v>
      </c>
      <c r="Q140" t="s">
        <v>78</v>
      </c>
      <c r="R140" s="107"/>
      <c r="S140" s="107"/>
      <c r="T140" s="107"/>
      <c r="U140" s="107"/>
      <c r="W140" s="6"/>
      <c r="Y140"/>
      <c r="AA140" s="107"/>
      <c r="AI140"/>
      <c r="AJ140"/>
      <c r="AK140"/>
      <c r="AL140"/>
      <c r="AM140"/>
      <c r="AN140" s="6"/>
      <c r="AO140" s="34"/>
      <c r="AP140" s="6"/>
      <c r="AQ140" s="174"/>
      <c r="AR140" s="6"/>
      <c r="AS140" s="34"/>
      <c r="AT140" s="6"/>
      <c r="AU140" s="34"/>
      <c r="AV140" s="6"/>
      <c r="AW140" s="34"/>
      <c r="AX140" s="6"/>
      <c r="AY140" s="34"/>
      <c r="BA140"/>
      <c r="BB140"/>
      <c r="BD140" s="107"/>
      <c r="BF140" s="6"/>
      <c r="BG140" s="6"/>
      <c r="BI140" s="45"/>
      <c r="BM140">
        <v>137</v>
      </c>
    </row>
    <row r="141" spans="1:65" x14ac:dyDescent="0.3">
      <c r="A141" t="s">
        <v>806</v>
      </c>
      <c r="B141" s="124">
        <v>46079</v>
      </c>
      <c r="C141" t="s">
        <v>66</v>
      </c>
      <c r="D141" t="s">
        <v>141</v>
      </c>
      <c r="E141" t="s">
        <v>262</v>
      </c>
      <c r="F141" t="s">
        <v>215</v>
      </c>
      <c r="G141" t="s">
        <v>70</v>
      </c>
      <c r="H141" t="s">
        <v>142</v>
      </c>
      <c r="I141" t="s">
        <v>263</v>
      </c>
      <c r="J141" t="s">
        <v>118</v>
      </c>
      <c r="K141" s="45" t="s">
        <v>807</v>
      </c>
      <c r="L141" t="s">
        <v>66</v>
      </c>
      <c r="M141" t="s">
        <v>66</v>
      </c>
      <c r="N141" t="s">
        <v>76</v>
      </c>
      <c r="O141" s="91">
        <v>399648</v>
      </c>
      <c r="P141" t="s">
        <v>808</v>
      </c>
      <c r="Q141" t="s">
        <v>78</v>
      </c>
      <c r="R141" s="107"/>
      <c r="S141" s="107"/>
      <c r="T141" s="107"/>
      <c r="U141" s="107"/>
      <c r="W141" s="6"/>
      <c r="Y141"/>
      <c r="AA141" s="107"/>
      <c r="AI141"/>
      <c r="AJ141"/>
      <c r="AK141"/>
      <c r="AL141"/>
      <c r="AM141"/>
      <c r="AN141" s="6"/>
      <c r="AO141" s="34"/>
      <c r="AP141" s="6"/>
      <c r="AQ141" s="174"/>
      <c r="AR141" s="6"/>
      <c r="AS141" s="34"/>
      <c r="AT141" s="6"/>
      <c r="AU141" s="34"/>
      <c r="AV141" s="6"/>
      <c r="AW141" s="34"/>
      <c r="AX141" s="6"/>
      <c r="AY141" s="34"/>
      <c r="BA141"/>
      <c r="BB141"/>
      <c r="BD141" s="107"/>
      <c r="BF141" s="6"/>
      <c r="BG141" s="6"/>
      <c r="BI141" s="45"/>
      <c r="BM141">
        <v>138</v>
      </c>
    </row>
    <row r="142" spans="1:65" x14ac:dyDescent="0.3">
      <c r="A142" t="s">
        <v>809</v>
      </c>
      <c r="B142" s="124">
        <v>46079</v>
      </c>
      <c r="C142" t="s">
        <v>66</v>
      </c>
      <c r="D142" t="s">
        <v>141</v>
      </c>
      <c r="E142" t="s">
        <v>262</v>
      </c>
      <c r="F142" t="s">
        <v>215</v>
      </c>
      <c r="G142" t="s">
        <v>70</v>
      </c>
      <c r="H142" t="s">
        <v>142</v>
      </c>
      <c r="I142" t="s">
        <v>263</v>
      </c>
      <c r="J142" t="s">
        <v>118</v>
      </c>
      <c r="K142" s="45" t="s">
        <v>810</v>
      </c>
      <c r="L142" t="s">
        <v>66</v>
      </c>
      <c r="M142" t="s">
        <v>66</v>
      </c>
      <c r="N142" t="s">
        <v>76</v>
      </c>
      <c r="O142" s="91">
        <v>500000</v>
      </c>
      <c r="P142" t="s">
        <v>811</v>
      </c>
      <c r="Q142" t="s">
        <v>78</v>
      </c>
      <c r="R142" s="107"/>
      <c r="S142" s="107"/>
      <c r="T142" s="107"/>
      <c r="U142" s="107"/>
      <c r="W142" s="6"/>
      <c r="Y142"/>
      <c r="AA142" s="107"/>
      <c r="AI142"/>
      <c r="AJ142"/>
      <c r="AK142"/>
      <c r="AL142"/>
      <c r="AM142"/>
      <c r="AN142" s="6"/>
      <c r="AO142" s="34"/>
      <c r="AP142" s="6"/>
      <c r="AQ142" s="174"/>
      <c r="AR142" s="6"/>
      <c r="AS142" s="34"/>
      <c r="AT142" s="6"/>
      <c r="AU142" s="34"/>
      <c r="AV142" s="6"/>
      <c r="AW142" s="34"/>
      <c r="AX142" s="6"/>
      <c r="AY142" s="34"/>
      <c r="BA142"/>
      <c r="BB142"/>
      <c r="BD142" s="107"/>
      <c r="BF142" s="6"/>
      <c r="BG142" s="6"/>
      <c r="BI142" s="45"/>
      <c r="BM142">
        <v>139</v>
      </c>
    </row>
    <row r="143" spans="1:65" x14ac:dyDescent="0.3">
      <c r="A143" t="s">
        <v>812</v>
      </c>
      <c r="B143" s="124">
        <v>46035</v>
      </c>
      <c r="C143" t="s">
        <v>133</v>
      </c>
      <c r="D143" t="s">
        <v>141</v>
      </c>
      <c r="E143" t="s">
        <v>317</v>
      </c>
      <c r="F143" t="s">
        <v>318</v>
      </c>
      <c r="G143" t="s">
        <v>70</v>
      </c>
      <c r="H143" t="s">
        <v>287</v>
      </c>
      <c r="I143" t="s">
        <v>288</v>
      </c>
      <c r="J143"/>
      <c r="K143" s="45" t="s">
        <v>171</v>
      </c>
      <c r="L143" t="s">
        <v>133</v>
      </c>
      <c r="M143" t="s">
        <v>133</v>
      </c>
      <c r="N143" t="s">
        <v>76</v>
      </c>
      <c r="O143" s="91">
        <v>0</v>
      </c>
      <c r="P143" t="s">
        <v>813</v>
      </c>
      <c r="Q143" t="s">
        <v>78</v>
      </c>
      <c r="R143" s="107"/>
      <c r="S143" s="107"/>
      <c r="T143" s="107"/>
      <c r="U143" s="107"/>
      <c r="W143" s="6"/>
      <c r="Y143"/>
      <c r="AA143" s="107"/>
      <c r="AI143"/>
      <c r="AJ143"/>
      <c r="AK143"/>
      <c r="AL143"/>
      <c r="AM143"/>
      <c r="AN143" s="6"/>
      <c r="AO143" s="34"/>
      <c r="AP143" s="6"/>
      <c r="AQ143" s="174"/>
      <c r="AR143" s="6"/>
      <c r="AS143" s="34"/>
      <c r="AT143" s="6"/>
      <c r="AU143" s="34"/>
      <c r="AV143" s="6"/>
      <c r="AW143" s="34"/>
      <c r="AX143" s="6"/>
      <c r="AY143" s="34"/>
      <c r="BA143"/>
      <c r="BB143"/>
      <c r="BD143" s="107"/>
      <c r="BF143" s="6"/>
      <c r="BG143" s="6"/>
      <c r="BI143" s="45"/>
      <c r="BM143">
        <v>140</v>
      </c>
    </row>
    <row r="144" spans="1:65" x14ac:dyDescent="0.3">
      <c r="A144" t="s">
        <v>814</v>
      </c>
      <c r="B144" s="124">
        <v>46073</v>
      </c>
      <c r="C144" t="s">
        <v>133</v>
      </c>
      <c r="D144" t="s">
        <v>141</v>
      </c>
      <c r="E144" t="s">
        <v>367</v>
      </c>
      <c r="F144" t="s">
        <v>368</v>
      </c>
      <c r="G144" t="s">
        <v>97</v>
      </c>
      <c r="H144" t="s">
        <v>116</v>
      </c>
      <c r="I144" t="s">
        <v>117</v>
      </c>
      <c r="J144"/>
      <c r="K144" s="45" t="s">
        <v>171</v>
      </c>
      <c r="L144" t="s">
        <v>133</v>
      </c>
      <c r="M144" t="s">
        <v>133</v>
      </c>
      <c r="N144" t="s">
        <v>76</v>
      </c>
      <c r="O144" s="91">
        <v>0</v>
      </c>
      <c r="P144" t="s">
        <v>815</v>
      </c>
      <c r="Q144" t="s">
        <v>78</v>
      </c>
      <c r="R144" s="107"/>
      <c r="S144" s="107"/>
      <c r="T144" s="107"/>
      <c r="U144" s="107"/>
      <c r="W144" s="6"/>
      <c r="Y144"/>
      <c r="AA144" s="107"/>
      <c r="AI144"/>
      <c r="AJ144"/>
      <c r="AK144"/>
      <c r="AL144"/>
      <c r="AM144"/>
      <c r="AN144" s="6"/>
      <c r="AO144" s="34"/>
      <c r="AP144" s="6"/>
      <c r="AQ144" s="174"/>
      <c r="AR144" s="6"/>
      <c r="AS144" s="34"/>
      <c r="AT144" s="6"/>
      <c r="AU144" s="34"/>
      <c r="AV144" s="6"/>
      <c r="AW144" s="34"/>
      <c r="AX144" s="6"/>
      <c r="AY144" s="34"/>
      <c r="BA144"/>
      <c r="BB144"/>
      <c r="BD144" s="107"/>
      <c r="BF144" s="6"/>
      <c r="BG144" s="6"/>
      <c r="BI144" s="45"/>
      <c r="BM144">
        <v>141</v>
      </c>
    </row>
    <row r="145" spans="1:65" x14ac:dyDescent="0.3">
      <c r="A145" t="s">
        <v>816</v>
      </c>
      <c r="B145" s="124">
        <v>46076</v>
      </c>
      <c r="C145" t="s">
        <v>66</v>
      </c>
      <c r="D145" t="s">
        <v>141</v>
      </c>
      <c r="E145" t="s">
        <v>798</v>
      </c>
      <c r="F145" t="s">
        <v>799</v>
      </c>
      <c r="G145" t="s">
        <v>70</v>
      </c>
      <c r="H145" t="s">
        <v>800</v>
      </c>
      <c r="I145" t="s">
        <v>801</v>
      </c>
      <c r="J145" t="s">
        <v>73</v>
      </c>
      <c r="K145" s="45" t="s">
        <v>817</v>
      </c>
      <c r="L145" t="s">
        <v>66</v>
      </c>
      <c r="M145" t="s">
        <v>66</v>
      </c>
      <c r="N145" t="s">
        <v>76</v>
      </c>
      <c r="O145" s="91" t="s">
        <v>818</v>
      </c>
      <c r="P145" t="s">
        <v>819</v>
      </c>
      <c r="Q145" t="s">
        <v>78</v>
      </c>
      <c r="R145" s="107"/>
      <c r="S145" s="107"/>
      <c r="T145" s="107"/>
      <c r="U145" s="107"/>
      <c r="V145" t="s">
        <v>820</v>
      </c>
      <c r="W145" s="6">
        <v>46119</v>
      </c>
      <c r="X145" t="s">
        <v>80</v>
      </c>
      <c r="Y145" t="s">
        <v>81</v>
      </c>
      <c r="Z145" t="s">
        <v>688</v>
      </c>
      <c r="AA145" s="107" t="s">
        <v>821</v>
      </c>
      <c r="AB145" t="s">
        <v>822</v>
      </c>
      <c r="AC145" t="s">
        <v>823</v>
      </c>
      <c r="AD145" t="s">
        <v>824</v>
      </c>
      <c r="AE145" t="s">
        <v>86</v>
      </c>
      <c r="AF145" t="s">
        <v>87</v>
      </c>
      <c r="AG145" t="s">
        <v>87</v>
      </c>
      <c r="AH145" t="s">
        <v>825</v>
      </c>
      <c r="AI145"/>
      <c r="AJ145"/>
      <c r="AK145" t="s">
        <v>826</v>
      </c>
      <c r="AL145" t="s">
        <v>155</v>
      </c>
      <c r="AM145" t="s">
        <v>827</v>
      </c>
      <c r="AN145" s="6">
        <v>46139</v>
      </c>
      <c r="AO145" s="34">
        <v>0.41666666666666663</v>
      </c>
      <c r="AP145" s="6">
        <v>46142</v>
      </c>
      <c r="AQ145" s="174">
        <v>0.41666666666666663</v>
      </c>
      <c r="AR145" s="6">
        <v>46148</v>
      </c>
      <c r="AS145" s="34">
        <v>0.58333333333333326</v>
      </c>
      <c r="AT145" s="6">
        <v>46148</v>
      </c>
      <c r="AU145" s="34">
        <v>0.66666666666666663</v>
      </c>
      <c r="AV145" s="6">
        <v>46148</v>
      </c>
      <c r="AW145" s="34"/>
      <c r="AX145" s="6">
        <v>46148</v>
      </c>
      <c r="AY145" s="34">
        <v>0.6875</v>
      </c>
      <c r="BA145"/>
      <c r="BB145"/>
      <c r="BD145" s="107"/>
      <c r="BF145" s="6"/>
      <c r="BG145" s="6"/>
      <c r="BI145" s="45"/>
      <c r="BM145">
        <v>142</v>
      </c>
    </row>
    <row r="146" spans="1:65" x14ac:dyDescent="0.3">
      <c r="A146" t="s">
        <v>828</v>
      </c>
      <c r="B146" s="124">
        <v>46078</v>
      </c>
      <c r="C146" t="s">
        <v>66</v>
      </c>
      <c r="D146" t="s">
        <v>141</v>
      </c>
      <c r="E146" t="s">
        <v>166</v>
      </c>
      <c r="F146" t="s">
        <v>167</v>
      </c>
      <c r="G146" t="s">
        <v>136</v>
      </c>
      <c r="H146" t="s">
        <v>168</v>
      </c>
      <c r="I146" t="s">
        <v>829</v>
      </c>
      <c r="J146" t="s">
        <v>170</v>
      </c>
      <c r="K146" s="45" t="s">
        <v>830</v>
      </c>
      <c r="L146" t="s">
        <v>66</v>
      </c>
      <c r="M146" t="s">
        <v>66</v>
      </c>
      <c r="N146" t="s">
        <v>120</v>
      </c>
      <c r="O146" s="91">
        <v>1500000</v>
      </c>
      <c r="P146" t="s">
        <v>831</v>
      </c>
      <c r="Q146" t="s">
        <v>78</v>
      </c>
      <c r="R146" s="107"/>
      <c r="S146" s="107"/>
      <c r="T146" s="107"/>
      <c r="U146" s="107"/>
      <c r="W146" s="6"/>
      <c r="Y146"/>
      <c r="AA146" s="107"/>
      <c r="AI146"/>
      <c r="AJ146"/>
      <c r="AK146"/>
      <c r="AL146"/>
      <c r="AM146"/>
      <c r="AN146" s="6"/>
      <c r="AO146" s="34"/>
      <c r="AP146" s="6"/>
      <c r="AQ146" s="174"/>
      <c r="AR146" s="6"/>
      <c r="AS146" s="34"/>
      <c r="AT146" s="6"/>
      <c r="AU146" s="34"/>
      <c r="AV146" s="6"/>
      <c r="AW146" s="34"/>
      <c r="AX146" s="6"/>
      <c r="AY146" s="34"/>
      <c r="BA146"/>
      <c r="BB146"/>
      <c r="BD146" s="107"/>
      <c r="BF146" s="6"/>
      <c r="BG146" s="6"/>
      <c r="BI146" s="45"/>
      <c r="BM146">
        <v>143</v>
      </c>
    </row>
    <row r="147" spans="1:65" x14ac:dyDescent="0.3">
      <c r="A147" t="s">
        <v>832</v>
      </c>
      <c r="B147" s="124">
        <v>46079</v>
      </c>
      <c r="C147" t="s">
        <v>66</v>
      </c>
      <c r="D147" t="s">
        <v>141</v>
      </c>
      <c r="E147" t="s">
        <v>346</v>
      </c>
      <c r="F147" t="s">
        <v>833</v>
      </c>
      <c r="G147" t="s">
        <v>174</v>
      </c>
      <c r="H147" t="s">
        <v>187</v>
      </c>
      <c r="I147" t="s">
        <v>834</v>
      </c>
      <c r="J147" t="s">
        <v>73</v>
      </c>
      <c r="K147" s="45" t="s">
        <v>835</v>
      </c>
      <c r="L147" t="s">
        <v>576</v>
      </c>
      <c r="M147" t="s">
        <v>75</v>
      </c>
      <c r="N147" t="s">
        <v>120</v>
      </c>
      <c r="O147" s="91">
        <v>20000000</v>
      </c>
      <c r="P147" t="s">
        <v>836</v>
      </c>
      <c r="Q147" t="s">
        <v>78</v>
      </c>
      <c r="R147" s="107"/>
      <c r="S147" s="107"/>
      <c r="T147" s="107"/>
      <c r="U147" s="107"/>
      <c r="V147" t="s">
        <v>837</v>
      </c>
      <c r="W147" s="6">
        <v>46108</v>
      </c>
      <c r="X147" t="s">
        <v>80</v>
      </c>
      <c r="Y147" t="s">
        <v>81</v>
      </c>
      <c r="Z147" t="s">
        <v>838</v>
      </c>
      <c r="AA147" s="107" t="s">
        <v>839</v>
      </c>
      <c r="AB147" t="s">
        <v>840</v>
      </c>
      <c r="AC147" t="s">
        <v>841</v>
      </c>
      <c r="AD147" t="s">
        <v>836</v>
      </c>
      <c r="AE147" t="s">
        <v>842</v>
      </c>
      <c r="AF147" t="s">
        <v>87</v>
      </c>
      <c r="AG147" t="s">
        <v>87</v>
      </c>
      <c r="AH147" t="s">
        <v>825</v>
      </c>
      <c r="AI147"/>
      <c r="AJ147"/>
      <c r="AK147" t="s">
        <v>843</v>
      </c>
      <c r="AL147" t="s">
        <v>155</v>
      </c>
      <c r="AM147" t="s">
        <v>827</v>
      </c>
      <c r="AN147" s="6">
        <v>46157</v>
      </c>
      <c r="AO147" s="34">
        <v>0.41666666666666663</v>
      </c>
      <c r="AP147" s="6">
        <v>46160</v>
      </c>
      <c r="AQ147" s="174"/>
      <c r="AR147" s="6">
        <v>46162</v>
      </c>
      <c r="AS147" s="34">
        <v>0.58333333333333326</v>
      </c>
      <c r="AT147" s="6">
        <v>46162</v>
      </c>
      <c r="AU147" s="34">
        <v>0.66666666666666663</v>
      </c>
      <c r="AV147" s="6">
        <v>46162</v>
      </c>
      <c r="AW147" s="34">
        <v>0.59722222222222221</v>
      </c>
      <c r="AX147" s="6">
        <v>46162</v>
      </c>
      <c r="AY147" s="34">
        <v>0.6875</v>
      </c>
      <c r="AZ147" t="s">
        <v>844</v>
      </c>
      <c r="BA147" t="s">
        <v>845</v>
      </c>
      <c r="BB147"/>
      <c r="BD147" s="107">
        <v>15053752</v>
      </c>
      <c r="BE147" t="s">
        <v>846</v>
      </c>
      <c r="BF147" s="6">
        <v>46169</v>
      </c>
      <c r="BG147" s="6">
        <v>46240</v>
      </c>
      <c r="BH147" t="s">
        <v>80</v>
      </c>
      <c r="BI147" s="45">
        <v>0</v>
      </c>
      <c r="BJ147" t="s">
        <v>159</v>
      </c>
      <c r="BL147" t="s">
        <v>75</v>
      </c>
      <c r="BM147">
        <v>144</v>
      </c>
    </row>
    <row r="148" spans="1:65" x14ac:dyDescent="0.3">
      <c r="A148" t="s">
        <v>847</v>
      </c>
      <c r="B148" s="124">
        <v>46079</v>
      </c>
      <c r="C148" t="s">
        <v>66</v>
      </c>
      <c r="D148" t="s">
        <v>141</v>
      </c>
      <c r="E148" t="s">
        <v>346</v>
      </c>
      <c r="F148" t="s">
        <v>833</v>
      </c>
      <c r="G148" t="s">
        <v>97</v>
      </c>
      <c r="H148" t="s">
        <v>309</v>
      </c>
      <c r="I148" t="s">
        <v>848</v>
      </c>
      <c r="J148" t="s">
        <v>73</v>
      </c>
      <c r="K148" s="45" t="s">
        <v>849</v>
      </c>
      <c r="L148" t="s">
        <v>576</v>
      </c>
      <c r="M148" t="s">
        <v>75</v>
      </c>
      <c r="N148" t="s">
        <v>120</v>
      </c>
      <c r="O148" s="91">
        <v>75000000</v>
      </c>
      <c r="P148" t="s">
        <v>850</v>
      </c>
      <c r="Q148" t="s">
        <v>78</v>
      </c>
      <c r="R148" s="107"/>
      <c r="S148" s="107"/>
      <c r="T148" s="107"/>
      <c r="U148" s="107"/>
      <c r="V148" t="s">
        <v>851</v>
      </c>
      <c r="W148" s="6">
        <v>46108</v>
      </c>
      <c r="X148" t="s">
        <v>80</v>
      </c>
      <c r="Y148" t="s">
        <v>81</v>
      </c>
      <c r="Z148" t="s">
        <v>688</v>
      </c>
      <c r="AA148" s="107" t="s">
        <v>852</v>
      </c>
      <c r="AC148" t="s">
        <v>853</v>
      </c>
      <c r="AD148" t="s">
        <v>854</v>
      </c>
      <c r="AE148" t="s">
        <v>855</v>
      </c>
      <c r="AF148" t="s">
        <v>87</v>
      </c>
      <c r="AG148" t="s">
        <v>87</v>
      </c>
      <c r="AH148" t="s">
        <v>153</v>
      </c>
      <c r="AI148"/>
      <c r="AJ148"/>
      <c r="AK148" t="s">
        <v>856</v>
      </c>
      <c r="AL148" t="s">
        <v>155</v>
      </c>
      <c r="AM148" t="s">
        <v>678</v>
      </c>
      <c r="AN148" s="6">
        <v>46118</v>
      </c>
      <c r="AO148" s="34">
        <v>0.5</v>
      </c>
      <c r="AP148" s="6">
        <v>46121</v>
      </c>
      <c r="AQ148" s="174">
        <v>0.5</v>
      </c>
      <c r="AR148" s="6">
        <v>46128</v>
      </c>
      <c r="AS148" s="34">
        <v>0.58333333333333326</v>
      </c>
      <c r="AT148" s="6">
        <v>46128</v>
      </c>
      <c r="AU148" s="34">
        <v>0.70833333333333326</v>
      </c>
      <c r="AV148" s="6">
        <v>46128</v>
      </c>
      <c r="AW148" s="34"/>
      <c r="AX148" s="6">
        <v>46128</v>
      </c>
      <c r="AY148" s="34">
        <v>0.72916666666666663</v>
      </c>
      <c r="AZ148" t="s">
        <v>857</v>
      </c>
      <c r="BA148" t="s">
        <v>858</v>
      </c>
      <c r="BB148"/>
      <c r="BD148" s="107">
        <v>74483807.640000001</v>
      </c>
      <c r="BE148" t="s">
        <v>859</v>
      </c>
      <c r="BF148" s="6">
        <v>46129</v>
      </c>
      <c r="BG148" s="6">
        <v>46195</v>
      </c>
      <c r="BH148" t="s">
        <v>80</v>
      </c>
      <c r="BI148" s="45">
        <v>0</v>
      </c>
      <c r="BJ148" t="s">
        <v>159</v>
      </c>
      <c r="BL148" t="s">
        <v>75</v>
      </c>
      <c r="BM148">
        <v>145</v>
      </c>
    </row>
    <row r="149" spans="1:65" x14ac:dyDescent="0.3">
      <c r="A149" t="s">
        <v>860</v>
      </c>
      <c r="B149" s="124">
        <v>46079</v>
      </c>
      <c r="C149" t="s">
        <v>133</v>
      </c>
      <c r="D149" t="s">
        <v>141</v>
      </c>
      <c r="E149" t="s">
        <v>798</v>
      </c>
      <c r="F149" t="s">
        <v>799</v>
      </c>
      <c r="G149" t="s">
        <v>70</v>
      </c>
      <c r="H149" t="s">
        <v>800</v>
      </c>
      <c r="I149" t="s">
        <v>861</v>
      </c>
      <c r="J149" t="s">
        <v>73</v>
      </c>
      <c r="K149" s="45" t="s">
        <v>171</v>
      </c>
      <c r="L149" t="s">
        <v>133</v>
      </c>
      <c r="M149" t="s">
        <v>133</v>
      </c>
      <c r="N149" t="s">
        <v>76</v>
      </c>
      <c r="O149" s="91">
        <v>10000000</v>
      </c>
      <c r="P149" t="s">
        <v>862</v>
      </c>
      <c r="Q149" t="s">
        <v>78</v>
      </c>
      <c r="R149" s="107"/>
      <c r="S149" s="107"/>
      <c r="T149" s="107"/>
      <c r="U149" s="107"/>
      <c r="W149" s="6"/>
      <c r="Y149"/>
      <c r="AA149" s="107"/>
      <c r="AI149"/>
      <c r="AJ149"/>
      <c r="AK149"/>
      <c r="AL149"/>
      <c r="AM149"/>
      <c r="AN149" s="6"/>
      <c r="AO149" s="34"/>
      <c r="AP149" s="6"/>
      <c r="AQ149" s="174"/>
      <c r="AR149" s="6"/>
      <c r="AS149" s="34"/>
      <c r="AT149" s="6"/>
      <c r="AU149" s="34"/>
      <c r="AV149" s="6"/>
      <c r="AW149" s="34"/>
      <c r="AX149" s="6"/>
      <c r="AY149" s="34"/>
      <c r="BA149"/>
      <c r="BB149"/>
      <c r="BD149" s="107"/>
      <c r="BF149" s="6"/>
      <c r="BG149" s="6"/>
      <c r="BI149" s="45"/>
      <c r="BM149">
        <v>146</v>
      </c>
    </row>
    <row r="150" spans="1:65" x14ac:dyDescent="0.3">
      <c r="A150" t="s">
        <v>863</v>
      </c>
      <c r="B150" s="124">
        <v>46079</v>
      </c>
      <c r="C150" t="s">
        <v>133</v>
      </c>
      <c r="D150" t="s">
        <v>141</v>
      </c>
      <c r="E150" t="s">
        <v>798</v>
      </c>
      <c r="F150" t="s">
        <v>799</v>
      </c>
      <c r="G150" t="s">
        <v>70</v>
      </c>
      <c r="H150" t="s">
        <v>800</v>
      </c>
      <c r="I150" t="s">
        <v>864</v>
      </c>
      <c r="J150" t="s">
        <v>73</v>
      </c>
      <c r="K150" s="45" t="s">
        <v>171</v>
      </c>
      <c r="L150" t="s">
        <v>133</v>
      </c>
      <c r="M150" t="s">
        <v>133</v>
      </c>
      <c r="N150" t="s">
        <v>76</v>
      </c>
      <c r="O150" s="91">
        <v>374516.01</v>
      </c>
      <c r="P150" t="s">
        <v>865</v>
      </c>
      <c r="Q150" t="s">
        <v>78</v>
      </c>
      <c r="R150" s="107"/>
      <c r="S150" s="107"/>
      <c r="T150" s="107"/>
      <c r="U150" s="107"/>
      <c r="W150" s="6"/>
      <c r="Y150"/>
      <c r="AA150" s="107"/>
      <c r="AI150"/>
      <c r="AJ150"/>
      <c r="AK150"/>
      <c r="AL150"/>
      <c r="AM150"/>
      <c r="AN150" s="6"/>
      <c r="AO150" s="34"/>
      <c r="AP150" s="6"/>
      <c r="AQ150" s="174"/>
      <c r="AR150" s="6"/>
      <c r="AS150" s="34"/>
      <c r="AT150" s="6"/>
      <c r="AU150" s="34"/>
      <c r="AV150" s="6"/>
      <c r="AW150" s="34"/>
      <c r="AX150" s="6"/>
      <c r="AY150" s="34"/>
      <c r="BA150"/>
      <c r="BB150"/>
      <c r="BD150" s="107"/>
      <c r="BF150" s="6"/>
      <c r="BG150" s="6"/>
      <c r="BI150" s="45"/>
      <c r="BM150">
        <v>147</v>
      </c>
    </row>
    <row r="151" spans="1:65" x14ac:dyDescent="0.3">
      <c r="A151" t="s">
        <v>866</v>
      </c>
      <c r="B151" s="124">
        <v>46079</v>
      </c>
      <c r="C151" t="s">
        <v>115</v>
      </c>
      <c r="D151" t="s">
        <v>141</v>
      </c>
      <c r="E151" t="s">
        <v>798</v>
      </c>
      <c r="F151" t="s">
        <v>799</v>
      </c>
      <c r="G151" t="s">
        <v>70</v>
      </c>
      <c r="H151" t="s">
        <v>800</v>
      </c>
      <c r="I151" t="s">
        <v>867</v>
      </c>
      <c r="J151" t="s">
        <v>73</v>
      </c>
      <c r="K151" s="45" t="s">
        <v>171</v>
      </c>
      <c r="L151" t="s">
        <v>119</v>
      </c>
      <c r="M151" t="s">
        <v>119</v>
      </c>
      <c r="N151" t="s">
        <v>76</v>
      </c>
      <c r="O151" s="91">
        <v>394398.09</v>
      </c>
      <c r="P151" t="s">
        <v>868</v>
      </c>
      <c r="Q151" t="s">
        <v>78</v>
      </c>
      <c r="R151" s="107"/>
      <c r="S151" s="107"/>
      <c r="T151" s="107"/>
      <c r="U151" s="107"/>
      <c r="W151" s="6"/>
      <c r="Y151"/>
      <c r="AA151" s="107"/>
      <c r="AI151"/>
      <c r="AJ151"/>
      <c r="AK151"/>
      <c r="AL151"/>
      <c r="AM151"/>
      <c r="AN151" s="6"/>
      <c r="AO151" s="34"/>
      <c r="AP151" s="6"/>
      <c r="AQ151" s="174"/>
      <c r="AR151" s="6"/>
      <c r="AS151" s="34"/>
      <c r="AT151" s="6"/>
      <c r="AU151" s="34"/>
      <c r="AV151" s="6"/>
      <c r="AW151" s="34"/>
      <c r="AX151" s="6"/>
      <c r="AY151" s="34"/>
      <c r="BA151"/>
      <c r="BB151"/>
      <c r="BD151" s="107"/>
      <c r="BF151" s="6"/>
      <c r="BG151" s="6"/>
      <c r="BI151" s="45"/>
      <c r="BM151">
        <v>148</v>
      </c>
    </row>
    <row r="152" spans="1:65" x14ac:dyDescent="0.3">
      <c r="A152" t="s">
        <v>869</v>
      </c>
      <c r="B152" s="124">
        <v>46084</v>
      </c>
      <c r="C152" t="s">
        <v>66</v>
      </c>
      <c r="D152" t="s">
        <v>141</v>
      </c>
      <c r="E152" t="s">
        <v>760</v>
      </c>
      <c r="F152" t="s">
        <v>215</v>
      </c>
      <c r="G152" t="s">
        <v>70</v>
      </c>
      <c r="H152" t="s">
        <v>142</v>
      </c>
      <c r="I152" t="s">
        <v>263</v>
      </c>
      <c r="J152" t="s">
        <v>118</v>
      </c>
      <c r="K152" s="45" t="s">
        <v>870</v>
      </c>
      <c r="L152" t="s">
        <v>66</v>
      </c>
      <c r="M152" t="s">
        <v>66</v>
      </c>
      <c r="N152" t="s">
        <v>76</v>
      </c>
      <c r="O152" s="91">
        <v>580000</v>
      </c>
      <c r="P152" t="s">
        <v>871</v>
      </c>
      <c r="Q152" t="s">
        <v>78</v>
      </c>
      <c r="R152" s="107"/>
      <c r="S152" s="107"/>
      <c r="T152" s="107"/>
      <c r="U152" s="107"/>
      <c r="W152" s="6"/>
      <c r="Y152"/>
      <c r="AA152" s="107"/>
      <c r="AI152"/>
      <c r="AJ152"/>
      <c r="AK152"/>
      <c r="AL152"/>
      <c r="AM152"/>
      <c r="AN152" s="6"/>
      <c r="AO152" s="34"/>
      <c r="AP152" s="6"/>
      <c r="AQ152" s="174"/>
      <c r="AR152" s="6"/>
      <c r="AS152" s="34"/>
      <c r="AT152" s="6"/>
      <c r="AU152" s="34"/>
      <c r="AV152" s="6"/>
      <c r="AW152" s="34"/>
      <c r="AX152" s="6"/>
      <c r="AY152" s="34"/>
      <c r="BA152"/>
      <c r="BB152"/>
      <c r="BD152" s="107"/>
      <c r="BF152" s="6"/>
      <c r="BG152" s="6"/>
      <c r="BI152" s="45"/>
      <c r="BM152">
        <v>149</v>
      </c>
    </row>
    <row r="153" spans="1:65" x14ac:dyDescent="0.3">
      <c r="A153" t="s">
        <v>872</v>
      </c>
      <c r="B153" s="124">
        <v>46084</v>
      </c>
      <c r="C153" t="s">
        <v>133</v>
      </c>
      <c r="D153" t="s">
        <v>141</v>
      </c>
      <c r="E153" t="s">
        <v>760</v>
      </c>
      <c r="F153" t="s">
        <v>215</v>
      </c>
      <c r="G153" t="s">
        <v>97</v>
      </c>
      <c r="H153" t="s">
        <v>116</v>
      </c>
      <c r="I153" t="s">
        <v>765</v>
      </c>
      <c r="J153" t="s">
        <v>118</v>
      </c>
      <c r="K153" s="45" t="s">
        <v>171</v>
      </c>
      <c r="L153" t="s">
        <v>133</v>
      </c>
      <c r="M153" t="s">
        <v>133</v>
      </c>
      <c r="N153" t="s">
        <v>120</v>
      </c>
      <c r="O153" s="91">
        <v>15272</v>
      </c>
      <c r="P153" t="s">
        <v>873</v>
      </c>
      <c r="Q153" t="s">
        <v>78</v>
      </c>
      <c r="R153" s="107"/>
      <c r="S153" s="107"/>
      <c r="T153" s="107"/>
      <c r="U153" s="107"/>
      <c r="W153" s="6"/>
      <c r="Y153"/>
      <c r="AA153" s="107"/>
      <c r="AI153"/>
      <c r="AJ153"/>
      <c r="AK153"/>
      <c r="AL153"/>
      <c r="AM153"/>
      <c r="AN153" s="6"/>
      <c r="AO153" s="34"/>
      <c r="AP153" s="6"/>
      <c r="AQ153" s="174"/>
      <c r="AR153" s="6"/>
      <c r="AS153" s="34"/>
      <c r="AT153" s="6"/>
      <c r="AU153" s="34"/>
      <c r="AV153" s="6"/>
      <c r="AW153" s="34"/>
      <c r="AX153" s="6"/>
      <c r="AY153" s="34"/>
      <c r="BA153"/>
      <c r="BB153"/>
      <c r="BD153" s="107"/>
      <c r="BF153" s="6"/>
      <c r="BG153" s="6"/>
      <c r="BI153" s="45"/>
      <c r="BM153">
        <v>150</v>
      </c>
    </row>
    <row r="154" spans="1:65" x14ac:dyDescent="0.3">
      <c r="A154" t="s">
        <v>874</v>
      </c>
      <c r="B154" s="124">
        <v>46084</v>
      </c>
      <c r="C154" t="s">
        <v>133</v>
      </c>
      <c r="D154" t="s">
        <v>141</v>
      </c>
      <c r="E154" t="s">
        <v>277</v>
      </c>
      <c r="F154" t="s">
        <v>875</v>
      </c>
      <c r="G154" t="s">
        <v>70</v>
      </c>
      <c r="H154" t="s">
        <v>127</v>
      </c>
      <c r="I154" t="s">
        <v>128</v>
      </c>
      <c r="J154" t="s">
        <v>118</v>
      </c>
      <c r="K154" s="45" t="s">
        <v>171</v>
      </c>
      <c r="L154" t="s">
        <v>133</v>
      </c>
      <c r="M154" t="s">
        <v>133</v>
      </c>
      <c r="N154" t="s">
        <v>76</v>
      </c>
      <c r="O154" s="91">
        <v>160000</v>
      </c>
      <c r="P154" t="s">
        <v>876</v>
      </c>
      <c r="Q154" t="s">
        <v>78</v>
      </c>
      <c r="R154" s="107"/>
      <c r="S154" s="107"/>
      <c r="T154" s="107"/>
      <c r="U154" s="107"/>
      <c r="W154" s="6"/>
      <c r="Y154"/>
      <c r="AA154" s="107"/>
      <c r="AI154"/>
      <c r="AJ154"/>
      <c r="AK154"/>
      <c r="AL154"/>
      <c r="AM154"/>
      <c r="AN154" s="6"/>
      <c r="AO154" s="34"/>
      <c r="AP154" s="6"/>
      <c r="AQ154" s="174"/>
      <c r="AR154" s="6"/>
      <c r="AS154" s="34"/>
      <c r="AT154" s="6"/>
      <c r="AU154" s="34"/>
      <c r="AV154" s="6"/>
      <c r="AW154" s="34"/>
      <c r="AX154" s="6"/>
      <c r="AY154" s="34"/>
      <c r="BA154"/>
      <c r="BB154"/>
      <c r="BD154" s="107"/>
      <c r="BF154" s="6"/>
      <c r="BG154" s="6"/>
      <c r="BI154" s="45"/>
      <c r="BM154">
        <v>151</v>
      </c>
    </row>
    <row r="155" spans="1:65" x14ac:dyDescent="0.3">
      <c r="A155" t="s">
        <v>877</v>
      </c>
      <c r="B155" s="124">
        <v>46084</v>
      </c>
      <c r="C155" t="s">
        <v>133</v>
      </c>
      <c r="D155" t="s">
        <v>141</v>
      </c>
      <c r="E155" t="s">
        <v>277</v>
      </c>
      <c r="F155" t="s">
        <v>875</v>
      </c>
      <c r="G155" t="s">
        <v>97</v>
      </c>
      <c r="H155" t="s">
        <v>116</v>
      </c>
      <c r="I155" t="s">
        <v>765</v>
      </c>
      <c r="J155" t="s">
        <v>170</v>
      </c>
      <c r="K155" s="45" t="s">
        <v>171</v>
      </c>
      <c r="L155" t="s">
        <v>133</v>
      </c>
      <c r="M155" t="s">
        <v>133</v>
      </c>
      <c r="N155" t="s">
        <v>120</v>
      </c>
      <c r="O155" s="91">
        <v>1200000</v>
      </c>
      <c r="P155" t="s">
        <v>878</v>
      </c>
      <c r="Q155" t="s">
        <v>78</v>
      </c>
      <c r="R155" s="107"/>
      <c r="S155" s="107"/>
      <c r="T155" s="107"/>
      <c r="U155" s="107"/>
      <c r="W155" s="6"/>
      <c r="Y155"/>
      <c r="AA155" s="107"/>
      <c r="AI155"/>
      <c r="AJ155"/>
      <c r="AK155"/>
      <c r="AL155"/>
      <c r="AM155"/>
      <c r="AN155" s="6"/>
      <c r="AO155" s="34"/>
      <c r="AP155" s="6"/>
      <c r="AQ155" s="174"/>
      <c r="AR155" s="6"/>
      <c r="AS155" s="34"/>
      <c r="AT155" s="6"/>
      <c r="AU155" s="34"/>
      <c r="AV155" s="6"/>
      <c r="AW155" s="34"/>
      <c r="AX155" s="6"/>
      <c r="AY155" s="34"/>
      <c r="BA155"/>
      <c r="BB155"/>
      <c r="BD155" s="107"/>
      <c r="BF155" s="6"/>
      <c r="BG155" s="6"/>
      <c r="BI155" s="45"/>
      <c r="BM155">
        <v>152</v>
      </c>
    </row>
    <row r="156" spans="1:65" x14ac:dyDescent="0.3">
      <c r="A156" t="s">
        <v>879</v>
      </c>
      <c r="B156" s="124">
        <v>46084</v>
      </c>
      <c r="C156" t="s">
        <v>66</v>
      </c>
      <c r="D156" t="s">
        <v>141</v>
      </c>
      <c r="E156" t="s">
        <v>277</v>
      </c>
      <c r="F156" t="s">
        <v>875</v>
      </c>
      <c r="G156" t="s">
        <v>97</v>
      </c>
      <c r="H156" t="s">
        <v>250</v>
      </c>
      <c r="I156" t="s">
        <v>251</v>
      </c>
      <c r="J156" t="s">
        <v>118</v>
      </c>
      <c r="K156" s="45" t="s">
        <v>880</v>
      </c>
      <c r="L156" t="s">
        <v>66</v>
      </c>
      <c r="M156" t="s">
        <v>66</v>
      </c>
      <c r="N156" t="s">
        <v>120</v>
      </c>
      <c r="O156" s="91">
        <v>120000</v>
      </c>
      <c r="P156" t="s">
        <v>881</v>
      </c>
      <c r="Q156" t="s">
        <v>78</v>
      </c>
      <c r="R156" s="107"/>
      <c r="S156" s="107"/>
      <c r="T156" s="107"/>
      <c r="U156" s="107"/>
      <c r="W156" s="6"/>
      <c r="Y156"/>
      <c r="AA156" s="107"/>
      <c r="AI156"/>
      <c r="AJ156"/>
      <c r="AK156"/>
      <c r="AL156"/>
      <c r="AM156"/>
      <c r="AN156" s="6"/>
      <c r="AO156" s="34"/>
      <c r="AP156" s="6"/>
      <c r="AQ156" s="174"/>
      <c r="AR156" s="6"/>
      <c r="AS156" s="34"/>
      <c r="AT156" s="6"/>
      <c r="AU156" s="34"/>
      <c r="AV156" s="6"/>
      <c r="AW156" s="34"/>
      <c r="AX156" s="6"/>
      <c r="AY156" s="34"/>
      <c r="BA156"/>
      <c r="BB156"/>
      <c r="BD156" s="107"/>
      <c r="BF156" s="6"/>
      <c r="BG156" s="6"/>
      <c r="BI156" s="45"/>
      <c r="BM156">
        <v>153</v>
      </c>
    </row>
    <row r="157" spans="1:65" x14ac:dyDescent="0.3">
      <c r="A157" t="s">
        <v>882</v>
      </c>
      <c r="B157" s="124">
        <v>46084</v>
      </c>
      <c r="C157" t="s">
        <v>133</v>
      </c>
      <c r="D157" t="s">
        <v>141</v>
      </c>
      <c r="E157" t="s">
        <v>277</v>
      </c>
      <c r="F157" t="s">
        <v>875</v>
      </c>
      <c r="G157" t="s">
        <v>97</v>
      </c>
      <c r="H157" t="s">
        <v>116</v>
      </c>
      <c r="I157" t="s">
        <v>117</v>
      </c>
      <c r="J157" t="s">
        <v>118</v>
      </c>
      <c r="K157" s="45" t="s">
        <v>171</v>
      </c>
      <c r="L157" t="s">
        <v>133</v>
      </c>
      <c r="M157" t="s">
        <v>133</v>
      </c>
      <c r="N157" t="s">
        <v>120</v>
      </c>
      <c r="O157" s="91">
        <v>450000</v>
      </c>
      <c r="P157" t="s">
        <v>883</v>
      </c>
      <c r="Q157" t="s">
        <v>78</v>
      </c>
      <c r="R157" s="107"/>
      <c r="S157" s="107"/>
      <c r="T157" s="107"/>
      <c r="U157" s="107"/>
      <c r="W157" s="6"/>
      <c r="Y157"/>
      <c r="AA157" s="107"/>
      <c r="AI157"/>
      <c r="AJ157"/>
      <c r="AK157"/>
      <c r="AL157"/>
      <c r="AM157"/>
      <c r="AN157" s="6"/>
      <c r="AO157" s="34"/>
      <c r="AP157" s="6"/>
      <c r="AQ157" s="174"/>
      <c r="AR157" s="6"/>
      <c r="AS157" s="34"/>
      <c r="AT157" s="6"/>
      <c r="AU157" s="34"/>
      <c r="AV157" s="6"/>
      <c r="AW157" s="34"/>
      <c r="AX157" s="6"/>
      <c r="AY157" s="34"/>
      <c r="BA157"/>
      <c r="BB157"/>
      <c r="BD157" s="107"/>
      <c r="BF157" s="6"/>
      <c r="BG157" s="6"/>
      <c r="BI157" s="45"/>
      <c r="BM157">
        <v>154</v>
      </c>
    </row>
    <row r="158" spans="1:65" x14ac:dyDescent="0.3">
      <c r="A158" t="s">
        <v>884</v>
      </c>
      <c r="B158" s="124">
        <v>46084</v>
      </c>
      <c r="C158" t="s">
        <v>133</v>
      </c>
      <c r="D158" t="s">
        <v>141</v>
      </c>
      <c r="E158" t="s">
        <v>277</v>
      </c>
      <c r="F158" t="s">
        <v>875</v>
      </c>
      <c r="G158" t="s">
        <v>97</v>
      </c>
      <c r="H158" t="s">
        <v>116</v>
      </c>
      <c r="I158" t="s">
        <v>761</v>
      </c>
      <c r="J158" t="s">
        <v>118</v>
      </c>
      <c r="K158" s="45" t="s">
        <v>171</v>
      </c>
      <c r="L158" t="s">
        <v>133</v>
      </c>
      <c r="M158" t="s">
        <v>133</v>
      </c>
      <c r="N158" t="s">
        <v>120</v>
      </c>
      <c r="O158" s="91">
        <v>120000</v>
      </c>
      <c r="P158" t="s">
        <v>885</v>
      </c>
      <c r="Q158" t="s">
        <v>78</v>
      </c>
      <c r="R158" s="107"/>
      <c r="S158" s="107"/>
      <c r="T158" s="107"/>
      <c r="U158" s="107"/>
      <c r="W158" s="6"/>
      <c r="Y158"/>
      <c r="AA158" s="107"/>
      <c r="AI158"/>
      <c r="AJ158"/>
      <c r="AK158"/>
      <c r="AL158"/>
      <c r="AM158"/>
      <c r="AN158" s="6"/>
      <c r="AO158" s="34"/>
      <c r="AP158" s="6"/>
      <c r="AQ158" s="174"/>
      <c r="AR158" s="6"/>
      <c r="AS158" s="34"/>
      <c r="AT158" s="6"/>
      <c r="AU158" s="34"/>
      <c r="AV158" s="6"/>
      <c r="AW158" s="34"/>
      <c r="AX158" s="6"/>
      <c r="AY158" s="34"/>
      <c r="BA158"/>
      <c r="BB158"/>
      <c r="BD158" s="107"/>
      <c r="BF158" s="6"/>
      <c r="BG158" s="6"/>
      <c r="BI158" s="45"/>
      <c r="BM158">
        <v>155</v>
      </c>
    </row>
    <row r="159" spans="1:65" x14ac:dyDescent="0.3">
      <c r="A159" t="s">
        <v>886</v>
      </c>
      <c r="B159" s="124">
        <v>46084</v>
      </c>
      <c r="C159" t="s">
        <v>133</v>
      </c>
      <c r="D159" t="s">
        <v>141</v>
      </c>
      <c r="E159" t="s">
        <v>277</v>
      </c>
      <c r="F159" t="s">
        <v>875</v>
      </c>
      <c r="G159" t="s">
        <v>97</v>
      </c>
      <c r="H159" t="s">
        <v>98</v>
      </c>
      <c r="I159" t="s">
        <v>887</v>
      </c>
      <c r="J159" t="s">
        <v>170</v>
      </c>
      <c r="K159" s="45" t="s">
        <v>171</v>
      </c>
      <c r="L159" t="s">
        <v>133</v>
      </c>
      <c r="M159" t="s">
        <v>133</v>
      </c>
      <c r="N159" t="s">
        <v>120</v>
      </c>
      <c r="O159" s="91">
        <v>723000</v>
      </c>
      <c r="P159" t="s">
        <v>888</v>
      </c>
      <c r="Q159" t="s">
        <v>78</v>
      </c>
      <c r="R159" s="107"/>
      <c r="S159" s="107"/>
      <c r="T159" s="107"/>
      <c r="U159" s="107"/>
      <c r="W159" s="6"/>
      <c r="Y159"/>
      <c r="AA159" s="107"/>
      <c r="AI159"/>
      <c r="AJ159"/>
      <c r="AK159"/>
      <c r="AL159"/>
      <c r="AM159"/>
      <c r="AN159" s="6"/>
      <c r="AO159" s="34"/>
      <c r="AP159" s="6"/>
      <c r="AQ159" s="174"/>
      <c r="AR159" s="6"/>
      <c r="AS159" s="34"/>
      <c r="AT159" s="6"/>
      <c r="AU159" s="34"/>
      <c r="AV159" s="6"/>
      <c r="AW159" s="34"/>
      <c r="AX159" s="6"/>
      <c r="AY159" s="34"/>
      <c r="BA159"/>
      <c r="BB159"/>
      <c r="BD159" s="107"/>
      <c r="BF159" s="6"/>
      <c r="BG159" s="6"/>
      <c r="BI159" s="45"/>
      <c r="BM159">
        <v>156</v>
      </c>
    </row>
    <row r="160" spans="1:65" x14ac:dyDescent="0.3">
      <c r="A160" t="s">
        <v>889</v>
      </c>
      <c r="B160" s="124">
        <v>46084</v>
      </c>
      <c r="C160" t="s">
        <v>66</v>
      </c>
      <c r="D160" t="s">
        <v>141</v>
      </c>
      <c r="E160" t="s">
        <v>277</v>
      </c>
      <c r="F160" t="s">
        <v>875</v>
      </c>
      <c r="G160" t="s">
        <v>97</v>
      </c>
      <c r="H160" t="s">
        <v>116</v>
      </c>
      <c r="I160" t="s">
        <v>890</v>
      </c>
      <c r="J160" t="s">
        <v>118</v>
      </c>
      <c r="K160" s="45" t="s">
        <v>891</v>
      </c>
      <c r="L160" t="s">
        <v>576</v>
      </c>
      <c r="M160" t="s">
        <v>576</v>
      </c>
      <c r="N160" t="s">
        <v>120</v>
      </c>
      <c r="O160" s="91">
        <v>126167</v>
      </c>
      <c r="P160" t="s">
        <v>892</v>
      </c>
      <c r="Q160" t="s">
        <v>78</v>
      </c>
      <c r="R160" s="107"/>
      <c r="S160" s="107"/>
      <c r="T160" s="107"/>
      <c r="U160" s="107"/>
      <c r="W160" s="6"/>
      <c r="Y160"/>
      <c r="AA160" s="107"/>
      <c r="AI160"/>
      <c r="AJ160"/>
      <c r="AK160"/>
      <c r="AL160"/>
      <c r="AM160"/>
      <c r="AN160" s="6"/>
      <c r="AO160" s="34"/>
      <c r="AP160" s="6"/>
      <c r="AQ160" s="174"/>
      <c r="AR160" s="6"/>
      <c r="AS160" s="34"/>
      <c r="AT160" s="6"/>
      <c r="AU160" s="34"/>
      <c r="AV160" s="6"/>
      <c r="AW160" s="34"/>
      <c r="AX160" s="6"/>
      <c r="AY160" s="34"/>
      <c r="BA160"/>
      <c r="BB160"/>
      <c r="BD160" s="107"/>
      <c r="BE160" s="176"/>
      <c r="BF160" s="6"/>
      <c r="BG160" s="6"/>
      <c r="BI160" s="45"/>
      <c r="BM160">
        <v>157</v>
      </c>
    </row>
    <row r="161" spans="1:65" x14ac:dyDescent="0.3">
      <c r="A161" t="s">
        <v>893</v>
      </c>
      <c r="B161" s="124">
        <v>46084</v>
      </c>
      <c r="C161" t="s">
        <v>66</v>
      </c>
      <c r="D161" t="s">
        <v>141</v>
      </c>
      <c r="E161" t="s">
        <v>332</v>
      </c>
      <c r="F161" t="s">
        <v>670</v>
      </c>
      <c r="G161" t="s">
        <v>174</v>
      </c>
      <c r="H161" t="s">
        <v>187</v>
      </c>
      <c r="I161" t="s">
        <v>834</v>
      </c>
      <c r="J161" t="s">
        <v>73</v>
      </c>
      <c r="K161" s="45" t="s">
        <v>894</v>
      </c>
      <c r="L161" t="s">
        <v>576</v>
      </c>
      <c r="M161" t="s">
        <v>75</v>
      </c>
      <c r="N161" t="s">
        <v>120</v>
      </c>
      <c r="O161" s="91">
        <v>15000000</v>
      </c>
      <c r="P161" t="s">
        <v>895</v>
      </c>
      <c r="Q161" t="s">
        <v>78</v>
      </c>
      <c r="R161" s="107"/>
      <c r="S161" s="107"/>
      <c r="T161" s="107"/>
      <c r="U161" s="107"/>
      <c r="V161" t="s">
        <v>896</v>
      </c>
      <c r="W161" s="6">
        <v>46093</v>
      </c>
      <c r="X161" t="s">
        <v>80</v>
      </c>
      <c r="Y161" t="s">
        <v>81</v>
      </c>
      <c r="Z161" t="s">
        <v>838</v>
      </c>
      <c r="AA161" s="107" t="s">
        <v>897</v>
      </c>
      <c r="AB161" t="s">
        <v>898</v>
      </c>
      <c r="AC161" t="s">
        <v>899</v>
      </c>
      <c r="AD161" t="s">
        <v>900</v>
      </c>
      <c r="AE161" t="s">
        <v>901</v>
      </c>
      <c r="AF161" t="s">
        <v>87</v>
      </c>
      <c r="AG161" t="s">
        <v>87</v>
      </c>
      <c r="AH161" t="s">
        <v>153</v>
      </c>
      <c r="AI161"/>
      <c r="AJ161"/>
      <c r="AK161" t="s">
        <v>902</v>
      </c>
      <c r="AL161" t="s">
        <v>155</v>
      </c>
      <c r="AM161" t="s">
        <v>678</v>
      </c>
      <c r="AN161" s="6">
        <v>46122</v>
      </c>
      <c r="AO161" s="34">
        <v>0.41666666666666663</v>
      </c>
      <c r="AP161" s="6">
        <v>46125</v>
      </c>
      <c r="AQ161" s="174">
        <v>0.41666666666666663</v>
      </c>
      <c r="AR161" s="6">
        <v>46127</v>
      </c>
      <c r="AS161" s="34">
        <v>0.58333333333333326</v>
      </c>
      <c r="AT161" s="6">
        <v>46127</v>
      </c>
      <c r="AU161" s="34">
        <v>0.66666666666666663</v>
      </c>
      <c r="AV161" s="6">
        <v>46127</v>
      </c>
      <c r="AW161" s="34"/>
      <c r="AX161" s="6">
        <v>46127</v>
      </c>
      <c r="AY161" s="34">
        <v>0.6875</v>
      </c>
      <c r="AZ161" t="s">
        <v>903</v>
      </c>
      <c r="BA161" t="s">
        <v>904</v>
      </c>
      <c r="BB161"/>
      <c r="BD161" s="107">
        <v>14934826</v>
      </c>
      <c r="BE161" t="s">
        <v>905</v>
      </c>
      <c r="BF161" s="6">
        <v>46128</v>
      </c>
      <c r="BG161" s="6">
        <v>46137</v>
      </c>
      <c r="BH161" t="s">
        <v>80</v>
      </c>
      <c r="BI161" s="45">
        <v>0</v>
      </c>
      <c r="BJ161" t="s">
        <v>159</v>
      </c>
      <c r="BL161" t="s">
        <v>75</v>
      </c>
      <c r="BM161">
        <v>158</v>
      </c>
    </row>
    <row r="162" spans="1:65" x14ac:dyDescent="0.3">
      <c r="A162" t="s">
        <v>906</v>
      </c>
      <c r="B162" s="124">
        <v>46085</v>
      </c>
      <c r="C162" t="s">
        <v>66</v>
      </c>
      <c r="D162" t="s">
        <v>141</v>
      </c>
      <c r="E162" t="s">
        <v>346</v>
      </c>
      <c r="F162" t="s">
        <v>907</v>
      </c>
      <c r="G162" t="s">
        <v>174</v>
      </c>
      <c r="H162" t="s">
        <v>187</v>
      </c>
      <c r="I162" t="s">
        <v>834</v>
      </c>
      <c r="J162" t="s">
        <v>73</v>
      </c>
      <c r="K162" s="45" t="s">
        <v>908</v>
      </c>
      <c r="L162" t="s">
        <v>576</v>
      </c>
      <c r="M162" t="s">
        <v>75</v>
      </c>
      <c r="N162" t="s">
        <v>120</v>
      </c>
      <c r="O162" s="91">
        <v>834800000</v>
      </c>
      <c r="P162" t="s">
        <v>909</v>
      </c>
      <c r="Q162" t="s">
        <v>78</v>
      </c>
      <c r="R162" s="107"/>
      <c r="S162" s="107"/>
      <c r="T162" s="107"/>
      <c r="U162" s="107"/>
      <c r="V162" t="s">
        <v>910</v>
      </c>
      <c r="W162" s="6">
        <v>46108</v>
      </c>
      <c r="X162" t="s">
        <v>80</v>
      </c>
      <c r="Y162" t="s">
        <v>81</v>
      </c>
      <c r="Z162" t="s">
        <v>838</v>
      </c>
      <c r="AA162" s="107" t="s">
        <v>911</v>
      </c>
      <c r="AC162" t="s">
        <v>912</v>
      </c>
      <c r="AD162" t="s">
        <v>913</v>
      </c>
      <c r="AE162" t="s">
        <v>842</v>
      </c>
      <c r="AF162" t="s">
        <v>87</v>
      </c>
      <c r="AG162" t="s">
        <v>87</v>
      </c>
      <c r="AH162" t="s">
        <v>153</v>
      </c>
      <c r="AI162"/>
      <c r="AJ162"/>
      <c r="AK162" t="s">
        <v>914</v>
      </c>
      <c r="AL162" t="s">
        <v>155</v>
      </c>
      <c r="AM162" t="s">
        <v>678</v>
      </c>
      <c r="AN162" s="6">
        <v>46118</v>
      </c>
      <c r="AO162" s="34">
        <v>0.41666666666666663</v>
      </c>
      <c r="AP162" s="6">
        <v>46121</v>
      </c>
      <c r="AQ162" s="174">
        <v>0.41666666666666663</v>
      </c>
      <c r="AR162" s="6">
        <v>46128</v>
      </c>
      <c r="AS162" s="34">
        <v>0.58333333333333326</v>
      </c>
      <c r="AT162" s="6">
        <v>46128</v>
      </c>
      <c r="AU162" s="34">
        <v>0.66666666666666663</v>
      </c>
      <c r="AV162" s="6">
        <v>46128</v>
      </c>
      <c r="AW162" s="34"/>
      <c r="AX162" s="6">
        <v>46128</v>
      </c>
      <c r="AY162" s="34">
        <v>0.6875</v>
      </c>
      <c r="AZ162" t="s">
        <v>915</v>
      </c>
      <c r="BA162" t="s">
        <v>916</v>
      </c>
      <c r="BB162"/>
      <c r="BD162" s="107">
        <v>732787982.80999994</v>
      </c>
      <c r="BE162" s="176" t="s">
        <v>917</v>
      </c>
      <c r="BF162" s="6">
        <v>46129</v>
      </c>
      <c r="BG162" s="6">
        <v>46216</v>
      </c>
      <c r="BH162" t="s">
        <v>205</v>
      </c>
      <c r="BI162" s="45">
        <v>0</v>
      </c>
      <c r="BJ162" t="s">
        <v>159</v>
      </c>
      <c r="BL162" t="s">
        <v>75</v>
      </c>
      <c r="BM162">
        <v>159</v>
      </c>
    </row>
    <row r="163" spans="1:65" x14ac:dyDescent="0.3">
      <c r="A163" t="s">
        <v>918</v>
      </c>
      <c r="B163" s="124">
        <v>46085</v>
      </c>
      <c r="C163" t="s">
        <v>66</v>
      </c>
      <c r="D163" t="s">
        <v>141</v>
      </c>
      <c r="E163" t="s">
        <v>346</v>
      </c>
      <c r="F163" t="s">
        <v>907</v>
      </c>
      <c r="G163" t="s">
        <v>136</v>
      </c>
      <c r="H163" t="s">
        <v>610</v>
      </c>
      <c r="I163" t="s">
        <v>611</v>
      </c>
      <c r="J163" t="s">
        <v>73</v>
      </c>
      <c r="K163" s="45" t="s">
        <v>919</v>
      </c>
      <c r="L163" t="s">
        <v>576</v>
      </c>
      <c r="M163" t="s">
        <v>576</v>
      </c>
      <c r="N163" t="s">
        <v>120</v>
      </c>
      <c r="O163" s="91">
        <v>5800000</v>
      </c>
      <c r="P163" t="s">
        <v>920</v>
      </c>
      <c r="Q163" t="s">
        <v>78</v>
      </c>
      <c r="R163" s="107"/>
      <c r="S163" s="107"/>
      <c r="T163" s="107"/>
      <c r="U163" s="107"/>
      <c r="W163" s="6"/>
      <c r="Y163"/>
      <c r="AA163" s="107"/>
      <c r="AI163"/>
      <c r="AJ163"/>
      <c r="AK163"/>
      <c r="AL163"/>
      <c r="AM163"/>
      <c r="AN163" s="6"/>
      <c r="AO163" s="34"/>
      <c r="AP163" s="6"/>
      <c r="AQ163" s="174"/>
      <c r="AR163" s="6"/>
      <c r="AS163" s="34"/>
      <c r="AT163" s="6"/>
      <c r="AU163" s="34"/>
      <c r="AV163" s="6"/>
      <c r="AW163" s="34"/>
      <c r="AX163" s="6"/>
      <c r="AY163" s="34"/>
      <c r="BA163"/>
      <c r="BB163"/>
      <c r="BD163" s="107"/>
      <c r="BE163" s="176"/>
      <c r="BF163" s="6"/>
      <c r="BG163" s="6"/>
      <c r="BI163" s="45"/>
      <c r="BM163">
        <v>160</v>
      </c>
    </row>
    <row r="164" spans="1:65" x14ac:dyDescent="0.3">
      <c r="A164" t="s">
        <v>921</v>
      </c>
      <c r="B164" s="124">
        <v>46085</v>
      </c>
      <c r="C164" t="s">
        <v>66</v>
      </c>
      <c r="D164" t="s">
        <v>141</v>
      </c>
      <c r="E164" t="s">
        <v>346</v>
      </c>
      <c r="F164" t="s">
        <v>833</v>
      </c>
      <c r="G164" t="s">
        <v>70</v>
      </c>
      <c r="H164" t="s">
        <v>71</v>
      </c>
      <c r="I164" t="s">
        <v>922</v>
      </c>
      <c r="J164" t="s">
        <v>73</v>
      </c>
      <c r="K164" s="45" t="s">
        <v>923</v>
      </c>
      <c r="L164" t="s">
        <v>576</v>
      </c>
      <c r="M164" t="s">
        <v>75</v>
      </c>
      <c r="N164" t="s">
        <v>76</v>
      </c>
      <c r="O164" s="91">
        <v>68000000</v>
      </c>
      <c r="P164" t="s">
        <v>924</v>
      </c>
      <c r="Q164" t="s">
        <v>78</v>
      </c>
      <c r="R164" s="107"/>
      <c r="S164" s="107"/>
      <c r="T164" s="107"/>
      <c r="U164" s="107"/>
      <c r="V164" t="s">
        <v>925</v>
      </c>
      <c r="W164" s="6">
        <v>46106</v>
      </c>
      <c r="X164" t="s">
        <v>80</v>
      </c>
      <c r="Y164" t="s">
        <v>81</v>
      </c>
      <c r="Z164" t="s">
        <v>688</v>
      </c>
      <c r="AA164" s="107" t="s">
        <v>926</v>
      </c>
      <c r="AB164" t="s">
        <v>927</v>
      </c>
      <c r="AC164" t="s">
        <v>928</v>
      </c>
      <c r="AD164" t="s">
        <v>929</v>
      </c>
      <c r="AE164" t="s">
        <v>693</v>
      </c>
      <c r="AF164" t="s">
        <v>87</v>
      </c>
      <c r="AG164" t="s">
        <v>87</v>
      </c>
      <c r="AH164" t="s">
        <v>825</v>
      </c>
      <c r="AI164"/>
      <c r="AJ164"/>
      <c r="AK164" t="s">
        <v>930</v>
      </c>
      <c r="AL164" t="s">
        <v>155</v>
      </c>
      <c r="AM164" t="s">
        <v>931</v>
      </c>
      <c r="AN164" s="6">
        <v>46157</v>
      </c>
      <c r="AO164" s="34">
        <v>0.5</v>
      </c>
      <c r="AP164" s="6">
        <v>46160</v>
      </c>
      <c r="AQ164" s="174"/>
      <c r="AR164" s="6">
        <v>46162</v>
      </c>
      <c r="AS164" s="34">
        <v>0.58333333333333326</v>
      </c>
      <c r="AT164" s="6">
        <v>46162</v>
      </c>
      <c r="AU164" s="34">
        <v>0.71875</v>
      </c>
      <c r="AV164" s="6">
        <v>46162</v>
      </c>
      <c r="AW164" s="34">
        <v>0.73958333333333326</v>
      </c>
      <c r="AX164" s="6">
        <v>46162</v>
      </c>
      <c r="AY164" s="34">
        <v>0.73958333333333326</v>
      </c>
      <c r="AZ164" t="s">
        <v>932</v>
      </c>
      <c r="BA164" t="s">
        <v>933</v>
      </c>
      <c r="BB164"/>
      <c r="BD164" s="107">
        <v>71310182</v>
      </c>
      <c r="BE164" t="s">
        <v>934</v>
      </c>
      <c r="BF164" s="6">
        <v>46163</v>
      </c>
      <c r="BG164" s="6">
        <v>46234</v>
      </c>
      <c r="BH164" t="s">
        <v>80</v>
      </c>
      <c r="BI164" s="45">
        <v>1769804.68</v>
      </c>
      <c r="BJ164" t="s">
        <v>95</v>
      </c>
      <c r="BL164" t="s">
        <v>75</v>
      </c>
      <c r="BM164">
        <v>161</v>
      </c>
    </row>
    <row r="165" spans="1:65" x14ac:dyDescent="0.3">
      <c r="A165" t="s">
        <v>935</v>
      </c>
      <c r="B165" s="124">
        <v>46085</v>
      </c>
      <c r="C165" t="s">
        <v>133</v>
      </c>
      <c r="D165" t="s">
        <v>141</v>
      </c>
      <c r="E165" t="s">
        <v>277</v>
      </c>
      <c r="F165" t="s">
        <v>875</v>
      </c>
      <c r="G165" t="s">
        <v>70</v>
      </c>
      <c r="H165" t="s">
        <v>319</v>
      </c>
      <c r="I165" t="s">
        <v>936</v>
      </c>
      <c r="J165" t="s">
        <v>118</v>
      </c>
      <c r="K165" s="45" t="s">
        <v>171</v>
      </c>
      <c r="L165" t="s">
        <v>133</v>
      </c>
      <c r="M165" t="s">
        <v>133</v>
      </c>
      <c r="N165" t="s">
        <v>120</v>
      </c>
      <c r="O165" s="91">
        <v>90000</v>
      </c>
      <c r="P165" t="s">
        <v>937</v>
      </c>
      <c r="Q165" t="s">
        <v>78</v>
      </c>
      <c r="R165" s="107"/>
      <c r="S165" s="107"/>
      <c r="T165" s="107"/>
      <c r="U165" s="107"/>
      <c r="W165" s="6"/>
      <c r="Y165"/>
      <c r="AA165" s="107"/>
      <c r="AI165"/>
      <c r="AJ165"/>
      <c r="AK165"/>
      <c r="AL165"/>
      <c r="AM165"/>
      <c r="AN165" s="6"/>
      <c r="AO165" s="34"/>
      <c r="AP165" s="6"/>
      <c r="AQ165" s="174"/>
      <c r="AR165" s="6"/>
      <c r="AS165" s="34"/>
      <c r="AT165" s="6"/>
      <c r="AU165" s="34"/>
      <c r="AV165" s="6"/>
      <c r="AW165" s="34"/>
      <c r="AX165" s="6"/>
      <c r="AY165" s="34"/>
      <c r="BA165"/>
      <c r="BB165"/>
      <c r="BD165" s="107"/>
      <c r="BF165" s="6"/>
      <c r="BG165" s="6"/>
      <c r="BI165" s="45"/>
      <c r="BM165">
        <v>162</v>
      </c>
    </row>
    <row r="166" spans="1:65" x14ac:dyDescent="0.3">
      <c r="A166" t="s">
        <v>938</v>
      </c>
      <c r="B166" s="124">
        <v>46085</v>
      </c>
      <c r="C166" t="s">
        <v>66</v>
      </c>
      <c r="D166" t="s">
        <v>141</v>
      </c>
      <c r="E166" t="s">
        <v>317</v>
      </c>
      <c r="F166" t="s">
        <v>318</v>
      </c>
      <c r="G166" t="s">
        <v>70</v>
      </c>
      <c r="H166" t="s">
        <v>287</v>
      </c>
      <c r="I166" t="s">
        <v>574</v>
      </c>
      <c r="J166" t="s">
        <v>118</v>
      </c>
      <c r="K166" s="45" t="s">
        <v>540</v>
      </c>
      <c r="L166" t="s">
        <v>66</v>
      </c>
      <c r="M166" t="s">
        <v>66</v>
      </c>
      <c r="N166" t="s">
        <v>76</v>
      </c>
      <c r="O166" s="91">
        <v>130000</v>
      </c>
      <c r="P166" t="s">
        <v>939</v>
      </c>
      <c r="Q166" t="s">
        <v>78</v>
      </c>
      <c r="R166" s="107"/>
      <c r="S166" s="107"/>
      <c r="T166" s="107"/>
      <c r="U166" s="107"/>
      <c r="W166" s="6"/>
      <c r="Y166"/>
      <c r="AA166" s="107"/>
      <c r="AI166"/>
      <c r="AJ166"/>
      <c r="AK166"/>
      <c r="AL166"/>
      <c r="AM166"/>
      <c r="AN166" s="6"/>
      <c r="AO166" s="34"/>
      <c r="AP166" s="6"/>
      <c r="AQ166" s="174"/>
      <c r="AR166" s="6"/>
      <c r="AS166" s="34"/>
      <c r="AT166" s="6"/>
      <c r="AU166" s="34"/>
      <c r="AV166" s="6"/>
      <c r="AW166" s="34"/>
      <c r="AX166" s="6"/>
      <c r="AY166" s="34"/>
      <c r="BA166"/>
      <c r="BB166"/>
      <c r="BD166" s="107"/>
      <c r="BF166" s="6"/>
      <c r="BG166" s="6"/>
      <c r="BI166" s="45"/>
      <c r="BM166">
        <v>163</v>
      </c>
    </row>
    <row r="167" spans="1:65" x14ac:dyDescent="0.3">
      <c r="A167" t="s">
        <v>940</v>
      </c>
      <c r="B167" s="124">
        <v>46086</v>
      </c>
      <c r="C167" t="s">
        <v>66</v>
      </c>
      <c r="D167" t="s">
        <v>141</v>
      </c>
      <c r="E167" t="s">
        <v>346</v>
      </c>
      <c r="F167" t="s">
        <v>907</v>
      </c>
      <c r="G167" t="s">
        <v>70</v>
      </c>
      <c r="H167" t="s">
        <v>142</v>
      </c>
      <c r="I167" t="s">
        <v>143</v>
      </c>
      <c r="J167" t="s">
        <v>73</v>
      </c>
      <c r="K167" s="45" t="s">
        <v>941</v>
      </c>
      <c r="L167" t="s">
        <v>66</v>
      </c>
      <c r="M167" t="s">
        <v>66</v>
      </c>
      <c r="N167" t="s">
        <v>76</v>
      </c>
      <c r="O167" s="91">
        <v>4000000</v>
      </c>
      <c r="P167" t="s">
        <v>942</v>
      </c>
      <c r="Q167" t="s">
        <v>78</v>
      </c>
      <c r="R167" s="107"/>
      <c r="S167" s="107"/>
      <c r="T167" s="107"/>
      <c r="U167" s="107"/>
      <c r="V167" t="s">
        <v>943</v>
      </c>
      <c r="W167" s="6">
        <v>46107</v>
      </c>
      <c r="X167" t="s">
        <v>80</v>
      </c>
      <c r="Y167" t="s">
        <v>81</v>
      </c>
      <c r="Z167" t="s">
        <v>688</v>
      </c>
      <c r="AA167" s="107" t="s">
        <v>350</v>
      </c>
      <c r="AB167" t="s">
        <v>944</v>
      </c>
      <c r="AC167" t="s">
        <v>945</v>
      </c>
      <c r="AD167" t="s">
        <v>942</v>
      </c>
      <c r="AE167" t="s">
        <v>86</v>
      </c>
      <c r="AF167" t="s">
        <v>87</v>
      </c>
      <c r="AG167" t="s">
        <v>87</v>
      </c>
      <c r="AI167"/>
      <c r="AJ167"/>
      <c r="AK167"/>
      <c r="AL167"/>
      <c r="AM167"/>
      <c r="AN167" s="6"/>
      <c r="AO167" s="34"/>
      <c r="AP167" s="6"/>
      <c r="AQ167" s="174"/>
      <c r="AR167" s="6"/>
      <c r="AS167" s="34"/>
      <c r="AT167" s="6"/>
      <c r="AU167" s="34"/>
      <c r="AV167" s="6"/>
      <c r="AW167" s="34"/>
      <c r="AX167" s="6"/>
      <c r="AY167" s="34"/>
      <c r="BA167"/>
      <c r="BB167"/>
      <c r="BD167" s="107"/>
      <c r="BF167" s="6"/>
      <c r="BG167" s="6"/>
      <c r="BI167" s="45"/>
      <c r="BM167">
        <v>164</v>
      </c>
    </row>
    <row r="168" spans="1:65" x14ac:dyDescent="0.3">
      <c r="A168" t="s">
        <v>946</v>
      </c>
      <c r="B168" s="124">
        <v>46086</v>
      </c>
      <c r="C168" t="s">
        <v>66</v>
      </c>
      <c r="D168" t="s">
        <v>141</v>
      </c>
      <c r="E168" t="s">
        <v>317</v>
      </c>
      <c r="F168" t="s">
        <v>318</v>
      </c>
      <c r="G168" t="s">
        <v>947</v>
      </c>
      <c r="H168" t="s">
        <v>948</v>
      </c>
      <c r="I168" t="s">
        <v>949</v>
      </c>
      <c r="J168" t="s">
        <v>118</v>
      </c>
      <c r="K168" s="45" t="s">
        <v>950</v>
      </c>
      <c r="L168" t="s">
        <v>66</v>
      </c>
      <c r="M168" t="s">
        <v>75</v>
      </c>
      <c r="N168" t="s">
        <v>76</v>
      </c>
      <c r="O168" s="91">
        <v>149662</v>
      </c>
      <c r="P168" t="s">
        <v>951</v>
      </c>
      <c r="Q168" t="s">
        <v>78</v>
      </c>
      <c r="R168" s="107"/>
      <c r="S168" s="107"/>
      <c r="T168" s="107"/>
      <c r="U168" s="107"/>
      <c r="V168" t="s">
        <v>952</v>
      </c>
      <c r="W168" s="6">
        <v>46101</v>
      </c>
      <c r="X168" t="s">
        <v>80</v>
      </c>
      <c r="Y168" t="s">
        <v>81</v>
      </c>
      <c r="Z168" t="s">
        <v>953</v>
      </c>
      <c r="AA168" s="107" t="s">
        <v>954</v>
      </c>
      <c r="AB168" t="s">
        <v>955</v>
      </c>
      <c r="AC168" t="s">
        <v>956</v>
      </c>
      <c r="AD168" t="s">
        <v>951</v>
      </c>
      <c r="AE168" t="s">
        <v>693</v>
      </c>
      <c r="AF168" t="s">
        <v>87</v>
      </c>
      <c r="AG168" t="s">
        <v>107</v>
      </c>
      <c r="AH168" t="s">
        <v>153</v>
      </c>
      <c r="AI168"/>
      <c r="AJ168"/>
      <c r="AK168" t="s">
        <v>957</v>
      </c>
      <c r="AL168" t="s">
        <v>155</v>
      </c>
      <c r="AM168" t="s">
        <v>678</v>
      </c>
      <c r="AN168" s="6">
        <v>46117</v>
      </c>
      <c r="AO168" s="34">
        <v>0.58333333333333326</v>
      </c>
      <c r="AP168" s="6">
        <v>46120</v>
      </c>
      <c r="AQ168" s="174">
        <v>0.58333333333333326</v>
      </c>
      <c r="AR168" s="6">
        <v>46121</v>
      </c>
      <c r="AS168" s="34">
        <v>0.58333333333333326</v>
      </c>
      <c r="AT168" s="6">
        <v>46121</v>
      </c>
      <c r="AU168" s="34">
        <v>0.66666666666666663</v>
      </c>
      <c r="AV168" s="6">
        <v>46121</v>
      </c>
      <c r="AW168" s="34"/>
      <c r="AX168" s="6">
        <v>46121</v>
      </c>
      <c r="AY168" s="34">
        <v>0.6875</v>
      </c>
      <c r="AZ168" t="s">
        <v>958</v>
      </c>
      <c r="BA168" t="s">
        <v>959</v>
      </c>
      <c r="BB168"/>
      <c r="BD168" s="107">
        <v>49098918.960000001</v>
      </c>
      <c r="BE168" t="s">
        <v>960</v>
      </c>
      <c r="BF168" s="6">
        <v>46121</v>
      </c>
      <c r="BG168" s="6">
        <v>46387</v>
      </c>
      <c r="BH168" t="s">
        <v>80</v>
      </c>
      <c r="BI168" s="45">
        <v>3926164.35</v>
      </c>
      <c r="BJ168" t="s">
        <v>159</v>
      </c>
      <c r="BL168" t="s">
        <v>75</v>
      </c>
      <c r="BM168">
        <v>165</v>
      </c>
    </row>
    <row r="169" spans="1:65" x14ac:dyDescent="0.3">
      <c r="A169" t="s">
        <v>961</v>
      </c>
      <c r="B169" s="124">
        <v>46086</v>
      </c>
      <c r="C169" t="s">
        <v>66</v>
      </c>
      <c r="D169" t="s">
        <v>141</v>
      </c>
      <c r="E169" t="s">
        <v>317</v>
      </c>
      <c r="F169" t="s">
        <v>318</v>
      </c>
      <c r="G169" t="s">
        <v>947</v>
      </c>
      <c r="H169" t="s">
        <v>948</v>
      </c>
      <c r="I169" t="s">
        <v>949</v>
      </c>
      <c r="J169" t="s">
        <v>118</v>
      </c>
      <c r="K169" s="45" t="s">
        <v>950</v>
      </c>
      <c r="L169" t="s">
        <v>66</v>
      </c>
      <c r="M169" t="s">
        <v>208</v>
      </c>
      <c r="N169" t="s">
        <v>76</v>
      </c>
      <c r="O169" s="91">
        <v>149662</v>
      </c>
      <c r="P169" t="s">
        <v>951</v>
      </c>
      <c r="Q169" t="s">
        <v>78</v>
      </c>
      <c r="R169" s="107"/>
      <c r="S169" s="107"/>
      <c r="T169" s="107"/>
      <c r="U169" s="107"/>
      <c r="V169" t="s">
        <v>962</v>
      </c>
      <c r="W169" s="6">
        <v>46101</v>
      </c>
      <c r="X169" t="s">
        <v>80</v>
      </c>
      <c r="Y169" t="s">
        <v>81</v>
      </c>
      <c r="Z169" t="s">
        <v>963</v>
      </c>
      <c r="AA169" s="107" t="s">
        <v>954</v>
      </c>
      <c r="AB169" t="s">
        <v>964</v>
      </c>
      <c r="AC169" t="s">
        <v>956</v>
      </c>
      <c r="AD169" t="s">
        <v>951</v>
      </c>
      <c r="AE169" t="s">
        <v>86</v>
      </c>
      <c r="AF169" t="s">
        <v>87</v>
      </c>
      <c r="AG169" t="s">
        <v>107</v>
      </c>
      <c r="AH169" t="s">
        <v>153</v>
      </c>
      <c r="AI169"/>
      <c r="AJ169"/>
      <c r="AK169" t="s">
        <v>965</v>
      </c>
      <c r="AL169" t="s">
        <v>155</v>
      </c>
      <c r="AM169" t="s">
        <v>678</v>
      </c>
      <c r="AN169" s="6">
        <v>46107</v>
      </c>
      <c r="AO169" s="34">
        <v>0.58333333333333326</v>
      </c>
      <c r="AP169" s="6">
        <v>46110</v>
      </c>
      <c r="AQ169" s="174">
        <v>0.58333333333333326</v>
      </c>
      <c r="AR169" s="6">
        <v>46112</v>
      </c>
      <c r="AS169" s="34">
        <v>0.5</v>
      </c>
      <c r="AT169" s="6">
        <v>46112</v>
      </c>
      <c r="AU169" s="34">
        <v>0.66666666666666663</v>
      </c>
      <c r="AV169" s="6">
        <v>46112</v>
      </c>
      <c r="AW169" s="34"/>
      <c r="AX169" s="6">
        <v>46112</v>
      </c>
      <c r="AY169" s="34">
        <v>0.6875</v>
      </c>
      <c r="AZ169" t="s">
        <v>211</v>
      </c>
      <c r="BA169" t="s">
        <v>211</v>
      </c>
      <c r="BB169"/>
      <c r="BD169" s="107">
        <v>0</v>
      </c>
      <c r="BE169" t="s">
        <v>211</v>
      </c>
      <c r="BF169" s="6"/>
      <c r="BG169" s="6"/>
      <c r="BH169" t="s">
        <v>211</v>
      </c>
      <c r="BI169" s="45">
        <v>0</v>
      </c>
      <c r="BJ169" t="s">
        <v>419</v>
      </c>
      <c r="BK169" t="s">
        <v>966</v>
      </c>
      <c r="BL169" t="s">
        <v>208</v>
      </c>
      <c r="BM169">
        <v>166</v>
      </c>
    </row>
    <row r="170" spans="1:65" x14ac:dyDescent="0.3">
      <c r="A170" t="s">
        <v>967</v>
      </c>
      <c r="B170" s="124">
        <v>46086</v>
      </c>
      <c r="C170" t="s">
        <v>66</v>
      </c>
      <c r="D170" t="s">
        <v>141</v>
      </c>
      <c r="E170" t="s">
        <v>317</v>
      </c>
      <c r="F170" t="s">
        <v>318</v>
      </c>
      <c r="G170" t="s">
        <v>947</v>
      </c>
      <c r="H170" t="s">
        <v>948</v>
      </c>
      <c r="I170" t="s">
        <v>949</v>
      </c>
      <c r="J170" t="s">
        <v>118</v>
      </c>
      <c r="K170" s="45" t="s">
        <v>968</v>
      </c>
      <c r="L170" t="s">
        <v>66</v>
      </c>
      <c r="M170" t="s">
        <v>75</v>
      </c>
      <c r="N170" t="s">
        <v>76</v>
      </c>
      <c r="O170" s="91">
        <v>149662</v>
      </c>
      <c r="P170" t="s">
        <v>969</v>
      </c>
      <c r="Q170" t="s">
        <v>78</v>
      </c>
      <c r="R170" s="107"/>
      <c r="S170" s="107"/>
      <c r="T170" s="107"/>
      <c r="U170" s="107"/>
      <c r="V170" t="s">
        <v>970</v>
      </c>
      <c r="W170" s="6">
        <v>46101</v>
      </c>
      <c r="X170" t="s">
        <v>80</v>
      </c>
      <c r="Y170" t="s">
        <v>81</v>
      </c>
      <c r="Z170" t="s">
        <v>838</v>
      </c>
      <c r="AA170" s="107" t="s">
        <v>971</v>
      </c>
      <c r="AB170" t="s">
        <v>972</v>
      </c>
      <c r="AC170" t="s">
        <v>973</v>
      </c>
      <c r="AD170" t="s">
        <v>969</v>
      </c>
      <c r="AE170" t="s">
        <v>693</v>
      </c>
      <c r="AF170" t="s">
        <v>87</v>
      </c>
      <c r="AG170" t="s">
        <v>107</v>
      </c>
      <c r="AH170" t="s">
        <v>153</v>
      </c>
      <c r="AI170"/>
      <c r="AJ170"/>
      <c r="AK170" t="s">
        <v>957</v>
      </c>
      <c r="AL170" t="s">
        <v>155</v>
      </c>
      <c r="AM170" t="s">
        <v>678</v>
      </c>
      <c r="AN170" s="6">
        <v>46117</v>
      </c>
      <c r="AO170" s="34">
        <v>0.58333333333333326</v>
      </c>
      <c r="AP170" s="6">
        <v>46120</v>
      </c>
      <c r="AQ170" s="174">
        <v>0.58333333333333326</v>
      </c>
      <c r="AR170" s="6">
        <v>46121</v>
      </c>
      <c r="AS170" s="34">
        <v>0.58333333333333326</v>
      </c>
      <c r="AT170" s="6">
        <v>46121</v>
      </c>
      <c r="AU170" s="34">
        <v>0.66666666666666663</v>
      </c>
      <c r="AV170" s="6">
        <v>46121</v>
      </c>
      <c r="AW170" s="34"/>
      <c r="AX170" s="6">
        <v>46121</v>
      </c>
      <c r="AY170" s="34">
        <v>0.6875</v>
      </c>
      <c r="AZ170" t="s">
        <v>958</v>
      </c>
      <c r="BA170" t="s">
        <v>959</v>
      </c>
      <c r="BB170"/>
      <c r="BD170" s="107">
        <v>38436035.460000001</v>
      </c>
      <c r="BE170" t="s">
        <v>974</v>
      </c>
      <c r="BF170" s="6">
        <v>46121</v>
      </c>
      <c r="BG170" s="6">
        <v>46387</v>
      </c>
      <c r="BH170" t="s">
        <v>80</v>
      </c>
      <c r="BI170" s="45">
        <v>6361967.9800000004</v>
      </c>
      <c r="BJ170" t="s">
        <v>159</v>
      </c>
      <c r="BL170" t="s">
        <v>75</v>
      </c>
      <c r="BM170">
        <v>167</v>
      </c>
    </row>
    <row r="171" spans="1:65" x14ac:dyDescent="0.3">
      <c r="A171" t="s">
        <v>975</v>
      </c>
      <c r="B171" s="124">
        <v>46086</v>
      </c>
      <c r="C171" t="s">
        <v>66</v>
      </c>
      <c r="D171" t="s">
        <v>141</v>
      </c>
      <c r="E171" t="s">
        <v>317</v>
      </c>
      <c r="F171" t="s">
        <v>318</v>
      </c>
      <c r="G171" t="s">
        <v>947</v>
      </c>
      <c r="H171" t="s">
        <v>948</v>
      </c>
      <c r="I171" t="s">
        <v>949</v>
      </c>
      <c r="J171" t="s">
        <v>118</v>
      </c>
      <c r="K171" s="45" t="s">
        <v>968</v>
      </c>
      <c r="L171" t="s">
        <v>66</v>
      </c>
      <c r="M171" t="s">
        <v>208</v>
      </c>
      <c r="N171" t="s">
        <v>76</v>
      </c>
      <c r="O171" s="91">
        <v>149662</v>
      </c>
      <c r="P171" t="s">
        <v>969</v>
      </c>
      <c r="Q171" t="s">
        <v>78</v>
      </c>
      <c r="R171" s="107"/>
      <c r="S171" s="107"/>
      <c r="T171" s="107"/>
      <c r="U171" s="107"/>
      <c r="V171" t="s">
        <v>976</v>
      </c>
      <c r="W171" s="6">
        <v>46101</v>
      </c>
      <c r="X171" t="s">
        <v>80</v>
      </c>
      <c r="Y171" t="s">
        <v>81</v>
      </c>
      <c r="Z171" t="s">
        <v>838</v>
      </c>
      <c r="AA171" s="107" t="s">
        <v>971</v>
      </c>
      <c r="AB171" t="s">
        <v>977</v>
      </c>
      <c r="AC171" t="s">
        <v>973</v>
      </c>
      <c r="AD171" t="s">
        <v>969</v>
      </c>
      <c r="AE171" t="s">
        <v>86</v>
      </c>
      <c r="AF171" t="s">
        <v>87</v>
      </c>
      <c r="AG171" t="s">
        <v>107</v>
      </c>
      <c r="AH171" t="s">
        <v>153</v>
      </c>
      <c r="AI171"/>
      <c r="AJ171"/>
      <c r="AK171" t="s">
        <v>965</v>
      </c>
      <c r="AL171" t="s">
        <v>155</v>
      </c>
      <c r="AM171" t="s">
        <v>678</v>
      </c>
      <c r="AN171" s="6">
        <v>46107</v>
      </c>
      <c r="AO171" s="34">
        <v>0.58333333333333326</v>
      </c>
      <c r="AP171" s="6">
        <v>46110</v>
      </c>
      <c r="AQ171" s="174">
        <v>0.58333333333333326</v>
      </c>
      <c r="AR171" s="6">
        <v>46112</v>
      </c>
      <c r="AS171" s="34">
        <v>0.5</v>
      </c>
      <c r="AT171" s="6">
        <v>46112</v>
      </c>
      <c r="AU171" s="34">
        <v>0.66666666666666663</v>
      </c>
      <c r="AV171" s="6">
        <v>46112</v>
      </c>
      <c r="AW171" s="34"/>
      <c r="AX171" s="6">
        <v>46112</v>
      </c>
      <c r="AY171" s="34">
        <v>0.6875</v>
      </c>
      <c r="AZ171" t="s">
        <v>211</v>
      </c>
      <c r="BA171" t="s">
        <v>211</v>
      </c>
      <c r="BB171"/>
      <c r="BD171" s="107">
        <v>0</v>
      </c>
      <c r="BE171" t="s">
        <v>978</v>
      </c>
      <c r="BF171" s="6"/>
      <c r="BG171" s="6"/>
      <c r="BH171" t="s">
        <v>978</v>
      </c>
      <c r="BI171" s="45">
        <v>0</v>
      </c>
      <c r="BJ171" t="s">
        <v>419</v>
      </c>
      <c r="BK171" t="s">
        <v>966</v>
      </c>
      <c r="BL171" t="s">
        <v>208</v>
      </c>
      <c r="BM171">
        <v>168</v>
      </c>
    </row>
    <row r="172" spans="1:65" x14ac:dyDescent="0.3">
      <c r="A172" t="s">
        <v>979</v>
      </c>
      <c r="B172" s="124">
        <v>46086</v>
      </c>
      <c r="C172" t="s">
        <v>66</v>
      </c>
      <c r="D172" t="s">
        <v>141</v>
      </c>
      <c r="E172" t="s">
        <v>317</v>
      </c>
      <c r="F172" t="s">
        <v>318</v>
      </c>
      <c r="G172" t="s">
        <v>70</v>
      </c>
      <c r="H172" t="s">
        <v>71</v>
      </c>
      <c r="I172" t="s">
        <v>72</v>
      </c>
      <c r="J172" t="s">
        <v>73</v>
      </c>
      <c r="K172" s="45" t="s">
        <v>980</v>
      </c>
      <c r="L172" t="s">
        <v>66</v>
      </c>
      <c r="M172" t="s">
        <v>75</v>
      </c>
      <c r="N172" t="s">
        <v>76</v>
      </c>
      <c r="O172" s="91">
        <v>60967063.409999996</v>
      </c>
      <c r="P172" t="s">
        <v>981</v>
      </c>
      <c r="Q172" t="s">
        <v>78</v>
      </c>
      <c r="R172" s="107"/>
      <c r="S172" s="107"/>
      <c r="T172" s="107"/>
      <c r="U172" s="107"/>
      <c r="V172" t="s">
        <v>982</v>
      </c>
      <c r="W172" s="6">
        <v>46101</v>
      </c>
      <c r="X172" t="s">
        <v>80</v>
      </c>
      <c r="Y172" t="s">
        <v>81</v>
      </c>
      <c r="Z172" t="s">
        <v>983</v>
      </c>
      <c r="AA172" s="107" t="s">
        <v>984</v>
      </c>
      <c r="AB172" t="s">
        <v>985</v>
      </c>
      <c r="AC172" t="s">
        <v>986</v>
      </c>
      <c r="AD172" t="s">
        <v>987</v>
      </c>
      <c r="AE172" t="s">
        <v>693</v>
      </c>
      <c r="AF172" t="s">
        <v>87</v>
      </c>
      <c r="AG172" t="s">
        <v>107</v>
      </c>
      <c r="AH172" t="s">
        <v>153</v>
      </c>
      <c r="AI172"/>
      <c r="AJ172"/>
      <c r="AK172" t="s">
        <v>988</v>
      </c>
      <c r="AL172" t="s">
        <v>155</v>
      </c>
      <c r="AM172" t="s">
        <v>678</v>
      </c>
      <c r="AN172" s="6">
        <v>46117</v>
      </c>
      <c r="AO172" s="34">
        <v>0.5</v>
      </c>
      <c r="AP172" s="6">
        <v>46120</v>
      </c>
      <c r="AQ172" s="174">
        <v>0.5</v>
      </c>
      <c r="AR172" s="6">
        <v>46121</v>
      </c>
      <c r="AS172" s="34">
        <v>0.58333333333333326</v>
      </c>
      <c r="AT172" s="6">
        <v>46121</v>
      </c>
      <c r="AU172" s="34">
        <v>0.625</v>
      </c>
      <c r="AV172" s="6">
        <v>46121</v>
      </c>
      <c r="AW172" s="34"/>
      <c r="AX172" s="6">
        <v>46121</v>
      </c>
      <c r="AY172" s="34">
        <v>0.64583333333333326</v>
      </c>
      <c r="AZ172" t="s">
        <v>989</v>
      </c>
      <c r="BA172" t="s">
        <v>990</v>
      </c>
      <c r="BB172"/>
      <c r="BD172" s="107">
        <v>100814288.84999999</v>
      </c>
      <c r="BE172" t="s">
        <v>991</v>
      </c>
      <c r="BF172" s="6">
        <v>46128</v>
      </c>
      <c r="BG172" s="6">
        <v>46387</v>
      </c>
      <c r="BH172" t="s">
        <v>80</v>
      </c>
      <c r="BI172" s="45">
        <v>3989306.17</v>
      </c>
      <c r="BJ172" t="s">
        <v>159</v>
      </c>
      <c r="BL172" t="s">
        <v>75</v>
      </c>
      <c r="BM172">
        <v>169</v>
      </c>
    </row>
    <row r="173" spans="1:65" x14ac:dyDescent="0.3">
      <c r="A173" t="s">
        <v>992</v>
      </c>
      <c r="B173" s="124">
        <v>46086</v>
      </c>
      <c r="C173" t="s">
        <v>66</v>
      </c>
      <c r="D173" t="s">
        <v>141</v>
      </c>
      <c r="E173" t="s">
        <v>317</v>
      </c>
      <c r="F173" t="s">
        <v>318</v>
      </c>
      <c r="G173" t="s">
        <v>70</v>
      </c>
      <c r="H173" t="s">
        <v>71</v>
      </c>
      <c r="I173" t="s">
        <v>72</v>
      </c>
      <c r="J173" t="s">
        <v>73</v>
      </c>
      <c r="K173" s="45" t="s">
        <v>980</v>
      </c>
      <c r="L173" t="s">
        <v>66</v>
      </c>
      <c r="M173" t="s">
        <v>208</v>
      </c>
      <c r="N173" t="s">
        <v>76</v>
      </c>
      <c r="O173" s="91">
        <v>60967063.409999996</v>
      </c>
      <c r="P173" t="s">
        <v>981</v>
      </c>
      <c r="Q173" t="s">
        <v>78</v>
      </c>
      <c r="R173" s="107"/>
      <c r="S173" s="107"/>
      <c r="T173" s="107"/>
      <c r="U173" s="107"/>
      <c r="V173" t="s">
        <v>993</v>
      </c>
      <c r="W173" s="6">
        <v>46101</v>
      </c>
      <c r="X173" t="s">
        <v>80</v>
      </c>
      <c r="Y173" t="s">
        <v>81</v>
      </c>
      <c r="Z173" t="s">
        <v>994</v>
      </c>
      <c r="AA173" s="107" t="s">
        <v>995</v>
      </c>
      <c r="AB173" t="s">
        <v>996</v>
      </c>
      <c r="AC173" t="s">
        <v>997</v>
      </c>
      <c r="AD173" t="s">
        <v>998</v>
      </c>
      <c r="AE173" t="s">
        <v>86</v>
      </c>
      <c r="AF173" t="s">
        <v>87</v>
      </c>
      <c r="AG173" t="s">
        <v>107</v>
      </c>
      <c r="AH173" t="s">
        <v>153</v>
      </c>
      <c r="AI173"/>
      <c r="AJ173"/>
      <c r="AK173" t="s">
        <v>999</v>
      </c>
      <c r="AL173" t="s">
        <v>155</v>
      </c>
      <c r="AM173" t="s">
        <v>678</v>
      </c>
      <c r="AN173" s="6">
        <v>46107</v>
      </c>
      <c r="AO173" s="34">
        <v>0.5</v>
      </c>
      <c r="AP173" s="6">
        <v>46110</v>
      </c>
      <c r="AQ173" s="174">
        <v>0.5</v>
      </c>
      <c r="AR173" s="6">
        <v>46112</v>
      </c>
      <c r="AS173" s="34">
        <v>0.5</v>
      </c>
      <c r="AT173" s="6">
        <v>46112</v>
      </c>
      <c r="AU173" s="34">
        <v>0.58333333333333326</v>
      </c>
      <c r="AV173" s="6">
        <v>46112</v>
      </c>
      <c r="AW173" s="34"/>
      <c r="AX173" s="6">
        <v>46112</v>
      </c>
      <c r="AY173" s="34">
        <v>0.60416666666666663</v>
      </c>
      <c r="AZ173" t="s">
        <v>211</v>
      </c>
      <c r="BA173" t="s">
        <v>211</v>
      </c>
      <c r="BB173"/>
      <c r="BD173" s="107">
        <v>0</v>
      </c>
      <c r="BE173" t="s">
        <v>211</v>
      </c>
      <c r="BF173" s="6"/>
      <c r="BG173" s="6"/>
      <c r="BH173" t="s">
        <v>211</v>
      </c>
      <c r="BI173" s="45">
        <v>0</v>
      </c>
      <c r="BJ173" t="s">
        <v>419</v>
      </c>
      <c r="BK173" t="s">
        <v>966</v>
      </c>
      <c r="BL173" t="s">
        <v>208</v>
      </c>
      <c r="BM173">
        <v>170</v>
      </c>
    </row>
    <row r="174" spans="1:65" x14ac:dyDescent="0.3">
      <c r="A174" t="s">
        <v>1000</v>
      </c>
      <c r="B174" s="124">
        <v>46086</v>
      </c>
      <c r="C174" t="s">
        <v>66</v>
      </c>
      <c r="D174" t="s">
        <v>141</v>
      </c>
      <c r="E174" t="s">
        <v>317</v>
      </c>
      <c r="F174" t="s">
        <v>318</v>
      </c>
      <c r="G174" t="s">
        <v>70</v>
      </c>
      <c r="H174" t="s">
        <v>71</v>
      </c>
      <c r="I174" t="s">
        <v>72</v>
      </c>
      <c r="J174" t="s">
        <v>73</v>
      </c>
      <c r="K174" s="45" t="s">
        <v>1001</v>
      </c>
      <c r="L174" t="s">
        <v>66</v>
      </c>
      <c r="M174" t="s">
        <v>75</v>
      </c>
      <c r="N174" t="s">
        <v>76</v>
      </c>
      <c r="O174" s="91">
        <v>60967063.409999996</v>
      </c>
      <c r="P174" t="s">
        <v>1002</v>
      </c>
      <c r="Q174" t="s">
        <v>78</v>
      </c>
      <c r="R174" s="107"/>
      <c r="S174" s="107"/>
      <c r="T174" s="107"/>
      <c r="U174" s="107"/>
      <c r="V174" t="s">
        <v>1003</v>
      </c>
      <c r="W174" s="6">
        <v>46101</v>
      </c>
      <c r="X174" t="s">
        <v>80</v>
      </c>
      <c r="Y174" t="s">
        <v>81</v>
      </c>
      <c r="Z174" t="s">
        <v>994</v>
      </c>
      <c r="AA174" s="107" t="s">
        <v>995</v>
      </c>
      <c r="AB174" t="s">
        <v>1004</v>
      </c>
      <c r="AC174" t="s">
        <v>1005</v>
      </c>
      <c r="AD174" t="s">
        <v>1006</v>
      </c>
      <c r="AE174" t="s">
        <v>693</v>
      </c>
      <c r="AF174" t="s">
        <v>87</v>
      </c>
      <c r="AG174" t="s">
        <v>107</v>
      </c>
      <c r="AH174" t="s">
        <v>153</v>
      </c>
      <c r="AI174"/>
      <c r="AJ174"/>
      <c r="AK174" t="s">
        <v>988</v>
      </c>
      <c r="AL174" t="s">
        <v>155</v>
      </c>
      <c r="AM174" t="s">
        <v>678</v>
      </c>
      <c r="AN174" s="6">
        <v>46117</v>
      </c>
      <c r="AO174" s="34">
        <v>0.5</v>
      </c>
      <c r="AP174" s="6">
        <v>46120</v>
      </c>
      <c r="AQ174" s="174">
        <v>0.5</v>
      </c>
      <c r="AR174" s="6">
        <v>46121</v>
      </c>
      <c r="AS174" s="34">
        <v>0.58333333333333326</v>
      </c>
      <c r="AT174" s="6">
        <v>46121</v>
      </c>
      <c r="AU174" s="34">
        <v>0.625</v>
      </c>
      <c r="AV174" s="6">
        <v>46121</v>
      </c>
      <c r="AW174" s="34"/>
      <c r="AX174" s="6">
        <v>46121</v>
      </c>
      <c r="AY174" s="34">
        <v>0.64583333333333326</v>
      </c>
      <c r="AZ174" t="s">
        <v>1007</v>
      </c>
      <c r="BA174" t="s">
        <v>1008</v>
      </c>
      <c r="BB174"/>
      <c r="BD174" s="107">
        <v>77268277.670000002</v>
      </c>
      <c r="BE174" t="s">
        <v>1009</v>
      </c>
      <c r="BF174" s="6">
        <v>46121</v>
      </c>
      <c r="BG174" s="6">
        <v>46387</v>
      </c>
      <c r="BH174" t="s">
        <v>80</v>
      </c>
      <c r="BI174" s="45">
        <v>939392.52</v>
      </c>
      <c r="BJ174" t="s">
        <v>159</v>
      </c>
      <c r="BL174" t="s">
        <v>75</v>
      </c>
      <c r="BM174">
        <v>171</v>
      </c>
    </row>
    <row r="175" spans="1:65" x14ac:dyDescent="0.3">
      <c r="A175" t="s">
        <v>1010</v>
      </c>
      <c r="B175" s="124">
        <v>46086</v>
      </c>
      <c r="C175" t="s">
        <v>66</v>
      </c>
      <c r="D175" t="s">
        <v>141</v>
      </c>
      <c r="E175" t="s">
        <v>317</v>
      </c>
      <c r="F175" t="s">
        <v>318</v>
      </c>
      <c r="G175" t="s">
        <v>70</v>
      </c>
      <c r="H175" t="s">
        <v>71</v>
      </c>
      <c r="I175" t="s">
        <v>72</v>
      </c>
      <c r="J175" t="s">
        <v>73</v>
      </c>
      <c r="K175" s="45" t="s">
        <v>1001</v>
      </c>
      <c r="L175" t="s">
        <v>66</v>
      </c>
      <c r="M175" t="s">
        <v>208</v>
      </c>
      <c r="N175" t="s">
        <v>76</v>
      </c>
      <c r="O175" s="91">
        <v>60967063.409999996</v>
      </c>
      <c r="P175" t="s">
        <v>1002</v>
      </c>
      <c r="Q175" t="s">
        <v>78</v>
      </c>
      <c r="R175" s="107"/>
      <c r="S175" s="107"/>
      <c r="T175" s="107"/>
      <c r="U175" s="107"/>
      <c r="V175" t="s">
        <v>1011</v>
      </c>
      <c r="W175" s="6">
        <v>46101</v>
      </c>
      <c r="X175" t="s">
        <v>80</v>
      </c>
      <c r="Y175" t="s">
        <v>81</v>
      </c>
      <c r="Z175" t="s">
        <v>983</v>
      </c>
      <c r="AA175" s="107" t="s">
        <v>984</v>
      </c>
      <c r="AB175" t="s">
        <v>1012</v>
      </c>
      <c r="AC175" t="s">
        <v>1013</v>
      </c>
      <c r="AD175" t="s">
        <v>1014</v>
      </c>
      <c r="AE175" t="s">
        <v>86</v>
      </c>
      <c r="AF175" t="s">
        <v>87</v>
      </c>
      <c r="AG175" t="s">
        <v>107</v>
      </c>
      <c r="AH175" t="s">
        <v>153</v>
      </c>
      <c r="AI175"/>
      <c r="AJ175"/>
      <c r="AK175" t="s">
        <v>999</v>
      </c>
      <c r="AL175" t="s">
        <v>155</v>
      </c>
      <c r="AM175" t="s">
        <v>678</v>
      </c>
      <c r="AN175" s="6">
        <v>46107</v>
      </c>
      <c r="AO175" s="34">
        <v>0.5</v>
      </c>
      <c r="AP175" s="6">
        <v>46110</v>
      </c>
      <c r="AQ175" s="174">
        <v>0.5</v>
      </c>
      <c r="AR175" s="6">
        <v>46112</v>
      </c>
      <c r="AS175" s="34">
        <v>0.5</v>
      </c>
      <c r="AT175" s="6">
        <v>46112</v>
      </c>
      <c r="AU175" s="34">
        <v>0.58333333333333326</v>
      </c>
      <c r="AV175" s="6">
        <v>46112</v>
      </c>
      <c r="AW175" s="34"/>
      <c r="AX175" s="6">
        <v>46112</v>
      </c>
      <c r="AY175" s="34">
        <v>0.60416666666666663</v>
      </c>
      <c r="AZ175" t="s">
        <v>211</v>
      </c>
      <c r="BA175" t="s">
        <v>211</v>
      </c>
      <c r="BB175"/>
      <c r="BD175" s="107">
        <v>0</v>
      </c>
      <c r="BE175" t="s">
        <v>211</v>
      </c>
      <c r="BF175" s="6"/>
      <c r="BG175" s="6"/>
      <c r="BH175" t="s">
        <v>211</v>
      </c>
      <c r="BI175" s="45">
        <v>0</v>
      </c>
      <c r="BJ175" t="s">
        <v>419</v>
      </c>
      <c r="BK175" t="s">
        <v>966</v>
      </c>
      <c r="BL175" t="s">
        <v>208</v>
      </c>
      <c r="BM175">
        <v>172</v>
      </c>
    </row>
    <row r="176" spans="1:65" x14ac:dyDescent="0.3">
      <c r="A176" t="s">
        <v>1015</v>
      </c>
      <c r="B176" s="124">
        <v>46086</v>
      </c>
      <c r="C176" t="s">
        <v>66</v>
      </c>
      <c r="D176" t="s">
        <v>141</v>
      </c>
      <c r="E176" t="s">
        <v>317</v>
      </c>
      <c r="F176" t="s">
        <v>318</v>
      </c>
      <c r="G176" t="s">
        <v>70</v>
      </c>
      <c r="H176" t="s">
        <v>71</v>
      </c>
      <c r="I176" t="s">
        <v>72</v>
      </c>
      <c r="J176" t="s">
        <v>73</v>
      </c>
      <c r="K176" s="45" t="s">
        <v>1016</v>
      </c>
      <c r="L176" t="s">
        <v>66</v>
      </c>
      <c r="M176" t="s">
        <v>75</v>
      </c>
      <c r="N176" t="s">
        <v>76</v>
      </c>
      <c r="O176" s="91">
        <v>60967063.409999996</v>
      </c>
      <c r="P176" t="s">
        <v>654</v>
      </c>
      <c r="Q176" t="s">
        <v>78</v>
      </c>
      <c r="R176" s="107"/>
      <c r="S176" s="107"/>
      <c r="T176" s="107"/>
      <c r="U176" s="107"/>
      <c r="V176" t="s">
        <v>1017</v>
      </c>
      <c r="W176" s="6">
        <v>46101</v>
      </c>
      <c r="X176" t="s">
        <v>80</v>
      </c>
      <c r="Y176" t="s">
        <v>81</v>
      </c>
      <c r="Z176" t="s">
        <v>688</v>
      </c>
      <c r="AA176" s="107" t="s">
        <v>1018</v>
      </c>
      <c r="AB176" t="s">
        <v>1019</v>
      </c>
      <c r="AC176" t="s">
        <v>1020</v>
      </c>
      <c r="AD176" t="s">
        <v>654</v>
      </c>
      <c r="AE176" t="s">
        <v>86</v>
      </c>
      <c r="AF176" t="s">
        <v>87</v>
      </c>
      <c r="AG176" t="s">
        <v>107</v>
      </c>
      <c r="AH176" t="s">
        <v>199</v>
      </c>
      <c r="AI176"/>
      <c r="AJ176"/>
      <c r="AK176" t="s">
        <v>1021</v>
      </c>
      <c r="AL176" t="s">
        <v>155</v>
      </c>
      <c r="AM176" t="s">
        <v>228</v>
      </c>
      <c r="AN176" s="6">
        <v>46117</v>
      </c>
      <c r="AO176" s="34">
        <v>0.41666666666666663</v>
      </c>
      <c r="AP176" s="6">
        <v>46120</v>
      </c>
      <c r="AQ176" s="174">
        <v>0.41666666666666663</v>
      </c>
      <c r="AR176" s="6">
        <v>46121</v>
      </c>
      <c r="AS176" s="34">
        <v>0.58333333333333326</v>
      </c>
      <c r="AT176" s="6">
        <v>46121</v>
      </c>
      <c r="AU176" s="34">
        <v>0.70833333333333326</v>
      </c>
      <c r="AV176" s="6">
        <v>46121</v>
      </c>
      <c r="AW176" s="34"/>
      <c r="AX176" s="6">
        <v>46121</v>
      </c>
      <c r="AY176" s="34">
        <v>0.72916666666666663</v>
      </c>
      <c r="AZ176" t="s">
        <v>989</v>
      </c>
      <c r="BA176" t="s">
        <v>990</v>
      </c>
      <c r="BB176"/>
      <c r="BD176" s="107">
        <v>2220000</v>
      </c>
      <c r="BE176" t="s">
        <v>1022</v>
      </c>
      <c r="BF176" s="6">
        <v>46121</v>
      </c>
      <c r="BG176" s="6">
        <v>46387</v>
      </c>
      <c r="BH176" t="s">
        <v>80</v>
      </c>
      <c r="BI176" s="45">
        <v>454394.82</v>
      </c>
      <c r="BJ176" t="s">
        <v>159</v>
      </c>
      <c r="BL176" t="s">
        <v>75</v>
      </c>
      <c r="BM176">
        <v>173</v>
      </c>
    </row>
    <row r="177" spans="1:65" x14ac:dyDescent="0.3">
      <c r="A177" t="s">
        <v>1023</v>
      </c>
      <c r="B177" s="124">
        <v>46086</v>
      </c>
      <c r="C177" t="s">
        <v>133</v>
      </c>
      <c r="D177" t="s">
        <v>141</v>
      </c>
      <c r="E177" t="s">
        <v>317</v>
      </c>
      <c r="F177" t="s">
        <v>318</v>
      </c>
      <c r="G177" t="s">
        <v>70</v>
      </c>
      <c r="H177" t="s">
        <v>287</v>
      </c>
      <c r="I177" t="s">
        <v>574</v>
      </c>
      <c r="J177" t="s">
        <v>73</v>
      </c>
      <c r="K177" s="45" t="s">
        <v>171</v>
      </c>
      <c r="L177" t="s">
        <v>133</v>
      </c>
      <c r="M177" t="s">
        <v>133</v>
      </c>
      <c r="N177" t="s">
        <v>76</v>
      </c>
      <c r="O177" s="91">
        <v>129378750</v>
      </c>
      <c r="P177" t="s">
        <v>1024</v>
      </c>
      <c r="Q177" t="s">
        <v>78</v>
      </c>
      <c r="R177" s="107"/>
      <c r="S177" s="107"/>
      <c r="T177" s="107"/>
      <c r="U177" s="107"/>
      <c r="W177" s="6"/>
      <c r="Y177"/>
      <c r="AA177" s="107"/>
      <c r="AI177"/>
      <c r="AJ177"/>
      <c r="AK177"/>
      <c r="AL177"/>
      <c r="AM177"/>
      <c r="AN177" s="6"/>
      <c r="AO177" s="34"/>
      <c r="AP177" s="6"/>
      <c r="AQ177" s="174"/>
      <c r="AR177" s="6"/>
      <c r="AS177" s="34"/>
      <c r="AT177" s="6"/>
      <c r="AU177" s="34"/>
      <c r="AV177" s="6"/>
      <c r="AW177" s="34"/>
      <c r="AX177" s="6"/>
      <c r="AY177" s="34"/>
      <c r="BA177"/>
      <c r="BB177"/>
      <c r="BD177" s="107"/>
      <c r="BF177" s="6"/>
      <c r="BG177" s="6"/>
      <c r="BI177" s="45"/>
      <c r="BM177">
        <v>174</v>
      </c>
    </row>
    <row r="178" spans="1:65" x14ac:dyDescent="0.3">
      <c r="A178" t="s">
        <v>1025</v>
      </c>
      <c r="B178" s="124">
        <v>46087</v>
      </c>
      <c r="C178" t="s">
        <v>115</v>
      </c>
      <c r="D178" t="s">
        <v>141</v>
      </c>
      <c r="E178" t="s">
        <v>277</v>
      </c>
      <c r="F178" t="s">
        <v>278</v>
      </c>
      <c r="G178" t="s">
        <v>97</v>
      </c>
      <c r="H178" t="s">
        <v>632</v>
      </c>
      <c r="I178" t="s">
        <v>747</v>
      </c>
      <c r="J178" t="s">
        <v>118</v>
      </c>
      <c r="K178" s="45" t="s">
        <v>171</v>
      </c>
      <c r="L178" t="s">
        <v>119</v>
      </c>
      <c r="M178" t="s">
        <v>119</v>
      </c>
      <c r="N178" t="s">
        <v>120</v>
      </c>
      <c r="O178" s="91">
        <v>5000</v>
      </c>
      <c r="P178" t="s">
        <v>1026</v>
      </c>
      <c r="Q178" t="s">
        <v>78</v>
      </c>
      <c r="R178" s="107"/>
      <c r="S178" s="107"/>
      <c r="T178" s="107"/>
      <c r="U178" s="107"/>
      <c r="W178" s="6"/>
      <c r="Y178"/>
      <c r="AA178" s="107"/>
      <c r="AI178"/>
      <c r="AJ178"/>
      <c r="AK178"/>
      <c r="AL178"/>
      <c r="AM178"/>
      <c r="AN178" s="6"/>
      <c r="AO178" s="34"/>
      <c r="AP178" s="6"/>
      <c r="AQ178" s="174"/>
      <c r="AR178" s="6"/>
      <c r="AS178" s="34"/>
      <c r="AT178" s="6"/>
      <c r="AU178" s="34"/>
      <c r="AV178" s="6"/>
      <c r="AW178" s="34"/>
      <c r="AX178" s="6"/>
      <c r="AY178" s="34"/>
      <c r="BA178"/>
      <c r="BB178"/>
      <c r="BD178" s="107"/>
      <c r="BF178" s="6"/>
      <c r="BG178" s="6"/>
      <c r="BI178" s="45"/>
      <c r="BM178">
        <v>175</v>
      </c>
    </row>
    <row r="179" spans="1:65" x14ac:dyDescent="0.3">
      <c r="A179" t="s">
        <v>1027</v>
      </c>
      <c r="B179" s="124">
        <v>46087</v>
      </c>
      <c r="C179" t="s">
        <v>133</v>
      </c>
      <c r="D179" t="s">
        <v>141</v>
      </c>
      <c r="E179" t="s">
        <v>1028</v>
      </c>
      <c r="F179" t="s">
        <v>1029</v>
      </c>
      <c r="G179" t="s">
        <v>97</v>
      </c>
      <c r="H179" t="s">
        <v>116</v>
      </c>
      <c r="I179" t="s">
        <v>117</v>
      </c>
      <c r="J179" t="s">
        <v>118</v>
      </c>
      <c r="K179" s="45" t="s">
        <v>171</v>
      </c>
      <c r="L179" t="s">
        <v>133</v>
      </c>
      <c r="M179" t="s">
        <v>133</v>
      </c>
      <c r="N179" t="s">
        <v>120</v>
      </c>
      <c r="O179" s="91">
        <v>580000</v>
      </c>
      <c r="P179" t="s">
        <v>1030</v>
      </c>
      <c r="Q179" t="s">
        <v>78</v>
      </c>
      <c r="R179" s="107"/>
      <c r="S179" s="107"/>
      <c r="T179" s="107"/>
      <c r="U179" s="107"/>
      <c r="W179" s="6"/>
      <c r="Y179"/>
      <c r="AA179" s="107"/>
      <c r="AI179"/>
      <c r="AJ179"/>
      <c r="AK179"/>
      <c r="AL179"/>
      <c r="AM179"/>
      <c r="AN179" s="6"/>
      <c r="AO179" s="34"/>
      <c r="AP179" s="6"/>
      <c r="AQ179" s="174"/>
      <c r="AR179" s="6"/>
      <c r="AS179" s="34"/>
      <c r="AT179" s="6"/>
      <c r="AU179" s="34"/>
      <c r="AV179" s="6"/>
      <c r="AW179" s="34"/>
      <c r="AX179" s="6"/>
      <c r="AY179" s="34"/>
      <c r="BA179"/>
      <c r="BB179"/>
      <c r="BD179" s="107"/>
      <c r="BF179" s="6"/>
      <c r="BG179" s="6"/>
      <c r="BI179" s="45"/>
      <c r="BM179">
        <v>176</v>
      </c>
    </row>
    <row r="180" spans="1:65" x14ac:dyDescent="0.3">
      <c r="A180" t="s">
        <v>1031</v>
      </c>
      <c r="B180" s="124">
        <v>46087</v>
      </c>
      <c r="C180" t="s">
        <v>133</v>
      </c>
      <c r="D180" t="s">
        <v>141</v>
      </c>
      <c r="E180" t="s">
        <v>1028</v>
      </c>
      <c r="F180" t="s">
        <v>1029</v>
      </c>
      <c r="G180" t="s">
        <v>97</v>
      </c>
      <c r="H180" t="s">
        <v>116</v>
      </c>
      <c r="I180" t="s">
        <v>765</v>
      </c>
      <c r="J180" t="s">
        <v>118</v>
      </c>
      <c r="K180" s="45" t="s">
        <v>171</v>
      </c>
      <c r="L180" t="s">
        <v>133</v>
      </c>
      <c r="M180" t="s">
        <v>133</v>
      </c>
      <c r="N180" t="s">
        <v>120</v>
      </c>
      <c r="O180" s="91">
        <v>580000</v>
      </c>
      <c r="P180" t="s">
        <v>1030</v>
      </c>
      <c r="Q180" t="s">
        <v>78</v>
      </c>
      <c r="R180" s="107"/>
      <c r="S180" s="107"/>
      <c r="T180" s="107"/>
      <c r="U180" s="107"/>
      <c r="W180" s="6"/>
      <c r="Y180"/>
      <c r="AA180" s="107"/>
      <c r="AI180"/>
      <c r="AJ180"/>
      <c r="AK180"/>
      <c r="AL180"/>
      <c r="AM180"/>
      <c r="AN180" s="6"/>
      <c r="AO180" s="34"/>
      <c r="AP180" s="6"/>
      <c r="AQ180" s="174"/>
      <c r="AR180" s="6"/>
      <c r="AS180" s="34"/>
      <c r="AT180" s="6"/>
      <c r="AU180" s="34"/>
      <c r="AV180" s="6"/>
      <c r="AW180" s="34"/>
      <c r="AX180" s="6"/>
      <c r="AY180" s="34"/>
      <c r="BA180"/>
      <c r="BB180"/>
      <c r="BD180" s="107"/>
      <c r="BF180" s="6"/>
      <c r="BG180" s="6"/>
      <c r="BI180" s="45"/>
      <c r="BM180">
        <v>177</v>
      </c>
    </row>
    <row r="181" spans="1:65" x14ac:dyDescent="0.3">
      <c r="A181" t="s">
        <v>1032</v>
      </c>
      <c r="B181" s="124">
        <v>46087</v>
      </c>
      <c r="C181" t="s">
        <v>133</v>
      </c>
      <c r="D181" t="s">
        <v>141</v>
      </c>
      <c r="E181" t="s">
        <v>1028</v>
      </c>
      <c r="F181" t="s">
        <v>1029</v>
      </c>
      <c r="G181" t="s">
        <v>97</v>
      </c>
      <c r="H181" t="s">
        <v>116</v>
      </c>
      <c r="I181" t="s">
        <v>765</v>
      </c>
      <c r="J181" t="s">
        <v>73</v>
      </c>
      <c r="K181" s="45" t="s">
        <v>171</v>
      </c>
      <c r="L181" t="s">
        <v>133</v>
      </c>
      <c r="M181" t="s">
        <v>133</v>
      </c>
      <c r="N181" t="s">
        <v>120</v>
      </c>
      <c r="O181" s="91">
        <v>539347.6</v>
      </c>
      <c r="P181" t="s">
        <v>1033</v>
      </c>
      <c r="Q181" t="s">
        <v>78</v>
      </c>
      <c r="R181" s="107"/>
      <c r="S181" s="107"/>
      <c r="T181" s="107"/>
      <c r="U181" s="107"/>
      <c r="W181" s="6"/>
      <c r="Y181"/>
      <c r="AA181" s="107"/>
      <c r="AI181"/>
      <c r="AJ181"/>
      <c r="AK181"/>
      <c r="AL181"/>
      <c r="AM181"/>
      <c r="AN181" s="6"/>
      <c r="AO181" s="34"/>
      <c r="AP181" s="6"/>
      <c r="AQ181" s="174"/>
      <c r="AR181" s="6"/>
      <c r="AS181" s="34"/>
      <c r="AT181" s="6"/>
      <c r="AU181" s="34"/>
      <c r="AV181" s="6"/>
      <c r="AW181" s="34"/>
      <c r="AX181" s="6"/>
      <c r="AY181" s="34"/>
      <c r="BA181"/>
      <c r="BB181"/>
      <c r="BD181" s="107"/>
      <c r="BF181" s="6"/>
      <c r="BG181" s="6"/>
      <c r="BI181" s="45"/>
      <c r="BM181">
        <v>178</v>
      </c>
    </row>
    <row r="182" spans="1:65" x14ac:dyDescent="0.3">
      <c r="A182" t="s">
        <v>1034</v>
      </c>
      <c r="B182" s="124">
        <v>46087</v>
      </c>
      <c r="C182" t="s">
        <v>133</v>
      </c>
      <c r="D182" t="s">
        <v>141</v>
      </c>
      <c r="E182" t="s">
        <v>1028</v>
      </c>
      <c r="F182" t="s">
        <v>1029</v>
      </c>
      <c r="G182" t="s">
        <v>97</v>
      </c>
      <c r="H182" t="s">
        <v>116</v>
      </c>
      <c r="I182" t="s">
        <v>117</v>
      </c>
      <c r="J182" t="s">
        <v>118</v>
      </c>
      <c r="K182" s="45" t="s">
        <v>171</v>
      </c>
      <c r="L182" t="s">
        <v>133</v>
      </c>
      <c r="M182" t="s">
        <v>133</v>
      </c>
      <c r="N182" t="s">
        <v>120</v>
      </c>
      <c r="O182" s="91">
        <v>580000</v>
      </c>
      <c r="P182" t="s">
        <v>1033</v>
      </c>
      <c r="Q182" t="s">
        <v>78</v>
      </c>
      <c r="R182" s="107"/>
      <c r="S182" s="107"/>
      <c r="T182" s="107"/>
      <c r="U182" s="107"/>
      <c r="W182" s="6"/>
      <c r="Y182"/>
      <c r="AA182" s="107"/>
      <c r="AI182"/>
      <c r="AJ182"/>
      <c r="AK182"/>
      <c r="AL182"/>
      <c r="AM182"/>
      <c r="AN182" s="6"/>
      <c r="AO182" s="34"/>
      <c r="AP182" s="6"/>
      <c r="AQ182" s="174"/>
      <c r="AR182" s="6"/>
      <c r="AS182" s="34"/>
      <c r="AT182" s="6"/>
      <c r="AU182" s="34"/>
      <c r="AV182" s="6"/>
      <c r="AW182" s="34"/>
      <c r="AX182" s="6"/>
      <c r="AY182" s="34"/>
      <c r="BA182"/>
      <c r="BB182"/>
      <c r="BD182" s="107"/>
      <c r="BF182" s="6"/>
      <c r="BG182" s="6"/>
      <c r="BI182" s="45"/>
      <c r="BM182">
        <v>179</v>
      </c>
    </row>
    <row r="183" spans="1:65" x14ac:dyDescent="0.3">
      <c r="A183" t="s">
        <v>1035</v>
      </c>
      <c r="B183" s="124">
        <v>46087</v>
      </c>
      <c r="C183" t="s">
        <v>66</v>
      </c>
      <c r="D183" t="s">
        <v>141</v>
      </c>
      <c r="E183" t="s">
        <v>1036</v>
      </c>
      <c r="F183" t="s">
        <v>1037</v>
      </c>
      <c r="G183" t="s">
        <v>136</v>
      </c>
      <c r="H183" t="s">
        <v>168</v>
      </c>
      <c r="I183" t="s">
        <v>829</v>
      </c>
      <c r="J183" t="s">
        <v>73</v>
      </c>
      <c r="K183" s="45" t="s">
        <v>1038</v>
      </c>
      <c r="L183" t="s">
        <v>66</v>
      </c>
      <c r="M183" t="s">
        <v>66</v>
      </c>
      <c r="N183" t="s">
        <v>120</v>
      </c>
      <c r="O183" s="91">
        <v>3430173</v>
      </c>
      <c r="P183" t="s">
        <v>1039</v>
      </c>
      <c r="Q183" t="s">
        <v>78</v>
      </c>
      <c r="R183" s="107"/>
      <c r="S183" s="107"/>
      <c r="T183" s="107"/>
      <c r="U183" s="107"/>
      <c r="W183" s="6"/>
      <c r="Y183"/>
      <c r="AA183" s="107"/>
      <c r="AI183"/>
      <c r="AJ183"/>
      <c r="AK183"/>
      <c r="AL183"/>
      <c r="AM183"/>
      <c r="AN183" s="6"/>
      <c r="AO183" s="34"/>
      <c r="AP183" s="6"/>
      <c r="AQ183" s="174"/>
      <c r="AR183" s="6"/>
      <c r="AS183" s="34"/>
      <c r="AT183" s="6"/>
      <c r="AU183" s="34"/>
      <c r="AV183" s="6"/>
      <c r="AW183" s="34"/>
      <c r="AX183" s="6"/>
      <c r="AY183" s="34"/>
      <c r="BA183"/>
      <c r="BB183"/>
      <c r="BD183" s="107"/>
      <c r="BF183" s="6"/>
      <c r="BG183" s="6"/>
      <c r="BI183" s="45"/>
      <c r="BM183">
        <v>180</v>
      </c>
    </row>
    <row r="184" spans="1:65" x14ac:dyDescent="0.3">
      <c r="A184" t="s">
        <v>1040</v>
      </c>
      <c r="B184" s="124">
        <v>46087</v>
      </c>
      <c r="C184" t="s">
        <v>133</v>
      </c>
      <c r="D184" t="s">
        <v>141</v>
      </c>
      <c r="E184" t="s">
        <v>277</v>
      </c>
      <c r="F184" t="s">
        <v>1041</v>
      </c>
      <c r="G184" t="s">
        <v>70</v>
      </c>
      <c r="H184" t="s">
        <v>319</v>
      </c>
      <c r="I184" t="s">
        <v>579</v>
      </c>
      <c r="J184" t="s">
        <v>118</v>
      </c>
      <c r="K184" s="45" t="s">
        <v>171</v>
      </c>
      <c r="L184" t="s">
        <v>133</v>
      </c>
      <c r="M184" t="s">
        <v>133</v>
      </c>
      <c r="N184" t="s">
        <v>76</v>
      </c>
      <c r="O184" s="91">
        <v>545320</v>
      </c>
      <c r="P184" t="s">
        <v>1042</v>
      </c>
      <c r="Q184" t="s">
        <v>78</v>
      </c>
      <c r="R184" s="107"/>
      <c r="S184" s="107"/>
      <c r="T184" s="107"/>
      <c r="U184" s="107"/>
      <c r="W184" s="6"/>
      <c r="Y184"/>
      <c r="AA184" s="107"/>
      <c r="AI184"/>
      <c r="AJ184"/>
      <c r="AK184"/>
      <c r="AL184"/>
      <c r="AM184"/>
      <c r="AN184" s="6"/>
      <c r="AO184" s="34"/>
      <c r="AP184" s="6"/>
      <c r="AQ184" s="174"/>
      <c r="AR184" s="6"/>
      <c r="AS184" s="34"/>
      <c r="AT184" s="6"/>
      <c r="AU184" s="34"/>
      <c r="AV184" s="6"/>
      <c r="AW184" s="34"/>
      <c r="AX184" s="6"/>
      <c r="AY184" s="34"/>
      <c r="BA184"/>
      <c r="BB184"/>
      <c r="BD184" s="107"/>
      <c r="BF184" s="6"/>
      <c r="BG184" s="6"/>
      <c r="BI184" s="45"/>
      <c r="BM184">
        <v>181</v>
      </c>
    </row>
    <row r="185" spans="1:65" x14ac:dyDescent="0.3">
      <c r="A185" t="s">
        <v>1043</v>
      </c>
      <c r="B185" s="124">
        <v>46090</v>
      </c>
      <c r="C185" t="s">
        <v>133</v>
      </c>
      <c r="D185" t="s">
        <v>141</v>
      </c>
      <c r="E185" t="s">
        <v>798</v>
      </c>
      <c r="F185" t="s">
        <v>1044</v>
      </c>
      <c r="G185" t="s">
        <v>174</v>
      </c>
      <c r="H185" t="s">
        <v>1045</v>
      </c>
      <c r="I185" t="s">
        <v>1046</v>
      </c>
      <c r="J185" t="s">
        <v>170</v>
      </c>
      <c r="K185" s="45" t="s">
        <v>171</v>
      </c>
      <c r="L185" t="s">
        <v>133</v>
      </c>
      <c r="M185" t="s">
        <v>133</v>
      </c>
      <c r="N185" t="s">
        <v>120</v>
      </c>
      <c r="O185" s="91">
        <v>1740000</v>
      </c>
      <c r="P185" t="s">
        <v>1047</v>
      </c>
      <c r="Q185" t="s">
        <v>78</v>
      </c>
      <c r="R185" s="107"/>
      <c r="S185" s="107"/>
      <c r="T185" s="107"/>
      <c r="U185" s="107"/>
      <c r="W185" s="6"/>
      <c r="Y185"/>
      <c r="AA185" s="107"/>
      <c r="AI185"/>
      <c r="AJ185"/>
      <c r="AK185"/>
      <c r="AL185"/>
      <c r="AM185"/>
      <c r="AN185" s="6"/>
      <c r="AO185" s="34"/>
      <c r="AP185" s="6"/>
      <c r="AQ185" s="174"/>
      <c r="AR185" s="6"/>
      <c r="AS185" s="34"/>
      <c r="AT185" s="6"/>
      <c r="AU185" s="34"/>
      <c r="AV185" s="6"/>
      <c r="AW185" s="34"/>
      <c r="AX185" s="6"/>
      <c r="AY185" s="34"/>
      <c r="BA185"/>
      <c r="BB185"/>
      <c r="BD185" s="107"/>
      <c r="BF185" s="6"/>
      <c r="BG185" s="6"/>
      <c r="BI185" s="45"/>
      <c r="BM185">
        <v>182</v>
      </c>
    </row>
    <row r="186" spans="1:65" x14ac:dyDescent="0.3">
      <c r="A186" t="s">
        <v>1048</v>
      </c>
      <c r="B186" s="124">
        <v>46090</v>
      </c>
      <c r="C186" t="s">
        <v>133</v>
      </c>
      <c r="D186" t="s">
        <v>141</v>
      </c>
      <c r="E186" t="s">
        <v>134</v>
      </c>
      <c r="F186" t="s">
        <v>135</v>
      </c>
      <c r="G186" t="s">
        <v>70</v>
      </c>
      <c r="H186" t="s">
        <v>287</v>
      </c>
      <c r="I186" t="s">
        <v>574</v>
      </c>
      <c r="J186"/>
      <c r="K186" s="45" t="s">
        <v>171</v>
      </c>
      <c r="L186" t="s">
        <v>133</v>
      </c>
      <c r="M186" t="s">
        <v>133</v>
      </c>
      <c r="N186" t="s">
        <v>76</v>
      </c>
      <c r="O186" s="91">
        <v>0</v>
      </c>
      <c r="P186" t="s">
        <v>1049</v>
      </c>
      <c r="Q186" t="s">
        <v>78</v>
      </c>
      <c r="R186" s="107"/>
      <c r="S186" s="107"/>
      <c r="T186" s="107"/>
      <c r="U186" s="107"/>
      <c r="W186" s="6"/>
      <c r="Y186"/>
      <c r="AA186" s="107"/>
      <c r="AI186"/>
      <c r="AJ186"/>
      <c r="AK186"/>
      <c r="AL186"/>
      <c r="AM186"/>
      <c r="AN186" s="6"/>
      <c r="AO186" s="34"/>
      <c r="AP186" s="6"/>
      <c r="AQ186" s="174"/>
      <c r="AR186" s="6"/>
      <c r="AS186" s="34"/>
      <c r="AT186" s="6"/>
      <c r="AU186" s="34"/>
      <c r="AV186" s="6"/>
      <c r="AW186" s="34"/>
      <c r="AX186" s="6"/>
      <c r="AY186" s="34"/>
      <c r="BA186"/>
      <c r="BB186"/>
      <c r="BD186" s="107"/>
      <c r="BF186" s="6"/>
      <c r="BG186" s="6"/>
      <c r="BI186" s="45"/>
      <c r="BM186">
        <v>183</v>
      </c>
    </row>
    <row r="187" spans="1:65" x14ac:dyDescent="0.3">
      <c r="A187" t="s">
        <v>1050</v>
      </c>
      <c r="B187" s="124">
        <v>46090</v>
      </c>
      <c r="C187" t="s">
        <v>66</v>
      </c>
      <c r="D187" t="s">
        <v>141</v>
      </c>
      <c r="E187" t="s">
        <v>332</v>
      </c>
      <c r="F187" t="s">
        <v>215</v>
      </c>
      <c r="G187" t="s">
        <v>70</v>
      </c>
      <c r="H187" t="s">
        <v>287</v>
      </c>
      <c r="I187" t="s">
        <v>603</v>
      </c>
      <c r="J187" t="s">
        <v>118</v>
      </c>
      <c r="K187" s="45" t="s">
        <v>1051</v>
      </c>
      <c r="L187" t="s">
        <v>66</v>
      </c>
      <c r="M187" t="s">
        <v>66</v>
      </c>
      <c r="N187" t="s">
        <v>76</v>
      </c>
      <c r="O187" s="91">
        <v>140000</v>
      </c>
      <c r="P187" t="s">
        <v>1052</v>
      </c>
      <c r="Q187" t="s">
        <v>78</v>
      </c>
      <c r="R187" s="107"/>
      <c r="S187" s="107"/>
      <c r="T187" s="107"/>
      <c r="U187" s="107"/>
      <c r="W187" s="6"/>
      <c r="Y187"/>
      <c r="AA187" s="107"/>
      <c r="AI187"/>
      <c r="AJ187"/>
      <c r="AK187"/>
      <c r="AL187"/>
      <c r="AM187"/>
      <c r="AN187" s="6"/>
      <c r="AO187" s="34"/>
      <c r="AP187" s="6"/>
      <c r="AQ187" s="174"/>
      <c r="AR187" s="6"/>
      <c r="AS187" s="34"/>
      <c r="AT187" s="6"/>
      <c r="AU187" s="34"/>
      <c r="AV187" s="6"/>
      <c r="AW187" s="34"/>
      <c r="AX187" s="6"/>
      <c r="AY187" s="34"/>
      <c r="BA187"/>
      <c r="BB187"/>
      <c r="BD187" s="107"/>
      <c r="BF187" s="6"/>
      <c r="BG187" s="6"/>
      <c r="BI187" s="45"/>
      <c r="BM187">
        <v>184</v>
      </c>
    </row>
    <row r="188" spans="1:65" x14ac:dyDescent="0.3">
      <c r="A188" t="s">
        <v>1053</v>
      </c>
      <c r="B188" s="124">
        <v>46091</v>
      </c>
      <c r="C188" t="s">
        <v>115</v>
      </c>
      <c r="D188" t="s">
        <v>141</v>
      </c>
      <c r="E188" t="s">
        <v>317</v>
      </c>
      <c r="F188" t="s">
        <v>318</v>
      </c>
      <c r="G188" t="s">
        <v>97</v>
      </c>
      <c r="H188" t="s">
        <v>632</v>
      </c>
      <c r="I188" t="s">
        <v>747</v>
      </c>
      <c r="J188" t="s">
        <v>170</v>
      </c>
      <c r="K188" s="45" t="s">
        <v>171</v>
      </c>
      <c r="L188" t="s">
        <v>119</v>
      </c>
      <c r="M188" t="s">
        <v>119</v>
      </c>
      <c r="N188" t="s">
        <v>120</v>
      </c>
      <c r="O188" s="91">
        <v>644344</v>
      </c>
      <c r="P188" t="s">
        <v>1054</v>
      </c>
      <c r="Q188" t="s">
        <v>78</v>
      </c>
      <c r="R188" s="107"/>
      <c r="S188" s="107"/>
      <c r="T188" s="107"/>
      <c r="U188" s="107"/>
      <c r="W188" s="6"/>
      <c r="Y188"/>
      <c r="AA188" s="107"/>
      <c r="AI188"/>
      <c r="AJ188"/>
      <c r="AK188"/>
      <c r="AL188"/>
      <c r="AM188"/>
      <c r="AN188" s="6"/>
      <c r="AO188" s="34"/>
      <c r="AP188" s="6"/>
      <c r="AQ188" s="174"/>
      <c r="AR188" s="6"/>
      <c r="AS188" s="34"/>
      <c r="AT188" s="6"/>
      <c r="AU188" s="34"/>
      <c r="AV188" s="6"/>
      <c r="AW188" s="34"/>
      <c r="AX188" s="6"/>
      <c r="AY188" s="34"/>
      <c r="BA188"/>
      <c r="BB188"/>
      <c r="BD188" s="107"/>
      <c r="BF188" s="6"/>
      <c r="BG188" s="6"/>
      <c r="BI188" s="45"/>
      <c r="BM188">
        <v>185</v>
      </c>
    </row>
    <row r="189" spans="1:65" x14ac:dyDescent="0.3">
      <c r="A189" t="s">
        <v>1055</v>
      </c>
      <c r="B189" s="124">
        <v>46091</v>
      </c>
      <c r="C189" t="s">
        <v>133</v>
      </c>
      <c r="D189" t="s">
        <v>141</v>
      </c>
      <c r="E189" t="s">
        <v>317</v>
      </c>
      <c r="F189" t="s">
        <v>318</v>
      </c>
      <c r="G189" t="s">
        <v>97</v>
      </c>
      <c r="H189" t="s">
        <v>632</v>
      </c>
      <c r="I189" t="s">
        <v>1056</v>
      </c>
      <c r="J189" t="s">
        <v>170</v>
      </c>
      <c r="K189" s="45" t="s">
        <v>171</v>
      </c>
      <c r="L189" t="s">
        <v>133</v>
      </c>
      <c r="M189" t="s">
        <v>133</v>
      </c>
      <c r="N189" t="s">
        <v>120</v>
      </c>
      <c r="O189" s="91">
        <v>749499</v>
      </c>
      <c r="P189" t="s">
        <v>1057</v>
      </c>
      <c r="Q189" t="s">
        <v>78</v>
      </c>
      <c r="R189" s="107"/>
      <c r="S189" s="107"/>
      <c r="T189" s="107"/>
      <c r="U189" s="107"/>
      <c r="W189" s="6"/>
      <c r="Y189"/>
      <c r="AA189" s="107"/>
      <c r="AI189"/>
      <c r="AJ189"/>
      <c r="AK189"/>
      <c r="AL189"/>
      <c r="AM189"/>
      <c r="AN189" s="6"/>
      <c r="AO189" s="34"/>
      <c r="AP189" s="6"/>
      <c r="AQ189" s="174"/>
      <c r="AR189" s="6"/>
      <c r="AS189" s="34"/>
      <c r="AT189" s="6"/>
      <c r="AU189" s="34"/>
      <c r="AV189" s="6"/>
      <c r="AW189" s="34"/>
      <c r="AX189" s="6"/>
      <c r="AY189" s="34"/>
      <c r="BA189"/>
      <c r="BB189"/>
      <c r="BD189" s="107"/>
      <c r="BF189" s="6"/>
      <c r="BG189" s="6"/>
      <c r="BI189" s="45"/>
      <c r="BM189">
        <v>186</v>
      </c>
    </row>
    <row r="190" spans="1:65" x14ac:dyDescent="0.3">
      <c r="A190" t="s">
        <v>1058</v>
      </c>
      <c r="B190" s="124">
        <v>46092</v>
      </c>
      <c r="C190" t="s">
        <v>66</v>
      </c>
      <c r="D190" t="s">
        <v>141</v>
      </c>
      <c r="E190" t="s">
        <v>262</v>
      </c>
      <c r="F190" t="s">
        <v>215</v>
      </c>
      <c r="G190" t="s">
        <v>97</v>
      </c>
      <c r="H190" t="s">
        <v>181</v>
      </c>
      <c r="I190" t="s">
        <v>596</v>
      </c>
      <c r="J190" t="s">
        <v>118</v>
      </c>
      <c r="K190" s="45" t="s">
        <v>1059</v>
      </c>
      <c r="L190" t="s">
        <v>66</v>
      </c>
      <c r="M190" t="s">
        <v>66</v>
      </c>
      <c r="N190" t="s">
        <v>120</v>
      </c>
      <c r="O190" s="91">
        <v>200000</v>
      </c>
      <c r="P190" t="s">
        <v>1060</v>
      </c>
      <c r="Q190" t="s">
        <v>78</v>
      </c>
      <c r="R190" s="107"/>
      <c r="S190" s="107"/>
      <c r="T190" s="107"/>
      <c r="U190" s="107"/>
      <c r="W190" s="6"/>
      <c r="Y190"/>
      <c r="AA190" s="107"/>
      <c r="AI190"/>
      <c r="AJ190"/>
      <c r="AK190"/>
      <c r="AL190"/>
      <c r="AM190"/>
      <c r="AN190" s="6"/>
      <c r="AO190" s="34"/>
      <c r="AP190" s="6"/>
      <c r="AQ190" s="174"/>
      <c r="AR190" s="6"/>
      <c r="AS190" s="34"/>
      <c r="AT190" s="6"/>
      <c r="AU190" s="34"/>
      <c r="AV190" s="6"/>
      <c r="AW190" s="34"/>
      <c r="AX190" s="6"/>
      <c r="AY190" s="34"/>
      <c r="BA190"/>
      <c r="BB190"/>
      <c r="BD190" s="107"/>
      <c r="BF190" s="6"/>
      <c r="BG190" s="6"/>
      <c r="BI190" s="45"/>
      <c r="BM190">
        <v>187</v>
      </c>
    </row>
    <row r="191" spans="1:65" x14ac:dyDescent="0.3">
      <c r="A191" t="s">
        <v>1061</v>
      </c>
      <c r="B191" s="124">
        <v>46092</v>
      </c>
      <c r="C191" t="s">
        <v>66</v>
      </c>
      <c r="D191" t="s">
        <v>141</v>
      </c>
      <c r="E191" t="s">
        <v>277</v>
      </c>
      <c r="F191" t="s">
        <v>1062</v>
      </c>
      <c r="G191" t="s">
        <v>70</v>
      </c>
      <c r="H191" t="s">
        <v>800</v>
      </c>
      <c r="I191" t="s">
        <v>1063</v>
      </c>
      <c r="J191" t="s">
        <v>118</v>
      </c>
      <c r="K191" s="45" t="s">
        <v>1064</v>
      </c>
      <c r="L191" t="s">
        <v>66</v>
      </c>
      <c r="M191" t="s">
        <v>66</v>
      </c>
      <c r="N191" t="s">
        <v>76</v>
      </c>
      <c r="O191" s="91">
        <v>580000</v>
      </c>
      <c r="P191" t="s">
        <v>1065</v>
      </c>
      <c r="Q191" t="s">
        <v>78</v>
      </c>
      <c r="R191" s="107"/>
      <c r="S191" s="107"/>
      <c r="T191" s="107"/>
      <c r="U191" s="107"/>
      <c r="W191" s="6"/>
      <c r="Y191"/>
      <c r="AA191" s="107"/>
      <c r="AI191"/>
      <c r="AJ191"/>
      <c r="AK191"/>
      <c r="AL191"/>
      <c r="AM191"/>
      <c r="AN191" s="6"/>
      <c r="AO191" s="34"/>
      <c r="AP191" s="6"/>
      <c r="AQ191" s="174"/>
      <c r="AR191" s="6"/>
      <c r="AS191" s="34"/>
      <c r="AT191" s="6"/>
      <c r="AU191" s="34"/>
      <c r="AV191" s="6"/>
      <c r="AW191" s="34"/>
      <c r="AX191" s="6"/>
      <c r="AY191" s="34"/>
      <c r="BA191"/>
      <c r="BB191"/>
      <c r="BD191" s="107"/>
      <c r="BF191" s="6"/>
      <c r="BG191" s="6"/>
      <c r="BI191" s="45"/>
      <c r="BM191">
        <v>188</v>
      </c>
    </row>
    <row r="192" spans="1:65" x14ac:dyDescent="0.3">
      <c r="A192" t="s">
        <v>1066</v>
      </c>
      <c r="B192" s="124">
        <v>46093</v>
      </c>
      <c r="C192" t="s">
        <v>66</v>
      </c>
      <c r="D192" t="s">
        <v>141</v>
      </c>
      <c r="E192" t="s">
        <v>262</v>
      </c>
      <c r="F192" t="s">
        <v>215</v>
      </c>
      <c r="G192" t="s">
        <v>97</v>
      </c>
      <c r="H192" t="s">
        <v>181</v>
      </c>
      <c r="I192" t="s">
        <v>742</v>
      </c>
      <c r="J192" t="s">
        <v>118</v>
      </c>
      <c r="K192" s="45" t="s">
        <v>1067</v>
      </c>
      <c r="L192" t="s">
        <v>66</v>
      </c>
      <c r="M192" t="s">
        <v>66</v>
      </c>
      <c r="N192" t="s">
        <v>120</v>
      </c>
      <c r="O192" s="91">
        <v>575169</v>
      </c>
      <c r="P192" t="s">
        <v>1068</v>
      </c>
      <c r="Q192" t="s">
        <v>78</v>
      </c>
      <c r="R192" s="107"/>
      <c r="S192" s="107"/>
      <c r="T192" s="107"/>
      <c r="U192" s="107"/>
      <c r="W192" s="6"/>
      <c r="Y192"/>
      <c r="AA192" s="107"/>
      <c r="AI192"/>
      <c r="AJ192"/>
      <c r="AK192"/>
      <c r="AL192"/>
      <c r="AM192"/>
      <c r="AN192" s="6"/>
      <c r="AO192" s="34"/>
      <c r="AP192" s="6"/>
      <c r="AQ192" s="174"/>
      <c r="AR192" s="6"/>
      <c r="AS192" s="34"/>
      <c r="AT192" s="6"/>
      <c r="AU192" s="34"/>
      <c r="AV192" s="6"/>
      <c r="AW192" s="34"/>
      <c r="AX192" s="6"/>
      <c r="AY192" s="34"/>
      <c r="BA192"/>
      <c r="BB192"/>
      <c r="BD192" s="107"/>
      <c r="BF192" s="6"/>
      <c r="BG192" s="6"/>
      <c r="BI192" s="45"/>
      <c r="BM192">
        <v>189</v>
      </c>
    </row>
    <row r="193" spans="1:65" x14ac:dyDescent="0.3">
      <c r="A193" t="s">
        <v>1069</v>
      </c>
      <c r="B193" s="124">
        <v>46093</v>
      </c>
      <c r="C193" t="s">
        <v>66</v>
      </c>
      <c r="D193" t="s">
        <v>141</v>
      </c>
      <c r="E193" t="s">
        <v>317</v>
      </c>
      <c r="F193" t="s">
        <v>318</v>
      </c>
      <c r="G193" t="s">
        <v>70</v>
      </c>
      <c r="H193" t="s">
        <v>287</v>
      </c>
      <c r="I193" t="s">
        <v>574</v>
      </c>
      <c r="J193" t="s">
        <v>73</v>
      </c>
      <c r="K193" s="45"/>
      <c r="L193" t="s">
        <v>66</v>
      </c>
      <c r="M193" t="s">
        <v>75</v>
      </c>
      <c r="N193" t="s">
        <v>76</v>
      </c>
      <c r="O193" s="91">
        <v>129378750</v>
      </c>
      <c r="P193" t="s">
        <v>1024</v>
      </c>
      <c r="Q193" t="s">
        <v>78</v>
      </c>
      <c r="R193" s="107"/>
      <c r="S193" s="107"/>
      <c r="T193" s="107"/>
      <c r="U193" s="107"/>
      <c r="V193" t="s">
        <v>1070</v>
      </c>
      <c r="W193" s="6">
        <v>46101</v>
      </c>
      <c r="X193" t="s">
        <v>80</v>
      </c>
      <c r="Y193" t="s">
        <v>81</v>
      </c>
      <c r="Z193" t="s">
        <v>688</v>
      </c>
      <c r="AA193" s="107" t="s">
        <v>1071</v>
      </c>
      <c r="AB193" t="s">
        <v>1072</v>
      </c>
      <c r="AC193" t="s">
        <v>1073</v>
      </c>
      <c r="AD193" t="s">
        <v>1074</v>
      </c>
      <c r="AE193" t="s">
        <v>1075</v>
      </c>
      <c r="AF193" t="s">
        <v>87</v>
      </c>
      <c r="AG193" t="s">
        <v>87</v>
      </c>
      <c r="AH193" t="s">
        <v>153</v>
      </c>
      <c r="AI193"/>
      <c r="AJ193"/>
      <c r="AK193" t="s">
        <v>1076</v>
      </c>
      <c r="AL193" t="s">
        <v>155</v>
      </c>
      <c r="AM193" t="s">
        <v>91</v>
      </c>
      <c r="AN193" s="6">
        <v>46107</v>
      </c>
      <c r="AO193" s="34">
        <v>0.41666666666666663</v>
      </c>
      <c r="AP193" s="6">
        <v>46110</v>
      </c>
      <c r="AQ193" s="174">
        <v>0.41666666666666663</v>
      </c>
      <c r="AR193" s="6">
        <v>46111</v>
      </c>
      <c r="AS193" s="34">
        <v>0.58333333333333326</v>
      </c>
      <c r="AT193" s="6">
        <v>46111</v>
      </c>
      <c r="AU193" s="34">
        <v>0.70833333333333326</v>
      </c>
      <c r="AV193" s="6">
        <v>46111</v>
      </c>
      <c r="AW193" s="34"/>
      <c r="AX193" s="6">
        <v>46111</v>
      </c>
      <c r="AY193" s="34">
        <v>0.72916666666666663</v>
      </c>
      <c r="AZ193" t="s">
        <v>1077</v>
      </c>
      <c r="BA193" t="s">
        <v>1078</v>
      </c>
      <c r="BB193"/>
      <c r="BD193" s="107">
        <v>114052500</v>
      </c>
      <c r="BE193" t="s">
        <v>1079</v>
      </c>
      <c r="BF193" s="6">
        <v>46111</v>
      </c>
      <c r="BG193" s="6">
        <v>46387</v>
      </c>
      <c r="BH193" t="s">
        <v>80</v>
      </c>
      <c r="BI193" s="45">
        <v>8609625</v>
      </c>
      <c r="BJ193" t="s">
        <v>95</v>
      </c>
      <c r="BL193" t="s">
        <v>75</v>
      </c>
      <c r="BM193">
        <v>190</v>
      </c>
    </row>
    <row r="194" spans="1:65" x14ac:dyDescent="0.3">
      <c r="A194" t="s">
        <v>1080</v>
      </c>
      <c r="B194" s="124">
        <v>46093</v>
      </c>
      <c r="C194" t="s">
        <v>66</v>
      </c>
      <c r="D194" t="s">
        <v>141</v>
      </c>
      <c r="E194" t="s">
        <v>262</v>
      </c>
      <c r="F194" t="s">
        <v>215</v>
      </c>
      <c r="G194" t="s">
        <v>97</v>
      </c>
      <c r="H194" t="s">
        <v>181</v>
      </c>
      <c r="I194" t="s">
        <v>1081</v>
      </c>
      <c r="J194" t="s">
        <v>118</v>
      </c>
      <c r="K194" s="45" t="s">
        <v>1082</v>
      </c>
      <c r="L194" t="s">
        <v>66</v>
      </c>
      <c r="M194" t="s">
        <v>66</v>
      </c>
      <c r="N194" t="s">
        <v>120</v>
      </c>
      <c r="O194" s="91">
        <v>75000</v>
      </c>
      <c r="P194" t="s">
        <v>1083</v>
      </c>
      <c r="Q194" t="s">
        <v>78</v>
      </c>
      <c r="R194" s="107"/>
      <c r="S194" s="107"/>
      <c r="T194" s="107"/>
      <c r="U194" s="107"/>
      <c r="W194" s="6"/>
      <c r="Y194"/>
      <c r="AA194" s="107"/>
      <c r="AI194"/>
      <c r="AJ194"/>
      <c r="AK194"/>
      <c r="AL194"/>
      <c r="AM194"/>
      <c r="AN194" s="6"/>
      <c r="AO194" s="34"/>
      <c r="AP194" s="6"/>
      <c r="AQ194" s="174"/>
      <c r="AR194" s="6"/>
      <c r="AS194" s="34"/>
      <c r="AT194" s="6"/>
      <c r="AU194" s="34"/>
      <c r="AV194" s="6"/>
      <c r="AW194" s="34"/>
      <c r="AX194" s="6"/>
      <c r="AY194" s="34"/>
      <c r="BA194"/>
      <c r="BB194"/>
      <c r="BD194" s="107"/>
      <c r="BF194" s="6"/>
      <c r="BG194" s="6"/>
      <c r="BI194" s="45"/>
      <c r="BM194">
        <v>191</v>
      </c>
    </row>
    <row r="195" spans="1:65" x14ac:dyDescent="0.3">
      <c r="A195" t="s">
        <v>1084</v>
      </c>
      <c r="B195" s="124">
        <v>46093</v>
      </c>
      <c r="C195" t="s">
        <v>66</v>
      </c>
      <c r="D195" t="s">
        <v>141</v>
      </c>
      <c r="E195" t="s">
        <v>317</v>
      </c>
      <c r="F195" t="s">
        <v>318</v>
      </c>
      <c r="G195" t="s">
        <v>136</v>
      </c>
      <c r="H195" t="s">
        <v>1085</v>
      </c>
      <c r="I195" t="s">
        <v>1086</v>
      </c>
      <c r="J195" t="s">
        <v>118</v>
      </c>
      <c r="K195" s="45" t="s">
        <v>1087</v>
      </c>
      <c r="L195" t="s">
        <v>66</v>
      </c>
      <c r="M195" t="s">
        <v>66</v>
      </c>
      <c r="N195" t="s">
        <v>120</v>
      </c>
      <c r="O195" s="91">
        <v>45200</v>
      </c>
      <c r="P195" t="s">
        <v>1088</v>
      </c>
      <c r="Q195" t="s">
        <v>78</v>
      </c>
      <c r="R195" s="107"/>
      <c r="S195" s="107"/>
      <c r="T195" s="107"/>
      <c r="U195" s="107"/>
      <c r="W195" s="6"/>
      <c r="Y195"/>
      <c r="AA195" s="107"/>
      <c r="AI195"/>
      <c r="AJ195"/>
      <c r="AK195"/>
      <c r="AL195"/>
      <c r="AM195"/>
      <c r="AN195" s="6"/>
      <c r="AO195" s="34"/>
      <c r="AP195" s="6"/>
      <c r="AQ195" s="174"/>
      <c r="AR195" s="6"/>
      <c r="AS195" s="34"/>
      <c r="AT195" s="6"/>
      <c r="AU195" s="34"/>
      <c r="AV195" s="6"/>
      <c r="AW195" s="34"/>
      <c r="AX195" s="6"/>
      <c r="AY195" s="34"/>
      <c r="BA195"/>
      <c r="BB195"/>
      <c r="BD195" s="107"/>
      <c r="BF195" s="6"/>
      <c r="BG195" s="6"/>
      <c r="BI195" s="45"/>
      <c r="BM195">
        <v>192</v>
      </c>
    </row>
    <row r="196" spans="1:65" x14ac:dyDescent="0.3">
      <c r="A196" t="s">
        <v>1089</v>
      </c>
      <c r="B196" s="124">
        <v>46093</v>
      </c>
      <c r="C196" t="s">
        <v>115</v>
      </c>
      <c r="D196" t="s">
        <v>141</v>
      </c>
      <c r="E196" t="s">
        <v>317</v>
      </c>
      <c r="F196" t="s">
        <v>318</v>
      </c>
      <c r="G196" t="s">
        <v>97</v>
      </c>
      <c r="H196" t="s">
        <v>181</v>
      </c>
      <c r="I196" t="s">
        <v>596</v>
      </c>
      <c r="J196" t="s">
        <v>170</v>
      </c>
      <c r="K196" s="45" t="s">
        <v>171</v>
      </c>
      <c r="L196" t="s">
        <v>119</v>
      </c>
      <c r="M196" t="s">
        <v>119</v>
      </c>
      <c r="N196" t="s">
        <v>120</v>
      </c>
      <c r="O196" s="91">
        <v>1670038</v>
      </c>
      <c r="P196" t="s">
        <v>1090</v>
      </c>
      <c r="Q196" t="s">
        <v>78</v>
      </c>
      <c r="R196" s="107"/>
      <c r="S196" s="107"/>
      <c r="T196" s="107"/>
      <c r="U196" s="107"/>
      <c r="W196" s="6"/>
      <c r="Y196"/>
      <c r="AA196" s="107"/>
      <c r="AI196"/>
      <c r="AJ196"/>
      <c r="AK196"/>
      <c r="AL196"/>
      <c r="AM196"/>
      <c r="AN196" s="6"/>
      <c r="AO196" s="34"/>
      <c r="AP196" s="6"/>
      <c r="AQ196" s="174"/>
      <c r="AR196" s="6"/>
      <c r="AS196" s="34"/>
      <c r="AT196" s="6"/>
      <c r="AU196" s="34"/>
      <c r="AV196" s="6"/>
      <c r="AW196" s="34"/>
      <c r="AX196" s="6"/>
      <c r="AY196" s="34"/>
      <c r="BA196"/>
      <c r="BB196"/>
      <c r="BD196" s="107"/>
      <c r="BF196" s="6"/>
      <c r="BG196" s="6"/>
      <c r="BI196" s="45"/>
      <c r="BM196">
        <v>193</v>
      </c>
    </row>
    <row r="197" spans="1:65" x14ac:dyDescent="0.3">
      <c r="A197" t="s">
        <v>1091</v>
      </c>
      <c r="B197" s="124">
        <v>46093</v>
      </c>
      <c r="C197" t="s">
        <v>66</v>
      </c>
      <c r="D197" t="s">
        <v>141</v>
      </c>
      <c r="E197" t="s">
        <v>317</v>
      </c>
      <c r="F197" t="s">
        <v>318</v>
      </c>
      <c r="G197" t="s">
        <v>70</v>
      </c>
      <c r="H197" t="s">
        <v>287</v>
      </c>
      <c r="I197" t="s">
        <v>574</v>
      </c>
      <c r="J197" t="s">
        <v>73</v>
      </c>
      <c r="K197" s="45" t="s">
        <v>1092</v>
      </c>
      <c r="L197" t="s">
        <v>66</v>
      </c>
      <c r="M197" t="s">
        <v>208</v>
      </c>
      <c r="N197" t="s">
        <v>76</v>
      </c>
      <c r="O197" s="91">
        <v>554037090</v>
      </c>
      <c r="P197" t="s">
        <v>1093</v>
      </c>
      <c r="Q197" t="s">
        <v>78</v>
      </c>
      <c r="R197" s="107"/>
      <c r="S197" s="107"/>
      <c r="T197" s="107"/>
      <c r="U197" s="107"/>
      <c r="V197" t="s">
        <v>1094</v>
      </c>
      <c r="W197" s="6">
        <v>46101</v>
      </c>
      <c r="X197" t="s">
        <v>193</v>
      </c>
      <c r="Y197" t="s">
        <v>81</v>
      </c>
      <c r="Z197" t="s">
        <v>688</v>
      </c>
      <c r="AA197" s="107" t="s">
        <v>1095</v>
      </c>
      <c r="AB197" t="s">
        <v>1096</v>
      </c>
      <c r="AC197" t="s">
        <v>1097</v>
      </c>
      <c r="AD197" t="s">
        <v>1098</v>
      </c>
      <c r="AE197" t="s">
        <v>86</v>
      </c>
      <c r="AF197" t="s">
        <v>87</v>
      </c>
      <c r="AG197" t="s">
        <v>87</v>
      </c>
      <c r="AH197" t="s">
        <v>153</v>
      </c>
      <c r="AI197"/>
      <c r="AJ197"/>
      <c r="AK197" t="s">
        <v>1099</v>
      </c>
      <c r="AL197" t="s">
        <v>155</v>
      </c>
      <c r="AM197" t="s">
        <v>91</v>
      </c>
      <c r="AN197" s="6">
        <v>46108</v>
      </c>
      <c r="AO197" s="34">
        <v>0.41666666666666663</v>
      </c>
      <c r="AP197" s="6">
        <v>46111</v>
      </c>
      <c r="AQ197" s="174">
        <v>0.41666666666666663</v>
      </c>
      <c r="AR197" s="6">
        <v>46112</v>
      </c>
      <c r="AS197" s="34">
        <v>0.58333333333333326</v>
      </c>
      <c r="AT197" s="6">
        <v>46112</v>
      </c>
      <c r="AU197" s="34">
        <v>0.70833333333333326</v>
      </c>
      <c r="AV197" s="6">
        <v>46112</v>
      </c>
      <c r="AW197" s="34"/>
      <c r="AX197" s="6">
        <v>46112</v>
      </c>
      <c r="AY197" s="34">
        <v>0.72916666666666663</v>
      </c>
      <c r="AZ197" t="s">
        <v>1100</v>
      </c>
      <c r="BA197" t="s">
        <v>211</v>
      </c>
      <c r="BB197" t="s">
        <v>211</v>
      </c>
      <c r="BC197" t="s">
        <v>211</v>
      </c>
      <c r="BD197" s="107">
        <v>0</v>
      </c>
      <c r="BE197" t="s">
        <v>211</v>
      </c>
      <c r="BF197" s="6"/>
      <c r="BG197" s="6"/>
      <c r="BH197" t="s">
        <v>211</v>
      </c>
      <c r="BI197" s="45">
        <v>0</v>
      </c>
      <c r="BJ197" t="s">
        <v>95</v>
      </c>
      <c r="BK197" t="s">
        <v>1101</v>
      </c>
      <c r="BL197" t="s">
        <v>208</v>
      </c>
      <c r="BM197">
        <v>194</v>
      </c>
    </row>
    <row r="198" spans="1:65" x14ac:dyDescent="0.3">
      <c r="A198" t="s">
        <v>1102</v>
      </c>
      <c r="B198" s="124">
        <v>46094</v>
      </c>
      <c r="C198" t="s">
        <v>66</v>
      </c>
      <c r="D198" t="s">
        <v>141</v>
      </c>
      <c r="E198" t="s">
        <v>760</v>
      </c>
      <c r="F198" t="s">
        <v>215</v>
      </c>
      <c r="G198" t="s">
        <v>70</v>
      </c>
      <c r="H198" t="s">
        <v>127</v>
      </c>
      <c r="I198" t="s">
        <v>1103</v>
      </c>
      <c r="J198" t="s">
        <v>118</v>
      </c>
      <c r="K198" s="45" t="s">
        <v>1104</v>
      </c>
      <c r="L198" t="s">
        <v>66</v>
      </c>
      <c r="M198" t="s">
        <v>66</v>
      </c>
      <c r="N198" t="s">
        <v>76</v>
      </c>
      <c r="O198" s="91">
        <v>27285</v>
      </c>
      <c r="P198" t="s">
        <v>1105</v>
      </c>
      <c r="Q198" t="s">
        <v>78</v>
      </c>
      <c r="R198" s="107"/>
      <c r="S198" s="107"/>
      <c r="T198" s="107"/>
      <c r="U198" s="107"/>
      <c r="W198" s="6"/>
      <c r="Y198"/>
      <c r="AA198" s="107"/>
      <c r="AI198"/>
      <c r="AJ198"/>
      <c r="AK198"/>
      <c r="AL198"/>
      <c r="AM198"/>
      <c r="AN198" s="6"/>
      <c r="AO198" s="34"/>
      <c r="AP198" s="6"/>
      <c r="AQ198" s="174"/>
      <c r="AR198" s="6"/>
      <c r="AS198" s="34"/>
      <c r="AT198" s="6"/>
      <c r="AU198" s="34"/>
      <c r="AV198" s="6"/>
      <c r="AW198" s="34"/>
      <c r="AX198" s="6"/>
      <c r="AY198" s="34"/>
      <c r="BA198"/>
      <c r="BB198"/>
      <c r="BD198" s="107"/>
      <c r="BF198" s="6"/>
      <c r="BG198" s="6"/>
      <c r="BI198" s="45"/>
      <c r="BM198">
        <v>195</v>
      </c>
    </row>
    <row r="199" spans="1:65" x14ac:dyDescent="0.3">
      <c r="A199" t="s">
        <v>1106</v>
      </c>
      <c r="B199" s="124">
        <v>46094</v>
      </c>
      <c r="C199" t="s">
        <v>66</v>
      </c>
      <c r="D199" t="s">
        <v>141</v>
      </c>
      <c r="E199" t="s">
        <v>317</v>
      </c>
      <c r="F199" t="s">
        <v>318</v>
      </c>
      <c r="G199" t="s">
        <v>97</v>
      </c>
      <c r="H199" t="s">
        <v>632</v>
      </c>
      <c r="I199" t="s">
        <v>643</v>
      </c>
      <c r="J199" t="s">
        <v>118</v>
      </c>
      <c r="K199" s="45" t="s">
        <v>1107</v>
      </c>
      <c r="L199" t="s">
        <v>66</v>
      </c>
      <c r="M199" t="s">
        <v>66</v>
      </c>
      <c r="N199" t="s">
        <v>120</v>
      </c>
      <c r="O199" s="91">
        <v>60000</v>
      </c>
      <c r="P199" t="s">
        <v>1108</v>
      </c>
      <c r="Q199" t="s">
        <v>78</v>
      </c>
      <c r="R199" s="107"/>
      <c r="S199" s="107"/>
      <c r="T199" s="107"/>
      <c r="U199" s="107"/>
      <c r="W199" s="6"/>
      <c r="Y199"/>
      <c r="AA199" s="107"/>
      <c r="AI199"/>
      <c r="AJ199"/>
      <c r="AK199"/>
      <c r="AL199"/>
      <c r="AM199"/>
      <c r="AN199" s="6"/>
      <c r="AO199" s="34"/>
      <c r="AP199" s="6"/>
      <c r="AQ199" s="174"/>
      <c r="AR199" s="6"/>
      <c r="AS199" s="34"/>
      <c r="AT199" s="6"/>
      <c r="AU199" s="34"/>
      <c r="AV199" s="6"/>
      <c r="AW199" s="34"/>
      <c r="AX199" s="6"/>
      <c r="AY199" s="34"/>
      <c r="BA199"/>
      <c r="BB199"/>
      <c r="BD199" s="107"/>
      <c r="BF199" s="6"/>
      <c r="BG199" s="6"/>
      <c r="BI199" s="45"/>
      <c r="BM199">
        <v>196</v>
      </c>
    </row>
    <row r="200" spans="1:65" x14ac:dyDescent="0.3">
      <c r="A200" t="s">
        <v>1109</v>
      </c>
      <c r="B200" s="124">
        <v>46094</v>
      </c>
      <c r="C200" t="s">
        <v>133</v>
      </c>
      <c r="D200" t="s">
        <v>141</v>
      </c>
      <c r="E200" t="s">
        <v>277</v>
      </c>
      <c r="F200" t="s">
        <v>278</v>
      </c>
      <c r="G200" t="s">
        <v>97</v>
      </c>
      <c r="H200" t="s">
        <v>116</v>
      </c>
      <c r="I200" t="s">
        <v>698</v>
      </c>
      <c r="J200" t="s">
        <v>118</v>
      </c>
      <c r="K200" s="45" t="s">
        <v>171</v>
      </c>
      <c r="L200" t="s">
        <v>133</v>
      </c>
      <c r="M200" t="s">
        <v>133</v>
      </c>
      <c r="N200" t="s">
        <v>120</v>
      </c>
      <c r="O200" s="91">
        <v>100000</v>
      </c>
      <c r="P200" t="s">
        <v>1110</v>
      </c>
      <c r="Q200" t="s">
        <v>78</v>
      </c>
      <c r="R200" s="107"/>
      <c r="S200" s="107"/>
      <c r="T200" s="107"/>
      <c r="U200" s="107"/>
      <c r="W200" s="6"/>
      <c r="Y200"/>
      <c r="AA200" s="107"/>
      <c r="AI200"/>
      <c r="AJ200"/>
      <c r="AK200"/>
      <c r="AL200"/>
      <c r="AM200"/>
      <c r="AN200" s="6"/>
      <c r="AO200" s="34"/>
      <c r="AP200" s="6"/>
      <c r="AQ200" s="174"/>
      <c r="AR200" s="6"/>
      <c r="AS200" s="34"/>
      <c r="AT200" s="6"/>
      <c r="AU200" s="34"/>
      <c r="AV200" s="6"/>
      <c r="AW200" s="34"/>
      <c r="AX200" s="6"/>
      <c r="AY200" s="34"/>
      <c r="BA200"/>
      <c r="BB200"/>
      <c r="BD200" s="107"/>
      <c r="BF200" s="6"/>
      <c r="BG200" s="6"/>
      <c r="BI200" s="45"/>
      <c r="BM200">
        <v>197</v>
      </c>
    </row>
    <row r="201" spans="1:65" x14ac:dyDescent="0.3">
      <c r="A201" t="s">
        <v>1111</v>
      </c>
      <c r="B201" s="124">
        <v>46098</v>
      </c>
      <c r="C201" t="s">
        <v>66</v>
      </c>
      <c r="D201" t="s">
        <v>141</v>
      </c>
      <c r="E201" t="s">
        <v>798</v>
      </c>
      <c r="F201" t="s">
        <v>799</v>
      </c>
      <c r="G201" t="s">
        <v>70</v>
      </c>
      <c r="H201" t="s">
        <v>800</v>
      </c>
      <c r="I201" t="s">
        <v>1112</v>
      </c>
      <c r="J201" t="s">
        <v>73</v>
      </c>
      <c r="K201" s="45" t="s">
        <v>1113</v>
      </c>
      <c r="L201" t="s">
        <v>66</v>
      </c>
      <c r="M201" t="s">
        <v>66</v>
      </c>
      <c r="N201" t="s">
        <v>76</v>
      </c>
      <c r="O201" s="91">
        <v>6800000</v>
      </c>
      <c r="P201" t="s">
        <v>1114</v>
      </c>
      <c r="Q201" t="s">
        <v>78</v>
      </c>
      <c r="R201" s="107"/>
      <c r="S201" s="107"/>
      <c r="T201" s="107"/>
      <c r="U201" s="107"/>
      <c r="W201" s="6"/>
      <c r="Y201"/>
      <c r="AA201" s="107"/>
      <c r="AI201"/>
      <c r="AJ201"/>
      <c r="AK201"/>
      <c r="AL201"/>
      <c r="AM201"/>
      <c r="AN201" s="6"/>
      <c r="AO201" s="34"/>
      <c r="AP201" s="6"/>
      <c r="AQ201" s="174"/>
      <c r="AR201" s="6"/>
      <c r="AS201" s="34"/>
      <c r="AT201" s="6"/>
      <c r="AU201" s="34"/>
      <c r="AV201" s="6"/>
      <c r="AW201" s="34"/>
      <c r="AX201" s="6"/>
      <c r="AY201" s="34"/>
      <c r="BA201"/>
      <c r="BB201"/>
      <c r="BD201" s="107"/>
      <c r="BF201" s="6"/>
      <c r="BG201" s="6"/>
      <c r="BI201" s="45"/>
      <c r="BM201">
        <v>198</v>
      </c>
    </row>
    <row r="202" spans="1:65" x14ac:dyDescent="0.3">
      <c r="A202" t="s">
        <v>1115</v>
      </c>
      <c r="B202" s="124">
        <v>46098</v>
      </c>
      <c r="C202" t="s">
        <v>66</v>
      </c>
      <c r="D202" t="s">
        <v>141</v>
      </c>
      <c r="E202" t="s">
        <v>332</v>
      </c>
      <c r="F202" t="s">
        <v>670</v>
      </c>
      <c r="G202" t="s">
        <v>97</v>
      </c>
      <c r="H202" t="s">
        <v>250</v>
      </c>
      <c r="I202" t="s">
        <v>251</v>
      </c>
      <c r="J202" t="s">
        <v>118</v>
      </c>
      <c r="K202" s="45" t="s">
        <v>1116</v>
      </c>
      <c r="L202" t="s">
        <v>66</v>
      </c>
      <c r="M202" t="s">
        <v>66</v>
      </c>
      <c r="N202" t="s">
        <v>120</v>
      </c>
      <c r="O202" s="91">
        <v>580000</v>
      </c>
      <c r="P202" t="s">
        <v>1117</v>
      </c>
      <c r="Q202" t="s">
        <v>78</v>
      </c>
      <c r="R202" s="107"/>
      <c r="S202" s="107"/>
      <c r="T202" s="107"/>
      <c r="U202" s="107"/>
      <c r="W202" s="6"/>
      <c r="Y202"/>
      <c r="AA202" s="107"/>
      <c r="AI202"/>
      <c r="AJ202"/>
      <c r="AK202"/>
      <c r="AL202"/>
      <c r="AM202"/>
      <c r="AN202" s="6"/>
      <c r="AO202" s="34"/>
      <c r="AP202" s="6"/>
      <c r="AQ202" s="174"/>
      <c r="AR202" s="6"/>
      <c r="AS202" s="34"/>
      <c r="AT202" s="6"/>
      <c r="AU202" s="34"/>
      <c r="AV202" s="6"/>
      <c r="AW202" s="34"/>
      <c r="AX202" s="6"/>
      <c r="AY202" s="34"/>
      <c r="BA202"/>
      <c r="BB202"/>
      <c r="BD202" s="107"/>
      <c r="BF202" s="6"/>
      <c r="BG202" s="6"/>
      <c r="BI202" s="45"/>
      <c r="BM202">
        <v>199</v>
      </c>
    </row>
    <row r="203" spans="1:65" x14ac:dyDescent="0.3">
      <c r="A203" t="s">
        <v>1118</v>
      </c>
      <c r="B203" s="124">
        <v>46098</v>
      </c>
      <c r="C203" t="s">
        <v>66</v>
      </c>
      <c r="D203" t="s">
        <v>141</v>
      </c>
      <c r="E203" t="s">
        <v>760</v>
      </c>
      <c r="F203" t="s">
        <v>215</v>
      </c>
      <c r="G203" t="s">
        <v>97</v>
      </c>
      <c r="H203" t="s">
        <v>116</v>
      </c>
      <c r="I203" t="s">
        <v>698</v>
      </c>
      <c r="J203" t="s">
        <v>118</v>
      </c>
      <c r="K203" s="45" t="s">
        <v>1119</v>
      </c>
      <c r="L203" t="s">
        <v>66</v>
      </c>
      <c r="M203" t="s">
        <v>66</v>
      </c>
      <c r="N203" t="s">
        <v>120</v>
      </c>
      <c r="O203" s="91">
        <v>17250</v>
      </c>
      <c r="P203" t="s">
        <v>1120</v>
      </c>
      <c r="Q203" t="s">
        <v>78</v>
      </c>
      <c r="R203" s="107"/>
      <c r="S203" s="107"/>
      <c r="T203" s="107"/>
      <c r="U203" s="107"/>
      <c r="W203" s="6"/>
      <c r="Y203"/>
      <c r="AA203" s="107"/>
      <c r="AI203"/>
      <c r="AJ203"/>
      <c r="AK203"/>
      <c r="AL203"/>
      <c r="AM203"/>
      <c r="AN203" s="6"/>
      <c r="AO203" s="34"/>
      <c r="AP203" s="6"/>
      <c r="AQ203" s="174"/>
      <c r="AR203" s="6"/>
      <c r="AS203" s="34"/>
      <c r="AT203" s="6"/>
      <c r="AU203" s="34"/>
      <c r="AV203" s="6"/>
      <c r="AW203" s="34"/>
      <c r="AX203" s="6"/>
      <c r="AY203" s="34"/>
      <c r="BA203"/>
      <c r="BB203"/>
      <c r="BD203" s="107"/>
      <c r="BF203" s="6"/>
      <c r="BG203" s="6"/>
      <c r="BI203" s="45"/>
      <c r="BM203">
        <v>200</v>
      </c>
    </row>
    <row r="204" spans="1:65" x14ac:dyDescent="0.3">
      <c r="A204" t="s">
        <v>1121</v>
      </c>
      <c r="B204" s="124">
        <v>46098</v>
      </c>
      <c r="C204" t="s">
        <v>66</v>
      </c>
      <c r="D204" t="s">
        <v>141</v>
      </c>
      <c r="E204" t="s">
        <v>760</v>
      </c>
      <c r="F204" t="s">
        <v>215</v>
      </c>
      <c r="G204" t="s">
        <v>97</v>
      </c>
      <c r="H204" t="s">
        <v>181</v>
      </c>
      <c r="I204" t="s">
        <v>546</v>
      </c>
      <c r="J204" t="s">
        <v>170</v>
      </c>
      <c r="K204" s="45" t="s">
        <v>1122</v>
      </c>
      <c r="L204" t="s">
        <v>66</v>
      </c>
      <c r="M204" t="s">
        <v>66</v>
      </c>
      <c r="N204" t="s">
        <v>120</v>
      </c>
      <c r="O204" s="91" t="s">
        <v>1123</v>
      </c>
      <c r="P204" t="s">
        <v>1124</v>
      </c>
      <c r="Q204" t="s">
        <v>78</v>
      </c>
      <c r="R204" s="107"/>
      <c r="S204" s="107"/>
      <c r="T204" s="107"/>
      <c r="U204" s="107"/>
      <c r="W204" s="6"/>
      <c r="Y204"/>
      <c r="AA204" s="107"/>
      <c r="AI204"/>
      <c r="AJ204"/>
      <c r="AK204"/>
      <c r="AL204"/>
      <c r="AM204"/>
      <c r="AN204" s="6"/>
      <c r="AO204" s="34"/>
      <c r="AP204" s="6"/>
      <c r="AQ204" s="174"/>
      <c r="AR204" s="6"/>
      <c r="AS204" s="34"/>
      <c r="AT204" s="6"/>
      <c r="AU204" s="34"/>
      <c r="AV204" s="6"/>
      <c r="AW204" s="34"/>
      <c r="AX204" s="6"/>
      <c r="AY204" s="34"/>
      <c r="BA204"/>
      <c r="BB204"/>
      <c r="BD204" s="107"/>
      <c r="BF204" s="6"/>
      <c r="BG204" s="6"/>
      <c r="BI204" s="45"/>
      <c r="BM204">
        <v>201</v>
      </c>
    </row>
    <row r="205" spans="1:65" x14ac:dyDescent="0.3">
      <c r="A205" t="s">
        <v>1125</v>
      </c>
      <c r="B205" s="124">
        <v>46099</v>
      </c>
      <c r="C205" t="s">
        <v>66</v>
      </c>
      <c r="D205" t="s">
        <v>141</v>
      </c>
      <c r="E205" t="s">
        <v>277</v>
      </c>
      <c r="F205" t="s">
        <v>278</v>
      </c>
      <c r="G205" t="s">
        <v>136</v>
      </c>
      <c r="H205" t="s">
        <v>168</v>
      </c>
      <c r="I205" t="s">
        <v>647</v>
      </c>
      <c r="J205" t="s">
        <v>118</v>
      </c>
      <c r="K205" s="45" t="s">
        <v>1126</v>
      </c>
      <c r="L205" t="s">
        <v>66</v>
      </c>
      <c r="M205" t="s">
        <v>66</v>
      </c>
      <c r="N205" t="s">
        <v>120</v>
      </c>
      <c r="O205" s="91">
        <v>232023</v>
      </c>
      <c r="P205" t="s">
        <v>1127</v>
      </c>
      <c r="Q205" t="s">
        <v>78</v>
      </c>
      <c r="R205" s="107"/>
      <c r="S205" s="107"/>
      <c r="T205" s="107"/>
      <c r="U205" s="107"/>
      <c r="W205" s="6"/>
      <c r="Y205"/>
      <c r="AA205" s="107"/>
      <c r="AI205"/>
      <c r="AJ205"/>
      <c r="AK205"/>
      <c r="AL205"/>
      <c r="AM205"/>
      <c r="AN205" s="6"/>
      <c r="AO205" s="34"/>
      <c r="AP205" s="6"/>
      <c r="AQ205" s="174"/>
      <c r="AR205" s="6"/>
      <c r="AS205" s="34"/>
      <c r="AT205" s="6"/>
      <c r="AU205" s="34"/>
      <c r="AV205" s="6"/>
      <c r="AW205" s="34"/>
      <c r="AX205" s="6"/>
      <c r="AY205" s="34"/>
      <c r="BA205"/>
      <c r="BB205"/>
      <c r="BD205" s="107"/>
      <c r="BF205" s="6"/>
      <c r="BG205" s="6"/>
      <c r="BI205" s="45"/>
      <c r="BM205">
        <v>202</v>
      </c>
    </row>
    <row r="206" spans="1:65" x14ac:dyDescent="0.3">
      <c r="A206" t="s">
        <v>1128</v>
      </c>
      <c r="B206" s="124">
        <v>46099</v>
      </c>
      <c r="C206" t="s">
        <v>115</v>
      </c>
      <c r="D206" t="s">
        <v>141</v>
      </c>
      <c r="E206" t="s">
        <v>587</v>
      </c>
      <c r="F206" t="s">
        <v>215</v>
      </c>
      <c r="G206" t="s">
        <v>97</v>
      </c>
      <c r="H206" t="s">
        <v>309</v>
      </c>
      <c r="I206" t="s">
        <v>310</v>
      </c>
      <c r="J206" t="s">
        <v>118</v>
      </c>
      <c r="K206" s="45" t="s">
        <v>791</v>
      </c>
      <c r="L206" t="s">
        <v>119</v>
      </c>
      <c r="M206" t="s">
        <v>119</v>
      </c>
      <c r="N206" t="s">
        <v>120</v>
      </c>
      <c r="O206" s="91">
        <v>575000</v>
      </c>
      <c r="P206" t="s">
        <v>1129</v>
      </c>
      <c r="Q206" t="s">
        <v>78</v>
      </c>
      <c r="R206" s="107"/>
      <c r="S206" s="107"/>
      <c r="T206" s="107"/>
      <c r="U206" s="107"/>
      <c r="W206" s="6"/>
      <c r="Y206"/>
      <c r="AA206" s="107"/>
      <c r="AI206"/>
      <c r="AJ206"/>
      <c r="AK206"/>
      <c r="AL206"/>
      <c r="AM206"/>
      <c r="AN206" s="6"/>
      <c r="AO206" s="34"/>
      <c r="AP206" s="6"/>
      <c r="AQ206" s="174"/>
      <c r="AR206" s="6"/>
      <c r="AS206" s="34"/>
      <c r="AT206" s="6"/>
      <c r="AU206" s="34"/>
      <c r="AV206" s="6"/>
      <c r="AW206" s="34"/>
      <c r="AX206" s="6"/>
      <c r="AY206" s="34"/>
      <c r="BA206"/>
      <c r="BB206"/>
      <c r="BD206" s="107"/>
      <c r="BF206" s="6"/>
      <c r="BG206" s="6"/>
      <c r="BI206" s="45"/>
      <c r="BM206">
        <v>203</v>
      </c>
    </row>
    <row r="207" spans="1:65" x14ac:dyDescent="0.3">
      <c r="A207" t="s">
        <v>1130</v>
      </c>
      <c r="B207" s="124">
        <v>46099</v>
      </c>
      <c r="C207" t="s">
        <v>66</v>
      </c>
      <c r="D207" t="s">
        <v>141</v>
      </c>
      <c r="E207" t="s">
        <v>346</v>
      </c>
      <c r="F207" t="s">
        <v>833</v>
      </c>
      <c r="G207" t="s">
        <v>70</v>
      </c>
      <c r="H207" t="s">
        <v>142</v>
      </c>
      <c r="I207" t="s">
        <v>143</v>
      </c>
      <c r="J207" t="s">
        <v>73</v>
      </c>
      <c r="K207" s="45" t="s">
        <v>1131</v>
      </c>
      <c r="L207" t="s">
        <v>66</v>
      </c>
      <c r="M207" t="s">
        <v>75</v>
      </c>
      <c r="N207" t="s">
        <v>76</v>
      </c>
      <c r="O207" s="91">
        <v>4000000</v>
      </c>
      <c r="P207" t="s">
        <v>1132</v>
      </c>
      <c r="Q207" t="s">
        <v>78</v>
      </c>
      <c r="R207" s="107"/>
      <c r="S207" s="107"/>
      <c r="T207" s="107"/>
      <c r="U207" s="107"/>
      <c r="V207" t="s">
        <v>1133</v>
      </c>
      <c r="W207" s="6">
        <v>46128</v>
      </c>
      <c r="X207" t="s">
        <v>80</v>
      </c>
      <c r="Y207" t="s">
        <v>81</v>
      </c>
      <c r="Z207" t="s">
        <v>688</v>
      </c>
      <c r="AA207" s="107" t="s">
        <v>350</v>
      </c>
      <c r="AB207" t="s">
        <v>1134</v>
      </c>
      <c r="AC207" t="s">
        <v>1135</v>
      </c>
      <c r="AD207" t="s">
        <v>1136</v>
      </c>
      <c r="AE207" t="s">
        <v>86</v>
      </c>
      <c r="AF207" t="s">
        <v>87</v>
      </c>
      <c r="AG207" t="s">
        <v>87</v>
      </c>
      <c r="AH207" t="s">
        <v>825</v>
      </c>
      <c r="AI207"/>
      <c r="AJ207"/>
      <c r="AK207" t="s">
        <v>1137</v>
      </c>
      <c r="AL207" t="s">
        <v>155</v>
      </c>
      <c r="AM207" t="s">
        <v>827</v>
      </c>
      <c r="AN207" s="6">
        <v>46146</v>
      </c>
      <c r="AO207" s="34">
        <v>0.41666666666666663</v>
      </c>
      <c r="AP207" s="6">
        <v>46149</v>
      </c>
      <c r="AQ207" s="174">
        <v>0.41666666666666663</v>
      </c>
      <c r="AR207" s="6">
        <v>46150</v>
      </c>
      <c r="AS207" s="34">
        <v>0.58333333333333326</v>
      </c>
      <c r="AT207" s="6">
        <v>46150</v>
      </c>
      <c r="AU207" s="34">
        <v>0.66666666666666663</v>
      </c>
      <c r="AV207" s="6">
        <v>46150</v>
      </c>
      <c r="AW207" s="34"/>
      <c r="AX207" s="6">
        <v>46150</v>
      </c>
      <c r="AY207" s="34">
        <v>0.6875</v>
      </c>
      <c r="AZ207" t="s">
        <v>1138</v>
      </c>
      <c r="BA207" t="s">
        <v>1139</v>
      </c>
      <c r="BB207"/>
      <c r="BD207" s="107">
        <v>3958500</v>
      </c>
      <c r="BE207" t="s">
        <v>1140</v>
      </c>
      <c r="BF207" s="6">
        <v>46157</v>
      </c>
      <c r="BG207" s="6">
        <v>46171</v>
      </c>
      <c r="BH207" t="s">
        <v>80</v>
      </c>
      <c r="BI207" s="45">
        <v>0</v>
      </c>
      <c r="BJ207" t="s">
        <v>159</v>
      </c>
      <c r="BL207" t="s">
        <v>75</v>
      </c>
      <c r="BM207">
        <v>204</v>
      </c>
    </row>
    <row r="208" spans="1:65" x14ac:dyDescent="0.3">
      <c r="A208" t="s">
        <v>1141</v>
      </c>
      <c r="B208" s="124">
        <v>46099</v>
      </c>
      <c r="C208" t="s">
        <v>66</v>
      </c>
      <c r="D208" t="s">
        <v>141</v>
      </c>
      <c r="E208" t="s">
        <v>346</v>
      </c>
      <c r="F208" t="s">
        <v>907</v>
      </c>
      <c r="G208" t="s">
        <v>174</v>
      </c>
      <c r="H208" t="s">
        <v>187</v>
      </c>
      <c r="I208" t="s">
        <v>834</v>
      </c>
      <c r="J208" t="s">
        <v>73</v>
      </c>
      <c r="K208" s="45" t="s">
        <v>908</v>
      </c>
      <c r="L208" t="s">
        <v>66</v>
      </c>
      <c r="M208" t="s">
        <v>75</v>
      </c>
      <c r="N208" t="s">
        <v>120</v>
      </c>
      <c r="O208" s="91">
        <v>590100862</v>
      </c>
      <c r="P208" t="s">
        <v>909</v>
      </c>
      <c r="Q208" t="s">
        <v>78</v>
      </c>
      <c r="R208" s="107"/>
      <c r="S208" s="107"/>
      <c r="T208" s="107"/>
      <c r="U208" s="107"/>
      <c r="V208" t="s">
        <v>1142</v>
      </c>
      <c r="W208" s="6">
        <v>46108</v>
      </c>
      <c r="X208" t="s">
        <v>80</v>
      </c>
      <c r="Y208" t="s">
        <v>81</v>
      </c>
      <c r="Z208" t="s">
        <v>838</v>
      </c>
      <c r="AA208" s="107" t="s">
        <v>1143</v>
      </c>
      <c r="AC208" t="s">
        <v>912</v>
      </c>
      <c r="AD208" t="s">
        <v>913</v>
      </c>
      <c r="AE208" t="s">
        <v>842</v>
      </c>
      <c r="AF208" t="s">
        <v>87</v>
      </c>
      <c r="AG208" t="s">
        <v>107</v>
      </c>
      <c r="AH208" t="s">
        <v>153</v>
      </c>
      <c r="AI208"/>
      <c r="AJ208"/>
      <c r="AK208" t="s">
        <v>914</v>
      </c>
      <c r="AL208" t="s">
        <v>155</v>
      </c>
      <c r="AM208" t="s">
        <v>678</v>
      </c>
      <c r="AN208" s="6">
        <v>46118</v>
      </c>
      <c r="AO208" s="34">
        <v>0.41666666666666663</v>
      </c>
      <c r="AP208" s="6">
        <v>46121</v>
      </c>
      <c r="AQ208" s="174">
        <v>0.41666666666666663</v>
      </c>
      <c r="AR208" s="6">
        <v>46128</v>
      </c>
      <c r="AS208" s="34">
        <v>0.58333333333333326</v>
      </c>
      <c r="AT208" s="6">
        <v>46128</v>
      </c>
      <c r="AU208" s="34">
        <v>0.66666666666666663</v>
      </c>
      <c r="AV208" s="6">
        <v>46128</v>
      </c>
      <c r="AW208" s="34"/>
      <c r="AX208" s="6">
        <v>46128</v>
      </c>
      <c r="AY208" s="34">
        <v>0.6875</v>
      </c>
      <c r="AZ208" t="s">
        <v>915</v>
      </c>
      <c r="BA208" t="s">
        <v>916</v>
      </c>
      <c r="BB208"/>
      <c r="BD208" s="107">
        <v>522543356.68000001</v>
      </c>
      <c r="BE208" t="s">
        <v>1144</v>
      </c>
      <c r="BF208" s="6">
        <v>46129</v>
      </c>
      <c r="BG208" s="6">
        <v>46216</v>
      </c>
      <c r="BH208" t="s">
        <v>205</v>
      </c>
      <c r="BI208" s="45">
        <v>0</v>
      </c>
      <c r="BJ208" t="s">
        <v>159</v>
      </c>
      <c r="BL208" t="s">
        <v>75</v>
      </c>
      <c r="BM208">
        <v>205</v>
      </c>
    </row>
    <row r="209" spans="1:65" x14ac:dyDescent="0.3">
      <c r="A209" t="s">
        <v>1145</v>
      </c>
      <c r="B209" s="124">
        <v>46099</v>
      </c>
      <c r="C209" t="s">
        <v>66</v>
      </c>
      <c r="D209" t="s">
        <v>141</v>
      </c>
      <c r="E209" t="s">
        <v>214</v>
      </c>
      <c r="F209" t="s">
        <v>553</v>
      </c>
      <c r="G209" t="s">
        <v>136</v>
      </c>
      <c r="H209" t="s">
        <v>168</v>
      </c>
      <c r="I209" t="s">
        <v>647</v>
      </c>
      <c r="J209" t="s">
        <v>73</v>
      </c>
      <c r="K209" s="45" t="s">
        <v>1146</v>
      </c>
      <c r="L209" t="s">
        <v>66</v>
      </c>
      <c r="M209" t="s">
        <v>66</v>
      </c>
      <c r="N209" t="s">
        <v>120</v>
      </c>
      <c r="O209" s="91">
        <v>12500000</v>
      </c>
      <c r="P209" t="s">
        <v>1147</v>
      </c>
      <c r="Q209" t="s">
        <v>78</v>
      </c>
      <c r="R209" s="107"/>
      <c r="S209" s="107"/>
      <c r="T209" s="107"/>
      <c r="U209" s="107"/>
      <c r="W209" s="6"/>
      <c r="Y209"/>
      <c r="AA209" s="107"/>
      <c r="AI209"/>
      <c r="AJ209"/>
      <c r="AK209"/>
      <c r="AL209"/>
      <c r="AM209"/>
      <c r="AN209" s="6"/>
      <c r="AO209" s="34"/>
      <c r="AP209" s="6"/>
      <c r="AQ209" s="174"/>
      <c r="AR209" s="6"/>
      <c r="AS209" s="34"/>
      <c r="AT209" s="6"/>
      <c r="AU209" s="34"/>
      <c r="AV209" s="6"/>
      <c r="AW209" s="34"/>
      <c r="AX209" s="6"/>
      <c r="AY209" s="34"/>
      <c r="BA209"/>
      <c r="BB209"/>
      <c r="BD209" s="107"/>
      <c r="BF209" s="6"/>
      <c r="BG209" s="6"/>
      <c r="BI209" s="45"/>
      <c r="BM209">
        <v>206</v>
      </c>
    </row>
    <row r="210" spans="1:65" x14ac:dyDescent="0.3">
      <c r="A210" t="s">
        <v>1148</v>
      </c>
      <c r="B210" s="124">
        <v>46100</v>
      </c>
      <c r="C210" t="s">
        <v>66</v>
      </c>
      <c r="D210" t="s">
        <v>141</v>
      </c>
      <c r="E210" t="s">
        <v>277</v>
      </c>
      <c r="F210" t="s">
        <v>278</v>
      </c>
      <c r="G210" t="s">
        <v>70</v>
      </c>
      <c r="H210" t="s">
        <v>71</v>
      </c>
      <c r="I210" t="s">
        <v>471</v>
      </c>
      <c r="J210" t="s">
        <v>73</v>
      </c>
      <c r="K210" s="45" t="s">
        <v>1149</v>
      </c>
      <c r="L210" t="s">
        <v>66</v>
      </c>
      <c r="M210" t="s">
        <v>75</v>
      </c>
      <c r="N210" t="s">
        <v>76</v>
      </c>
      <c r="O210" s="91">
        <v>128449920.90000001</v>
      </c>
      <c r="P210" t="s">
        <v>472</v>
      </c>
      <c r="Q210" t="s">
        <v>146</v>
      </c>
      <c r="R210" s="107">
        <v>45335266.200000003</v>
      </c>
      <c r="S210" s="107">
        <v>45335266.200000003</v>
      </c>
      <c r="T210" s="107">
        <v>45335266.200000003</v>
      </c>
      <c r="U210" s="107"/>
      <c r="V210" t="s">
        <v>1150</v>
      </c>
      <c r="W210" s="6">
        <v>46112</v>
      </c>
      <c r="X210" t="s">
        <v>80</v>
      </c>
      <c r="Y210" t="s">
        <v>81</v>
      </c>
      <c r="Z210" t="s">
        <v>688</v>
      </c>
      <c r="AA210" s="107" t="s">
        <v>1151</v>
      </c>
      <c r="AB210" t="s">
        <v>1152</v>
      </c>
      <c r="AC210" t="s">
        <v>1153</v>
      </c>
      <c r="AD210" t="s">
        <v>472</v>
      </c>
      <c r="AE210" t="s">
        <v>86</v>
      </c>
      <c r="AF210" t="s">
        <v>87</v>
      </c>
      <c r="AG210" t="s">
        <v>87</v>
      </c>
      <c r="AH210" t="s">
        <v>825</v>
      </c>
      <c r="AI210"/>
      <c r="AJ210"/>
      <c r="AK210" t="s">
        <v>1154</v>
      </c>
      <c r="AL210" t="s">
        <v>155</v>
      </c>
      <c r="AM210" t="s">
        <v>1155</v>
      </c>
      <c r="AN210" s="6">
        <v>46136</v>
      </c>
      <c r="AO210" s="34">
        <v>0.41666666666666663</v>
      </c>
      <c r="AP210" s="6">
        <v>46139</v>
      </c>
      <c r="AQ210" s="174">
        <v>0.41666666666666663</v>
      </c>
      <c r="AR210" s="6">
        <v>46142</v>
      </c>
      <c r="AS210" s="34">
        <v>0.58333333333333326</v>
      </c>
      <c r="AT210" s="6">
        <v>46142</v>
      </c>
      <c r="AU210" s="34">
        <v>0.71875</v>
      </c>
      <c r="AV210" s="6">
        <v>46142</v>
      </c>
      <c r="AW210" s="34"/>
      <c r="AX210" s="6">
        <v>46142</v>
      </c>
      <c r="AY210" s="34">
        <v>0.73958333333333326</v>
      </c>
      <c r="AZ210" t="s">
        <v>1156</v>
      </c>
      <c r="BA210" t="s">
        <v>1157</v>
      </c>
      <c r="BB210"/>
      <c r="BD210" s="107">
        <v>119602032</v>
      </c>
      <c r="BE210" t="s">
        <v>1158</v>
      </c>
      <c r="BF210" s="6">
        <v>46143</v>
      </c>
      <c r="BG210" s="6">
        <v>47118</v>
      </c>
      <c r="BH210" t="s">
        <v>80</v>
      </c>
      <c r="BI210" s="45">
        <v>8209751.5499999998</v>
      </c>
      <c r="BJ210" t="s">
        <v>95</v>
      </c>
      <c r="BL210" t="s">
        <v>75</v>
      </c>
      <c r="BM210">
        <v>207</v>
      </c>
    </row>
    <row r="211" spans="1:65" x14ac:dyDescent="0.3">
      <c r="A211" t="s">
        <v>1159</v>
      </c>
      <c r="B211" s="124">
        <v>46118</v>
      </c>
      <c r="C211" t="s">
        <v>133</v>
      </c>
      <c r="D211" t="s">
        <v>141</v>
      </c>
      <c r="E211" t="s">
        <v>760</v>
      </c>
      <c r="F211" t="s">
        <v>1160</v>
      </c>
      <c r="G211" t="s">
        <v>70</v>
      </c>
      <c r="H211" t="s">
        <v>142</v>
      </c>
      <c r="I211" t="s">
        <v>263</v>
      </c>
      <c r="J211" t="s">
        <v>118</v>
      </c>
      <c r="K211" s="45" t="s">
        <v>171</v>
      </c>
      <c r="L211" t="s">
        <v>133</v>
      </c>
      <c r="M211" t="s">
        <v>133</v>
      </c>
      <c r="N211" t="s">
        <v>76</v>
      </c>
      <c r="O211" s="91">
        <v>580000</v>
      </c>
      <c r="P211" t="s">
        <v>1161</v>
      </c>
      <c r="Q211" t="s">
        <v>78</v>
      </c>
      <c r="R211" s="107"/>
      <c r="S211" s="107"/>
      <c r="T211" s="107"/>
      <c r="U211" s="107"/>
      <c r="W211" s="6"/>
      <c r="Y211"/>
      <c r="AA211" s="107"/>
      <c r="AI211"/>
      <c r="AJ211"/>
      <c r="AK211"/>
      <c r="AL211"/>
      <c r="AM211"/>
      <c r="AN211" s="6"/>
      <c r="AO211" s="34"/>
      <c r="AP211" s="6"/>
      <c r="AQ211" s="174"/>
      <c r="AR211" s="6"/>
      <c r="AS211" s="34"/>
      <c r="AT211" s="6"/>
      <c r="AU211" s="34"/>
      <c r="AV211" s="6"/>
      <c r="AW211" s="34"/>
      <c r="AX211" s="6"/>
      <c r="AY211" s="34"/>
      <c r="BA211"/>
      <c r="BB211"/>
      <c r="BD211" s="107"/>
      <c r="BF211" s="6"/>
      <c r="BG211" s="6"/>
      <c r="BI211" s="45"/>
      <c r="BM211">
        <v>208</v>
      </c>
    </row>
    <row r="212" spans="1:65" x14ac:dyDescent="0.3">
      <c r="A212" t="s">
        <v>1162</v>
      </c>
      <c r="B212" s="124">
        <v>46101</v>
      </c>
      <c r="C212" t="s">
        <v>133</v>
      </c>
      <c r="D212" t="s">
        <v>141</v>
      </c>
      <c r="E212" t="s">
        <v>760</v>
      </c>
      <c r="F212" t="s">
        <v>215</v>
      </c>
      <c r="G212" t="s">
        <v>70</v>
      </c>
      <c r="H212" t="s">
        <v>142</v>
      </c>
      <c r="I212" t="s">
        <v>263</v>
      </c>
      <c r="J212" t="s">
        <v>118</v>
      </c>
      <c r="K212" s="45" t="s">
        <v>171</v>
      </c>
      <c r="L212" t="s">
        <v>133</v>
      </c>
      <c r="M212" t="s">
        <v>133</v>
      </c>
      <c r="N212" t="s">
        <v>76</v>
      </c>
      <c r="O212" s="91">
        <v>580000</v>
      </c>
      <c r="P212" t="s">
        <v>1163</v>
      </c>
      <c r="Q212" t="s">
        <v>78</v>
      </c>
      <c r="R212" s="107"/>
      <c r="S212" s="107"/>
      <c r="T212" s="107"/>
      <c r="U212" s="107"/>
      <c r="W212" s="6"/>
      <c r="Y212"/>
      <c r="AA212" s="107"/>
      <c r="AI212"/>
      <c r="AJ212"/>
      <c r="AK212"/>
      <c r="AL212"/>
      <c r="AM212"/>
      <c r="AN212" s="6"/>
      <c r="AO212" s="34"/>
      <c r="AP212" s="6"/>
      <c r="AQ212" s="174"/>
      <c r="AR212" s="6"/>
      <c r="AS212" s="34"/>
      <c r="AT212" s="6"/>
      <c r="AU212" s="34"/>
      <c r="AV212" s="6"/>
      <c r="AW212" s="34"/>
      <c r="AX212" s="6"/>
      <c r="AY212" s="34"/>
      <c r="BA212"/>
      <c r="BB212"/>
      <c r="BD212" s="107"/>
      <c r="BF212" s="6"/>
      <c r="BG212" s="6"/>
      <c r="BI212" s="45"/>
      <c r="BM212">
        <v>209</v>
      </c>
    </row>
    <row r="213" spans="1:65" x14ac:dyDescent="0.3">
      <c r="A213" t="s">
        <v>1164</v>
      </c>
      <c r="B213" s="124">
        <v>46101</v>
      </c>
      <c r="C213" t="s">
        <v>66</v>
      </c>
      <c r="D213" t="s">
        <v>141</v>
      </c>
      <c r="E213" t="s">
        <v>277</v>
      </c>
      <c r="F213" t="s">
        <v>278</v>
      </c>
      <c r="G213" t="s">
        <v>70</v>
      </c>
      <c r="H213" t="s">
        <v>71</v>
      </c>
      <c r="I213" t="s">
        <v>922</v>
      </c>
      <c r="J213" t="s">
        <v>170</v>
      </c>
      <c r="K213" s="45" t="s">
        <v>1165</v>
      </c>
      <c r="L213" t="s">
        <v>66</v>
      </c>
      <c r="M213" t="s">
        <v>66</v>
      </c>
      <c r="N213" t="s">
        <v>120</v>
      </c>
      <c r="O213" s="91">
        <v>691379</v>
      </c>
      <c r="P213" t="s">
        <v>1166</v>
      </c>
      <c r="Q213" t="s">
        <v>78</v>
      </c>
      <c r="R213" s="107"/>
      <c r="S213" s="107"/>
      <c r="T213" s="107"/>
      <c r="U213" s="107"/>
      <c r="W213" s="6"/>
      <c r="Y213"/>
      <c r="AA213" s="107"/>
      <c r="AI213"/>
      <c r="AJ213"/>
      <c r="AK213"/>
      <c r="AL213"/>
      <c r="AM213"/>
      <c r="AN213" s="6"/>
      <c r="AO213" s="34"/>
      <c r="AP213" s="6"/>
      <c r="AQ213" s="174"/>
      <c r="AR213" s="6"/>
      <c r="AS213" s="34"/>
      <c r="AT213" s="6"/>
      <c r="AU213" s="34"/>
      <c r="AV213" s="6"/>
      <c r="AW213" s="34"/>
      <c r="AX213" s="6"/>
      <c r="AY213" s="34"/>
      <c r="BA213"/>
      <c r="BB213"/>
      <c r="BD213" s="107"/>
      <c r="BF213" s="6"/>
      <c r="BG213" s="6"/>
      <c r="BI213" s="45"/>
      <c r="BM213">
        <v>210</v>
      </c>
    </row>
    <row r="214" spans="1:65" x14ac:dyDescent="0.3">
      <c r="A214" t="s">
        <v>1167</v>
      </c>
      <c r="B214" s="124">
        <v>46101</v>
      </c>
      <c r="C214" t="s">
        <v>133</v>
      </c>
      <c r="D214" t="s">
        <v>141</v>
      </c>
      <c r="E214" t="s">
        <v>277</v>
      </c>
      <c r="F214" t="s">
        <v>1168</v>
      </c>
      <c r="G214" t="s">
        <v>70</v>
      </c>
      <c r="H214" t="s">
        <v>127</v>
      </c>
      <c r="I214" t="s">
        <v>128</v>
      </c>
      <c r="J214"/>
      <c r="K214" s="45" t="s">
        <v>171</v>
      </c>
      <c r="L214" t="s">
        <v>133</v>
      </c>
      <c r="M214" t="s">
        <v>133</v>
      </c>
      <c r="N214" t="s">
        <v>76</v>
      </c>
      <c r="O214" s="91">
        <v>0</v>
      </c>
      <c r="P214" t="s">
        <v>1169</v>
      </c>
      <c r="Q214" t="s">
        <v>78</v>
      </c>
      <c r="R214" s="107"/>
      <c r="S214" s="107"/>
      <c r="T214" s="107"/>
      <c r="U214" s="107"/>
      <c r="W214" s="6"/>
      <c r="Y214"/>
      <c r="AA214" s="107"/>
      <c r="AI214"/>
      <c r="AJ214"/>
      <c r="AK214"/>
      <c r="AL214"/>
      <c r="AM214"/>
      <c r="AN214" s="6"/>
      <c r="AO214" s="34"/>
      <c r="AP214" s="6"/>
      <c r="AQ214" s="174"/>
      <c r="AR214" s="6"/>
      <c r="AS214" s="34"/>
      <c r="AT214" s="6"/>
      <c r="AU214" s="34"/>
      <c r="AV214" s="6"/>
      <c r="AW214" s="34"/>
      <c r="AX214" s="6"/>
      <c r="AY214" s="34"/>
      <c r="BA214"/>
      <c r="BB214"/>
      <c r="BD214" s="107"/>
      <c r="BF214" s="6"/>
      <c r="BG214" s="6"/>
      <c r="BI214" s="45"/>
      <c r="BM214">
        <v>211</v>
      </c>
    </row>
    <row r="215" spans="1:65" x14ac:dyDescent="0.3">
      <c r="A215" t="s">
        <v>1170</v>
      </c>
      <c r="B215" s="124">
        <v>46101</v>
      </c>
      <c r="C215" t="s">
        <v>133</v>
      </c>
      <c r="D215" t="s">
        <v>141</v>
      </c>
      <c r="E215" t="s">
        <v>277</v>
      </c>
      <c r="F215" t="s">
        <v>1168</v>
      </c>
      <c r="G215" t="s">
        <v>70</v>
      </c>
      <c r="H215" t="s">
        <v>127</v>
      </c>
      <c r="I215" t="s">
        <v>389</v>
      </c>
      <c r="J215"/>
      <c r="K215" s="45" t="s">
        <v>171</v>
      </c>
      <c r="L215" t="s">
        <v>133</v>
      </c>
      <c r="M215" t="s">
        <v>133</v>
      </c>
      <c r="N215" t="s">
        <v>76</v>
      </c>
      <c r="O215" s="91">
        <v>0</v>
      </c>
      <c r="P215" t="s">
        <v>1171</v>
      </c>
      <c r="Q215" t="s">
        <v>78</v>
      </c>
      <c r="R215" s="107"/>
      <c r="S215" s="107"/>
      <c r="T215" s="107"/>
      <c r="U215" s="107"/>
      <c r="W215" s="6"/>
      <c r="Y215"/>
      <c r="AA215" s="107"/>
      <c r="AI215"/>
      <c r="AJ215"/>
      <c r="AK215"/>
      <c r="AL215"/>
      <c r="AM215"/>
      <c r="AN215" s="6"/>
      <c r="AO215" s="34"/>
      <c r="AP215" s="6"/>
      <c r="AQ215" s="174"/>
      <c r="AR215" s="6"/>
      <c r="AS215" s="34"/>
      <c r="AT215" s="6"/>
      <c r="AU215" s="34"/>
      <c r="AV215" s="6"/>
      <c r="AW215" s="34"/>
      <c r="AX215" s="6"/>
      <c r="AY215" s="34"/>
      <c r="BA215"/>
      <c r="BB215"/>
      <c r="BD215" s="107"/>
      <c r="BF215" s="6"/>
      <c r="BG215" s="6"/>
      <c r="BI215" s="45"/>
      <c r="BM215">
        <v>212</v>
      </c>
    </row>
    <row r="216" spans="1:65" x14ac:dyDescent="0.3">
      <c r="A216" t="s">
        <v>1172</v>
      </c>
      <c r="B216" s="124">
        <v>46101</v>
      </c>
      <c r="C216" t="s">
        <v>66</v>
      </c>
      <c r="D216" t="s">
        <v>141</v>
      </c>
      <c r="E216" t="s">
        <v>346</v>
      </c>
      <c r="F216" t="s">
        <v>833</v>
      </c>
      <c r="G216" t="s">
        <v>70</v>
      </c>
      <c r="H216" t="s">
        <v>287</v>
      </c>
      <c r="I216" t="s">
        <v>716</v>
      </c>
      <c r="J216" t="s">
        <v>118</v>
      </c>
      <c r="K216" s="45" t="s">
        <v>543</v>
      </c>
      <c r="L216" t="s">
        <v>66</v>
      </c>
      <c r="M216" t="s">
        <v>66</v>
      </c>
      <c r="N216" t="s">
        <v>76</v>
      </c>
      <c r="O216" s="91">
        <v>131000</v>
      </c>
      <c r="P216" t="s">
        <v>1173</v>
      </c>
      <c r="Q216" t="s">
        <v>78</v>
      </c>
      <c r="R216" s="107"/>
      <c r="S216" s="107"/>
      <c r="T216" s="107"/>
      <c r="U216" s="107"/>
      <c r="W216" s="6"/>
      <c r="Y216"/>
      <c r="AA216" s="107"/>
      <c r="AI216"/>
      <c r="AJ216"/>
      <c r="AK216"/>
      <c r="AL216"/>
      <c r="AM216"/>
      <c r="AN216" s="6"/>
      <c r="AO216" s="34"/>
      <c r="AP216" s="6"/>
      <c r="AQ216" s="174"/>
      <c r="AR216" s="6"/>
      <c r="AS216" s="34"/>
      <c r="AT216" s="6"/>
      <c r="AU216" s="34"/>
      <c r="AV216" s="6"/>
      <c r="AW216" s="34"/>
      <c r="AX216" s="6"/>
      <c r="AY216" s="34"/>
      <c r="BA216"/>
      <c r="BB216"/>
      <c r="BD216" s="107"/>
      <c r="BF216" s="6"/>
      <c r="BG216" s="6"/>
      <c r="BI216" s="45"/>
      <c r="BM216">
        <v>213</v>
      </c>
    </row>
    <row r="217" spans="1:65" x14ac:dyDescent="0.3">
      <c r="A217" t="s">
        <v>1174</v>
      </c>
      <c r="B217" s="124">
        <v>46101</v>
      </c>
      <c r="C217" t="s">
        <v>115</v>
      </c>
      <c r="D217" t="s">
        <v>141</v>
      </c>
      <c r="E217" t="s">
        <v>1175</v>
      </c>
      <c r="F217" t="s">
        <v>215</v>
      </c>
      <c r="G217" t="s">
        <v>70</v>
      </c>
      <c r="H217" t="s">
        <v>385</v>
      </c>
      <c r="I217" t="s">
        <v>284</v>
      </c>
      <c r="J217" t="s">
        <v>118</v>
      </c>
      <c r="K217" s="45" t="s">
        <v>171</v>
      </c>
      <c r="L217" t="s">
        <v>119</v>
      </c>
      <c r="M217" t="s">
        <v>119</v>
      </c>
      <c r="N217" t="s">
        <v>76</v>
      </c>
      <c r="O217" s="91">
        <v>580000</v>
      </c>
      <c r="P217" t="s">
        <v>1176</v>
      </c>
      <c r="Q217" t="s">
        <v>78</v>
      </c>
      <c r="R217" s="107"/>
      <c r="S217" s="107"/>
      <c r="T217" s="107"/>
      <c r="U217" s="107"/>
      <c r="W217" s="6"/>
      <c r="Y217"/>
      <c r="AA217" s="107"/>
      <c r="AI217"/>
      <c r="AJ217"/>
      <c r="AK217"/>
      <c r="AL217"/>
      <c r="AM217"/>
      <c r="AN217" s="6"/>
      <c r="AO217" s="34"/>
      <c r="AP217" s="6"/>
      <c r="AQ217" s="174"/>
      <c r="AR217" s="6"/>
      <c r="AS217" s="34"/>
      <c r="AT217" s="6"/>
      <c r="AU217" s="34"/>
      <c r="AV217" s="6"/>
      <c r="AW217" s="34"/>
      <c r="AX217" s="6"/>
      <c r="AY217" s="34"/>
      <c r="BA217"/>
      <c r="BB217"/>
      <c r="BD217" s="107"/>
      <c r="BF217" s="6"/>
      <c r="BG217" s="6"/>
      <c r="BI217" s="45"/>
      <c r="BM217">
        <v>214</v>
      </c>
    </row>
    <row r="218" spans="1:65" x14ac:dyDescent="0.3">
      <c r="A218" t="s">
        <v>1177</v>
      </c>
      <c r="B218" s="124">
        <v>46101</v>
      </c>
      <c r="C218" t="s">
        <v>66</v>
      </c>
      <c r="D218" t="s">
        <v>141</v>
      </c>
      <c r="E218" t="s">
        <v>262</v>
      </c>
      <c r="F218" t="s">
        <v>215</v>
      </c>
      <c r="G218" t="s">
        <v>70</v>
      </c>
      <c r="H218" t="s">
        <v>142</v>
      </c>
      <c r="I218" t="s">
        <v>794</v>
      </c>
      <c r="J218" t="s">
        <v>118</v>
      </c>
      <c r="K218" s="45" t="s">
        <v>1178</v>
      </c>
      <c r="L218" t="s">
        <v>66</v>
      </c>
      <c r="M218" t="s">
        <v>66</v>
      </c>
      <c r="N218" t="s">
        <v>76</v>
      </c>
      <c r="O218" s="91">
        <v>550000</v>
      </c>
      <c r="P218" t="s">
        <v>1179</v>
      </c>
      <c r="Q218" t="s">
        <v>78</v>
      </c>
      <c r="R218" s="107"/>
      <c r="S218" s="107"/>
      <c r="T218" s="107"/>
      <c r="U218" s="107"/>
      <c r="W218" s="6"/>
      <c r="Y218"/>
      <c r="AA218" s="107"/>
      <c r="AI218"/>
      <c r="AJ218"/>
      <c r="AK218"/>
      <c r="AL218"/>
      <c r="AM218"/>
      <c r="AN218" s="6"/>
      <c r="AO218" s="34"/>
      <c r="AP218" s="6"/>
      <c r="AQ218" s="174"/>
      <c r="AR218" s="6"/>
      <c r="AS218" s="34"/>
      <c r="AT218" s="6"/>
      <c r="AU218" s="34"/>
      <c r="AV218" s="6"/>
      <c r="AW218" s="34"/>
      <c r="AX218" s="6"/>
      <c r="AY218" s="34"/>
      <c r="BA218"/>
      <c r="BB218"/>
      <c r="BD218" s="107"/>
      <c r="BF218" s="6"/>
      <c r="BG218" s="6"/>
      <c r="BI218" s="45"/>
      <c r="BM218">
        <v>215</v>
      </c>
    </row>
    <row r="219" spans="1:65" x14ac:dyDescent="0.3">
      <c r="A219" t="s">
        <v>1180</v>
      </c>
      <c r="B219" s="124">
        <v>46101</v>
      </c>
      <c r="C219" t="s">
        <v>66</v>
      </c>
      <c r="D219" t="s">
        <v>141</v>
      </c>
      <c r="E219" t="s">
        <v>262</v>
      </c>
      <c r="F219" t="s">
        <v>215</v>
      </c>
      <c r="G219" t="s">
        <v>70</v>
      </c>
      <c r="H219" t="s">
        <v>287</v>
      </c>
      <c r="I219" t="s">
        <v>603</v>
      </c>
      <c r="J219" t="s">
        <v>118</v>
      </c>
      <c r="K219" s="45" t="s">
        <v>1181</v>
      </c>
      <c r="L219" t="s">
        <v>66</v>
      </c>
      <c r="M219" t="s">
        <v>66</v>
      </c>
      <c r="N219" t="s">
        <v>76</v>
      </c>
      <c r="O219" s="91">
        <v>230000</v>
      </c>
      <c r="P219" t="s">
        <v>1182</v>
      </c>
      <c r="Q219" t="s">
        <v>78</v>
      </c>
      <c r="R219" s="107"/>
      <c r="S219" s="107"/>
      <c r="T219" s="107"/>
      <c r="U219" s="107"/>
      <c r="W219" s="6"/>
      <c r="Y219"/>
      <c r="AA219" s="107"/>
      <c r="AI219"/>
      <c r="AJ219"/>
      <c r="AK219"/>
      <c r="AL219"/>
      <c r="AM219"/>
      <c r="AN219" s="6"/>
      <c r="AO219" s="34"/>
      <c r="AP219" s="6"/>
      <c r="AQ219" s="174"/>
      <c r="AR219" s="6"/>
      <c r="AS219" s="34"/>
      <c r="AT219" s="6"/>
      <c r="AU219" s="34"/>
      <c r="AV219" s="6"/>
      <c r="AW219" s="34"/>
      <c r="AX219" s="6"/>
      <c r="AY219" s="34"/>
      <c r="BA219"/>
      <c r="BB219"/>
      <c r="BD219" s="107"/>
      <c r="BF219" s="6"/>
      <c r="BG219" s="6"/>
      <c r="BI219" s="45"/>
      <c r="BM219">
        <v>216</v>
      </c>
    </row>
    <row r="220" spans="1:65" x14ac:dyDescent="0.3">
      <c r="A220" t="s">
        <v>1183</v>
      </c>
      <c r="B220" s="124">
        <v>46101</v>
      </c>
      <c r="C220" t="s">
        <v>66</v>
      </c>
      <c r="D220" t="s">
        <v>141</v>
      </c>
      <c r="E220" t="s">
        <v>262</v>
      </c>
      <c r="F220" t="s">
        <v>215</v>
      </c>
      <c r="G220" t="s">
        <v>70</v>
      </c>
      <c r="H220" t="s">
        <v>142</v>
      </c>
      <c r="I220" t="s">
        <v>263</v>
      </c>
      <c r="J220" t="s">
        <v>118</v>
      </c>
      <c r="K220" s="45" t="s">
        <v>1184</v>
      </c>
      <c r="L220" t="s">
        <v>66</v>
      </c>
      <c r="M220" t="s">
        <v>66</v>
      </c>
      <c r="N220" t="s">
        <v>76</v>
      </c>
      <c r="O220" s="91">
        <v>350000</v>
      </c>
      <c r="P220" t="s">
        <v>1185</v>
      </c>
      <c r="Q220" t="s">
        <v>78</v>
      </c>
      <c r="R220" s="107"/>
      <c r="S220" s="107"/>
      <c r="T220" s="107"/>
      <c r="U220" s="107"/>
      <c r="W220" s="6"/>
      <c r="Y220"/>
      <c r="AA220" s="107"/>
      <c r="AI220"/>
      <c r="AJ220"/>
      <c r="AK220"/>
      <c r="AL220"/>
      <c r="AM220"/>
      <c r="AN220" s="6"/>
      <c r="AO220" s="34"/>
      <c r="AP220" s="6"/>
      <c r="AQ220" s="174"/>
      <c r="AR220" s="6"/>
      <c r="AS220" s="34"/>
      <c r="AT220" s="6"/>
      <c r="AU220" s="34"/>
      <c r="AV220" s="6"/>
      <c r="AW220" s="34"/>
      <c r="AX220" s="6"/>
      <c r="AY220" s="34"/>
      <c r="BA220"/>
      <c r="BB220"/>
      <c r="BD220" s="107"/>
      <c r="BF220" s="6"/>
      <c r="BG220" s="6"/>
      <c r="BI220" s="45"/>
      <c r="BM220">
        <v>217</v>
      </c>
    </row>
    <row r="221" spans="1:65" x14ac:dyDescent="0.3">
      <c r="A221" t="s">
        <v>1186</v>
      </c>
      <c r="B221" s="124">
        <v>46101</v>
      </c>
      <c r="C221" t="s">
        <v>66</v>
      </c>
      <c r="D221" t="s">
        <v>141</v>
      </c>
      <c r="E221" t="s">
        <v>262</v>
      </c>
      <c r="F221" t="s">
        <v>215</v>
      </c>
      <c r="G221" t="s">
        <v>70</v>
      </c>
      <c r="H221" t="s">
        <v>142</v>
      </c>
      <c r="I221" t="s">
        <v>143</v>
      </c>
      <c r="J221" t="s">
        <v>118</v>
      </c>
      <c r="K221" s="45" t="s">
        <v>1187</v>
      </c>
      <c r="L221" t="s">
        <v>66</v>
      </c>
      <c r="M221" t="s">
        <v>66</v>
      </c>
      <c r="N221" t="s">
        <v>76</v>
      </c>
      <c r="O221" s="91">
        <v>311000</v>
      </c>
      <c r="P221" t="s">
        <v>1188</v>
      </c>
      <c r="Q221" t="s">
        <v>78</v>
      </c>
      <c r="R221" s="107"/>
      <c r="S221" s="107"/>
      <c r="T221" s="107"/>
      <c r="U221" s="107"/>
      <c r="W221" s="6"/>
      <c r="Y221"/>
      <c r="AA221" s="107"/>
      <c r="AI221"/>
      <c r="AJ221"/>
      <c r="AK221"/>
      <c r="AL221"/>
      <c r="AM221"/>
      <c r="AN221" s="6"/>
      <c r="AO221" s="34"/>
      <c r="AP221" s="6"/>
      <c r="AQ221" s="174"/>
      <c r="AR221" s="6"/>
      <c r="AS221" s="34"/>
      <c r="AT221" s="6"/>
      <c r="AU221" s="34"/>
      <c r="AV221" s="6"/>
      <c r="AW221" s="34"/>
      <c r="AX221" s="6"/>
      <c r="AY221" s="34"/>
      <c r="BA221"/>
      <c r="BB221"/>
      <c r="BD221" s="107"/>
      <c r="BF221" s="6"/>
      <c r="BG221" s="6"/>
      <c r="BI221" s="45"/>
      <c r="BM221">
        <v>218</v>
      </c>
    </row>
    <row r="222" spans="1:65" x14ac:dyDescent="0.3">
      <c r="A222" t="s">
        <v>1189</v>
      </c>
      <c r="B222" s="124">
        <v>46101</v>
      </c>
      <c r="C222" t="s">
        <v>133</v>
      </c>
      <c r="D222" t="s">
        <v>141</v>
      </c>
      <c r="E222" t="s">
        <v>134</v>
      </c>
      <c r="F222" t="s">
        <v>135</v>
      </c>
      <c r="G222" t="s">
        <v>70</v>
      </c>
      <c r="H222" t="s">
        <v>385</v>
      </c>
      <c r="I222" t="s">
        <v>284</v>
      </c>
      <c r="J222"/>
      <c r="K222" s="45" t="s">
        <v>171</v>
      </c>
      <c r="L222" t="s">
        <v>133</v>
      </c>
      <c r="M222" t="s">
        <v>133</v>
      </c>
      <c r="N222" t="s">
        <v>76</v>
      </c>
      <c r="O222" s="91">
        <v>0</v>
      </c>
      <c r="P222" t="s">
        <v>1190</v>
      </c>
      <c r="Q222" t="s">
        <v>78</v>
      </c>
      <c r="R222" s="107"/>
      <c r="S222" s="107"/>
      <c r="T222" s="107"/>
      <c r="U222" s="107"/>
      <c r="W222" s="6"/>
      <c r="Y222"/>
      <c r="AA222" s="107"/>
      <c r="AI222"/>
      <c r="AJ222"/>
      <c r="AK222"/>
      <c r="AL222"/>
      <c r="AM222"/>
      <c r="AN222" s="6"/>
      <c r="AO222" s="34"/>
      <c r="AP222" s="6"/>
      <c r="AQ222" s="174"/>
      <c r="AR222" s="6"/>
      <c r="AS222" s="34"/>
      <c r="AT222" s="6"/>
      <c r="AU222" s="34"/>
      <c r="AV222" s="6"/>
      <c r="AW222" s="34"/>
      <c r="AX222" s="6"/>
      <c r="AY222" s="34"/>
      <c r="BA222"/>
      <c r="BB222"/>
      <c r="BD222" s="107"/>
      <c r="BF222" s="6"/>
      <c r="BG222" s="6"/>
      <c r="BI222" s="45"/>
      <c r="BM222">
        <v>219</v>
      </c>
    </row>
    <row r="223" spans="1:65" x14ac:dyDescent="0.3">
      <c r="A223" t="s">
        <v>1191</v>
      </c>
      <c r="B223" s="124">
        <v>46101</v>
      </c>
      <c r="C223" t="s">
        <v>133</v>
      </c>
      <c r="D223" t="s">
        <v>141</v>
      </c>
      <c r="E223" t="s">
        <v>134</v>
      </c>
      <c r="F223" t="s">
        <v>135</v>
      </c>
      <c r="G223" t="s">
        <v>97</v>
      </c>
      <c r="H223" t="s">
        <v>116</v>
      </c>
      <c r="I223" t="s">
        <v>698</v>
      </c>
      <c r="J223"/>
      <c r="K223" s="45" t="s">
        <v>171</v>
      </c>
      <c r="L223" t="s">
        <v>133</v>
      </c>
      <c r="M223" t="s">
        <v>133</v>
      </c>
      <c r="N223" t="s">
        <v>120</v>
      </c>
      <c r="O223" s="91">
        <v>0</v>
      </c>
      <c r="P223" t="s">
        <v>1192</v>
      </c>
      <c r="Q223" t="s">
        <v>78</v>
      </c>
      <c r="R223" s="107"/>
      <c r="S223" s="107"/>
      <c r="T223" s="107"/>
      <c r="U223" s="107"/>
      <c r="W223" s="6"/>
      <c r="Y223"/>
      <c r="AA223" s="107"/>
      <c r="AI223"/>
      <c r="AJ223"/>
      <c r="AK223"/>
      <c r="AL223"/>
      <c r="AM223"/>
      <c r="AN223" s="6"/>
      <c r="AO223" s="34"/>
      <c r="AP223" s="6"/>
      <c r="AQ223" s="174"/>
      <c r="AR223" s="6"/>
      <c r="AS223" s="34"/>
      <c r="AT223" s="6"/>
      <c r="AU223" s="34"/>
      <c r="AV223" s="6"/>
      <c r="AW223" s="34"/>
      <c r="AX223" s="6"/>
      <c r="AY223" s="34"/>
      <c r="BA223"/>
      <c r="BB223"/>
      <c r="BD223" s="107"/>
      <c r="BF223" s="6"/>
      <c r="BG223" s="6"/>
      <c r="BI223" s="45"/>
      <c r="BM223">
        <v>220</v>
      </c>
    </row>
    <row r="224" spans="1:65" x14ac:dyDescent="0.3">
      <c r="A224" t="s">
        <v>1193</v>
      </c>
      <c r="B224" s="124">
        <v>46104</v>
      </c>
      <c r="C224" t="s">
        <v>66</v>
      </c>
      <c r="D224" t="s">
        <v>141</v>
      </c>
      <c r="E224" t="s">
        <v>262</v>
      </c>
      <c r="F224" t="s">
        <v>215</v>
      </c>
      <c r="G224" t="s">
        <v>70</v>
      </c>
      <c r="H224" t="s">
        <v>287</v>
      </c>
      <c r="I224" t="s">
        <v>603</v>
      </c>
      <c r="J224" t="s">
        <v>118</v>
      </c>
      <c r="K224" s="45" t="s">
        <v>1194</v>
      </c>
      <c r="L224" t="s">
        <v>66</v>
      </c>
      <c r="M224" t="s">
        <v>66</v>
      </c>
      <c r="N224" t="s">
        <v>76</v>
      </c>
      <c r="O224" s="91">
        <v>540000</v>
      </c>
      <c r="P224" t="s">
        <v>1195</v>
      </c>
      <c r="Q224" t="s">
        <v>78</v>
      </c>
      <c r="R224" s="107"/>
      <c r="S224" s="107"/>
      <c r="T224" s="107"/>
      <c r="U224" s="107"/>
      <c r="W224" s="6"/>
      <c r="Y224"/>
      <c r="AA224" s="107"/>
      <c r="AI224"/>
      <c r="AJ224"/>
      <c r="AK224"/>
      <c r="AL224"/>
      <c r="AM224"/>
      <c r="AN224" s="6"/>
      <c r="AO224" s="34"/>
      <c r="AP224" s="6"/>
      <c r="AQ224" s="174"/>
      <c r="AR224" s="6"/>
      <c r="AS224" s="34"/>
      <c r="AT224" s="6"/>
      <c r="AU224" s="34"/>
      <c r="AV224" s="6"/>
      <c r="AW224" s="34"/>
      <c r="AX224" s="6"/>
      <c r="AY224" s="34"/>
      <c r="BA224"/>
      <c r="BB224"/>
      <c r="BD224" s="107"/>
      <c r="BF224" s="6"/>
      <c r="BG224" s="6"/>
      <c r="BI224" s="45"/>
      <c r="BM224">
        <v>221</v>
      </c>
    </row>
    <row r="225" spans="1:65" x14ac:dyDescent="0.3">
      <c r="A225" t="s">
        <v>1196</v>
      </c>
      <c r="B225" s="124">
        <v>46105</v>
      </c>
      <c r="C225" t="s">
        <v>133</v>
      </c>
      <c r="D225" t="s">
        <v>141</v>
      </c>
      <c r="E225" t="s">
        <v>317</v>
      </c>
      <c r="F225" t="s">
        <v>318</v>
      </c>
      <c r="G225" t="s">
        <v>70</v>
      </c>
      <c r="H225" t="s">
        <v>127</v>
      </c>
      <c r="I225" t="s">
        <v>1197</v>
      </c>
      <c r="J225" t="s">
        <v>118</v>
      </c>
      <c r="K225" s="45" t="s">
        <v>171</v>
      </c>
      <c r="L225" t="s">
        <v>133</v>
      </c>
      <c r="M225" t="s">
        <v>133</v>
      </c>
      <c r="N225" t="s">
        <v>76</v>
      </c>
      <c r="O225" s="91">
        <v>200000</v>
      </c>
      <c r="P225" t="s">
        <v>1198</v>
      </c>
      <c r="Q225" t="s">
        <v>78</v>
      </c>
      <c r="R225" s="107"/>
      <c r="S225" s="107"/>
      <c r="T225" s="107"/>
      <c r="U225" s="107"/>
      <c r="W225" s="6"/>
      <c r="Y225"/>
      <c r="AA225" s="107"/>
      <c r="AI225"/>
      <c r="AJ225"/>
      <c r="AK225"/>
      <c r="AL225"/>
      <c r="AM225"/>
      <c r="AN225" s="6"/>
      <c r="AO225" s="34"/>
      <c r="AP225" s="6"/>
      <c r="AQ225" s="174"/>
      <c r="AR225" s="6"/>
      <c r="AS225" s="34"/>
      <c r="AT225" s="6"/>
      <c r="AU225" s="34"/>
      <c r="AV225" s="6"/>
      <c r="AW225" s="34"/>
      <c r="AX225" s="6"/>
      <c r="AY225" s="34"/>
      <c r="BA225"/>
      <c r="BB225"/>
      <c r="BD225" s="107"/>
      <c r="BF225" s="6"/>
      <c r="BG225" s="6"/>
      <c r="BI225" s="45"/>
      <c r="BM225">
        <v>222</v>
      </c>
    </row>
    <row r="226" spans="1:65" x14ac:dyDescent="0.3">
      <c r="A226" t="s">
        <v>1199</v>
      </c>
      <c r="B226" s="124">
        <v>46105</v>
      </c>
      <c r="C226" t="s">
        <v>66</v>
      </c>
      <c r="D226" t="s">
        <v>141</v>
      </c>
      <c r="E226" t="s">
        <v>262</v>
      </c>
      <c r="F226" t="s">
        <v>215</v>
      </c>
      <c r="G226" t="s">
        <v>70</v>
      </c>
      <c r="H226" t="s">
        <v>142</v>
      </c>
      <c r="I226" t="s">
        <v>263</v>
      </c>
      <c r="J226" t="s">
        <v>73</v>
      </c>
      <c r="K226" s="45" t="s">
        <v>1200</v>
      </c>
      <c r="L226" t="s">
        <v>66</v>
      </c>
      <c r="M226" t="s">
        <v>75</v>
      </c>
      <c r="N226" t="s">
        <v>76</v>
      </c>
      <c r="O226" s="91">
        <v>2033229.44</v>
      </c>
      <c r="P226" t="s">
        <v>1201</v>
      </c>
      <c r="Q226" t="s">
        <v>78</v>
      </c>
      <c r="R226" s="107"/>
      <c r="S226" s="107"/>
      <c r="T226" s="107"/>
      <c r="U226" s="107"/>
      <c r="V226" t="s">
        <v>1202</v>
      </c>
      <c r="W226" s="6">
        <v>46111</v>
      </c>
      <c r="X226" t="s">
        <v>80</v>
      </c>
      <c r="Y226" t="s">
        <v>81</v>
      </c>
      <c r="Z226" t="s">
        <v>688</v>
      </c>
      <c r="AA226" s="107" t="s">
        <v>1203</v>
      </c>
      <c r="AB226" t="s">
        <v>1204</v>
      </c>
      <c r="AC226" t="s">
        <v>1205</v>
      </c>
      <c r="AD226" t="s">
        <v>1206</v>
      </c>
      <c r="AE226" t="s">
        <v>693</v>
      </c>
      <c r="AF226" t="s">
        <v>87</v>
      </c>
      <c r="AG226" t="s">
        <v>87</v>
      </c>
      <c r="AH226" t="s">
        <v>225</v>
      </c>
      <c r="AI226"/>
      <c r="AJ226"/>
      <c r="AK226" t="s">
        <v>1207</v>
      </c>
      <c r="AL226" t="s">
        <v>155</v>
      </c>
      <c r="AM226" t="s">
        <v>1208</v>
      </c>
      <c r="AN226" s="6"/>
      <c r="AO226" s="34"/>
      <c r="AP226" s="6">
        <v>46132</v>
      </c>
      <c r="AQ226" s="174">
        <v>0.41666666666666663</v>
      </c>
      <c r="AR226" s="6">
        <v>46133</v>
      </c>
      <c r="AS226" s="34">
        <v>0.66666666666666663</v>
      </c>
      <c r="AT226" s="6">
        <v>46133</v>
      </c>
      <c r="AU226" s="34">
        <v>0.70833333333333326</v>
      </c>
      <c r="AV226" s="6">
        <v>46133</v>
      </c>
      <c r="AW226" s="34"/>
      <c r="AX226" s="6">
        <v>46133</v>
      </c>
      <c r="AY226" s="34">
        <v>0.71875</v>
      </c>
      <c r="AZ226" t="s">
        <v>1209</v>
      </c>
      <c r="BA226" t="s">
        <v>1210</v>
      </c>
      <c r="BB226"/>
      <c r="BD226" s="107">
        <v>2033229.44</v>
      </c>
      <c r="BE226" t="s">
        <v>1211</v>
      </c>
      <c r="BF226" s="6">
        <v>46134</v>
      </c>
      <c r="BG226" s="6">
        <v>46143</v>
      </c>
      <c r="BH226" t="s">
        <v>80</v>
      </c>
      <c r="BI226" s="45">
        <v>0</v>
      </c>
      <c r="BJ226" t="s">
        <v>95</v>
      </c>
      <c r="BL226" t="s">
        <v>75</v>
      </c>
      <c r="BM226">
        <v>223</v>
      </c>
    </row>
    <row r="227" spans="1:65" x14ac:dyDescent="0.3">
      <c r="A227" t="s">
        <v>1212</v>
      </c>
      <c r="B227" s="124">
        <v>46105</v>
      </c>
      <c r="C227" t="s">
        <v>66</v>
      </c>
      <c r="D227" t="s">
        <v>141</v>
      </c>
      <c r="E227" t="s">
        <v>262</v>
      </c>
      <c r="F227" t="s">
        <v>215</v>
      </c>
      <c r="G227" t="s">
        <v>70</v>
      </c>
      <c r="H227" t="s">
        <v>142</v>
      </c>
      <c r="I227" t="s">
        <v>263</v>
      </c>
      <c r="J227" t="s">
        <v>73</v>
      </c>
      <c r="K227" s="45" t="s">
        <v>1213</v>
      </c>
      <c r="L227" t="s">
        <v>66</v>
      </c>
      <c r="M227" t="s">
        <v>75</v>
      </c>
      <c r="N227" t="s">
        <v>76</v>
      </c>
      <c r="O227" s="91">
        <v>3700000</v>
      </c>
      <c r="P227" t="s">
        <v>1214</v>
      </c>
      <c r="Q227" t="s">
        <v>78</v>
      </c>
      <c r="R227" s="107"/>
      <c r="S227" s="107"/>
      <c r="T227" s="107"/>
      <c r="U227" s="107"/>
      <c r="V227" t="s">
        <v>1215</v>
      </c>
      <c r="W227" s="6">
        <v>46108</v>
      </c>
      <c r="X227" t="s">
        <v>80</v>
      </c>
      <c r="Y227" t="s">
        <v>81</v>
      </c>
      <c r="Z227" t="s">
        <v>688</v>
      </c>
      <c r="AA227" s="107" t="s">
        <v>1216</v>
      </c>
      <c r="AB227" t="s">
        <v>1217</v>
      </c>
      <c r="AC227" t="s">
        <v>1218</v>
      </c>
      <c r="AD227" t="s">
        <v>1219</v>
      </c>
      <c r="AE227" t="s">
        <v>86</v>
      </c>
      <c r="AF227" t="s">
        <v>87</v>
      </c>
      <c r="AG227" t="s">
        <v>87</v>
      </c>
      <c r="AH227" t="s">
        <v>825</v>
      </c>
      <c r="AI227"/>
      <c r="AJ227"/>
      <c r="AK227" t="s">
        <v>1220</v>
      </c>
      <c r="AL227" t="s">
        <v>155</v>
      </c>
      <c r="AM227" t="s">
        <v>1221</v>
      </c>
      <c r="AN227" s="6">
        <v>46129</v>
      </c>
      <c r="AO227" s="34">
        <v>0.45833333333333331</v>
      </c>
      <c r="AP227" s="6">
        <v>46132</v>
      </c>
      <c r="AQ227" s="174"/>
      <c r="AR227" s="6">
        <v>46133</v>
      </c>
      <c r="AS227" s="34">
        <v>0.66666666666666663</v>
      </c>
      <c r="AT227" s="6">
        <v>46133</v>
      </c>
      <c r="AU227" s="34">
        <v>0.72916666666666663</v>
      </c>
      <c r="AV227" s="6">
        <v>46133</v>
      </c>
      <c r="AW227" s="34">
        <v>0.73958333333333326</v>
      </c>
      <c r="AX227" s="6">
        <v>46133</v>
      </c>
      <c r="AY227" s="34">
        <v>0.73958333333333326</v>
      </c>
      <c r="AZ227" t="s">
        <v>1222</v>
      </c>
      <c r="BA227" t="s">
        <v>1223</v>
      </c>
      <c r="BB227"/>
      <c r="BD227" s="107">
        <v>3675000</v>
      </c>
      <c r="BE227" t="s">
        <v>1224</v>
      </c>
      <c r="BF227" s="6">
        <v>46134</v>
      </c>
      <c r="BG227" s="6">
        <v>46143</v>
      </c>
      <c r="BH227" t="s">
        <v>80</v>
      </c>
      <c r="BI227" s="45">
        <v>0</v>
      </c>
      <c r="BJ227" t="s">
        <v>95</v>
      </c>
      <c r="BL227" t="s">
        <v>75</v>
      </c>
      <c r="BM227">
        <v>224</v>
      </c>
    </row>
    <row r="228" spans="1:65" x14ac:dyDescent="0.3">
      <c r="A228" t="s">
        <v>1225</v>
      </c>
      <c r="B228" s="124">
        <v>46105</v>
      </c>
      <c r="C228" t="s">
        <v>66</v>
      </c>
      <c r="D228" t="s">
        <v>141</v>
      </c>
      <c r="E228" t="s">
        <v>760</v>
      </c>
      <c r="F228" t="s">
        <v>215</v>
      </c>
      <c r="G228" t="s">
        <v>70</v>
      </c>
      <c r="H228" t="s">
        <v>127</v>
      </c>
      <c r="I228" t="s">
        <v>1103</v>
      </c>
      <c r="J228" t="s">
        <v>73</v>
      </c>
      <c r="K228" s="45" t="s">
        <v>1226</v>
      </c>
      <c r="L228" t="s">
        <v>66</v>
      </c>
      <c r="M228" t="s">
        <v>66</v>
      </c>
      <c r="N228" t="s">
        <v>76</v>
      </c>
      <c r="O228" s="91">
        <v>18293.88</v>
      </c>
      <c r="P228" t="s">
        <v>1227</v>
      </c>
      <c r="Q228" t="s">
        <v>78</v>
      </c>
      <c r="R228" s="107"/>
      <c r="S228" s="107"/>
      <c r="T228" s="107"/>
      <c r="U228" s="107"/>
      <c r="W228" s="6"/>
      <c r="Y228"/>
      <c r="AA228" s="107"/>
      <c r="AI228"/>
      <c r="AJ228"/>
      <c r="AK228"/>
      <c r="AL228"/>
      <c r="AM228"/>
      <c r="AN228" s="6"/>
      <c r="AO228" s="34"/>
      <c r="AP228" s="6"/>
      <c r="AQ228" s="174"/>
      <c r="AR228" s="6"/>
      <c r="AS228" s="34"/>
      <c r="AT228" s="6"/>
      <c r="AU228" s="34"/>
      <c r="AV228" s="6"/>
      <c r="AW228" s="34"/>
      <c r="AX228" s="6"/>
      <c r="AY228" s="34"/>
      <c r="BA228"/>
      <c r="BB228"/>
      <c r="BD228" s="107"/>
      <c r="BF228" s="6"/>
      <c r="BG228" s="6"/>
      <c r="BI228" s="45"/>
      <c r="BM228">
        <v>225</v>
      </c>
    </row>
    <row r="229" spans="1:65" x14ac:dyDescent="0.3">
      <c r="A229" t="s">
        <v>1228</v>
      </c>
      <c r="B229" s="124">
        <v>46105</v>
      </c>
      <c r="C229" t="s">
        <v>133</v>
      </c>
      <c r="D229" t="s">
        <v>141</v>
      </c>
      <c r="E229" t="s">
        <v>760</v>
      </c>
      <c r="F229" t="s">
        <v>215</v>
      </c>
      <c r="G229" t="s">
        <v>70</v>
      </c>
      <c r="H229" t="s">
        <v>287</v>
      </c>
      <c r="I229" t="s">
        <v>603</v>
      </c>
      <c r="J229" t="s">
        <v>118</v>
      </c>
      <c r="K229" s="45" t="s">
        <v>171</v>
      </c>
      <c r="L229" t="s">
        <v>133</v>
      </c>
      <c r="M229" t="s">
        <v>133</v>
      </c>
      <c r="N229" t="s">
        <v>76</v>
      </c>
      <c r="O229" s="91">
        <v>20584</v>
      </c>
      <c r="P229" t="s">
        <v>1229</v>
      </c>
      <c r="Q229" t="s">
        <v>78</v>
      </c>
      <c r="R229" s="107"/>
      <c r="S229" s="107"/>
      <c r="T229" s="107"/>
      <c r="U229" s="107"/>
      <c r="W229" s="6"/>
      <c r="Y229"/>
      <c r="AA229" s="107"/>
      <c r="AI229"/>
      <c r="AJ229"/>
      <c r="AK229"/>
      <c r="AL229"/>
      <c r="AM229"/>
      <c r="AN229" s="6"/>
      <c r="AO229" s="34"/>
      <c r="AP229" s="6"/>
      <c r="AQ229" s="174"/>
      <c r="AR229" s="6"/>
      <c r="AS229" s="34"/>
      <c r="AT229" s="6"/>
      <c r="AU229" s="34"/>
      <c r="AV229" s="6"/>
      <c r="AW229" s="34"/>
      <c r="AX229" s="6"/>
      <c r="AY229" s="34"/>
      <c r="BA229"/>
      <c r="BB229"/>
      <c r="BD229" s="107"/>
      <c r="BF229" s="6"/>
      <c r="BG229" s="6"/>
      <c r="BI229" s="45"/>
      <c r="BM229">
        <v>226</v>
      </c>
    </row>
    <row r="230" spans="1:65" x14ac:dyDescent="0.3">
      <c r="A230" t="s">
        <v>1230</v>
      </c>
      <c r="B230" s="124">
        <v>46106</v>
      </c>
      <c r="C230" t="s">
        <v>66</v>
      </c>
      <c r="D230" t="s">
        <v>141</v>
      </c>
      <c r="E230" t="s">
        <v>262</v>
      </c>
      <c r="F230" t="s">
        <v>215</v>
      </c>
      <c r="G230" t="s">
        <v>70</v>
      </c>
      <c r="H230" t="s">
        <v>142</v>
      </c>
      <c r="I230" t="s">
        <v>263</v>
      </c>
      <c r="J230" t="s">
        <v>118</v>
      </c>
      <c r="K230" s="45" t="s">
        <v>1231</v>
      </c>
      <c r="L230" t="s">
        <v>66</v>
      </c>
      <c r="M230" t="s">
        <v>66</v>
      </c>
      <c r="N230" t="s">
        <v>76</v>
      </c>
      <c r="O230" s="91">
        <v>580000</v>
      </c>
      <c r="P230" t="s">
        <v>1232</v>
      </c>
      <c r="Q230" t="s">
        <v>78</v>
      </c>
      <c r="R230" s="107"/>
      <c r="S230" s="107"/>
      <c r="T230" s="107"/>
      <c r="U230" s="107"/>
      <c r="W230" s="6"/>
      <c r="Y230"/>
      <c r="AA230" s="107"/>
      <c r="AI230"/>
      <c r="AJ230"/>
      <c r="AK230"/>
      <c r="AL230"/>
      <c r="AM230"/>
      <c r="AN230" s="6"/>
      <c r="AO230" s="34"/>
      <c r="AP230" s="6"/>
      <c r="AQ230" s="174"/>
      <c r="AR230" s="6"/>
      <c r="AS230" s="34"/>
      <c r="AT230" s="6"/>
      <c r="AU230" s="34"/>
      <c r="AV230" s="6"/>
      <c r="AW230" s="34"/>
      <c r="AX230" s="6"/>
      <c r="AY230" s="34"/>
      <c r="BA230"/>
      <c r="BB230"/>
      <c r="BD230" s="107"/>
      <c r="BF230" s="6"/>
      <c r="BG230" s="6"/>
      <c r="BI230" s="45"/>
      <c r="BM230">
        <v>227</v>
      </c>
    </row>
    <row r="231" spans="1:65" x14ac:dyDescent="0.3">
      <c r="A231" t="s">
        <v>1233</v>
      </c>
      <c r="B231" s="124">
        <v>46106</v>
      </c>
      <c r="C231" t="s">
        <v>133</v>
      </c>
      <c r="D231" t="s">
        <v>141</v>
      </c>
      <c r="E231" t="s">
        <v>68</v>
      </c>
      <c r="F231" t="s">
        <v>69</v>
      </c>
      <c r="G231" t="s">
        <v>97</v>
      </c>
      <c r="H231" t="s">
        <v>116</v>
      </c>
      <c r="I231" t="s">
        <v>117</v>
      </c>
      <c r="J231" t="s">
        <v>118</v>
      </c>
      <c r="K231" s="45" t="s">
        <v>778</v>
      </c>
      <c r="L231" t="s">
        <v>133</v>
      </c>
      <c r="M231" t="s">
        <v>133</v>
      </c>
      <c r="N231" t="s">
        <v>120</v>
      </c>
      <c r="O231" s="91">
        <v>54000</v>
      </c>
      <c r="P231" t="s">
        <v>779</v>
      </c>
      <c r="Q231" t="s">
        <v>78</v>
      </c>
      <c r="R231" s="107"/>
      <c r="S231" s="107"/>
      <c r="T231" s="107"/>
      <c r="U231" s="107"/>
      <c r="W231" s="6"/>
      <c r="Y231"/>
      <c r="AA231" s="107"/>
      <c r="AI231"/>
      <c r="AJ231"/>
      <c r="AK231"/>
      <c r="AL231"/>
      <c r="AM231"/>
      <c r="AN231" s="6"/>
      <c r="AO231" s="34"/>
      <c r="AP231" s="6"/>
      <c r="AQ231" s="174"/>
      <c r="AR231" s="6"/>
      <c r="AS231" s="34"/>
      <c r="AT231" s="6"/>
      <c r="AU231" s="34"/>
      <c r="AV231" s="6"/>
      <c r="AW231" s="34"/>
      <c r="AX231" s="6"/>
      <c r="AY231" s="34"/>
      <c r="BA231"/>
      <c r="BB231"/>
      <c r="BD231" s="107"/>
      <c r="BF231" s="6"/>
      <c r="BG231" s="6"/>
      <c r="BI231" s="45"/>
      <c r="BM231">
        <v>228</v>
      </c>
    </row>
    <row r="232" spans="1:65" x14ac:dyDescent="0.3">
      <c r="A232" t="s">
        <v>1234</v>
      </c>
      <c r="B232" s="124">
        <v>46106</v>
      </c>
      <c r="C232" t="s">
        <v>66</v>
      </c>
      <c r="D232" t="s">
        <v>141</v>
      </c>
      <c r="E232" t="s">
        <v>277</v>
      </c>
      <c r="F232" t="s">
        <v>278</v>
      </c>
      <c r="G232" t="s">
        <v>97</v>
      </c>
      <c r="H232" t="s">
        <v>123</v>
      </c>
      <c r="I232" t="s">
        <v>1235</v>
      </c>
      <c r="J232" t="s">
        <v>118</v>
      </c>
      <c r="K232" s="45" t="s">
        <v>1236</v>
      </c>
      <c r="L232" t="s">
        <v>66</v>
      </c>
      <c r="M232" t="s">
        <v>66</v>
      </c>
      <c r="N232" t="s">
        <v>120</v>
      </c>
      <c r="O232" s="91">
        <v>34038</v>
      </c>
      <c r="P232" t="s">
        <v>1237</v>
      </c>
      <c r="Q232" t="s">
        <v>78</v>
      </c>
      <c r="R232" s="107"/>
      <c r="S232" s="107"/>
      <c r="T232" s="107"/>
      <c r="U232" s="107"/>
      <c r="W232" s="6"/>
      <c r="Y232"/>
      <c r="AA232" s="107"/>
      <c r="AI232"/>
      <c r="AJ232"/>
      <c r="AK232"/>
      <c r="AL232"/>
      <c r="AM232"/>
      <c r="AN232" s="6"/>
      <c r="AO232" s="34"/>
      <c r="AP232" s="6"/>
      <c r="AQ232" s="174"/>
      <c r="AR232" s="6"/>
      <c r="AS232" s="34"/>
      <c r="AT232" s="6"/>
      <c r="AU232" s="34"/>
      <c r="AV232" s="6"/>
      <c r="AW232" s="34"/>
      <c r="AX232" s="6"/>
      <c r="AY232" s="34"/>
      <c r="BA232"/>
      <c r="BB232"/>
      <c r="BD232" s="107"/>
      <c r="BF232" s="6"/>
      <c r="BG232" s="6"/>
      <c r="BI232" s="45"/>
      <c r="BM232">
        <v>229</v>
      </c>
    </row>
    <row r="233" spans="1:65" x14ac:dyDescent="0.3">
      <c r="A233" t="s">
        <v>1238</v>
      </c>
      <c r="B233" s="124">
        <v>46106</v>
      </c>
      <c r="C233" t="s">
        <v>115</v>
      </c>
      <c r="D233" t="s">
        <v>141</v>
      </c>
      <c r="E233" t="s">
        <v>277</v>
      </c>
      <c r="F233" t="s">
        <v>278</v>
      </c>
      <c r="G233" t="s">
        <v>97</v>
      </c>
      <c r="H233" t="s">
        <v>116</v>
      </c>
      <c r="I233" t="s">
        <v>1239</v>
      </c>
      <c r="J233" t="s">
        <v>118</v>
      </c>
      <c r="K233" s="45" t="s">
        <v>171</v>
      </c>
      <c r="L233" t="s">
        <v>119</v>
      </c>
      <c r="M233" t="s">
        <v>119</v>
      </c>
      <c r="N233" t="s">
        <v>120</v>
      </c>
      <c r="O233" s="91">
        <v>200000</v>
      </c>
      <c r="P233" t="s">
        <v>1240</v>
      </c>
      <c r="Q233" t="s">
        <v>78</v>
      </c>
      <c r="R233" s="107"/>
      <c r="S233" s="107"/>
      <c r="T233" s="107"/>
      <c r="U233" s="107"/>
      <c r="W233" s="6"/>
      <c r="Y233"/>
      <c r="AA233" s="107"/>
      <c r="AI233"/>
      <c r="AJ233"/>
      <c r="AK233"/>
      <c r="AL233"/>
      <c r="AM233"/>
      <c r="AN233" s="6"/>
      <c r="AO233" s="34"/>
      <c r="AP233" s="6"/>
      <c r="AQ233" s="174"/>
      <c r="AR233" s="6"/>
      <c r="AS233" s="34"/>
      <c r="AT233" s="6"/>
      <c r="AU233" s="34"/>
      <c r="AV233" s="6"/>
      <c r="AW233" s="34"/>
      <c r="AX233" s="6"/>
      <c r="AY233" s="34"/>
      <c r="BA233"/>
      <c r="BB233"/>
      <c r="BD233" s="107"/>
      <c r="BF233" s="6"/>
      <c r="BG233" s="6"/>
      <c r="BI233" s="45"/>
      <c r="BM233">
        <v>230</v>
      </c>
    </row>
    <row r="234" spans="1:65" x14ac:dyDescent="0.3">
      <c r="A234" t="s">
        <v>1241</v>
      </c>
      <c r="B234" s="124">
        <v>46106</v>
      </c>
      <c r="C234" t="s">
        <v>66</v>
      </c>
      <c r="D234" t="s">
        <v>141</v>
      </c>
      <c r="E234" t="s">
        <v>277</v>
      </c>
      <c r="F234" t="s">
        <v>278</v>
      </c>
      <c r="G234" t="s">
        <v>97</v>
      </c>
      <c r="H234" t="s">
        <v>632</v>
      </c>
      <c r="I234" t="s">
        <v>1242</v>
      </c>
      <c r="J234" t="s">
        <v>118</v>
      </c>
      <c r="K234" s="45" t="s">
        <v>1243</v>
      </c>
      <c r="L234" t="s">
        <v>66</v>
      </c>
      <c r="M234" t="s">
        <v>66</v>
      </c>
      <c r="N234" t="s">
        <v>120</v>
      </c>
      <c r="O234" s="91">
        <v>35018</v>
      </c>
      <c r="P234" t="s">
        <v>1244</v>
      </c>
      <c r="Q234" t="s">
        <v>78</v>
      </c>
      <c r="R234" s="107"/>
      <c r="S234" s="107"/>
      <c r="T234" s="107"/>
      <c r="U234" s="107"/>
      <c r="W234" s="6"/>
      <c r="Y234"/>
      <c r="AA234" s="107"/>
      <c r="AI234"/>
      <c r="AJ234"/>
      <c r="AK234"/>
      <c r="AL234"/>
      <c r="AM234"/>
      <c r="AN234" s="6"/>
      <c r="AO234" s="34"/>
      <c r="AP234" s="6"/>
      <c r="AQ234" s="174"/>
      <c r="AR234" s="6"/>
      <c r="AS234" s="34"/>
      <c r="AT234" s="6"/>
      <c r="AU234" s="34"/>
      <c r="AV234" s="6"/>
      <c r="AW234" s="34"/>
      <c r="AX234" s="6"/>
      <c r="AY234" s="34"/>
      <c r="BA234"/>
      <c r="BB234"/>
      <c r="BD234" s="107"/>
      <c r="BF234" s="6"/>
      <c r="BG234" s="6"/>
      <c r="BI234" s="45"/>
      <c r="BM234">
        <v>231</v>
      </c>
    </row>
    <row r="235" spans="1:65" x14ac:dyDescent="0.3">
      <c r="A235" t="s">
        <v>1245</v>
      </c>
      <c r="B235" s="124">
        <v>46106</v>
      </c>
      <c r="C235" t="s">
        <v>66</v>
      </c>
      <c r="D235" t="s">
        <v>141</v>
      </c>
      <c r="E235" t="s">
        <v>277</v>
      </c>
      <c r="F235" t="s">
        <v>278</v>
      </c>
      <c r="G235" t="s">
        <v>97</v>
      </c>
      <c r="H235" t="s">
        <v>181</v>
      </c>
      <c r="I235" t="s">
        <v>1246</v>
      </c>
      <c r="J235" t="s">
        <v>118</v>
      </c>
      <c r="K235" s="45" t="s">
        <v>1247</v>
      </c>
      <c r="L235" t="s">
        <v>66</v>
      </c>
      <c r="M235" t="s">
        <v>66</v>
      </c>
      <c r="N235" t="s">
        <v>120</v>
      </c>
      <c r="O235" s="91">
        <v>37200</v>
      </c>
      <c r="P235" t="s">
        <v>1248</v>
      </c>
      <c r="Q235" t="s">
        <v>78</v>
      </c>
      <c r="R235" s="107"/>
      <c r="S235" s="107"/>
      <c r="T235" s="107"/>
      <c r="U235" s="107"/>
      <c r="W235" s="6"/>
      <c r="Y235"/>
      <c r="AA235" s="107"/>
      <c r="AI235"/>
      <c r="AJ235"/>
      <c r="AK235"/>
      <c r="AL235"/>
      <c r="AM235"/>
      <c r="AN235" s="6"/>
      <c r="AO235" s="34"/>
      <c r="AP235" s="6"/>
      <c r="AQ235" s="174"/>
      <c r="AR235" s="6"/>
      <c r="AS235" s="34"/>
      <c r="AT235" s="6"/>
      <c r="AU235" s="34"/>
      <c r="AV235" s="6"/>
      <c r="AW235" s="34"/>
      <c r="AX235" s="6"/>
      <c r="AY235" s="34"/>
      <c r="BA235"/>
      <c r="BB235"/>
      <c r="BD235" s="107"/>
      <c r="BF235" s="6"/>
      <c r="BG235" s="6"/>
      <c r="BI235" s="45"/>
      <c r="BM235">
        <v>232</v>
      </c>
    </row>
    <row r="236" spans="1:65" x14ac:dyDescent="0.3">
      <c r="A236" t="s">
        <v>1249</v>
      </c>
      <c r="B236" s="124">
        <v>46106</v>
      </c>
      <c r="C236" t="s">
        <v>115</v>
      </c>
      <c r="D236" t="s">
        <v>141</v>
      </c>
      <c r="E236" t="s">
        <v>277</v>
      </c>
      <c r="F236" t="s">
        <v>278</v>
      </c>
      <c r="G236" t="s">
        <v>97</v>
      </c>
      <c r="H236" t="s">
        <v>181</v>
      </c>
      <c r="I236" t="s">
        <v>1250</v>
      </c>
      <c r="J236" t="s">
        <v>118</v>
      </c>
      <c r="K236" s="45" t="s">
        <v>171</v>
      </c>
      <c r="L236" t="s">
        <v>119</v>
      </c>
      <c r="M236" t="s">
        <v>119</v>
      </c>
      <c r="N236" t="s">
        <v>120</v>
      </c>
      <c r="O236" s="91">
        <v>163366</v>
      </c>
      <c r="P236" t="s">
        <v>1251</v>
      </c>
      <c r="Q236" t="s">
        <v>78</v>
      </c>
      <c r="R236" s="107"/>
      <c r="S236" s="107"/>
      <c r="T236" s="107"/>
      <c r="U236" s="107"/>
      <c r="W236" s="6"/>
      <c r="Y236"/>
      <c r="AA236" s="107"/>
      <c r="AI236"/>
      <c r="AJ236"/>
      <c r="AK236"/>
      <c r="AL236"/>
      <c r="AM236"/>
      <c r="AN236" s="6"/>
      <c r="AO236" s="34"/>
      <c r="AP236" s="6"/>
      <c r="AQ236" s="174"/>
      <c r="AR236" s="6"/>
      <c r="AS236" s="34"/>
      <c r="AT236" s="6"/>
      <c r="AU236" s="34"/>
      <c r="AV236" s="6"/>
      <c r="AW236" s="34"/>
      <c r="AX236" s="6"/>
      <c r="AY236" s="34"/>
      <c r="BA236"/>
      <c r="BB236"/>
      <c r="BD236" s="107"/>
      <c r="BF236" s="6"/>
      <c r="BG236" s="6"/>
      <c r="BI236" s="45"/>
      <c r="BM236">
        <v>233</v>
      </c>
    </row>
    <row r="237" spans="1:65" x14ac:dyDescent="0.3">
      <c r="A237" t="s">
        <v>1252</v>
      </c>
      <c r="B237" s="124">
        <v>46106</v>
      </c>
      <c r="C237" t="s">
        <v>66</v>
      </c>
      <c r="D237" t="s">
        <v>141</v>
      </c>
      <c r="E237" t="s">
        <v>277</v>
      </c>
      <c r="F237" t="s">
        <v>278</v>
      </c>
      <c r="G237" t="s">
        <v>97</v>
      </c>
      <c r="H237" t="s">
        <v>181</v>
      </c>
      <c r="I237" t="s">
        <v>1253</v>
      </c>
      <c r="J237" t="s">
        <v>118</v>
      </c>
      <c r="K237" s="45" t="s">
        <v>1254</v>
      </c>
      <c r="L237" t="s">
        <v>66</v>
      </c>
      <c r="M237" t="s">
        <v>66</v>
      </c>
      <c r="N237" t="s">
        <v>120</v>
      </c>
      <c r="O237" s="91">
        <v>41221</v>
      </c>
      <c r="P237" t="s">
        <v>1255</v>
      </c>
      <c r="Q237" t="s">
        <v>78</v>
      </c>
      <c r="R237" s="107"/>
      <c r="S237" s="107"/>
      <c r="T237" s="107"/>
      <c r="U237" s="107"/>
      <c r="W237" s="6"/>
      <c r="Y237"/>
      <c r="AA237" s="107"/>
      <c r="AI237"/>
      <c r="AJ237"/>
      <c r="AK237"/>
      <c r="AL237"/>
      <c r="AM237"/>
      <c r="AN237" s="6"/>
      <c r="AO237" s="34"/>
      <c r="AP237" s="6"/>
      <c r="AQ237" s="174"/>
      <c r="AR237" s="6"/>
      <c r="AS237" s="34"/>
      <c r="AT237" s="6"/>
      <c r="AU237" s="34"/>
      <c r="AV237" s="6"/>
      <c r="AW237" s="34"/>
      <c r="AX237" s="6"/>
      <c r="AY237" s="34"/>
      <c r="BA237"/>
      <c r="BB237"/>
      <c r="BD237" s="107"/>
      <c r="BF237" s="6"/>
      <c r="BG237" s="6"/>
      <c r="BI237" s="45"/>
      <c r="BM237">
        <v>234</v>
      </c>
    </row>
    <row r="238" spans="1:65" x14ac:dyDescent="0.3">
      <c r="A238" t="s">
        <v>1256</v>
      </c>
      <c r="B238" s="124">
        <v>46106</v>
      </c>
      <c r="C238" t="s">
        <v>66</v>
      </c>
      <c r="D238" t="s">
        <v>141</v>
      </c>
      <c r="E238" t="s">
        <v>277</v>
      </c>
      <c r="F238" t="s">
        <v>278</v>
      </c>
      <c r="G238" t="s">
        <v>97</v>
      </c>
      <c r="H238" t="s">
        <v>181</v>
      </c>
      <c r="I238" t="s">
        <v>1257</v>
      </c>
      <c r="J238" t="s">
        <v>118</v>
      </c>
      <c r="K238" s="45" t="s">
        <v>1258</v>
      </c>
      <c r="L238" t="s">
        <v>66</v>
      </c>
      <c r="M238" t="s">
        <v>66</v>
      </c>
      <c r="N238" t="s">
        <v>120</v>
      </c>
      <c r="O238" s="91">
        <v>22701</v>
      </c>
      <c r="P238" t="s">
        <v>1259</v>
      </c>
      <c r="Q238" t="s">
        <v>78</v>
      </c>
      <c r="R238" s="107"/>
      <c r="S238" s="107"/>
      <c r="T238" s="107"/>
      <c r="U238" s="107"/>
      <c r="W238" s="6"/>
      <c r="Y238"/>
      <c r="AA238" s="107"/>
      <c r="AI238"/>
      <c r="AJ238"/>
      <c r="AK238"/>
      <c r="AL238"/>
      <c r="AM238"/>
      <c r="AN238" s="6"/>
      <c r="AO238" s="34"/>
      <c r="AP238" s="6"/>
      <c r="AQ238" s="174"/>
      <c r="AR238" s="6"/>
      <c r="AS238" s="34"/>
      <c r="AT238" s="6"/>
      <c r="AU238" s="34"/>
      <c r="AV238" s="6"/>
      <c r="AW238" s="34"/>
      <c r="AX238" s="6"/>
      <c r="AY238" s="34"/>
      <c r="BA238"/>
      <c r="BB238"/>
      <c r="BD238" s="107"/>
      <c r="BF238" s="6"/>
      <c r="BG238" s="6"/>
      <c r="BI238" s="45"/>
      <c r="BM238">
        <v>235</v>
      </c>
    </row>
    <row r="239" spans="1:65" x14ac:dyDescent="0.3">
      <c r="A239" t="s">
        <v>1260</v>
      </c>
      <c r="B239" s="124">
        <v>46106</v>
      </c>
      <c r="C239" t="s">
        <v>115</v>
      </c>
      <c r="D239" t="s">
        <v>141</v>
      </c>
      <c r="E239" t="s">
        <v>277</v>
      </c>
      <c r="F239" t="s">
        <v>278</v>
      </c>
      <c r="G239" t="s">
        <v>70</v>
      </c>
      <c r="H239" t="s">
        <v>287</v>
      </c>
      <c r="I239" t="s">
        <v>288</v>
      </c>
      <c r="J239" t="s">
        <v>118</v>
      </c>
      <c r="K239" s="45" t="s">
        <v>171</v>
      </c>
      <c r="L239" t="s">
        <v>119</v>
      </c>
      <c r="M239" t="s">
        <v>119</v>
      </c>
      <c r="N239" t="s">
        <v>76</v>
      </c>
      <c r="O239" s="91">
        <v>400000</v>
      </c>
      <c r="P239" t="s">
        <v>1261</v>
      </c>
      <c r="Q239" t="s">
        <v>78</v>
      </c>
      <c r="R239" s="107"/>
      <c r="S239" s="107"/>
      <c r="T239" s="107"/>
      <c r="U239" s="107"/>
      <c r="W239" s="6"/>
      <c r="Y239"/>
      <c r="AA239" s="107"/>
      <c r="AI239"/>
      <c r="AJ239"/>
      <c r="AK239"/>
      <c r="AL239"/>
      <c r="AM239"/>
      <c r="AN239" s="6"/>
      <c r="AO239" s="34"/>
      <c r="AP239" s="6"/>
      <c r="AQ239" s="174"/>
      <c r="AR239" s="6"/>
      <c r="AS239" s="34"/>
      <c r="AT239" s="6"/>
      <c r="AU239" s="34"/>
      <c r="AV239" s="6"/>
      <c r="AW239" s="34"/>
      <c r="AX239" s="6"/>
      <c r="AY239" s="34"/>
      <c r="BA239"/>
      <c r="BB239"/>
      <c r="BD239" s="107"/>
      <c r="BF239" s="6"/>
      <c r="BG239" s="6"/>
      <c r="BI239" s="45"/>
      <c r="BM239">
        <v>236</v>
      </c>
    </row>
    <row r="240" spans="1:65" x14ac:dyDescent="0.3">
      <c r="A240" t="s">
        <v>1262</v>
      </c>
      <c r="B240" s="124">
        <v>46106</v>
      </c>
      <c r="C240" t="s">
        <v>115</v>
      </c>
      <c r="D240" t="s">
        <v>141</v>
      </c>
      <c r="E240" t="s">
        <v>317</v>
      </c>
      <c r="F240" t="s">
        <v>318</v>
      </c>
      <c r="G240" t="s">
        <v>97</v>
      </c>
      <c r="H240" t="s">
        <v>181</v>
      </c>
      <c r="I240" t="s">
        <v>1250</v>
      </c>
      <c r="J240" t="s">
        <v>73</v>
      </c>
      <c r="K240" s="45" t="s">
        <v>171</v>
      </c>
      <c r="L240" t="s">
        <v>119</v>
      </c>
      <c r="M240" t="s">
        <v>119</v>
      </c>
      <c r="N240" t="s">
        <v>120</v>
      </c>
      <c r="O240" s="91">
        <v>3289872</v>
      </c>
      <c r="P240" t="s">
        <v>1263</v>
      </c>
      <c r="Q240" t="s">
        <v>78</v>
      </c>
      <c r="R240" s="107"/>
      <c r="S240" s="107"/>
      <c r="T240" s="107"/>
      <c r="U240" s="107"/>
      <c r="W240" s="6"/>
      <c r="Y240"/>
      <c r="AA240" s="107"/>
      <c r="AI240"/>
      <c r="AJ240"/>
      <c r="AK240"/>
      <c r="AL240"/>
      <c r="AM240"/>
      <c r="AN240" s="6"/>
      <c r="AO240" s="34"/>
      <c r="AP240" s="6"/>
      <c r="AQ240" s="174"/>
      <c r="AR240" s="6"/>
      <c r="AS240" s="34"/>
      <c r="AT240" s="6"/>
      <c r="AU240" s="34"/>
      <c r="AV240" s="6"/>
      <c r="AW240" s="34"/>
      <c r="AX240" s="6"/>
      <c r="AY240" s="34"/>
      <c r="BA240"/>
      <c r="BB240"/>
      <c r="BD240" s="107"/>
      <c r="BF240" s="6"/>
      <c r="BG240" s="6"/>
      <c r="BI240" s="45"/>
      <c r="BM240">
        <v>237</v>
      </c>
    </row>
    <row r="241" spans="1:65" x14ac:dyDescent="0.3">
      <c r="A241" t="s">
        <v>1264</v>
      </c>
      <c r="B241" s="124">
        <v>46106</v>
      </c>
      <c r="C241" t="s">
        <v>133</v>
      </c>
      <c r="D241" t="s">
        <v>141</v>
      </c>
      <c r="E241" t="s">
        <v>317</v>
      </c>
      <c r="F241" t="s">
        <v>318</v>
      </c>
      <c r="G241" t="s">
        <v>97</v>
      </c>
      <c r="H241" t="s">
        <v>181</v>
      </c>
      <c r="I241" t="s">
        <v>742</v>
      </c>
      <c r="J241" t="s">
        <v>118</v>
      </c>
      <c r="K241" s="45" t="s">
        <v>171</v>
      </c>
      <c r="L241" t="s">
        <v>133</v>
      </c>
      <c r="M241" t="s">
        <v>133</v>
      </c>
      <c r="N241" t="s">
        <v>120</v>
      </c>
      <c r="O241" s="91">
        <v>332560</v>
      </c>
      <c r="P241" t="s">
        <v>1265</v>
      </c>
      <c r="Q241" t="s">
        <v>78</v>
      </c>
      <c r="R241" s="107"/>
      <c r="S241" s="107"/>
      <c r="T241" s="107"/>
      <c r="U241" s="107"/>
      <c r="W241" s="6"/>
      <c r="Y241"/>
      <c r="AA241" s="107"/>
      <c r="AI241"/>
      <c r="AJ241"/>
      <c r="AK241"/>
      <c r="AL241"/>
      <c r="AM241"/>
      <c r="AN241" s="6"/>
      <c r="AO241" s="34"/>
      <c r="AP241" s="6"/>
      <c r="AQ241" s="174"/>
      <c r="AR241" s="6"/>
      <c r="AS241" s="34"/>
      <c r="AT241" s="6"/>
      <c r="AU241" s="34"/>
      <c r="AV241" s="6"/>
      <c r="AW241" s="34"/>
      <c r="AX241" s="6"/>
      <c r="AY241" s="34"/>
      <c r="BA241"/>
      <c r="BB241"/>
      <c r="BD241" s="107"/>
      <c r="BF241" s="6"/>
      <c r="BG241" s="6"/>
      <c r="BI241" s="45"/>
      <c r="BM241">
        <v>238</v>
      </c>
    </row>
    <row r="242" spans="1:65" x14ac:dyDescent="0.3">
      <c r="A242" t="s">
        <v>1266</v>
      </c>
      <c r="B242" s="124">
        <v>46106</v>
      </c>
      <c r="C242" t="s">
        <v>133</v>
      </c>
      <c r="D242" t="s">
        <v>141</v>
      </c>
      <c r="E242" t="s">
        <v>317</v>
      </c>
      <c r="F242" t="s">
        <v>318</v>
      </c>
      <c r="G242" t="s">
        <v>97</v>
      </c>
      <c r="H242" t="s">
        <v>302</v>
      </c>
      <c r="I242" t="s">
        <v>306</v>
      </c>
      <c r="J242" t="s">
        <v>118</v>
      </c>
      <c r="K242" s="45" t="s">
        <v>1267</v>
      </c>
      <c r="L242" t="s">
        <v>133</v>
      </c>
      <c r="M242" t="s">
        <v>133</v>
      </c>
      <c r="N242" t="s">
        <v>120</v>
      </c>
      <c r="O242" s="91">
        <v>60000</v>
      </c>
      <c r="P242" t="s">
        <v>1268</v>
      </c>
      <c r="Q242" t="s">
        <v>78</v>
      </c>
      <c r="R242" s="107"/>
      <c r="S242" s="107"/>
      <c r="T242" s="107"/>
      <c r="U242" s="107"/>
      <c r="W242" s="6"/>
      <c r="Y242"/>
      <c r="AA242" s="107"/>
      <c r="AI242"/>
      <c r="AJ242"/>
      <c r="AK242"/>
      <c r="AL242"/>
      <c r="AM242"/>
      <c r="AN242" s="6"/>
      <c r="AO242" s="34"/>
      <c r="AP242" s="6"/>
      <c r="AQ242" s="174"/>
      <c r="AR242" s="6"/>
      <c r="AS242" s="34"/>
      <c r="AT242" s="6"/>
      <c r="AU242" s="34"/>
      <c r="AV242" s="6"/>
      <c r="AW242" s="34"/>
      <c r="AX242" s="6"/>
      <c r="AY242" s="34"/>
      <c r="BA242"/>
      <c r="BB242"/>
      <c r="BD242" s="107"/>
      <c r="BF242" s="6"/>
      <c r="BG242" s="6"/>
      <c r="BI242" s="45"/>
      <c r="BM242">
        <v>239</v>
      </c>
    </row>
    <row r="243" spans="1:65" x14ac:dyDescent="0.3">
      <c r="A243" t="s">
        <v>1269</v>
      </c>
      <c r="B243" s="124">
        <v>46107</v>
      </c>
      <c r="C243" t="s">
        <v>66</v>
      </c>
      <c r="D243" t="s">
        <v>141</v>
      </c>
      <c r="E243" t="s">
        <v>262</v>
      </c>
      <c r="F243" t="s">
        <v>215</v>
      </c>
      <c r="G243" t="s">
        <v>70</v>
      </c>
      <c r="H243" t="s">
        <v>287</v>
      </c>
      <c r="I243" t="s">
        <v>603</v>
      </c>
      <c r="J243" t="s">
        <v>170</v>
      </c>
      <c r="K243" s="45" t="s">
        <v>1270</v>
      </c>
      <c r="L243" t="s">
        <v>66</v>
      </c>
      <c r="M243" t="s">
        <v>66</v>
      </c>
      <c r="N243" t="s">
        <v>76</v>
      </c>
      <c r="O243" s="91">
        <v>1740000</v>
      </c>
      <c r="P243" t="s">
        <v>1271</v>
      </c>
      <c r="Q243" t="s">
        <v>78</v>
      </c>
      <c r="R243" s="107"/>
      <c r="S243" s="107"/>
      <c r="T243" s="107"/>
      <c r="U243" s="107"/>
      <c r="V243" t="s">
        <v>1272</v>
      </c>
      <c r="W243" s="6">
        <v>46121</v>
      </c>
      <c r="X243" t="s">
        <v>80</v>
      </c>
      <c r="Y243" t="s">
        <v>81</v>
      </c>
      <c r="Z243" t="s">
        <v>688</v>
      </c>
      <c r="AA243" s="107" t="s">
        <v>1270</v>
      </c>
      <c r="AC243" t="s">
        <v>1273</v>
      </c>
      <c r="AD243" t="s">
        <v>1274</v>
      </c>
      <c r="AE243" t="s">
        <v>86</v>
      </c>
      <c r="AF243" t="s">
        <v>87</v>
      </c>
      <c r="AG243" t="s">
        <v>87</v>
      </c>
      <c r="AH243" t="s">
        <v>225</v>
      </c>
      <c r="AI243"/>
      <c r="AJ243"/>
      <c r="AK243" t="s">
        <v>1275</v>
      </c>
      <c r="AL243"/>
      <c r="AM243" t="s">
        <v>1276</v>
      </c>
      <c r="AN243" s="6"/>
      <c r="AO243" s="34"/>
      <c r="AP243" s="6">
        <v>46177</v>
      </c>
      <c r="AQ243" s="174"/>
      <c r="AR243" s="6">
        <v>46178</v>
      </c>
      <c r="AS243" s="34"/>
      <c r="AT243" s="6">
        <v>46178</v>
      </c>
      <c r="AU243" s="34"/>
      <c r="AV243" s="6">
        <v>46178</v>
      </c>
      <c r="AW243" s="34"/>
      <c r="AX243" s="6">
        <v>46178</v>
      </c>
      <c r="AY243" s="34"/>
      <c r="BA243"/>
      <c r="BB243"/>
      <c r="BD243" s="107"/>
      <c r="BF243" s="6"/>
      <c r="BG243" s="6"/>
      <c r="BI243" s="45"/>
      <c r="BM243">
        <v>240</v>
      </c>
    </row>
    <row r="244" spans="1:65" x14ac:dyDescent="0.3">
      <c r="A244" t="s">
        <v>1277</v>
      </c>
      <c r="B244" s="124">
        <v>46107</v>
      </c>
      <c r="C244" t="s">
        <v>115</v>
      </c>
      <c r="D244" t="s">
        <v>141</v>
      </c>
      <c r="E244" t="s">
        <v>317</v>
      </c>
      <c r="F244" t="s">
        <v>318</v>
      </c>
      <c r="G244" t="s">
        <v>97</v>
      </c>
      <c r="H244" t="s">
        <v>181</v>
      </c>
      <c r="I244" t="s">
        <v>1081</v>
      </c>
      <c r="J244" t="s">
        <v>73</v>
      </c>
      <c r="K244" s="45" t="s">
        <v>171</v>
      </c>
      <c r="L244" t="s">
        <v>119</v>
      </c>
      <c r="M244" t="s">
        <v>119</v>
      </c>
      <c r="N244" t="s">
        <v>120</v>
      </c>
      <c r="O244" s="91">
        <v>3467296</v>
      </c>
      <c r="P244" t="s">
        <v>1278</v>
      </c>
      <c r="Q244" t="s">
        <v>78</v>
      </c>
      <c r="R244" s="107"/>
      <c r="S244" s="107"/>
      <c r="T244" s="107"/>
      <c r="U244" s="107"/>
      <c r="W244" s="6"/>
      <c r="Y244"/>
      <c r="AA244" s="107"/>
      <c r="AI244"/>
      <c r="AJ244"/>
      <c r="AK244"/>
      <c r="AL244"/>
      <c r="AM244"/>
      <c r="AN244" s="6"/>
      <c r="AO244" s="34"/>
      <c r="AP244" s="6"/>
      <c r="AQ244" s="174"/>
      <c r="AR244" s="6"/>
      <c r="AS244" s="34"/>
      <c r="AT244" s="6"/>
      <c r="AU244" s="34"/>
      <c r="AV244" s="6"/>
      <c r="AW244" s="34"/>
      <c r="AX244" s="6"/>
      <c r="AY244" s="34"/>
      <c r="BA244"/>
      <c r="BB244"/>
      <c r="BD244" s="107"/>
      <c r="BF244" s="6"/>
      <c r="BG244" s="6"/>
      <c r="BI244" s="45"/>
      <c r="BM244">
        <v>241</v>
      </c>
    </row>
    <row r="245" spans="1:65" x14ac:dyDescent="0.3">
      <c r="A245" t="s">
        <v>1279</v>
      </c>
      <c r="B245" s="124">
        <v>46107</v>
      </c>
      <c r="C245" t="s">
        <v>115</v>
      </c>
      <c r="D245" t="s">
        <v>141</v>
      </c>
      <c r="E245" t="s">
        <v>1028</v>
      </c>
      <c r="F245" t="s">
        <v>1029</v>
      </c>
      <c r="G245" t="s">
        <v>97</v>
      </c>
      <c r="H245" t="s">
        <v>116</v>
      </c>
      <c r="I245" t="s">
        <v>765</v>
      </c>
      <c r="J245" t="s">
        <v>73</v>
      </c>
      <c r="K245" s="45" t="s">
        <v>171</v>
      </c>
      <c r="L245" t="s">
        <v>119</v>
      </c>
      <c r="M245" t="s">
        <v>119</v>
      </c>
      <c r="N245" t="s">
        <v>120</v>
      </c>
      <c r="O245" s="91">
        <v>539347.6</v>
      </c>
      <c r="P245" t="s">
        <v>1280</v>
      </c>
      <c r="Q245" t="s">
        <v>78</v>
      </c>
      <c r="R245" s="107"/>
      <c r="S245" s="107"/>
      <c r="T245" s="107"/>
      <c r="U245" s="107"/>
      <c r="W245" s="6"/>
      <c r="Y245"/>
      <c r="AA245" s="107"/>
      <c r="AI245"/>
      <c r="AJ245"/>
      <c r="AK245"/>
      <c r="AL245"/>
      <c r="AM245"/>
      <c r="AN245" s="6"/>
      <c r="AO245" s="34"/>
      <c r="AP245" s="6"/>
      <c r="AQ245" s="174"/>
      <c r="AR245" s="6"/>
      <c r="AS245" s="34"/>
      <c r="AT245" s="6"/>
      <c r="AU245" s="34"/>
      <c r="AV245" s="6"/>
      <c r="AW245" s="34"/>
      <c r="AX245" s="6"/>
      <c r="AY245" s="34"/>
      <c r="BA245"/>
      <c r="BB245"/>
      <c r="BD245" s="107"/>
      <c r="BF245" s="6"/>
      <c r="BG245" s="6"/>
      <c r="BI245" s="45"/>
      <c r="BM245">
        <v>242</v>
      </c>
    </row>
    <row r="246" spans="1:65" x14ac:dyDescent="0.3">
      <c r="A246" t="s">
        <v>1281</v>
      </c>
      <c r="B246" s="124">
        <v>46107</v>
      </c>
      <c r="C246" t="s">
        <v>115</v>
      </c>
      <c r="D246" t="s">
        <v>141</v>
      </c>
      <c r="E246" t="s">
        <v>1028</v>
      </c>
      <c r="F246" t="s">
        <v>1029</v>
      </c>
      <c r="G246" t="s">
        <v>97</v>
      </c>
      <c r="H246" t="s">
        <v>116</v>
      </c>
      <c r="I246" t="s">
        <v>117</v>
      </c>
      <c r="J246" t="s">
        <v>118</v>
      </c>
      <c r="K246" s="45" t="s">
        <v>171</v>
      </c>
      <c r="L246" t="s">
        <v>119</v>
      </c>
      <c r="M246" t="s">
        <v>119</v>
      </c>
      <c r="N246" t="s">
        <v>120</v>
      </c>
      <c r="O246" s="91">
        <v>580000</v>
      </c>
      <c r="P246" t="s">
        <v>1282</v>
      </c>
      <c r="Q246" t="s">
        <v>78</v>
      </c>
      <c r="R246" s="107"/>
      <c r="S246" s="107"/>
      <c r="T246" s="107"/>
      <c r="U246" s="107"/>
      <c r="W246" s="6"/>
      <c r="Y246"/>
      <c r="AA246" s="107"/>
      <c r="AI246"/>
      <c r="AJ246"/>
      <c r="AK246"/>
      <c r="AL246"/>
      <c r="AM246"/>
      <c r="AN246" s="6"/>
      <c r="AO246" s="34"/>
      <c r="AP246" s="6"/>
      <c r="AQ246" s="174"/>
      <c r="AR246" s="6"/>
      <c r="AS246" s="34"/>
      <c r="AT246" s="6"/>
      <c r="AU246" s="34"/>
      <c r="AV246" s="6"/>
      <c r="AW246" s="34"/>
      <c r="AX246" s="6"/>
      <c r="AY246" s="34"/>
      <c r="BA246"/>
      <c r="BB246"/>
      <c r="BD246" s="107"/>
      <c r="BF246" s="6"/>
      <c r="BG246" s="6"/>
      <c r="BI246" s="45"/>
      <c r="BM246">
        <v>243</v>
      </c>
    </row>
    <row r="247" spans="1:65" x14ac:dyDescent="0.3">
      <c r="A247" t="s">
        <v>1283</v>
      </c>
      <c r="B247" s="124">
        <v>46107</v>
      </c>
      <c r="C247" t="s">
        <v>115</v>
      </c>
      <c r="D247" t="s">
        <v>141</v>
      </c>
      <c r="E247" t="s">
        <v>277</v>
      </c>
      <c r="F247" t="s">
        <v>278</v>
      </c>
      <c r="G247" t="s">
        <v>97</v>
      </c>
      <c r="H247" t="s">
        <v>181</v>
      </c>
      <c r="I247" t="s">
        <v>546</v>
      </c>
      <c r="J247" t="s">
        <v>118</v>
      </c>
      <c r="K247" s="45" t="s">
        <v>171</v>
      </c>
      <c r="L247" t="s">
        <v>119</v>
      </c>
      <c r="M247" t="s">
        <v>119</v>
      </c>
      <c r="N247" t="s">
        <v>120</v>
      </c>
      <c r="O247" s="91">
        <v>200000</v>
      </c>
      <c r="P247" t="s">
        <v>1284</v>
      </c>
      <c r="Q247" t="s">
        <v>78</v>
      </c>
      <c r="R247" s="107"/>
      <c r="S247" s="107"/>
      <c r="T247" s="107"/>
      <c r="U247" s="107"/>
      <c r="W247" s="6"/>
      <c r="Y247"/>
      <c r="AA247" s="107"/>
      <c r="AI247"/>
      <c r="AJ247"/>
      <c r="AK247"/>
      <c r="AL247"/>
      <c r="AM247"/>
      <c r="AN247" s="6"/>
      <c r="AO247" s="34"/>
      <c r="AP247" s="6"/>
      <c r="AQ247" s="174"/>
      <c r="AR247" s="6"/>
      <c r="AS247" s="34"/>
      <c r="AT247" s="6"/>
      <c r="AU247" s="34"/>
      <c r="AV247" s="6"/>
      <c r="AW247" s="34"/>
      <c r="AX247" s="6"/>
      <c r="AY247" s="34"/>
      <c r="BA247"/>
      <c r="BB247"/>
      <c r="BD247" s="107"/>
      <c r="BF247" s="6"/>
      <c r="BG247" s="6"/>
      <c r="BI247" s="45"/>
      <c r="BM247">
        <v>244</v>
      </c>
    </row>
    <row r="248" spans="1:65" x14ac:dyDescent="0.3">
      <c r="A248" t="s">
        <v>1285</v>
      </c>
      <c r="B248" s="124">
        <v>46107</v>
      </c>
      <c r="C248" t="s">
        <v>115</v>
      </c>
      <c r="D248" t="s">
        <v>141</v>
      </c>
      <c r="E248" t="s">
        <v>277</v>
      </c>
      <c r="F248" t="s">
        <v>278</v>
      </c>
      <c r="G248" t="s">
        <v>97</v>
      </c>
      <c r="H248" t="s">
        <v>309</v>
      </c>
      <c r="I248" t="s">
        <v>310</v>
      </c>
      <c r="J248" t="s">
        <v>118</v>
      </c>
      <c r="K248" s="45" t="s">
        <v>171</v>
      </c>
      <c r="L248" t="s">
        <v>119</v>
      </c>
      <c r="M248" t="s">
        <v>119</v>
      </c>
      <c r="N248" t="s">
        <v>120</v>
      </c>
      <c r="O248" s="91">
        <v>400000</v>
      </c>
      <c r="P248" t="s">
        <v>1286</v>
      </c>
      <c r="Q248" t="s">
        <v>78</v>
      </c>
      <c r="R248" s="107"/>
      <c r="S248" s="107"/>
      <c r="T248" s="107"/>
      <c r="U248" s="107"/>
      <c r="W248" s="6"/>
      <c r="Y248"/>
      <c r="AA248" s="107"/>
      <c r="AI248"/>
      <c r="AJ248"/>
      <c r="AK248"/>
      <c r="AL248"/>
      <c r="AM248"/>
      <c r="AN248" s="6"/>
      <c r="AO248" s="34"/>
      <c r="AP248" s="6"/>
      <c r="AQ248" s="174"/>
      <c r="AR248" s="6"/>
      <c r="AS248" s="34"/>
      <c r="AT248" s="6"/>
      <c r="AU248" s="34"/>
      <c r="AV248" s="6"/>
      <c r="AW248" s="34"/>
      <c r="AX248" s="6"/>
      <c r="AY248" s="34"/>
      <c r="BA248"/>
      <c r="BB248"/>
      <c r="BD248" s="107"/>
      <c r="BF248" s="6"/>
      <c r="BG248" s="6"/>
      <c r="BI248" s="45"/>
      <c r="BM248">
        <v>245</v>
      </c>
    </row>
    <row r="249" spans="1:65" x14ac:dyDescent="0.3">
      <c r="A249" t="s">
        <v>1287</v>
      </c>
      <c r="B249" s="124">
        <v>46107</v>
      </c>
      <c r="C249" t="s">
        <v>66</v>
      </c>
      <c r="D249" t="s">
        <v>141</v>
      </c>
      <c r="E249" t="s">
        <v>277</v>
      </c>
      <c r="F249" t="s">
        <v>278</v>
      </c>
      <c r="G249" t="s">
        <v>97</v>
      </c>
      <c r="H249" t="s">
        <v>181</v>
      </c>
      <c r="I249" t="s">
        <v>596</v>
      </c>
      <c r="J249" t="s">
        <v>118</v>
      </c>
      <c r="K249" s="45" t="s">
        <v>1288</v>
      </c>
      <c r="L249" t="s">
        <v>66</v>
      </c>
      <c r="M249" t="s">
        <v>66</v>
      </c>
      <c r="N249" t="s">
        <v>120</v>
      </c>
      <c r="O249" s="91">
        <v>56099</v>
      </c>
      <c r="P249" t="s">
        <v>1289</v>
      </c>
      <c r="Q249" t="s">
        <v>78</v>
      </c>
      <c r="R249" s="107"/>
      <c r="S249" s="107"/>
      <c r="T249" s="107"/>
      <c r="U249" s="107"/>
      <c r="W249" s="6"/>
      <c r="Y249"/>
      <c r="AA249" s="107"/>
      <c r="AI249"/>
      <c r="AJ249"/>
      <c r="AK249"/>
      <c r="AL249"/>
      <c r="AM249"/>
      <c r="AN249" s="6"/>
      <c r="AO249" s="34"/>
      <c r="AP249" s="6"/>
      <c r="AQ249" s="174"/>
      <c r="AR249" s="6"/>
      <c r="AS249" s="34"/>
      <c r="AT249" s="6"/>
      <c r="AU249" s="34"/>
      <c r="AV249" s="6"/>
      <c r="AW249" s="34"/>
      <c r="AX249" s="6"/>
      <c r="AY249" s="34"/>
      <c r="BA249"/>
      <c r="BB249"/>
      <c r="BD249" s="107"/>
      <c r="BF249" s="6"/>
      <c r="BG249" s="6"/>
      <c r="BI249" s="45"/>
      <c r="BM249">
        <v>246</v>
      </c>
    </row>
    <row r="250" spans="1:65" x14ac:dyDescent="0.3">
      <c r="A250" t="s">
        <v>1290</v>
      </c>
      <c r="B250" s="124">
        <v>46107</v>
      </c>
      <c r="C250" t="s">
        <v>66</v>
      </c>
      <c r="D250" t="s">
        <v>141</v>
      </c>
      <c r="E250" t="s">
        <v>277</v>
      </c>
      <c r="F250" t="s">
        <v>278</v>
      </c>
      <c r="G250" t="s">
        <v>70</v>
      </c>
      <c r="H250" t="s">
        <v>287</v>
      </c>
      <c r="I250" t="s">
        <v>288</v>
      </c>
      <c r="J250" t="s">
        <v>73</v>
      </c>
      <c r="K250" s="45" t="s">
        <v>1291</v>
      </c>
      <c r="L250" t="s">
        <v>66</v>
      </c>
      <c r="M250" t="s">
        <v>66</v>
      </c>
      <c r="N250" t="s">
        <v>76</v>
      </c>
      <c r="O250" s="91">
        <v>7725000</v>
      </c>
      <c r="P250" t="s">
        <v>1292</v>
      </c>
      <c r="Q250" t="s">
        <v>78</v>
      </c>
      <c r="R250" s="107"/>
      <c r="S250" s="107"/>
      <c r="T250" s="107"/>
      <c r="U250" s="107"/>
      <c r="W250" s="6"/>
      <c r="Y250"/>
      <c r="AA250" s="107"/>
      <c r="AI250"/>
      <c r="AJ250"/>
      <c r="AK250"/>
      <c r="AL250"/>
      <c r="AM250"/>
      <c r="AN250" s="6"/>
      <c r="AO250" s="34"/>
      <c r="AP250" s="6"/>
      <c r="AQ250" s="174"/>
      <c r="AR250" s="6"/>
      <c r="AS250" s="34"/>
      <c r="AT250" s="6"/>
      <c r="AU250" s="34"/>
      <c r="AV250" s="6"/>
      <c r="AW250" s="34"/>
      <c r="AX250" s="6"/>
      <c r="AY250" s="34"/>
      <c r="BA250"/>
      <c r="BB250"/>
      <c r="BD250" s="107"/>
      <c r="BF250" s="6"/>
      <c r="BG250" s="6"/>
      <c r="BI250" s="45"/>
      <c r="BM250">
        <v>247</v>
      </c>
    </row>
    <row r="251" spans="1:65" x14ac:dyDescent="0.3">
      <c r="A251" t="s">
        <v>1293</v>
      </c>
      <c r="B251" s="124">
        <v>46108</v>
      </c>
      <c r="C251" t="s">
        <v>115</v>
      </c>
      <c r="D251" t="s">
        <v>141</v>
      </c>
      <c r="E251" t="s">
        <v>134</v>
      </c>
      <c r="F251" t="s">
        <v>135</v>
      </c>
      <c r="G251" t="s">
        <v>70</v>
      </c>
      <c r="H251" t="s">
        <v>287</v>
      </c>
      <c r="I251" t="s">
        <v>603</v>
      </c>
      <c r="J251" t="s">
        <v>118</v>
      </c>
      <c r="K251" s="45" t="s">
        <v>171</v>
      </c>
      <c r="L251" t="s">
        <v>119</v>
      </c>
      <c r="M251" t="s">
        <v>119</v>
      </c>
      <c r="N251" t="s">
        <v>76</v>
      </c>
      <c r="O251" s="91">
        <v>221776</v>
      </c>
      <c r="P251" t="s">
        <v>1294</v>
      </c>
      <c r="Q251" t="s">
        <v>78</v>
      </c>
      <c r="R251" s="107"/>
      <c r="S251" s="107"/>
      <c r="T251" s="107"/>
      <c r="U251" s="107"/>
      <c r="W251" s="6"/>
      <c r="Y251"/>
      <c r="AA251" s="107"/>
      <c r="AI251"/>
      <c r="AJ251"/>
      <c r="AK251"/>
      <c r="AL251"/>
      <c r="AM251"/>
      <c r="AN251" s="6"/>
      <c r="AO251" s="34"/>
      <c r="AP251" s="6"/>
      <c r="AQ251" s="174"/>
      <c r="AR251" s="6"/>
      <c r="AS251" s="34"/>
      <c r="AT251" s="6"/>
      <c r="AU251" s="34"/>
      <c r="AV251" s="6"/>
      <c r="AW251" s="34"/>
      <c r="AX251" s="6"/>
      <c r="AY251" s="34"/>
      <c r="BA251"/>
      <c r="BB251"/>
      <c r="BD251" s="107"/>
      <c r="BF251" s="6"/>
      <c r="BG251" s="6"/>
      <c r="BI251" s="45"/>
      <c r="BM251">
        <v>248</v>
      </c>
    </row>
    <row r="252" spans="1:65" x14ac:dyDescent="0.3">
      <c r="A252" t="s">
        <v>1295</v>
      </c>
      <c r="B252" s="124">
        <v>46108</v>
      </c>
      <c r="C252" t="s">
        <v>115</v>
      </c>
      <c r="D252" t="s">
        <v>141</v>
      </c>
      <c r="E252" t="s">
        <v>134</v>
      </c>
      <c r="F252" t="s">
        <v>135</v>
      </c>
      <c r="G252" t="s">
        <v>70</v>
      </c>
      <c r="H252" t="s">
        <v>287</v>
      </c>
      <c r="I252" t="s">
        <v>603</v>
      </c>
      <c r="J252" t="s">
        <v>118</v>
      </c>
      <c r="K252" s="45" t="s">
        <v>171</v>
      </c>
      <c r="L252" t="s">
        <v>119</v>
      </c>
      <c r="M252" t="s">
        <v>119</v>
      </c>
      <c r="N252" t="s">
        <v>76</v>
      </c>
      <c r="O252" s="91">
        <v>221776</v>
      </c>
      <c r="P252" t="s">
        <v>1296</v>
      </c>
      <c r="Q252" t="s">
        <v>78</v>
      </c>
      <c r="R252" s="107"/>
      <c r="S252" s="107"/>
      <c r="T252" s="107"/>
      <c r="U252" s="107"/>
      <c r="W252" s="6"/>
      <c r="Y252"/>
      <c r="AA252" s="107"/>
      <c r="AI252"/>
      <c r="AJ252"/>
      <c r="AK252"/>
      <c r="AL252"/>
      <c r="AM252"/>
      <c r="AN252" s="6"/>
      <c r="AO252" s="34"/>
      <c r="AP252" s="6"/>
      <c r="AQ252" s="174"/>
      <c r="AR252" s="6"/>
      <c r="AS252" s="34"/>
      <c r="AT252" s="6"/>
      <c r="AU252" s="34"/>
      <c r="AV252" s="6"/>
      <c r="AW252" s="34"/>
      <c r="AX252" s="6"/>
      <c r="AY252" s="34"/>
      <c r="BA252"/>
      <c r="BB252"/>
      <c r="BD252" s="107"/>
      <c r="BF252" s="6"/>
      <c r="BG252" s="6"/>
      <c r="BI252" s="45"/>
      <c r="BM252">
        <v>249</v>
      </c>
    </row>
    <row r="253" spans="1:65" x14ac:dyDescent="0.3">
      <c r="A253" t="s">
        <v>1297</v>
      </c>
      <c r="B253" s="124">
        <v>46108</v>
      </c>
      <c r="C253" t="s">
        <v>115</v>
      </c>
      <c r="D253" t="s">
        <v>141</v>
      </c>
      <c r="E253" t="s">
        <v>134</v>
      </c>
      <c r="F253" t="s">
        <v>135</v>
      </c>
      <c r="G253" t="s">
        <v>97</v>
      </c>
      <c r="H253" t="s">
        <v>181</v>
      </c>
      <c r="I253" t="s">
        <v>1081</v>
      </c>
      <c r="J253" t="s">
        <v>118</v>
      </c>
      <c r="K253" s="45" t="s">
        <v>171</v>
      </c>
      <c r="L253" t="s">
        <v>119</v>
      </c>
      <c r="M253" t="s">
        <v>119</v>
      </c>
      <c r="N253" t="s">
        <v>120</v>
      </c>
      <c r="O253" s="91">
        <v>241173</v>
      </c>
      <c r="P253" t="s">
        <v>1298</v>
      </c>
      <c r="Q253" t="s">
        <v>78</v>
      </c>
      <c r="R253" s="107"/>
      <c r="S253" s="107"/>
      <c r="T253" s="107"/>
      <c r="U253" s="107"/>
      <c r="W253" s="6"/>
      <c r="Y253"/>
      <c r="AA253" s="107"/>
      <c r="AI253"/>
      <c r="AJ253"/>
      <c r="AK253"/>
      <c r="AL253"/>
      <c r="AM253"/>
      <c r="AN253" s="6"/>
      <c r="AO253" s="34"/>
      <c r="AP253" s="6"/>
      <c r="AQ253" s="174"/>
      <c r="AR253" s="6"/>
      <c r="AS253" s="34"/>
      <c r="AT253" s="6"/>
      <c r="AU253" s="34"/>
      <c r="AV253" s="6"/>
      <c r="AW253" s="34"/>
      <c r="AX253" s="6"/>
      <c r="AY253" s="34"/>
      <c r="BA253"/>
      <c r="BB253"/>
      <c r="BD253" s="107"/>
      <c r="BF253" s="6"/>
      <c r="BG253" s="6"/>
      <c r="BI253" s="45"/>
      <c r="BM253">
        <v>250</v>
      </c>
    </row>
    <row r="254" spans="1:65" x14ac:dyDescent="0.3">
      <c r="A254" t="s">
        <v>1299</v>
      </c>
      <c r="B254" s="124">
        <v>46108</v>
      </c>
      <c r="C254" t="s">
        <v>115</v>
      </c>
      <c r="D254" t="s">
        <v>141</v>
      </c>
      <c r="E254" t="s">
        <v>317</v>
      </c>
      <c r="F254" t="s">
        <v>318</v>
      </c>
      <c r="G254" t="s">
        <v>97</v>
      </c>
      <c r="H254" t="s">
        <v>181</v>
      </c>
      <c r="I254" t="s">
        <v>546</v>
      </c>
      <c r="J254" t="s">
        <v>170</v>
      </c>
      <c r="K254" s="45" t="s">
        <v>171</v>
      </c>
      <c r="L254" t="s">
        <v>119</v>
      </c>
      <c r="M254" t="s">
        <v>119</v>
      </c>
      <c r="N254" t="s">
        <v>120</v>
      </c>
      <c r="O254" s="91">
        <v>1050278</v>
      </c>
      <c r="P254" t="s">
        <v>1300</v>
      </c>
      <c r="Q254" t="s">
        <v>78</v>
      </c>
      <c r="R254" s="107"/>
      <c r="S254" s="107"/>
      <c r="T254" s="107"/>
      <c r="U254" s="107"/>
      <c r="W254" s="6"/>
      <c r="Y254"/>
      <c r="AA254" s="107"/>
      <c r="AI254"/>
      <c r="AJ254"/>
      <c r="AK254"/>
      <c r="AL254"/>
      <c r="AM254"/>
      <c r="AN254" s="6"/>
      <c r="AO254" s="34"/>
      <c r="AP254" s="6"/>
      <c r="AQ254" s="174"/>
      <c r="AR254" s="6"/>
      <c r="AS254" s="34"/>
      <c r="AT254" s="6"/>
      <c r="AU254" s="34"/>
      <c r="AV254" s="6"/>
      <c r="AW254" s="34"/>
      <c r="AX254" s="6"/>
      <c r="AY254" s="34"/>
      <c r="BA254"/>
      <c r="BB254"/>
      <c r="BD254" s="107"/>
      <c r="BF254" s="6"/>
      <c r="BG254" s="6"/>
      <c r="BI254" s="45"/>
      <c r="BM254">
        <v>251</v>
      </c>
    </row>
    <row r="255" spans="1:65" x14ac:dyDescent="0.3">
      <c r="A255" t="s">
        <v>1301</v>
      </c>
      <c r="B255" s="124">
        <v>46111</v>
      </c>
      <c r="C255" t="s">
        <v>66</v>
      </c>
      <c r="D255" t="s">
        <v>141</v>
      </c>
      <c r="E255" t="s">
        <v>277</v>
      </c>
      <c r="F255" t="s">
        <v>278</v>
      </c>
      <c r="G255" t="s">
        <v>70</v>
      </c>
      <c r="H255" t="s">
        <v>287</v>
      </c>
      <c r="I255" t="s">
        <v>716</v>
      </c>
      <c r="J255" t="s">
        <v>73</v>
      </c>
      <c r="K255" s="45" t="s">
        <v>1302</v>
      </c>
      <c r="L255" t="s">
        <v>66</v>
      </c>
      <c r="M255" t="s">
        <v>66</v>
      </c>
      <c r="N255" t="s">
        <v>76</v>
      </c>
      <c r="O255" s="91">
        <v>18560000</v>
      </c>
      <c r="P255" t="s">
        <v>1303</v>
      </c>
      <c r="Q255" t="s">
        <v>78</v>
      </c>
      <c r="R255" s="107"/>
      <c r="S255" s="107"/>
      <c r="T255" s="107"/>
      <c r="U255" s="107"/>
      <c r="W255" s="6"/>
      <c r="Y255"/>
      <c r="AA255" s="107"/>
      <c r="AI255"/>
      <c r="AJ255"/>
      <c r="AK255"/>
      <c r="AL255"/>
      <c r="AM255"/>
      <c r="AN255" s="6"/>
      <c r="AO255" s="34"/>
      <c r="AP255" s="6"/>
      <c r="AQ255" s="174"/>
      <c r="AR255" s="6"/>
      <c r="AS255" s="34"/>
      <c r="AT255" s="6"/>
      <c r="AU255" s="34"/>
      <c r="AV255" s="6"/>
      <c r="AW255" s="34"/>
      <c r="AX255" s="6"/>
      <c r="AY255" s="34"/>
      <c r="BA255"/>
      <c r="BB255"/>
      <c r="BD255" s="107"/>
      <c r="BF255" s="6"/>
      <c r="BG255" s="6"/>
      <c r="BI255" s="45"/>
      <c r="BM255">
        <v>252</v>
      </c>
    </row>
    <row r="256" spans="1:65" x14ac:dyDescent="0.3">
      <c r="A256" t="s">
        <v>1304</v>
      </c>
      <c r="B256" s="124">
        <v>46111</v>
      </c>
      <c r="C256" t="s">
        <v>66</v>
      </c>
      <c r="D256" t="s">
        <v>141</v>
      </c>
      <c r="E256" t="s">
        <v>214</v>
      </c>
      <c r="F256" t="s">
        <v>553</v>
      </c>
      <c r="G256" t="s">
        <v>97</v>
      </c>
      <c r="H256" t="s">
        <v>116</v>
      </c>
      <c r="I256" t="s">
        <v>1305</v>
      </c>
      <c r="J256" t="s">
        <v>118</v>
      </c>
      <c r="K256" s="45" t="s">
        <v>1306</v>
      </c>
      <c r="L256" t="s">
        <v>66</v>
      </c>
      <c r="M256" t="s">
        <v>66</v>
      </c>
      <c r="N256" t="s">
        <v>120</v>
      </c>
      <c r="O256" s="91">
        <v>580000</v>
      </c>
      <c r="P256" t="s">
        <v>1307</v>
      </c>
      <c r="Q256" t="s">
        <v>78</v>
      </c>
      <c r="R256" s="107"/>
      <c r="S256" s="107"/>
      <c r="T256" s="107"/>
      <c r="U256" s="107"/>
      <c r="W256" s="6"/>
      <c r="Y256"/>
      <c r="AA256" s="107"/>
      <c r="AI256"/>
      <c r="AJ256"/>
      <c r="AK256"/>
      <c r="AL256"/>
      <c r="AM256"/>
      <c r="AN256" s="6"/>
      <c r="AO256" s="34"/>
      <c r="AP256" s="6"/>
      <c r="AQ256" s="174"/>
      <c r="AR256" s="6"/>
      <c r="AS256" s="34"/>
      <c r="AT256" s="6"/>
      <c r="AU256" s="34"/>
      <c r="AV256" s="6"/>
      <c r="AW256" s="34"/>
      <c r="AX256" s="6"/>
      <c r="AY256" s="34"/>
      <c r="BA256"/>
      <c r="BB256"/>
      <c r="BD256" s="107"/>
      <c r="BF256" s="6"/>
      <c r="BG256" s="6"/>
      <c r="BI256" s="45"/>
      <c r="BM256">
        <v>253</v>
      </c>
    </row>
    <row r="257" spans="1:65" x14ac:dyDescent="0.3">
      <c r="A257" t="s">
        <v>1308</v>
      </c>
      <c r="B257" s="124">
        <v>46111</v>
      </c>
      <c r="C257" t="s">
        <v>115</v>
      </c>
      <c r="D257" t="s">
        <v>141</v>
      </c>
      <c r="E257" t="s">
        <v>134</v>
      </c>
      <c r="F257" t="s">
        <v>1309</v>
      </c>
      <c r="G257" t="s">
        <v>70</v>
      </c>
      <c r="H257" t="s">
        <v>287</v>
      </c>
      <c r="I257" t="s">
        <v>288</v>
      </c>
      <c r="J257" t="s">
        <v>118</v>
      </c>
      <c r="K257" s="45" t="s">
        <v>171</v>
      </c>
      <c r="L257" t="s">
        <v>119</v>
      </c>
      <c r="M257" t="s">
        <v>119</v>
      </c>
      <c r="N257" t="s">
        <v>76</v>
      </c>
      <c r="O257" s="91">
        <v>390000</v>
      </c>
      <c r="P257" t="s">
        <v>1310</v>
      </c>
      <c r="Q257" t="s">
        <v>78</v>
      </c>
      <c r="R257" s="107"/>
      <c r="S257" s="107"/>
      <c r="T257" s="107"/>
      <c r="U257" s="107"/>
      <c r="W257" s="6"/>
      <c r="Y257"/>
      <c r="AA257" s="107"/>
      <c r="AI257"/>
      <c r="AJ257"/>
      <c r="AK257"/>
      <c r="AL257"/>
      <c r="AM257"/>
      <c r="AN257" s="6"/>
      <c r="AO257" s="34"/>
      <c r="AP257" s="6"/>
      <c r="AQ257" s="174"/>
      <c r="AR257" s="6"/>
      <c r="AS257" s="34"/>
      <c r="AT257" s="6"/>
      <c r="AU257" s="34"/>
      <c r="AV257" s="6"/>
      <c r="AW257" s="34"/>
      <c r="AX257" s="6"/>
      <c r="AY257" s="34"/>
      <c r="BA257"/>
      <c r="BB257"/>
      <c r="BD257" s="107"/>
      <c r="BF257" s="6"/>
      <c r="BG257" s="6"/>
      <c r="BI257" s="45"/>
      <c r="BM257">
        <v>254</v>
      </c>
    </row>
    <row r="258" spans="1:65" x14ac:dyDescent="0.3">
      <c r="A258" t="s">
        <v>1311</v>
      </c>
      <c r="B258" s="124">
        <v>46111</v>
      </c>
      <c r="C258" t="s">
        <v>133</v>
      </c>
      <c r="D258" t="s">
        <v>141</v>
      </c>
      <c r="E258" t="s">
        <v>134</v>
      </c>
      <c r="F258" t="s">
        <v>1309</v>
      </c>
      <c r="G258" t="s">
        <v>70</v>
      </c>
      <c r="H258" t="s">
        <v>216</v>
      </c>
      <c r="I258" t="s">
        <v>1312</v>
      </c>
      <c r="J258" t="s">
        <v>170</v>
      </c>
      <c r="K258" s="45" t="s">
        <v>171</v>
      </c>
      <c r="L258" t="s">
        <v>133</v>
      </c>
      <c r="M258" t="s">
        <v>133</v>
      </c>
      <c r="N258" t="s">
        <v>76</v>
      </c>
      <c r="O258" s="91">
        <v>1500000</v>
      </c>
      <c r="P258" t="s">
        <v>1313</v>
      </c>
      <c r="Q258" t="s">
        <v>78</v>
      </c>
      <c r="R258" s="107"/>
      <c r="S258" s="107"/>
      <c r="T258" s="107"/>
      <c r="U258" s="107"/>
      <c r="W258" s="6"/>
      <c r="Y258"/>
      <c r="AA258" s="107"/>
      <c r="AI258"/>
      <c r="AJ258"/>
      <c r="AK258"/>
      <c r="AL258"/>
      <c r="AM258"/>
      <c r="AN258" s="6"/>
      <c r="AO258" s="34"/>
      <c r="AP258" s="6"/>
      <c r="AQ258" s="174"/>
      <c r="AR258" s="6"/>
      <c r="AS258" s="34"/>
      <c r="AT258" s="6"/>
      <c r="AU258" s="34"/>
      <c r="AV258" s="6"/>
      <c r="AW258" s="34"/>
      <c r="AX258" s="6"/>
      <c r="AY258" s="34"/>
      <c r="BA258"/>
      <c r="BB258"/>
      <c r="BD258" s="107"/>
      <c r="BF258" s="6"/>
      <c r="BG258" s="6"/>
      <c r="BI258" s="45"/>
      <c r="BM258">
        <v>255</v>
      </c>
    </row>
    <row r="259" spans="1:65" x14ac:dyDescent="0.3">
      <c r="A259" t="s">
        <v>1314</v>
      </c>
      <c r="B259" s="124">
        <v>46111</v>
      </c>
      <c r="C259" t="s">
        <v>133</v>
      </c>
      <c r="D259" t="s">
        <v>141</v>
      </c>
      <c r="E259" t="s">
        <v>134</v>
      </c>
      <c r="F259" t="s">
        <v>1309</v>
      </c>
      <c r="G259" t="s">
        <v>136</v>
      </c>
      <c r="H259" t="s">
        <v>168</v>
      </c>
      <c r="I259" t="s">
        <v>647</v>
      </c>
      <c r="J259" t="s">
        <v>73</v>
      </c>
      <c r="K259" s="45" t="s">
        <v>171</v>
      </c>
      <c r="L259" t="s">
        <v>133</v>
      </c>
      <c r="M259" t="s">
        <v>133</v>
      </c>
      <c r="N259" t="s">
        <v>76</v>
      </c>
      <c r="O259" s="91">
        <v>36888000</v>
      </c>
      <c r="P259" t="s">
        <v>1315</v>
      </c>
      <c r="Q259" t="s">
        <v>78</v>
      </c>
      <c r="R259" s="107"/>
      <c r="S259" s="107"/>
      <c r="T259" s="107"/>
      <c r="U259" s="107"/>
      <c r="W259" s="6"/>
      <c r="Y259"/>
      <c r="AA259" s="107"/>
      <c r="AI259"/>
      <c r="AJ259"/>
      <c r="AK259"/>
      <c r="AL259"/>
      <c r="AM259"/>
      <c r="AN259" s="6"/>
      <c r="AO259" s="34"/>
      <c r="AP259" s="6"/>
      <c r="AQ259" s="174"/>
      <c r="AR259" s="6"/>
      <c r="AS259" s="34"/>
      <c r="AT259" s="6"/>
      <c r="AU259" s="34"/>
      <c r="AV259" s="6"/>
      <c r="AW259" s="34"/>
      <c r="AX259" s="6"/>
      <c r="AY259" s="34"/>
      <c r="BA259"/>
      <c r="BB259"/>
      <c r="BD259" s="107"/>
      <c r="BF259" s="6"/>
      <c r="BG259" s="6"/>
      <c r="BI259" s="45"/>
      <c r="BM259">
        <v>256</v>
      </c>
    </row>
    <row r="260" spans="1:65" x14ac:dyDescent="0.3">
      <c r="A260" t="s">
        <v>1316</v>
      </c>
      <c r="B260" s="124">
        <v>46111</v>
      </c>
      <c r="C260" t="s">
        <v>115</v>
      </c>
      <c r="D260" t="s">
        <v>141</v>
      </c>
      <c r="E260" t="s">
        <v>134</v>
      </c>
      <c r="F260" t="s">
        <v>1309</v>
      </c>
      <c r="G260" t="s">
        <v>70</v>
      </c>
      <c r="H260" t="s">
        <v>385</v>
      </c>
      <c r="I260" t="s">
        <v>284</v>
      </c>
      <c r="J260" t="s">
        <v>118</v>
      </c>
      <c r="K260" s="45" t="s">
        <v>791</v>
      </c>
      <c r="L260" t="s">
        <v>119</v>
      </c>
      <c r="M260" t="s">
        <v>119</v>
      </c>
      <c r="N260" t="s">
        <v>120</v>
      </c>
      <c r="O260" s="91">
        <v>218000</v>
      </c>
      <c r="P260" t="s">
        <v>1317</v>
      </c>
      <c r="Q260" t="s">
        <v>78</v>
      </c>
      <c r="R260" s="107"/>
      <c r="S260" s="107"/>
      <c r="T260" s="107"/>
      <c r="U260" s="107"/>
      <c r="W260" s="6"/>
      <c r="Y260"/>
      <c r="AA260" s="107"/>
      <c r="AI260"/>
      <c r="AJ260"/>
      <c r="AK260"/>
      <c r="AL260"/>
      <c r="AM260"/>
      <c r="AN260" s="6"/>
      <c r="AO260" s="34"/>
      <c r="AP260" s="6"/>
      <c r="AQ260" s="174"/>
      <c r="AR260" s="6"/>
      <c r="AS260" s="34"/>
      <c r="AT260" s="6"/>
      <c r="AU260" s="34"/>
      <c r="AV260" s="6"/>
      <c r="AW260" s="34"/>
      <c r="AX260" s="6"/>
      <c r="AY260" s="34"/>
      <c r="BA260"/>
      <c r="BB260"/>
      <c r="BD260" s="107"/>
      <c r="BF260" s="6"/>
      <c r="BG260" s="6"/>
      <c r="BI260" s="45"/>
      <c r="BM260">
        <v>257</v>
      </c>
    </row>
    <row r="261" spans="1:65" x14ac:dyDescent="0.3">
      <c r="A261" t="s">
        <v>1318</v>
      </c>
      <c r="B261" s="124">
        <v>46111</v>
      </c>
      <c r="C261" t="s">
        <v>133</v>
      </c>
      <c r="D261" t="s">
        <v>141</v>
      </c>
      <c r="E261" t="s">
        <v>134</v>
      </c>
      <c r="F261" t="s">
        <v>1309</v>
      </c>
      <c r="G261" t="s">
        <v>70</v>
      </c>
      <c r="H261" t="s">
        <v>319</v>
      </c>
      <c r="I261" t="s">
        <v>579</v>
      </c>
      <c r="J261" t="s">
        <v>73</v>
      </c>
      <c r="K261" s="45" t="s">
        <v>171</v>
      </c>
      <c r="L261" t="s">
        <v>133</v>
      </c>
      <c r="M261" t="s">
        <v>133</v>
      </c>
      <c r="N261" t="s">
        <v>76</v>
      </c>
      <c r="O261" s="91">
        <v>12698000</v>
      </c>
      <c r="P261" t="s">
        <v>1319</v>
      </c>
      <c r="Q261" t="s">
        <v>78</v>
      </c>
      <c r="R261" s="107"/>
      <c r="S261" s="107"/>
      <c r="T261" s="107"/>
      <c r="U261" s="107"/>
      <c r="W261" s="6"/>
      <c r="Y261"/>
      <c r="AA261" s="107"/>
      <c r="AI261"/>
      <c r="AJ261"/>
      <c r="AK261"/>
      <c r="AL261"/>
      <c r="AM261"/>
      <c r="AN261" s="6"/>
      <c r="AO261" s="34"/>
      <c r="AP261" s="6"/>
      <c r="AQ261" s="174"/>
      <c r="AR261" s="6"/>
      <c r="AS261" s="34"/>
      <c r="AT261" s="6"/>
      <c r="AU261" s="34"/>
      <c r="AV261" s="6"/>
      <c r="AW261" s="34"/>
      <c r="AX261" s="6"/>
      <c r="AY261" s="34"/>
      <c r="BA261"/>
      <c r="BB261"/>
      <c r="BD261" s="107"/>
      <c r="BF261" s="6"/>
      <c r="BG261" s="6"/>
      <c r="BI261" s="45"/>
      <c r="BM261">
        <v>258</v>
      </c>
    </row>
    <row r="262" spans="1:65" x14ac:dyDescent="0.3">
      <c r="A262" t="s">
        <v>1320</v>
      </c>
      <c r="B262" s="124">
        <v>46111</v>
      </c>
      <c r="C262" t="s">
        <v>133</v>
      </c>
      <c r="D262" t="s">
        <v>141</v>
      </c>
      <c r="E262" t="s">
        <v>134</v>
      </c>
      <c r="F262" t="s">
        <v>1309</v>
      </c>
      <c r="G262" t="s">
        <v>70</v>
      </c>
      <c r="H262" t="s">
        <v>127</v>
      </c>
      <c r="I262" t="s">
        <v>568</v>
      </c>
      <c r="J262" t="s">
        <v>73</v>
      </c>
      <c r="K262" s="45" t="s">
        <v>171</v>
      </c>
      <c r="L262" t="s">
        <v>133</v>
      </c>
      <c r="M262" t="s">
        <v>133</v>
      </c>
      <c r="N262" t="s">
        <v>76</v>
      </c>
      <c r="O262" s="91">
        <v>6840000</v>
      </c>
      <c r="P262" t="s">
        <v>1321</v>
      </c>
      <c r="Q262" t="s">
        <v>78</v>
      </c>
      <c r="R262" s="107"/>
      <c r="S262" s="107"/>
      <c r="T262" s="107"/>
      <c r="U262" s="107"/>
      <c r="W262" s="6"/>
      <c r="Y262"/>
      <c r="AA262" s="107"/>
      <c r="AI262"/>
      <c r="AJ262"/>
      <c r="AK262"/>
      <c r="AL262"/>
      <c r="AM262"/>
      <c r="AN262" s="6"/>
      <c r="AO262" s="34"/>
      <c r="AP262" s="6"/>
      <c r="AQ262" s="174"/>
      <c r="AR262" s="6"/>
      <c r="AS262" s="34"/>
      <c r="AT262" s="6"/>
      <c r="AU262" s="34"/>
      <c r="AV262" s="6"/>
      <c r="AW262" s="34"/>
      <c r="AX262" s="6"/>
      <c r="AY262" s="34"/>
      <c r="BA262"/>
      <c r="BB262"/>
      <c r="BD262" s="107"/>
      <c r="BF262" s="6"/>
      <c r="BG262" s="6"/>
      <c r="BI262" s="45"/>
      <c r="BM262">
        <v>259</v>
      </c>
    </row>
    <row r="263" spans="1:65" x14ac:dyDescent="0.3">
      <c r="A263" t="s">
        <v>1322</v>
      </c>
      <c r="B263" s="124">
        <v>46111</v>
      </c>
      <c r="C263" t="s">
        <v>133</v>
      </c>
      <c r="D263" t="s">
        <v>141</v>
      </c>
      <c r="E263" t="s">
        <v>134</v>
      </c>
      <c r="F263" t="s">
        <v>1309</v>
      </c>
      <c r="G263" t="s">
        <v>70</v>
      </c>
      <c r="H263" t="s">
        <v>216</v>
      </c>
      <c r="I263" t="s">
        <v>1323</v>
      </c>
      <c r="J263" t="s">
        <v>73</v>
      </c>
      <c r="K263" s="45" t="s">
        <v>171</v>
      </c>
      <c r="L263" t="s">
        <v>133</v>
      </c>
      <c r="M263" t="s">
        <v>133</v>
      </c>
      <c r="N263" t="s">
        <v>76</v>
      </c>
      <c r="O263" s="91">
        <v>10324000</v>
      </c>
      <c r="P263" t="s">
        <v>1324</v>
      </c>
      <c r="Q263" t="s">
        <v>78</v>
      </c>
      <c r="R263" s="107"/>
      <c r="S263" s="107"/>
      <c r="T263" s="107"/>
      <c r="U263" s="107"/>
      <c r="W263" s="6"/>
      <c r="Y263"/>
      <c r="AA263" s="107"/>
      <c r="AI263"/>
      <c r="AJ263"/>
      <c r="AK263"/>
      <c r="AL263"/>
      <c r="AM263"/>
      <c r="AN263" s="6"/>
      <c r="AO263" s="34"/>
      <c r="AP263" s="6"/>
      <c r="AQ263" s="174"/>
      <c r="AR263" s="6"/>
      <c r="AS263" s="34"/>
      <c r="AT263" s="6"/>
      <c r="AU263" s="34"/>
      <c r="AV263" s="6"/>
      <c r="AW263" s="34"/>
      <c r="AX263" s="6"/>
      <c r="AY263" s="34"/>
      <c r="BA263"/>
      <c r="BB263"/>
      <c r="BD263" s="107"/>
      <c r="BF263" s="6"/>
      <c r="BG263" s="6"/>
      <c r="BI263" s="45"/>
      <c r="BM263">
        <v>260</v>
      </c>
    </row>
    <row r="264" spans="1:65" x14ac:dyDescent="0.3">
      <c r="A264" t="s">
        <v>1325</v>
      </c>
      <c r="B264" s="124">
        <v>46111</v>
      </c>
      <c r="C264" t="s">
        <v>133</v>
      </c>
      <c r="D264" t="s">
        <v>141</v>
      </c>
      <c r="E264" t="s">
        <v>277</v>
      </c>
      <c r="F264" t="s">
        <v>278</v>
      </c>
      <c r="G264" t="s">
        <v>70</v>
      </c>
      <c r="H264" t="s">
        <v>319</v>
      </c>
      <c r="I264" t="s">
        <v>579</v>
      </c>
      <c r="J264"/>
      <c r="K264" s="45" t="s">
        <v>171</v>
      </c>
      <c r="L264" t="s">
        <v>133</v>
      </c>
      <c r="M264" t="s">
        <v>133</v>
      </c>
      <c r="N264" t="s">
        <v>76</v>
      </c>
      <c r="O264" s="91">
        <v>0</v>
      </c>
      <c r="P264" t="s">
        <v>1326</v>
      </c>
      <c r="Q264" t="s">
        <v>78</v>
      </c>
      <c r="R264" s="107"/>
      <c r="S264" s="107"/>
      <c r="T264" s="107"/>
      <c r="U264" s="107"/>
      <c r="W264" s="6"/>
      <c r="Y264"/>
      <c r="AA264" s="107"/>
      <c r="AI264"/>
      <c r="AJ264"/>
      <c r="AK264"/>
      <c r="AL264"/>
      <c r="AM264"/>
      <c r="AN264" s="6"/>
      <c r="AO264" s="34"/>
      <c r="AP264" s="6"/>
      <c r="AQ264" s="174"/>
      <c r="AR264" s="6"/>
      <c r="AS264" s="34"/>
      <c r="AT264" s="6"/>
      <c r="AU264" s="34"/>
      <c r="AV264" s="6"/>
      <c r="AW264" s="34"/>
      <c r="AX264" s="6"/>
      <c r="AY264" s="34"/>
      <c r="BA264"/>
      <c r="BB264"/>
      <c r="BD264" s="107"/>
      <c r="BF264" s="6"/>
      <c r="BG264" s="6"/>
      <c r="BI264" s="45"/>
      <c r="BM264">
        <v>261</v>
      </c>
    </row>
    <row r="265" spans="1:65" x14ac:dyDescent="0.3">
      <c r="A265" t="s">
        <v>1327</v>
      </c>
      <c r="B265" s="124">
        <v>46111</v>
      </c>
      <c r="C265" t="s">
        <v>133</v>
      </c>
      <c r="D265" t="s">
        <v>141</v>
      </c>
      <c r="E265" t="s">
        <v>317</v>
      </c>
      <c r="F265" t="s">
        <v>318</v>
      </c>
      <c r="G265" t="s">
        <v>70</v>
      </c>
      <c r="H265" t="s">
        <v>319</v>
      </c>
      <c r="I265" t="s">
        <v>579</v>
      </c>
      <c r="J265" t="s">
        <v>118</v>
      </c>
      <c r="K265" s="45" t="s">
        <v>171</v>
      </c>
      <c r="L265" t="s">
        <v>133</v>
      </c>
      <c r="M265" t="s">
        <v>133</v>
      </c>
      <c r="N265" t="s">
        <v>76</v>
      </c>
      <c r="O265" s="91">
        <v>330000</v>
      </c>
      <c r="P265" t="s">
        <v>1328</v>
      </c>
      <c r="Q265" t="s">
        <v>78</v>
      </c>
      <c r="R265" s="107"/>
      <c r="S265" s="107"/>
      <c r="T265" s="107"/>
      <c r="U265" s="107"/>
      <c r="W265" s="6"/>
      <c r="Y265"/>
      <c r="AA265" s="107"/>
      <c r="AI265"/>
      <c r="AJ265"/>
      <c r="AK265"/>
      <c r="AL265"/>
      <c r="AM265"/>
      <c r="AN265" s="6"/>
      <c r="AO265" s="34"/>
      <c r="AP265" s="6"/>
      <c r="AQ265" s="174"/>
      <c r="AR265" s="6"/>
      <c r="AS265" s="34"/>
      <c r="AT265" s="6"/>
      <c r="AU265" s="34"/>
      <c r="AV265" s="6"/>
      <c r="AW265" s="34"/>
      <c r="AX265" s="6"/>
      <c r="AY265" s="34"/>
      <c r="BA265"/>
      <c r="BB265"/>
      <c r="BD265" s="107"/>
      <c r="BF265" s="6"/>
      <c r="BG265" s="6"/>
      <c r="BI265" s="45"/>
      <c r="BM265">
        <v>262</v>
      </c>
    </row>
    <row r="266" spans="1:65" x14ac:dyDescent="0.3">
      <c r="A266" t="s">
        <v>1329</v>
      </c>
      <c r="B266" s="124">
        <v>46111</v>
      </c>
      <c r="C266" t="s">
        <v>66</v>
      </c>
      <c r="D266" t="s">
        <v>141</v>
      </c>
      <c r="E266" t="s">
        <v>262</v>
      </c>
      <c r="F266" t="s">
        <v>215</v>
      </c>
      <c r="G266" t="s">
        <v>70</v>
      </c>
      <c r="H266" t="s">
        <v>142</v>
      </c>
      <c r="I266" t="s">
        <v>263</v>
      </c>
      <c r="J266" t="s">
        <v>118</v>
      </c>
      <c r="K266" s="45" t="s">
        <v>1330</v>
      </c>
      <c r="L266" t="s">
        <v>66</v>
      </c>
      <c r="M266" t="s">
        <v>66</v>
      </c>
      <c r="N266" t="s">
        <v>76</v>
      </c>
      <c r="O266" s="91">
        <v>320000</v>
      </c>
      <c r="P266" t="s">
        <v>1331</v>
      </c>
      <c r="Q266" t="s">
        <v>78</v>
      </c>
      <c r="R266" s="107"/>
      <c r="S266" s="107"/>
      <c r="T266" s="107"/>
      <c r="U266" s="107"/>
      <c r="W266" s="6"/>
      <c r="Y266"/>
      <c r="AA266" s="107"/>
      <c r="AI266"/>
      <c r="AJ266"/>
      <c r="AK266"/>
      <c r="AL266"/>
      <c r="AM266"/>
      <c r="AN266" s="6"/>
      <c r="AO266" s="34"/>
      <c r="AP266" s="6"/>
      <c r="AQ266" s="174"/>
      <c r="AR266" s="6"/>
      <c r="AS266" s="34"/>
      <c r="AT266" s="6"/>
      <c r="AU266" s="34"/>
      <c r="AV266" s="6"/>
      <c r="AW266" s="34"/>
      <c r="AX266" s="6"/>
      <c r="AY266" s="34"/>
      <c r="BA266"/>
      <c r="BB266"/>
      <c r="BD266" s="107"/>
      <c r="BF266" s="6"/>
      <c r="BG266" s="6"/>
      <c r="BI266" s="45"/>
      <c r="BM266">
        <v>263</v>
      </c>
    </row>
    <row r="267" spans="1:65" x14ac:dyDescent="0.3">
      <c r="A267" t="s">
        <v>1332</v>
      </c>
      <c r="B267" s="124">
        <v>46118</v>
      </c>
      <c r="C267" t="s">
        <v>115</v>
      </c>
      <c r="D267" t="s">
        <v>141</v>
      </c>
      <c r="E267" t="s">
        <v>760</v>
      </c>
      <c r="F267" t="s">
        <v>1160</v>
      </c>
      <c r="G267" t="s">
        <v>97</v>
      </c>
      <c r="H267" t="s">
        <v>116</v>
      </c>
      <c r="I267" t="s">
        <v>765</v>
      </c>
      <c r="J267" t="s">
        <v>118</v>
      </c>
      <c r="K267" s="45"/>
      <c r="L267" t="s">
        <v>119</v>
      </c>
      <c r="M267" t="s">
        <v>119</v>
      </c>
      <c r="N267" t="s">
        <v>120</v>
      </c>
      <c r="O267" s="91">
        <v>15272</v>
      </c>
      <c r="P267" t="s">
        <v>873</v>
      </c>
      <c r="Q267" t="s">
        <v>78</v>
      </c>
      <c r="R267" s="107"/>
      <c r="S267" s="107"/>
      <c r="T267" s="107"/>
      <c r="U267" s="107"/>
      <c r="W267" s="6"/>
      <c r="Y267"/>
      <c r="AA267" s="107"/>
      <c r="AI267"/>
      <c r="AJ267"/>
      <c r="AK267"/>
      <c r="AL267"/>
      <c r="AM267"/>
      <c r="AN267" s="6"/>
      <c r="AO267" s="34"/>
      <c r="AP267" s="6"/>
      <c r="AQ267" s="174"/>
      <c r="AR267" s="6"/>
      <c r="AS267" s="34"/>
      <c r="AT267" s="6"/>
      <c r="AU267" s="34"/>
      <c r="AV267" s="6"/>
      <c r="AW267" s="34"/>
      <c r="AX267" s="6"/>
      <c r="AY267" s="34"/>
      <c r="BA267"/>
      <c r="BB267"/>
      <c r="BD267" s="107"/>
      <c r="BF267" s="6"/>
      <c r="BG267" s="6"/>
      <c r="BI267" s="45"/>
      <c r="BM267">
        <v>264</v>
      </c>
    </row>
    <row r="268" spans="1:65" x14ac:dyDescent="0.3">
      <c r="A268" t="s">
        <v>1333</v>
      </c>
      <c r="B268" s="124">
        <v>46118</v>
      </c>
      <c r="C268" t="s">
        <v>115</v>
      </c>
      <c r="D268" t="s">
        <v>141</v>
      </c>
      <c r="E268" t="s">
        <v>760</v>
      </c>
      <c r="F268" t="s">
        <v>1160</v>
      </c>
      <c r="G268" t="s">
        <v>70</v>
      </c>
      <c r="H268" t="s">
        <v>142</v>
      </c>
      <c r="I268" t="s">
        <v>263</v>
      </c>
      <c r="J268" t="s">
        <v>118</v>
      </c>
      <c r="K268" s="45"/>
      <c r="L268" t="s">
        <v>119</v>
      </c>
      <c r="M268" t="s">
        <v>119</v>
      </c>
      <c r="N268" t="s">
        <v>76</v>
      </c>
      <c r="O268" s="91">
        <v>580000</v>
      </c>
      <c r="P268" t="s">
        <v>1161</v>
      </c>
      <c r="Q268" t="s">
        <v>78</v>
      </c>
      <c r="R268" s="107"/>
      <c r="S268" s="107"/>
      <c r="T268" s="107"/>
      <c r="U268" s="107"/>
      <c r="W268" s="6"/>
      <c r="Y268"/>
      <c r="AA268" s="107"/>
      <c r="AI268"/>
      <c r="AJ268"/>
      <c r="AK268"/>
      <c r="AL268"/>
      <c r="AM268"/>
      <c r="AN268" s="6"/>
      <c r="AO268" s="34"/>
      <c r="AP268" s="6"/>
      <c r="AQ268" s="174"/>
      <c r="AR268" s="6"/>
      <c r="AS268" s="34"/>
      <c r="AT268" s="6"/>
      <c r="AU268" s="34"/>
      <c r="AV268" s="6"/>
      <c r="AW268" s="34"/>
      <c r="AX268" s="6"/>
      <c r="AY268" s="34"/>
      <c r="BA268"/>
      <c r="BB268"/>
      <c r="BD268" s="107"/>
      <c r="BF268" s="6"/>
      <c r="BG268" s="6"/>
      <c r="BI268" s="45"/>
      <c r="BM268">
        <v>265</v>
      </c>
    </row>
    <row r="269" spans="1:65" x14ac:dyDescent="0.3">
      <c r="A269" t="s">
        <v>1334</v>
      </c>
      <c r="B269" s="124">
        <v>46119</v>
      </c>
      <c r="C269" t="s">
        <v>66</v>
      </c>
      <c r="D269" t="s">
        <v>141</v>
      </c>
      <c r="E269" t="s">
        <v>367</v>
      </c>
      <c r="F269" t="s">
        <v>368</v>
      </c>
      <c r="G269" t="s">
        <v>136</v>
      </c>
      <c r="H269" t="s">
        <v>168</v>
      </c>
      <c r="I269" t="s">
        <v>829</v>
      </c>
      <c r="J269" t="s">
        <v>118</v>
      </c>
      <c r="K269" s="45" t="s">
        <v>1335</v>
      </c>
      <c r="L269" t="s">
        <v>66</v>
      </c>
      <c r="M269" t="s">
        <v>66</v>
      </c>
      <c r="N269" t="s">
        <v>120</v>
      </c>
      <c r="O269" s="91">
        <v>100000</v>
      </c>
      <c r="P269" t="s">
        <v>1336</v>
      </c>
      <c r="Q269" t="s">
        <v>78</v>
      </c>
      <c r="R269" s="107"/>
      <c r="S269" s="107"/>
      <c r="T269" s="107"/>
      <c r="U269" s="107"/>
      <c r="W269" s="6"/>
      <c r="Y269"/>
      <c r="AA269" s="107"/>
      <c r="AI269"/>
      <c r="AJ269"/>
      <c r="AK269"/>
      <c r="AL269"/>
      <c r="AM269"/>
      <c r="AN269" s="6"/>
      <c r="AO269" s="34"/>
      <c r="AP269" s="6"/>
      <c r="AQ269" s="174"/>
      <c r="AR269" s="6"/>
      <c r="AS269" s="34"/>
      <c r="AT269" s="6"/>
      <c r="AU269" s="34"/>
      <c r="AV269" s="6"/>
      <c r="AW269" s="34"/>
      <c r="AX269" s="6"/>
      <c r="AY269" s="34"/>
      <c r="BA269"/>
      <c r="BB269"/>
      <c r="BD269" s="107"/>
      <c r="BF269" s="6"/>
      <c r="BG269" s="6"/>
      <c r="BI269" s="45"/>
      <c r="BM269">
        <v>266</v>
      </c>
    </row>
    <row r="270" spans="1:65" x14ac:dyDescent="0.3">
      <c r="A270" t="s">
        <v>1337</v>
      </c>
      <c r="B270" s="124">
        <v>46119</v>
      </c>
      <c r="C270" t="s">
        <v>115</v>
      </c>
      <c r="D270" t="s">
        <v>141</v>
      </c>
      <c r="E270" t="s">
        <v>367</v>
      </c>
      <c r="F270" t="s">
        <v>368</v>
      </c>
      <c r="G270" t="s">
        <v>97</v>
      </c>
      <c r="H270" t="s">
        <v>116</v>
      </c>
      <c r="I270" t="s">
        <v>765</v>
      </c>
      <c r="J270" t="s">
        <v>118</v>
      </c>
      <c r="K270" s="45"/>
      <c r="L270" t="s">
        <v>119</v>
      </c>
      <c r="M270" t="s">
        <v>119</v>
      </c>
      <c r="N270" t="s">
        <v>120</v>
      </c>
      <c r="O270" s="91">
        <v>67718</v>
      </c>
      <c r="P270" t="s">
        <v>1338</v>
      </c>
      <c r="Q270" t="s">
        <v>78</v>
      </c>
      <c r="R270" s="107"/>
      <c r="S270" s="107"/>
      <c r="T270" s="107"/>
      <c r="U270" s="107"/>
      <c r="W270" s="6"/>
      <c r="Y270"/>
      <c r="AA270" s="107"/>
      <c r="AI270"/>
      <c r="AJ270"/>
      <c r="AK270"/>
      <c r="AL270"/>
      <c r="AM270"/>
      <c r="AN270" s="6"/>
      <c r="AO270" s="34"/>
      <c r="AP270" s="6"/>
      <c r="AQ270" s="174"/>
      <c r="AR270" s="6"/>
      <c r="AS270" s="34"/>
      <c r="AT270" s="6"/>
      <c r="AU270" s="34"/>
      <c r="AV270" s="6"/>
      <c r="AW270" s="34"/>
      <c r="AX270" s="6"/>
      <c r="AY270" s="34"/>
      <c r="BA270"/>
      <c r="BB270"/>
      <c r="BD270" s="107"/>
      <c r="BF270" s="6"/>
      <c r="BG270" s="6"/>
      <c r="BI270" s="45"/>
      <c r="BM270">
        <v>267</v>
      </c>
    </row>
    <row r="271" spans="1:65" x14ac:dyDescent="0.3">
      <c r="A271" t="s">
        <v>1339</v>
      </c>
      <c r="B271" s="124">
        <v>46120</v>
      </c>
      <c r="C271" t="s">
        <v>115</v>
      </c>
      <c r="D271" t="s">
        <v>141</v>
      </c>
      <c r="E271" t="s">
        <v>277</v>
      </c>
      <c r="F271" t="s">
        <v>278</v>
      </c>
      <c r="G271" t="s">
        <v>97</v>
      </c>
      <c r="H271" t="s">
        <v>632</v>
      </c>
      <c r="I271" t="s">
        <v>1056</v>
      </c>
      <c r="J271" t="s">
        <v>118</v>
      </c>
      <c r="K271" s="45"/>
      <c r="L271" t="s">
        <v>119</v>
      </c>
      <c r="M271" t="s">
        <v>119</v>
      </c>
      <c r="N271" t="s">
        <v>120</v>
      </c>
      <c r="O271" s="91">
        <v>200000</v>
      </c>
      <c r="P271" t="s">
        <v>1340</v>
      </c>
      <c r="Q271" t="s">
        <v>78</v>
      </c>
      <c r="R271" s="107"/>
      <c r="S271" s="107"/>
      <c r="T271" s="107"/>
      <c r="U271" s="107"/>
      <c r="W271" s="6"/>
      <c r="Y271"/>
      <c r="AA271" s="107"/>
      <c r="AI271"/>
      <c r="AJ271"/>
      <c r="AK271"/>
      <c r="AL271"/>
      <c r="AM271"/>
      <c r="AN271" s="6"/>
      <c r="AO271" s="34"/>
      <c r="AP271" s="6"/>
      <c r="AQ271" s="174"/>
      <c r="AR271" s="6"/>
      <c r="AS271" s="34"/>
      <c r="AT271" s="6"/>
      <c r="AU271" s="34"/>
      <c r="AV271" s="6"/>
      <c r="AW271" s="34"/>
      <c r="AX271" s="6"/>
      <c r="AY271" s="34"/>
      <c r="BA271"/>
      <c r="BB271"/>
      <c r="BD271" s="107"/>
      <c r="BF271" s="6"/>
      <c r="BG271" s="6"/>
      <c r="BI271" s="45"/>
      <c r="BM271">
        <v>268</v>
      </c>
    </row>
    <row r="272" spans="1:65" x14ac:dyDescent="0.3">
      <c r="A272" t="s">
        <v>1341</v>
      </c>
      <c r="B272" s="124">
        <v>46121</v>
      </c>
      <c r="C272" t="s">
        <v>115</v>
      </c>
      <c r="D272" t="s">
        <v>141</v>
      </c>
      <c r="E272" t="s">
        <v>587</v>
      </c>
      <c r="F272" t="s">
        <v>215</v>
      </c>
      <c r="G272" t="s">
        <v>97</v>
      </c>
      <c r="H272" t="s">
        <v>632</v>
      </c>
      <c r="I272" t="s">
        <v>747</v>
      </c>
      <c r="J272" t="s">
        <v>118</v>
      </c>
      <c r="K272" s="45"/>
      <c r="L272" t="s">
        <v>119</v>
      </c>
      <c r="M272" t="s">
        <v>119</v>
      </c>
      <c r="N272" t="s">
        <v>120</v>
      </c>
      <c r="O272" s="91">
        <v>200000</v>
      </c>
      <c r="P272" t="s">
        <v>1342</v>
      </c>
      <c r="Q272" t="s">
        <v>78</v>
      </c>
      <c r="R272" s="107"/>
      <c r="S272" s="107"/>
      <c r="T272" s="107"/>
      <c r="U272" s="107"/>
      <c r="W272" s="6"/>
      <c r="Y272"/>
      <c r="AA272" s="107"/>
      <c r="AI272"/>
      <c r="AJ272"/>
      <c r="AK272"/>
      <c r="AL272"/>
      <c r="AM272"/>
      <c r="AN272" s="6"/>
      <c r="AO272" s="34"/>
      <c r="AP272" s="6"/>
      <c r="AQ272" s="174"/>
      <c r="AR272" s="6"/>
      <c r="AS272" s="34"/>
      <c r="AT272" s="6"/>
      <c r="AU272" s="34"/>
      <c r="AV272" s="6"/>
      <c r="AW272" s="34"/>
      <c r="AX272" s="6"/>
      <c r="AY272" s="34"/>
      <c r="BA272"/>
      <c r="BB272"/>
      <c r="BD272" s="107"/>
      <c r="BF272" s="6"/>
      <c r="BG272" s="6"/>
      <c r="BI272" s="45"/>
      <c r="BM272">
        <v>269</v>
      </c>
    </row>
    <row r="273" spans="1:65" x14ac:dyDescent="0.3">
      <c r="A273" t="s">
        <v>1343</v>
      </c>
      <c r="B273" s="124">
        <v>46121</v>
      </c>
      <c r="C273" t="s">
        <v>115</v>
      </c>
      <c r="D273" t="s">
        <v>141</v>
      </c>
      <c r="E273" t="s">
        <v>587</v>
      </c>
      <c r="F273" t="s">
        <v>215</v>
      </c>
      <c r="G273" t="s">
        <v>70</v>
      </c>
      <c r="H273" t="s">
        <v>287</v>
      </c>
      <c r="I273" t="s">
        <v>603</v>
      </c>
      <c r="J273" t="s">
        <v>118</v>
      </c>
      <c r="K273" s="45"/>
      <c r="L273" t="s">
        <v>119</v>
      </c>
      <c r="M273" t="s">
        <v>119</v>
      </c>
      <c r="N273" t="s">
        <v>76</v>
      </c>
      <c r="O273" s="91">
        <v>230000</v>
      </c>
      <c r="P273" t="s">
        <v>1344</v>
      </c>
      <c r="Q273" t="s">
        <v>78</v>
      </c>
      <c r="R273" s="107"/>
      <c r="S273" s="107"/>
      <c r="T273" s="107"/>
      <c r="U273" s="107"/>
      <c r="W273" s="6"/>
      <c r="Y273"/>
      <c r="AA273" s="107"/>
      <c r="AI273"/>
      <c r="AJ273"/>
      <c r="AK273"/>
      <c r="AL273"/>
      <c r="AM273"/>
      <c r="AN273" s="6"/>
      <c r="AO273" s="34"/>
      <c r="AP273" s="6"/>
      <c r="AQ273" s="174"/>
      <c r="AR273" s="6"/>
      <c r="AS273" s="34"/>
      <c r="AT273" s="6"/>
      <c r="AU273" s="34"/>
      <c r="AV273" s="6"/>
      <c r="AW273" s="34"/>
      <c r="AX273" s="6"/>
      <c r="AY273" s="34"/>
      <c r="BA273"/>
      <c r="BB273"/>
      <c r="BD273" s="107"/>
      <c r="BF273" s="6"/>
      <c r="BG273" s="6"/>
      <c r="BI273" s="45"/>
      <c r="BM273">
        <v>270</v>
      </c>
    </row>
    <row r="274" spans="1:65" x14ac:dyDescent="0.3">
      <c r="A274" t="s">
        <v>1345</v>
      </c>
      <c r="B274" s="124">
        <v>46121</v>
      </c>
      <c r="C274" t="s">
        <v>66</v>
      </c>
      <c r="D274" t="s">
        <v>141</v>
      </c>
      <c r="E274" t="s">
        <v>587</v>
      </c>
      <c r="F274" t="s">
        <v>215</v>
      </c>
      <c r="G274" t="s">
        <v>97</v>
      </c>
      <c r="H274" t="s">
        <v>116</v>
      </c>
      <c r="I274" t="s">
        <v>698</v>
      </c>
      <c r="J274" t="s">
        <v>118</v>
      </c>
      <c r="K274" s="45" t="s">
        <v>1346</v>
      </c>
      <c r="L274" t="s">
        <v>66</v>
      </c>
      <c r="M274" t="s">
        <v>66</v>
      </c>
      <c r="N274" t="s">
        <v>120</v>
      </c>
      <c r="O274" s="91">
        <v>150000</v>
      </c>
      <c r="P274" t="s">
        <v>1347</v>
      </c>
      <c r="Q274" t="s">
        <v>78</v>
      </c>
      <c r="R274" s="107"/>
      <c r="S274" s="107"/>
      <c r="T274" s="107"/>
      <c r="U274" s="107"/>
      <c r="W274" s="6"/>
      <c r="Y274"/>
      <c r="AA274" s="107"/>
      <c r="AI274"/>
      <c r="AJ274"/>
      <c r="AK274"/>
      <c r="AL274"/>
      <c r="AM274"/>
      <c r="AN274" s="6"/>
      <c r="AO274" s="34"/>
      <c r="AP274" s="6"/>
      <c r="AQ274" s="174"/>
      <c r="AR274" s="6"/>
      <c r="AS274" s="34"/>
      <c r="AT274" s="6"/>
      <c r="AU274" s="34"/>
      <c r="AV274" s="6"/>
      <c r="AW274" s="34"/>
      <c r="AX274" s="6"/>
      <c r="AY274" s="34"/>
      <c r="BA274"/>
      <c r="BB274"/>
      <c r="BD274" s="107"/>
      <c r="BF274" s="6"/>
      <c r="BG274" s="6"/>
      <c r="BI274" s="45"/>
      <c r="BM274">
        <v>271</v>
      </c>
    </row>
    <row r="275" spans="1:65" x14ac:dyDescent="0.3">
      <c r="A275" t="s">
        <v>1348</v>
      </c>
      <c r="B275" s="124">
        <v>46121</v>
      </c>
      <c r="C275" t="s">
        <v>66</v>
      </c>
      <c r="D275" t="s">
        <v>141</v>
      </c>
      <c r="E275" t="s">
        <v>346</v>
      </c>
      <c r="F275" t="s">
        <v>1349</v>
      </c>
      <c r="G275" t="s">
        <v>97</v>
      </c>
      <c r="H275" t="s">
        <v>632</v>
      </c>
      <c r="I275" t="s">
        <v>643</v>
      </c>
      <c r="J275" t="s">
        <v>170</v>
      </c>
      <c r="K275" s="45" t="s">
        <v>1350</v>
      </c>
      <c r="L275" t="s">
        <v>66</v>
      </c>
      <c r="M275" t="s">
        <v>66</v>
      </c>
      <c r="N275" t="s">
        <v>120</v>
      </c>
      <c r="O275" s="91">
        <v>1000000</v>
      </c>
      <c r="P275" t="s">
        <v>1351</v>
      </c>
      <c r="Q275" t="s">
        <v>78</v>
      </c>
      <c r="R275" s="107"/>
      <c r="S275" s="107"/>
      <c r="T275" s="107"/>
      <c r="U275" s="107"/>
      <c r="W275" s="6"/>
      <c r="Y275"/>
      <c r="AA275" s="107"/>
      <c r="AI275"/>
      <c r="AJ275"/>
      <c r="AK275"/>
      <c r="AL275"/>
      <c r="AM275"/>
      <c r="AN275" s="6"/>
      <c r="AO275" s="34"/>
      <c r="AP275" s="6"/>
      <c r="AQ275" s="174"/>
      <c r="AR275" s="6"/>
      <c r="AS275" s="34"/>
      <c r="AT275" s="6"/>
      <c r="AU275" s="34"/>
      <c r="AV275" s="6"/>
      <c r="AW275" s="34"/>
      <c r="AX275" s="6"/>
      <c r="AY275" s="34"/>
      <c r="BA275"/>
      <c r="BB275"/>
      <c r="BD275" s="107"/>
      <c r="BF275" s="6"/>
      <c r="BG275" s="6"/>
      <c r="BI275" s="45"/>
      <c r="BM275">
        <v>272</v>
      </c>
    </row>
    <row r="276" spans="1:65" x14ac:dyDescent="0.3">
      <c r="A276" t="s">
        <v>1352</v>
      </c>
      <c r="B276" s="124">
        <v>46121</v>
      </c>
      <c r="C276" t="s">
        <v>115</v>
      </c>
      <c r="D276" t="s">
        <v>141</v>
      </c>
      <c r="E276" t="s">
        <v>262</v>
      </c>
      <c r="F276" t="s">
        <v>215</v>
      </c>
      <c r="G276" t="s">
        <v>97</v>
      </c>
      <c r="H276" t="s">
        <v>309</v>
      </c>
      <c r="I276" t="s">
        <v>1353</v>
      </c>
      <c r="J276" t="s">
        <v>118</v>
      </c>
      <c r="K276" s="45"/>
      <c r="L276" t="s">
        <v>119</v>
      </c>
      <c r="M276" t="s">
        <v>119</v>
      </c>
      <c r="N276" t="s">
        <v>120</v>
      </c>
      <c r="O276" s="91">
        <v>110177</v>
      </c>
      <c r="P276" t="s">
        <v>1354</v>
      </c>
      <c r="Q276" t="s">
        <v>78</v>
      </c>
      <c r="R276" s="107"/>
      <c r="S276" s="107"/>
      <c r="T276" s="107"/>
      <c r="U276" s="107"/>
      <c r="W276" s="6"/>
      <c r="Y276"/>
      <c r="AA276" s="107"/>
      <c r="AI276"/>
      <c r="AJ276"/>
      <c r="AK276"/>
      <c r="AL276"/>
      <c r="AM276"/>
      <c r="AN276" s="6"/>
      <c r="AO276" s="34"/>
      <c r="AP276" s="6"/>
      <c r="AQ276" s="174"/>
      <c r="AR276" s="6"/>
      <c r="AS276" s="34"/>
      <c r="AT276" s="6"/>
      <c r="AU276" s="34"/>
      <c r="AV276" s="6"/>
      <c r="AW276" s="34"/>
      <c r="AX276" s="6"/>
      <c r="AY276" s="34"/>
      <c r="BA276"/>
      <c r="BB276"/>
      <c r="BD276" s="107"/>
      <c r="BF276" s="6"/>
      <c r="BG276" s="6"/>
      <c r="BI276" s="45"/>
      <c r="BM276">
        <v>273</v>
      </c>
    </row>
    <row r="277" spans="1:65" x14ac:dyDescent="0.3">
      <c r="A277" t="s">
        <v>1355</v>
      </c>
      <c r="B277" s="124">
        <v>46122</v>
      </c>
      <c r="C277" t="s">
        <v>133</v>
      </c>
      <c r="D277" t="s">
        <v>141</v>
      </c>
      <c r="E277" t="s">
        <v>760</v>
      </c>
      <c r="F277" t="s">
        <v>215</v>
      </c>
      <c r="G277" t="s">
        <v>70</v>
      </c>
      <c r="H277" t="s">
        <v>127</v>
      </c>
      <c r="I277" t="s">
        <v>550</v>
      </c>
      <c r="J277" t="s">
        <v>118</v>
      </c>
      <c r="K277" s="45"/>
      <c r="L277" t="s">
        <v>133</v>
      </c>
      <c r="M277" t="s">
        <v>133</v>
      </c>
      <c r="N277" t="s">
        <v>76</v>
      </c>
      <c r="O277" s="91">
        <v>50000</v>
      </c>
      <c r="P277" t="s">
        <v>1356</v>
      </c>
      <c r="Q277" t="s">
        <v>78</v>
      </c>
      <c r="R277" s="107"/>
      <c r="S277" s="107"/>
      <c r="T277" s="107"/>
      <c r="U277" s="107"/>
      <c r="W277" s="6"/>
      <c r="Y277"/>
      <c r="AA277" s="107"/>
      <c r="AI277"/>
      <c r="AJ277"/>
      <c r="AK277"/>
      <c r="AL277"/>
      <c r="AM277"/>
      <c r="AN277" s="6"/>
      <c r="AO277" s="34"/>
      <c r="AP277" s="6"/>
      <c r="AQ277" s="174"/>
      <c r="AR277" s="6"/>
      <c r="AS277" s="34"/>
      <c r="AT277" s="6"/>
      <c r="AU277" s="34"/>
      <c r="AV277" s="6"/>
      <c r="AW277" s="34"/>
      <c r="AX277" s="6"/>
      <c r="AY277" s="34"/>
      <c r="BA277"/>
      <c r="BB277"/>
      <c r="BD277" s="107"/>
      <c r="BF277" s="6"/>
      <c r="BG277" s="6"/>
      <c r="BI277" s="45"/>
      <c r="BM277">
        <v>274</v>
      </c>
    </row>
    <row r="278" spans="1:65" x14ac:dyDescent="0.3">
      <c r="A278" t="s">
        <v>1357</v>
      </c>
      <c r="B278" s="124">
        <v>46122</v>
      </c>
      <c r="C278" t="s">
        <v>115</v>
      </c>
      <c r="D278" t="s">
        <v>141</v>
      </c>
      <c r="E278" t="s">
        <v>760</v>
      </c>
      <c r="F278" t="s">
        <v>215</v>
      </c>
      <c r="G278" t="s">
        <v>97</v>
      </c>
      <c r="H278" t="s">
        <v>116</v>
      </c>
      <c r="I278" t="s">
        <v>765</v>
      </c>
      <c r="J278" t="s">
        <v>170</v>
      </c>
      <c r="K278" s="45"/>
      <c r="L278" t="s">
        <v>119</v>
      </c>
      <c r="M278" t="s">
        <v>119</v>
      </c>
      <c r="N278" t="s">
        <v>120</v>
      </c>
      <c r="O278" s="91">
        <v>102855.7</v>
      </c>
      <c r="P278" t="s">
        <v>1358</v>
      </c>
      <c r="Q278" t="s">
        <v>78</v>
      </c>
      <c r="R278" s="107"/>
      <c r="S278" s="107"/>
      <c r="T278" s="107"/>
      <c r="U278" s="107"/>
      <c r="W278" s="6"/>
      <c r="Y278"/>
      <c r="AA278" s="107"/>
      <c r="AI278"/>
      <c r="AJ278"/>
      <c r="AK278"/>
      <c r="AL278"/>
      <c r="AM278"/>
      <c r="AN278" s="6"/>
      <c r="AO278" s="34"/>
      <c r="AP278" s="6"/>
      <c r="AQ278" s="174"/>
      <c r="AR278" s="6"/>
      <c r="AS278" s="34"/>
      <c r="AT278" s="6"/>
      <c r="AU278" s="34"/>
      <c r="AV278" s="6"/>
      <c r="AW278" s="34"/>
      <c r="AX278" s="6"/>
      <c r="AY278" s="34"/>
      <c r="BA278"/>
      <c r="BB278"/>
      <c r="BD278" s="107"/>
      <c r="BF278" s="6"/>
      <c r="BG278" s="6"/>
      <c r="BI278" s="45"/>
      <c r="BM278">
        <v>275</v>
      </c>
    </row>
    <row r="279" spans="1:65" x14ac:dyDescent="0.3">
      <c r="A279" t="s">
        <v>1359</v>
      </c>
      <c r="B279" s="124">
        <v>46122</v>
      </c>
      <c r="C279" t="s">
        <v>115</v>
      </c>
      <c r="D279" t="s">
        <v>141</v>
      </c>
      <c r="E279" t="s">
        <v>760</v>
      </c>
      <c r="F279" t="s">
        <v>215</v>
      </c>
      <c r="G279" t="s">
        <v>97</v>
      </c>
      <c r="H279" t="s">
        <v>116</v>
      </c>
      <c r="I279" t="s">
        <v>117</v>
      </c>
      <c r="J279" t="s">
        <v>118</v>
      </c>
      <c r="K279" s="45"/>
      <c r="L279" t="s">
        <v>119</v>
      </c>
      <c r="M279" t="s">
        <v>119</v>
      </c>
      <c r="N279" t="s">
        <v>120</v>
      </c>
      <c r="O279" s="91">
        <v>38333</v>
      </c>
      <c r="P279" t="s">
        <v>1360</v>
      </c>
      <c r="Q279" t="s">
        <v>78</v>
      </c>
      <c r="R279" s="107"/>
      <c r="S279" s="107"/>
      <c r="T279" s="107"/>
      <c r="U279" s="107"/>
      <c r="W279" s="6"/>
      <c r="Y279"/>
      <c r="AA279" s="107"/>
      <c r="AI279"/>
      <c r="AJ279"/>
      <c r="AK279"/>
      <c r="AL279"/>
      <c r="AM279"/>
      <c r="AN279" s="6"/>
      <c r="AO279" s="34"/>
      <c r="AP279" s="6"/>
      <c r="AQ279" s="174"/>
      <c r="AR279" s="6"/>
      <c r="AS279" s="34"/>
      <c r="AT279" s="6"/>
      <c r="AU279" s="34"/>
      <c r="AV279" s="6"/>
      <c r="AW279" s="34"/>
      <c r="AX279" s="6"/>
      <c r="AY279" s="34"/>
      <c r="BA279"/>
      <c r="BB279"/>
      <c r="BD279" s="107"/>
      <c r="BF279" s="6"/>
      <c r="BG279" s="6"/>
      <c r="BI279" s="45"/>
      <c r="BM279">
        <v>276</v>
      </c>
    </row>
    <row r="280" spans="1:65" x14ac:dyDescent="0.3">
      <c r="A280" t="s">
        <v>1361</v>
      </c>
      <c r="B280" s="124">
        <v>46122</v>
      </c>
      <c r="C280" t="s">
        <v>115</v>
      </c>
      <c r="D280" t="s">
        <v>141</v>
      </c>
      <c r="E280" t="s">
        <v>277</v>
      </c>
      <c r="F280" t="s">
        <v>278</v>
      </c>
      <c r="G280" t="s">
        <v>97</v>
      </c>
      <c r="H280" t="s">
        <v>181</v>
      </c>
      <c r="I280" t="s">
        <v>1081</v>
      </c>
      <c r="J280" t="s">
        <v>118</v>
      </c>
      <c r="K280" s="45"/>
      <c r="L280" t="s">
        <v>119</v>
      </c>
      <c r="M280" t="s">
        <v>119</v>
      </c>
      <c r="N280" t="s">
        <v>120</v>
      </c>
      <c r="O280" s="91">
        <v>113394</v>
      </c>
      <c r="P280" t="s">
        <v>1362</v>
      </c>
      <c r="Q280" t="s">
        <v>78</v>
      </c>
      <c r="R280" s="107"/>
      <c r="S280" s="107"/>
      <c r="T280" s="107"/>
      <c r="U280" s="107"/>
      <c r="W280" s="6"/>
      <c r="Y280"/>
      <c r="AA280" s="107"/>
      <c r="AI280"/>
      <c r="AJ280"/>
      <c r="AK280"/>
      <c r="AL280"/>
      <c r="AM280"/>
      <c r="AN280" s="6"/>
      <c r="AO280" s="34"/>
      <c r="AP280" s="6"/>
      <c r="AQ280" s="174"/>
      <c r="AR280" s="6"/>
      <c r="AS280" s="34"/>
      <c r="AT280" s="6"/>
      <c r="AU280" s="34"/>
      <c r="AV280" s="6"/>
      <c r="AW280" s="34"/>
      <c r="AX280" s="6"/>
      <c r="AY280" s="34"/>
      <c r="BA280"/>
      <c r="BB280"/>
      <c r="BD280" s="107"/>
      <c r="BF280" s="6"/>
      <c r="BG280" s="6"/>
      <c r="BI280" s="45"/>
      <c r="BM280">
        <v>277</v>
      </c>
    </row>
    <row r="281" spans="1:65" x14ac:dyDescent="0.3">
      <c r="A281" t="s">
        <v>1363</v>
      </c>
      <c r="B281" s="124">
        <v>46125</v>
      </c>
      <c r="C281" t="s">
        <v>66</v>
      </c>
      <c r="D281" t="s">
        <v>1364</v>
      </c>
      <c r="E281" t="s">
        <v>214</v>
      </c>
      <c r="F281" t="s">
        <v>553</v>
      </c>
      <c r="G281" t="s">
        <v>97</v>
      </c>
      <c r="H281" t="s">
        <v>250</v>
      </c>
      <c r="I281" t="s">
        <v>1365</v>
      </c>
      <c r="J281" t="s">
        <v>118</v>
      </c>
      <c r="K281" s="45" t="s">
        <v>1366</v>
      </c>
      <c r="L281" t="s">
        <v>66</v>
      </c>
      <c r="M281" t="s">
        <v>66</v>
      </c>
      <c r="N281" t="s">
        <v>120</v>
      </c>
      <c r="O281" s="91">
        <v>295000</v>
      </c>
      <c r="P281" t="s">
        <v>1367</v>
      </c>
      <c r="Q281" t="s">
        <v>78</v>
      </c>
      <c r="R281" s="107"/>
      <c r="S281" s="107"/>
      <c r="T281" s="107"/>
      <c r="U281" s="107"/>
      <c r="W281" s="6"/>
      <c r="Y281"/>
      <c r="AA281" s="107"/>
      <c r="AI281"/>
      <c r="AJ281"/>
      <c r="AK281"/>
      <c r="AL281"/>
      <c r="AM281"/>
      <c r="AN281" s="6"/>
      <c r="AO281" s="34"/>
      <c r="AP281" s="6"/>
      <c r="AQ281" s="174"/>
      <c r="AR281" s="6"/>
      <c r="AS281" s="34"/>
      <c r="AT281" s="6"/>
      <c r="AU281" s="34"/>
      <c r="AV281" s="6"/>
      <c r="AW281" s="34"/>
      <c r="AX281" s="6"/>
      <c r="AY281" s="34"/>
      <c r="BA281"/>
      <c r="BB281"/>
      <c r="BD281" s="107"/>
      <c r="BF281" s="6"/>
      <c r="BG281" s="6"/>
      <c r="BI281" s="45"/>
      <c r="BM281">
        <v>278</v>
      </c>
    </row>
    <row r="282" spans="1:65" x14ac:dyDescent="0.3">
      <c r="A282" t="s">
        <v>1368</v>
      </c>
      <c r="B282" s="124">
        <v>46125</v>
      </c>
      <c r="C282" t="s">
        <v>115</v>
      </c>
      <c r="D282" t="s">
        <v>141</v>
      </c>
      <c r="E282" t="s">
        <v>277</v>
      </c>
      <c r="F282" t="s">
        <v>278</v>
      </c>
      <c r="G282" t="s">
        <v>97</v>
      </c>
      <c r="H282" t="s">
        <v>302</v>
      </c>
      <c r="I282" t="s">
        <v>303</v>
      </c>
      <c r="J282" t="s">
        <v>118</v>
      </c>
      <c r="K282" s="45"/>
      <c r="L282" t="s">
        <v>119</v>
      </c>
      <c r="M282" t="s">
        <v>119</v>
      </c>
      <c r="N282" t="s">
        <v>120</v>
      </c>
      <c r="O282" s="91">
        <v>15972</v>
      </c>
      <c r="P282" t="s">
        <v>1369</v>
      </c>
      <c r="Q282" t="s">
        <v>78</v>
      </c>
      <c r="R282" s="107"/>
      <c r="S282" s="107"/>
      <c r="T282" s="107"/>
      <c r="U282" s="107"/>
      <c r="W282" s="6"/>
      <c r="Y282"/>
      <c r="AA282" s="107"/>
      <c r="AI282"/>
      <c r="AJ282"/>
      <c r="AK282"/>
      <c r="AL282"/>
      <c r="AM282"/>
      <c r="AN282" s="6"/>
      <c r="AO282" s="34"/>
      <c r="AP282" s="6"/>
      <c r="AQ282" s="174"/>
      <c r="AR282" s="6"/>
      <c r="AS282" s="34"/>
      <c r="AT282" s="6"/>
      <c r="AU282" s="34"/>
      <c r="AV282" s="6"/>
      <c r="AW282" s="34"/>
      <c r="AX282" s="6"/>
      <c r="AY282" s="34"/>
      <c r="BA282"/>
      <c r="BB282"/>
      <c r="BD282" s="107"/>
      <c r="BF282" s="6"/>
      <c r="BG282" s="6"/>
      <c r="BI282" s="45"/>
      <c r="BM282">
        <v>279</v>
      </c>
    </row>
    <row r="283" spans="1:65" x14ac:dyDescent="0.3">
      <c r="A283" t="s">
        <v>1370</v>
      </c>
      <c r="B283" s="124">
        <v>46125</v>
      </c>
      <c r="C283" t="s">
        <v>115</v>
      </c>
      <c r="D283" t="s">
        <v>141</v>
      </c>
      <c r="E283" t="s">
        <v>277</v>
      </c>
      <c r="F283" t="s">
        <v>278</v>
      </c>
      <c r="G283" t="s">
        <v>97</v>
      </c>
      <c r="H283" t="s">
        <v>181</v>
      </c>
      <c r="I283" t="s">
        <v>1081</v>
      </c>
      <c r="J283" t="s">
        <v>118</v>
      </c>
      <c r="K283" s="45"/>
      <c r="L283" t="s">
        <v>119</v>
      </c>
      <c r="M283" t="s">
        <v>119</v>
      </c>
      <c r="N283" t="s">
        <v>120</v>
      </c>
      <c r="O283" s="91">
        <v>10000</v>
      </c>
      <c r="P283" t="s">
        <v>1371</v>
      </c>
      <c r="Q283" t="s">
        <v>78</v>
      </c>
      <c r="R283" s="107"/>
      <c r="S283" s="107"/>
      <c r="T283" s="107"/>
      <c r="U283" s="107"/>
      <c r="W283" s="6"/>
      <c r="Y283"/>
      <c r="AA283" s="107"/>
      <c r="AI283"/>
      <c r="AJ283"/>
      <c r="AK283"/>
      <c r="AL283"/>
      <c r="AM283"/>
      <c r="AN283" s="6"/>
      <c r="AO283" s="34"/>
      <c r="AP283" s="6"/>
      <c r="AQ283" s="174"/>
      <c r="AR283" s="6"/>
      <c r="AS283" s="34"/>
      <c r="AT283" s="6"/>
      <c r="AU283" s="34"/>
      <c r="AV283" s="6"/>
      <c r="AW283" s="34"/>
      <c r="AX283" s="6"/>
      <c r="AY283" s="34"/>
      <c r="BA283"/>
      <c r="BB283"/>
      <c r="BD283" s="107"/>
      <c r="BF283" s="6"/>
      <c r="BG283" s="6"/>
      <c r="BI283" s="45"/>
      <c r="BM283">
        <v>280</v>
      </c>
    </row>
    <row r="284" spans="1:65" x14ac:dyDescent="0.3">
      <c r="A284" t="s">
        <v>1372</v>
      </c>
      <c r="B284" s="124">
        <v>46125</v>
      </c>
      <c r="C284" t="s">
        <v>115</v>
      </c>
      <c r="D284" t="s">
        <v>141</v>
      </c>
      <c r="E284" t="s">
        <v>277</v>
      </c>
      <c r="F284" t="s">
        <v>278</v>
      </c>
      <c r="G284" t="s">
        <v>97</v>
      </c>
      <c r="H284" t="s">
        <v>116</v>
      </c>
      <c r="I284" t="s">
        <v>761</v>
      </c>
      <c r="J284" t="s">
        <v>118</v>
      </c>
      <c r="K284" s="45"/>
      <c r="L284" t="s">
        <v>119</v>
      </c>
      <c r="M284" t="s">
        <v>119</v>
      </c>
      <c r="N284" t="s">
        <v>120</v>
      </c>
      <c r="O284" s="91">
        <v>15000</v>
      </c>
      <c r="P284" t="s">
        <v>1373</v>
      </c>
      <c r="Q284" t="s">
        <v>78</v>
      </c>
      <c r="R284" s="107"/>
      <c r="S284" s="107"/>
      <c r="T284" s="107"/>
      <c r="U284" s="107"/>
      <c r="W284" s="6"/>
      <c r="Y284"/>
      <c r="AA284" s="107"/>
      <c r="AI284"/>
      <c r="AJ284"/>
      <c r="AK284"/>
      <c r="AL284"/>
      <c r="AM284"/>
      <c r="AN284" s="6"/>
      <c r="AO284" s="34"/>
      <c r="AP284" s="6"/>
      <c r="AQ284" s="174"/>
      <c r="AR284" s="6"/>
      <c r="AS284" s="34"/>
      <c r="AT284" s="6"/>
      <c r="AU284" s="34"/>
      <c r="AV284" s="6"/>
      <c r="AW284" s="34"/>
      <c r="AX284" s="6"/>
      <c r="AY284" s="34"/>
      <c r="BA284"/>
      <c r="BB284"/>
      <c r="BD284" s="107"/>
      <c r="BF284" s="6"/>
      <c r="BG284" s="6"/>
      <c r="BI284" s="45"/>
      <c r="BM284">
        <v>281</v>
      </c>
    </row>
    <row r="285" spans="1:65" x14ac:dyDescent="0.3">
      <c r="A285" t="s">
        <v>1374</v>
      </c>
      <c r="B285" s="124">
        <v>46125</v>
      </c>
      <c r="C285" t="s">
        <v>115</v>
      </c>
      <c r="D285" t="s">
        <v>141</v>
      </c>
      <c r="E285" t="s">
        <v>262</v>
      </c>
      <c r="F285" t="s">
        <v>215</v>
      </c>
      <c r="G285" t="s">
        <v>70</v>
      </c>
      <c r="H285" t="s">
        <v>287</v>
      </c>
      <c r="I285" t="s">
        <v>603</v>
      </c>
      <c r="J285" t="s">
        <v>118</v>
      </c>
      <c r="K285" s="45" t="s">
        <v>1375</v>
      </c>
      <c r="L285" t="s">
        <v>119</v>
      </c>
      <c r="M285" t="s">
        <v>119</v>
      </c>
      <c r="N285" t="s">
        <v>76</v>
      </c>
      <c r="O285" s="91">
        <v>484668</v>
      </c>
      <c r="P285" t="s">
        <v>1376</v>
      </c>
      <c r="Q285" t="s">
        <v>78</v>
      </c>
      <c r="R285" s="107"/>
      <c r="S285" s="107"/>
      <c r="T285" s="107"/>
      <c r="U285" s="107"/>
      <c r="W285" s="6"/>
      <c r="Y285"/>
      <c r="AA285" s="107"/>
      <c r="AI285"/>
      <c r="AJ285"/>
      <c r="AK285"/>
      <c r="AL285"/>
      <c r="AM285"/>
      <c r="AN285" s="6"/>
      <c r="AO285" s="34"/>
      <c r="AP285" s="6"/>
      <c r="AQ285" s="174"/>
      <c r="AR285" s="6"/>
      <c r="AS285" s="34"/>
      <c r="AT285" s="6"/>
      <c r="AU285" s="34"/>
      <c r="AV285" s="6"/>
      <c r="AW285" s="34"/>
      <c r="AX285" s="6"/>
      <c r="AY285" s="34"/>
      <c r="BA285"/>
      <c r="BB285"/>
      <c r="BD285" s="107"/>
      <c r="BF285" s="6"/>
      <c r="BG285" s="6"/>
      <c r="BI285" s="45"/>
      <c r="BM285">
        <v>282</v>
      </c>
    </row>
    <row r="286" spans="1:65" x14ac:dyDescent="0.3">
      <c r="A286" t="s">
        <v>1377</v>
      </c>
      <c r="B286" s="124">
        <v>46125</v>
      </c>
      <c r="C286" t="s">
        <v>66</v>
      </c>
      <c r="D286" t="s">
        <v>141</v>
      </c>
      <c r="E286" t="s">
        <v>262</v>
      </c>
      <c r="F286" t="s">
        <v>215</v>
      </c>
      <c r="G286" t="s">
        <v>70</v>
      </c>
      <c r="H286" t="s">
        <v>71</v>
      </c>
      <c r="I286" t="s">
        <v>1378</v>
      </c>
      <c r="J286" t="s">
        <v>118</v>
      </c>
      <c r="K286" s="45" t="s">
        <v>1375</v>
      </c>
      <c r="L286" t="s">
        <v>66</v>
      </c>
      <c r="M286" t="s">
        <v>66</v>
      </c>
      <c r="N286" t="s">
        <v>76</v>
      </c>
      <c r="O286" s="91">
        <v>142620</v>
      </c>
      <c r="P286" t="s">
        <v>1379</v>
      </c>
      <c r="Q286" t="s">
        <v>78</v>
      </c>
      <c r="R286" s="107"/>
      <c r="S286" s="107"/>
      <c r="T286" s="107"/>
      <c r="U286" s="107"/>
      <c r="W286" s="6"/>
      <c r="Y286"/>
      <c r="AA286" s="107"/>
      <c r="AI286"/>
      <c r="AJ286"/>
      <c r="AK286"/>
      <c r="AL286"/>
      <c r="AM286"/>
      <c r="AN286" s="6"/>
      <c r="AO286" s="34"/>
      <c r="AP286" s="6"/>
      <c r="AQ286" s="174"/>
      <c r="AR286" s="6"/>
      <c r="AS286" s="34"/>
      <c r="AT286" s="6"/>
      <c r="AU286" s="34"/>
      <c r="AV286" s="6"/>
      <c r="AW286" s="34"/>
      <c r="AX286" s="6"/>
      <c r="AY286" s="34"/>
      <c r="BA286"/>
      <c r="BB286"/>
      <c r="BD286" s="107"/>
      <c r="BF286" s="6"/>
      <c r="BG286" s="6"/>
      <c r="BI286" s="45"/>
      <c r="BM286">
        <v>283</v>
      </c>
    </row>
    <row r="287" spans="1:65" x14ac:dyDescent="0.3">
      <c r="A287" t="s">
        <v>1380</v>
      </c>
      <c r="B287" s="124">
        <v>46126</v>
      </c>
      <c r="C287" t="s">
        <v>66</v>
      </c>
      <c r="D287" t="s">
        <v>141</v>
      </c>
      <c r="E287" t="s">
        <v>760</v>
      </c>
      <c r="F287" t="s">
        <v>215</v>
      </c>
      <c r="G287" t="s">
        <v>97</v>
      </c>
      <c r="H287" t="s">
        <v>116</v>
      </c>
      <c r="I287" t="s">
        <v>117</v>
      </c>
      <c r="J287" t="s">
        <v>118</v>
      </c>
      <c r="K287" s="45" t="s">
        <v>1375</v>
      </c>
      <c r="L287" t="s">
        <v>66</v>
      </c>
      <c r="M287" t="s">
        <v>66</v>
      </c>
      <c r="N287" t="s">
        <v>120</v>
      </c>
      <c r="O287" s="91">
        <v>11000</v>
      </c>
      <c r="P287" t="s">
        <v>1381</v>
      </c>
      <c r="Q287" t="s">
        <v>78</v>
      </c>
      <c r="R287" s="107"/>
      <c r="S287" s="107"/>
      <c r="T287" s="107"/>
      <c r="U287" s="107"/>
      <c r="W287" s="6"/>
      <c r="Y287"/>
      <c r="AA287" s="107"/>
      <c r="AI287"/>
      <c r="AJ287"/>
      <c r="AK287"/>
      <c r="AL287"/>
      <c r="AM287"/>
      <c r="AN287" s="6"/>
      <c r="AO287" s="34"/>
      <c r="AP287" s="6"/>
      <c r="AQ287" s="174"/>
      <c r="AR287" s="6"/>
      <c r="AS287" s="34"/>
      <c r="AT287" s="6"/>
      <c r="AU287" s="34"/>
      <c r="AV287" s="6"/>
      <c r="AW287" s="34"/>
      <c r="AX287" s="6"/>
      <c r="AY287" s="34"/>
      <c r="BA287"/>
      <c r="BB287"/>
      <c r="BD287" s="107"/>
      <c r="BF287" s="6"/>
      <c r="BG287" s="6"/>
      <c r="BI287" s="45"/>
      <c r="BM287">
        <v>284</v>
      </c>
    </row>
    <row r="288" spans="1:65" x14ac:dyDescent="0.3">
      <c r="A288" t="s">
        <v>1382</v>
      </c>
      <c r="B288" s="124">
        <v>46126</v>
      </c>
      <c r="C288" t="s">
        <v>66</v>
      </c>
      <c r="D288" t="s">
        <v>141</v>
      </c>
      <c r="E288" t="s">
        <v>760</v>
      </c>
      <c r="F288" t="s">
        <v>215</v>
      </c>
      <c r="G288" t="s">
        <v>70</v>
      </c>
      <c r="H288" t="s">
        <v>127</v>
      </c>
      <c r="I288" t="s">
        <v>1103</v>
      </c>
      <c r="J288" t="s">
        <v>73</v>
      </c>
      <c r="K288" s="45" t="s">
        <v>1383</v>
      </c>
      <c r="L288" t="s">
        <v>66</v>
      </c>
      <c r="M288" t="s">
        <v>66</v>
      </c>
      <c r="N288" t="s">
        <v>76</v>
      </c>
      <c r="O288" s="91">
        <v>23781.48</v>
      </c>
      <c r="P288" t="s">
        <v>1384</v>
      </c>
      <c r="Q288" t="s">
        <v>78</v>
      </c>
      <c r="R288" s="107"/>
      <c r="S288" s="107"/>
      <c r="T288" s="107"/>
      <c r="U288" s="107"/>
      <c r="W288" s="6"/>
      <c r="Y288"/>
      <c r="AA288" s="107"/>
      <c r="AI288"/>
      <c r="AJ288"/>
      <c r="AK288"/>
      <c r="AL288"/>
      <c r="AM288"/>
      <c r="AN288" s="6"/>
      <c r="AO288" s="34"/>
      <c r="AP288" s="6"/>
      <c r="AQ288" s="174"/>
      <c r="AR288" s="6"/>
      <c r="AS288" s="34"/>
      <c r="AT288" s="6"/>
      <c r="AU288" s="34"/>
      <c r="AV288" s="6"/>
      <c r="AW288" s="34"/>
      <c r="AX288" s="6"/>
      <c r="AY288" s="34"/>
      <c r="BA288"/>
      <c r="BB288"/>
      <c r="BD288" s="107"/>
      <c r="BF288" s="6"/>
      <c r="BG288" s="6"/>
      <c r="BI288" s="45"/>
      <c r="BM288">
        <v>285</v>
      </c>
    </row>
    <row r="289" spans="1:65" x14ac:dyDescent="0.3">
      <c r="A289" t="s">
        <v>1385</v>
      </c>
      <c r="B289" s="124">
        <v>46126</v>
      </c>
      <c r="C289" t="s">
        <v>115</v>
      </c>
      <c r="D289" t="s">
        <v>141</v>
      </c>
      <c r="E289" t="s">
        <v>277</v>
      </c>
      <c r="F289" t="s">
        <v>278</v>
      </c>
      <c r="G289" t="s">
        <v>70</v>
      </c>
      <c r="H289" t="s">
        <v>71</v>
      </c>
      <c r="I289" t="s">
        <v>922</v>
      </c>
      <c r="J289" t="s">
        <v>118</v>
      </c>
      <c r="K289" s="45"/>
      <c r="L289" t="s">
        <v>119</v>
      </c>
      <c r="M289" t="s">
        <v>119</v>
      </c>
      <c r="N289" t="s">
        <v>76</v>
      </c>
      <c r="O289" s="91">
        <v>22000</v>
      </c>
      <c r="P289" t="s">
        <v>1386</v>
      </c>
      <c r="Q289" t="s">
        <v>78</v>
      </c>
      <c r="R289" s="107"/>
      <c r="S289" s="107"/>
      <c r="T289" s="107"/>
      <c r="U289" s="107"/>
      <c r="W289" s="6"/>
      <c r="Y289"/>
      <c r="AA289" s="107"/>
      <c r="AI289"/>
      <c r="AJ289"/>
      <c r="AK289"/>
      <c r="AL289"/>
      <c r="AM289"/>
      <c r="AN289" s="6"/>
      <c r="AO289" s="34"/>
      <c r="AP289" s="6"/>
      <c r="AQ289" s="174"/>
      <c r="AR289" s="6"/>
      <c r="AS289" s="34"/>
      <c r="AT289" s="6"/>
      <c r="AU289" s="34"/>
      <c r="AV289" s="6"/>
      <c r="AW289" s="34"/>
      <c r="AX289" s="6"/>
      <c r="AY289" s="34"/>
      <c r="BA289"/>
      <c r="BB289"/>
      <c r="BD289" s="107"/>
      <c r="BF289" s="6"/>
      <c r="BG289" s="6"/>
      <c r="BI289" s="45"/>
      <c r="BM289">
        <v>286</v>
      </c>
    </row>
    <row r="290" spans="1:65" x14ac:dyDescent="0.3">
      <c r="A290" t="s">
        <v>1387</v>
      </c>
      <c r="B290" s="124">
        <v>46126</v>
      </c>
      <c r="C290" t="s">
        <v>115</v>
      </c>
      <c r="D290" t="s">
        <v>141</v>
      </c>
      <c r="E290" t="s">
        <v>277</v>
      </c>
      <c r="F290" t="s">
        <v>278</v>
      </c>
      <c r="G290" t="s">
        <v>97</v>
      </c>
      <c r="H290" t="s">
        <v>181</v>
      </c>
      <c r="I290" t="s">
        <v>546</v>
      </c>
      <c r="J290" t="s">
        <v>118</v>
      </c>
      <c r="K290" s="45"/>
      <c r="L290" t="s">
        <v>119</v>
      </c>
      <c r="M290" t="s">
        <v>119</v>
      </c>
      <c r="N290" t="s">
        <v>120</v>
      </c>
      <c r="O290" s="91">
        <v>200000</v>
      </c>
      <c r="P290" t="s">
        <v>1388</v>
      </c>
      <c r="Q290" t="s">
        <v>78</v>
      </c>
      <c r="R290" s="107"/>
      <c r="S290" s="107"/>
      <c r="T290" s="107"/>
      <c r="U290" s="107"/>
      <c r="W290" s="6"/>
      <c r="Y290"/>
      <c r="AA290" s="107"/>
      <c r="AI290"/>
      <c r="AJ290"/>
      <c r="AK290"/>
      <c r="AL290"/>
      <c r="AM290"/>
      <c r="AN290" s="6"/>
      <c r="AO290" s="34"/>
      <c r="AP290" s="6"/>
      <c r="AQ290" s="174"/>
      <c r="AR290" s="6"/>
      <c r="AS290" s="34"/>
      <c r="AT290" s="6"/>
      <c r="AU290" s="34"/>
      <c r="AV290" s="6"/>
      <c r="AW290" s="34"/>
      <c r="AX290" s="6"/>
      <c r="AY290" s="34"/>
      <c r="BA290"/>
      <c r="BB290"/>
      <c r="BD290" s="107"/>
      <c r="BF290" s="6"/>
      <c r="BG290" s="6"/>
      <c r="BI290" s="45"/>
      <c r="BM290">
        <v>287</v>
      </c>
    </row>
    <row r="291" spans="1:65" x14ac:dyDescent="0.3">
      <c r="A291" t="s">
        <v>1389</v>
      </c>
      <c r="B291" s="124">
        <v>46126</v>
      </c>
      <c r="C291" t="s">
        <v>115</v>
      </c>
      <c r="D291" t="s">
        <v>141</v>
      </c>
      <c r="E291" t="s">
        <v>346</v>
      </c>
      <c r="F291" t="s">
        <v>1390</v>
      </c>
      <c r="G291" t="s">
        <v>97</v>
      </c>
      <c r="H291" t="s">
        <v>116</v>
      </c>
      <c r="I291" t="s">
        <v>765</v>
      </c>
      <c r="J291" t="s">
        <v>73</v>
      </c>
      <c r="K291" s="45"/>
      <c r="L291" t="s">
        <v>119</v>
      </c>
      <c r="M291" t="s">
        <v>119</v>
      </c>
      <c r="N291" t="s">
        <v>120</v>
      </c>
      <c r="O291" s="91">
        <v>10000000</v>
      </c>
      <c r="P291" t="s">
        <v>1391</v>
      </c>
      <c r="Q291" t="s">
        <v>78</v>
      </c>
      <c r="R291" s="107"/>
      <c r="S291" s="107"/>
      <c r="T291" s="107"/>
      <c r="U291" s="107"/>
      <c r="W291" s="6"/>
      <c r="Y291"/>
      <c r="AA291" s="107"/>
      <c r="AI291"/>
      <c r="AJ291"/>
      <c r="AK291"/>
      <c r="AL291"/>
      <c r="AM291"/>
      <c r="AN291" s="6"/>
      <c r="AO291" s="34"/>
      <c r="AP291" s="6"/>
      <c r="AQ291" s="174"/>
      <c r="AR291" s="6"/>
      <c r="AS291" s="34"/>
      <c r="AT291" s="6"/>
      <c r="AU291" s="34"/>
      <c r="AV291" s="6"/>
      <c r="AW291" s="34"/>
      <c r="AX291" s="6"/>
      <c r="AY291" s="34"/>
      <c r="BA291"/>
      <c r="BB291"/>
      <c r="BD291" s="107"/>
      <c r="BF291" s="6"/>
      <c r="BG291" s="6"/>
      <c r="BI291" s="45"/>
      <c r="BM291">
        <v>288</v>
      </c>
    </row>
    <row r="292" spans="1:65" x14ac:dyDescent="0.3">
      <c r="A292" t="s">
        <v>1392</v>
      </c>
      <c r="B292" s="124">
        <v>46126</v>
      </c>
      <c r="C292" t="s">
        <v>115</v>
      </c>
      <c r="D292" t="s">
        <v>141</v>
      </c>
      <c r="E292" t="s">
        <v>346</v>
      </c>
      <c r="F292" t="s">
        <v>833</v>
      </c>
      <c r="G292" t="s">
        <v>97</v>
      </c>
      <c r="H292" t="s">
        <v>116</v>
      </c>
      <c r="I292" t="s">
        <v>117</v>
      </c>
      <c r="J292" t="s">
        <v>73</v>
      </c>
      <c r="K292" s="45"/>
      <c r="L292" t="s">
        <v>119</v>
      </c>
      <c r="M292" t="s">
        <v>119</v>
      </c>
      <c r="N292" t="s">
        <v>120</v>
      </c>
      <c r="O292" s="91">
        <v>10000000</v>
      </c>
      <c r="P292" t="s">
        <v>1393</v>
      </c>
      <c r="Q292" t="s">
        <v>78</v>
      </c>
      <c r="R292" s="107"/>
      <c r="S292" s="107"/>
      <c r="T292" s="107"/>
      <c r="U292" s="107"/>
      <c r="W292" s="6"/>
      <c r="Y292"/>
      <c r="AA292" s="107"/>
      <c r="AI292"/>
      <c r="AJ292"/>
      <c r="AK292"/>
      <c r="AL292"/>
      <c r="AM292"/>
      <c r="AN292" s="6"/>
      <c r="AO292" s="34"/>
      <c r="AP292" s="6"/>
      <c r="AQ292" s="174"/>
      <c r="AR292" s="6"/>
      <c r="AS292" s="34"/>
      <c r="AT292" s="6"/>
      <c r="AU292" s="34"/>
      <c r="AV292" s="6"/>
      <c r="AW292" s="34"/>
      <c r="AX292" s="6"/>
      <c r="AY292" s="34"/>
      <c r="BA292"/>
      <c r="BB292"/>
      <c r="BD292" s="107"/>
      <c r="BF292" s="6"/>
      <c r="BG292" s="6"/>
      <c r="BI292" s="45"/>
      <c r="BM292">
        <v>289</v>
      </c>
    </row>
    <row r="293" spans="1:65" x14ac:dyDescent="0.3">
      <c r="A293" t="s">
        <v>1394</v>
      </c>
      <c r="B293" s="124">
        <v>46126</v>
      </c>
      <c r="C293" t="s">
        <v>115</v>
      </c>
      <c r="D293" t="s">
        <v>141</v>
      </c>
      <c r="E293" t="s">
        <v>346</v>
      </c>
      <c r="F293" t="s">
        <v>833</v>
      </c>
      <c r="G293" t="s">
        <v>97</v>
      </c>
      <c r="H293" t="s">
        <v>116</v>
      </c>
      <c r="I293" t="s">
        <v>761</v>
      </c>
      <c r="J293" t="s">
        <v>170</v>
      </c>
      <c r="K293" s="45"/>
      <c r="L293" t="s">
        <v>119</v>
      </c>
      <c r="M293" t="s">
        <v>119</v>
      </c>
      <c r="N293" t="s">
        <v>120</v>
      </c>
      <c r="O293" s="91">
        <v>1400000</v>
      </c>
      <c r="P293" t="s">
        <v>1395</v>
      </c>
      <c r="Q293" t="s">
        <v>78</v>
      </c>
      <c r="R293" s="107"/>
      <c r="S293" s="107"/>
      <c r="T293" s="107"/>
      <c r="U293" s="107"/>
      <c r="W293" s="6"/>
      <c r="Y293"/>
      <c r="AA293" s="107"/>
      <c r="AI293"/>
      <c r="AJ293"/>
      <c r="AK293"/>
      <c r="AL293"/>
      <c r="AM293"/>
      <c r="AN293" s="6"/>
      <c r="AO293" s="34"/>
      <c r="AP293" s="6"/>
      <c r="AQ293" s="174"/>
      <c r="AR293" s="6"/>
      <c r="AS293" s="34"/>
      <c r="AT293" s="6"/>
      <c r="AU293" s="34"/>
      <c r="AV293" s="6"/>
      <c r="AW293" s="34"/>
      <c r="AX293" s="6"/>
      <c r="AY293" s="34"/>
      <c r="BA293"/>
      <c r="BB293"/>
      <c r="BD293" s="107"/>
      <c r="BF293" s="6"/>
      <c r="BG293" s="6"/>
      <c r="BI293" s="45"/>
      <c r="BM293">
        <v>290</v>
      </c>
    </row>
    <row r="294" spans="1:65" x14ac:dyDescent="0.3">
      <c r="A294" t="s">
        <v>1396</v>
      </c>
      <c r="B294" s="124">
        <v>46126</v>
      </c>
      <c r="C294" t="s">
        <v>115</v>
      </c>
      <c r="D294" t="s">
        <v>141</v>
      </c>
      <c r="E294" t="s">
        <v>346</v>
      </c>
      <c r="F294" t="s">
        <v>1349</v>
      </c>
      <c r="G294" t="s">
        <v>97</v>
      </c>
      <c r="H294" t="s">
        <v>116</v>
      </c>
      <c r="I294" t="s">
        <v>698</v>
      </c>
      <c r="J294" t="s">
        <v>170</v>
      </c>
      <c r="K294" s="45"/>
      <c r="L294" t="s">
        <v>119</v>
      </c>
      <c r="M294" t="s">
        <v>119</v>
      </c>
      <c r="N294" t="s">
        <v>120</v>
      </c>
      <c r="O294" s="91">
        <v>1500000</v>
      </c>
      <c r="P294" t="s">
        <v>1397</v>
      </c>
      <c r="Q294" t="s">
        <v>78</v>
      </c>
      <c r="R294" s="107"/>
      <c r="S294" s="107"/>
      <c r="T294" s="107"/>
      <c r="U294" s="107"/>
      <c r="W294" s="6"/>
      <c r="Y294"/>
      <c r="AA294" s="107"/>
      <c r="AI294"/>
      <c r="AJ294"/>
      <c r="AK294"/>
      <c r="AL294"/>
      <c r="AM294"/>
      <c r="AN294" s="6"/>
      <c r="AO294" s="34"/>
      <c r="AP294" s="6"/>
      <c r="AQ294" s="174"/>
      <c r="AR294" s="6"/>
      <c r="AS294" s="34"/>
      <c r="AT294" s="6"/>
      <c r="AU294" s="34"/>
      <c r="AV294" s="6"/>
      <c r="AW294" s="34"/>
      <c r="AX294" s="6"/>
      <c r="AY294" s="34"/>
      <c r="BA294"/>
      <c r="BB294"/>
      <c r="BD294" s="107"/>
      <c r="BF294" s="6"/>
      <c r="BG294" s="6"/>
      <c r="BI294" s="45"/>
      <c r="BM294">
        <v>291</v>
      </c>
    </row>
    <row r="295" spans="1:65" x14ac:dyDescent="0.3">
      <c r="A295" t="s">
        <v>1398</v>
      </c>
      <c r="B295" s="124">
        <v>46126</v>
      </c>
      <c r="C295" t="s">
        <v>115</v>
      </c>
      <c r="D295" t="s">
        <v>141</v>
      </c>
      <c r="E295" t="s">
        <v>262</v>
      </c>
      <c r="F295" t="s">
        <v>215</v>
      </c>
      <c r="G295" t="s">
        <v>97</v>
      </c>
      <c r="H295" t="s">
        <v>632</v>
      </c>
      <c r="I295" t="s">
        <v>1056</v>
      </c>
      <c r="J295" t="s">
        <v>118</v>
      </c>
      <c r="K295" s="45"/>
      <c r="L295" t="s">
        <v>119</v>
      </c>
      <c r="M295" t="s">
        <v>119</v>
      </c>
      <c r="N295" t="s">
        <v>120</v>
      </c>
      <c r="O295" s="91">
        <v>495000</v>
      </c>
      <c r="P295" t="s">
        <v>1399</v>
      </c>
      <c r="Q295" t="s">
        <v>78</v>
      </c>
      <c r="R295" s="107"/>
      <c r="S295" s="107"/>
      <c r="T295" s="107"/>
      <c r="U295" s="107"/>
      <c r="W295" s="6"/>
      <c r="Y295"/>
      <c r="AA295" s="107"/>
      <c r="AI295"/>
      <c r="AJ295"/>
      <c r="AK295"/>
      <c r="AL295"/>
      <c r="AM295"/>
      <c r="AN295" s="6"/>
      <c r="AO295" s="34"/>
      <c r="AP295" s="6"/>
      <c r="AQ295" s="174"/>
      <c r="AR295" s="6"/>
      <c r="AS295" s="34"/>
      <c r="AT295" s="6"/>
      <c r="AU295" s="34"/>
      <c r="AV295" s="6"/>
      <c r="AW295" s="34"/>
      <c r="AX295" s="6"/>
      <c r="AY295" s="34"/>
      <c r="BA295"/>
      <c r="BB295"/>
      <c r="BD295" s="107"/>
      <c r="BF295" s="6"/>
      <c r="BG295" s="6"/>
      <c r="BI295" s="45"/>
      <c r="BM295">
        <v>292</v>
      </c>
    </row>
    <row r="296" spans="1:65" x14ac:dyDescent="0.3">
      <c r="A296" t="s">
        <v>1400</v>
      </c>
      <c r="B296" s="124">
        <v>46126</v>
      </c>
      <c r="C296" t="s">
        <v>115</v>
      </c>
      <c r="D296" t="s">
        <v>141</v>
      </c>
      <c r="E296" t="s">
        <v>262</v>
      </c>
      <c r="F296" t="s">
        <v>215</v>
      </c>
      <c r="G296" t="s">
        <v>97</v>
      </c>
      <c r="H296" t="s">
        <v>181</v>
      </c>
      <c r="I296" t="s">
        <v>1401</v>
      </c>
      <c r="J296" t="s">
        <v>118</v>
      </c>
      <c r="K296" s="45"/>
      <c r="L296" t="s">
        <v>119</v>
      </c>
      <c r="M296" t="s">
        <v>119</v>
      </c>
      <c r="N296" t="s">
        <v>120</v>
      </c>
      <c r="O296" s="91">
        <v>580000</v>
      </c>
      <c r="P296" t="s">
        <v>1402</v>
      </c>
      <c r="Q296" t="s">
        <v>78</v>
      </c>
      <c r="R296" s="107"/>
      <c r="S296" s="107"/>
      <c r="T296" s="107"/>
      <c r="U296" s="107"/>
      <c r="W296" s="6"/>
      <c r="Y296"/>
      <c r="AA296" s="107"/>
      <c r="AI296"/>
      <c r="AJ296"/>
      <c r="AK296"/>
      <c r="AL296"/>
      <c r="AM296"/>
      <c r="AN296" s="6"/>
      <c r="AO296" s="34"/>
      <c r="AP296" s="6"/>
      <c r="AQ296" s="174"/>
      <c r="AR296" s="6"/>
      <c r="AS296" s="34"/>
      <c r="AT296" s="6"/>
      <c r="AU296" s="34"/>
      <c r="AV296" s="6"/>
      <c r="AW296" s="34"/>
      <c r="AX296" s="6"/>
      <c r="AY296" s="34"/>
      <c r="BA296"/>
      <c r="BB296"/>
      <c r="BD296" s="107"/>
      <c r="BF296" s="6"/>
      <c r="BG296" s="6"/>
      <c r="BI296" s="45"/>
      <c r="BM296">
        <v>293</v>
      </c>
    </row>
    <row r="297" spans="1:65" x14ac:dyDescent="0.3">
      <c r="A297" t="s">
        <v>1403</v>
      </c>
      <c r="B297" s="124">
        <v>46126</v>
      </c>
      <c r="C297" t="s">
        <v>115</v>
      </c>
      <c r="D297" t="s">
        <v>141</v>
      </c>
      <c r="E297" t="s">
        <v>214</v>
      </c>
      <c r="F297" t="s">
        <v>1404</v>
      </c>
      <c r="G297" t="s">
        <v>97</v>
      </c>
      <c r="H297" t="s">
        <v>116</v>
      </c>
      <c r="I297" t="s">
        <v>765</v>
      </c>
      <c r="J297"/>
      <c r="K297" s="45"/>
      <c r="L297" t="s">
        <v>119</v>
      </c>
      <c r="M297" t="s">
        <v>119</v>
      </c>
      <c r="N297" t="s">
        <v>120</v>
      </c>
      <c r="O297" s="91"/>
      <c r="P297" t="s">
        <v>1405</v>
      </c>
      <c r="Q297" t="s">
        <v>78</v>
      </c>
      <c r="R297" s="107"/>
      <c r="S297" s="107"/>
      <c r="T297" s="107"/>
      <c r="U297" s="107"/>
      <c r="W297" s="6"/>
      <c r="Y297"/>
      <c r="AA297" s="107"/>
      <c r="AI297"/>
      <c r="AJ297"/>
      <c r="AK297"/>
      <c r="AL297"/>
      <c r="AM297"/>
      <c r="AN297" s="6"/>
      <c r="AO297" s="34"/>
      <c r="AP297" s="6"/>
      <c r="AQ297" s="174"/>
      <c r="AR297" s="6"/>
      <c r="AS297" s="34"/>
      <c r="AT297" s="6"/>
      <c r="AU297" s="34"/>
      <c r="AV297" s="6"/>
      <c r="AW297" s="34"/>
      <c r="AX297" s="6"/>
      <c r="AY297" s="34"/>
      <c r="BA297"/>
      <c r="BB297"/>
      <c r="BD297" s="107"/>
      <c r="BF297" s="6"/>
      <c r="BG297" s="6"/>
      <c r="BI297" s="45"/>
      <c r="BM297">
        <v>294</v>
      </c>
    </row>
    <row r="298" spans="1:65" x14ac:dyDescent="0.3">
      <c r="A298" t="s">
        <v>1406</v>
      </c>
      <c r="B298" s="124">
        <v>46126</v>
      </c>
      <c r="C298" t="s">
        <v>133</v>
      </c>
      <c r="D298" t="s">
        <v>141</v>
      </c>
      <c r="E298" t="s">
        <v>214</v>
      </c>
      <c r="F298" t="s">
        <v>553</v>
      </c>
      <c r="G298" t="s">
        <v>97</v>
      </c>
      <c r="H298" t="s">
        <v>302</v>
      </c>
      <c r="I298" t="s">
        <v>306</v>
      </c>
      <c r="J298"/>
      <c r="K298" s="45"/>
      <c r="L298" t="s">
        <v>133</v>
      </c>
      <c r="M298" t="s">
        <v>133</v>
      </c>
      <c r="N298" t="s">
        <v>120</v>
      </c>
      <c r="O298" s="91"/>
      <c r="P298" t="s">
        <v>1407</v>
      </c>
      <c r="Q298" t="s">
        <v>78</v>
      </c>
      <c r="R298" s="107"/>
      <c r="S298" s="107"/>
      <c r="T298" s="107"/>
      <c r="U298" s="107"/>
      <c r="W298" s="6"/>
      <c r="Y298"/>
      <c r="AA298" s="107"/>
      <c r="AI298"/>
      <c r="AJ298"/>
      <c r="AK298"/>
      <c r="AL298"/>
      <c r="AM298"/>
      <c r="AN298" s="6"/>
      <c r="AO298" s="34"/>
      <c r="AP298" s="6"/>
      <c r="AQ298" s="174"/>
      <c r="AR298" s="6"/>
      <c r="AS298" s="34"/>
      <c r="AT298" s="6"/>
      <c r="AU298" s="34"/>
      <c r="AV298" s="6"/>
      <c r="AW298" s="34"/>
      <c r="AX298" s="6"/>
      <c r="AY298" s="34"/>
      <c r="BA298"/>
      <c r="BB298"/>
      <c r="BD298" s="107"/>
      <c r="BF298" s="6"/>
      <c r="BG298" s="6"/>
      <c r="BI298" s="45"/>
      <c r="BM298">
        <v>295</v>
      </c>
    </row>
    <row r="299" spans="1:65" x14ac:dyDescent="0.3">
      <c r="A299" t="s">
        <v>1408</v>
      </c>
      <c r="B299" s="124">
        <v>46126</v>
      </c>
      <c r="C299" t="s">
        <v>115</v>
      </c>
      <c r="D299" t="s">
        <v>141</v>
      </c>
      <c r="E299" t="s">
        <v>214</v>
      </c>
      <c r="F299" t="s">
        <v>553</v>
      </c>
      <c r="G299" t="s">
        <v>97</v>
      </c>
      <c r="H299" t="s">
        <v>309</v>
      </c>
      <c r="I299" t="s">
        <v>310</v>
      </c>
      <c r="J299" t="s">
        <v>73</v>
      </c>
      <c r="K299" s="45"/>
      <c r="L299" t="s">
        <v>119</v>
      </c>
      <c r="M299" t="s">
        <v>119</v>
      </c>
      <c r="N299" t="s">
        <v>120</v>
      </c>
      <c r="O299" s="91">
        <v>590580.04</v>
      </c>
      <c r="P299" t="s">
        <v>1409</v>
      </c>
      <c r="Q299" t="s">
        <v>78</v>
      </c>
      <c r="R299" s="107"/>
      <c r="S299" s="107"/>
      <c r="T299" s="107"/>
      <c r="U299" s="107"/>
      <c r="W299" s="6"/>
      <c r="Y299"/>
      <c r="AA299" s="107"/>
      <c r="AI299"/>
      <c r="AJ299"/>
      <c r="AK299"/>
      <c r="AL299"/>
      <c r="AM299"/>
      <c r="AN299" s="6"/>
      <c r="AO299" s="34"/>
      <c r="AP299" s="6"/>
      <c r="AQ299" s="174"/>
      <c r="AR299" s="6"/>
      <c r="AS299" s="34"/>
      <c r="AT299" s="6"/>
      <c r="AU299" s="34"/>
      <c r="AV299" s="6"/>
      <c r="AW299" s="34"/>
      <c r="AX299" s="6"/>
      <c r="AY299" s="34"/>
      <c r="BA299"/>
      <c r="BB299"/>
      <c r="BD299" s="107"/>
      <c r="BF299" s="6"/>
      <c r="BG299" s="6"/>
      <c r="BI299" s="45"/>
      <c r="BM299">
        <v>296</v>
      </c>
    </row>
    <row r="300" spans="1:65" x14ac:dyDescent="0.3">
      <c r="A300" t="s">
        <v>1410</v>
      </c>
      <c r="B300" s="124">
        <v>46126</v>
      </c>
      <c r="C300" t="s">
        <v>115</v>
      </c>
      <c r="D300" t="s">
        <v>141</v>
      </c>
      <c r="E300" t="s">
        <v>214</v>
      </c>
      <c r="F300" t="s">
        <v>553</v>
      </c>
      <c r="G300" t="s">
        <v>136</v>
      </c>
      <c r="H300" t="s">
        <v>168</v>
      </c>
      <c r="I300" t="s">
        <v>647</v>
      </c>
      <c r="J300"/>
      <c r="K300" s="45"/>
      <c r="L300" t="s">
        <v>119</v>
      </c>
      <c r="M300" t="s">
        <v>119</v>
      </c>
      <c r="N300" t="s">
        <v>120</v>
      </c>
      <c r="O300" s="91"/>
      <c r="P300" t="s">
        <v>1411</v>
      </c>
      <c r="Q300" t="s">
        <v>78</v>
      </c>
      <c r="R300" s="107"/>
      <c r="S300" s="107"/>
      <c r="T300" s="107"/>
      <c r="U300" s="107"/>
      <c r="W300" s="6"/>
      <c r="Y300"/>
      <c r="AA300" s="107"/>
      <c r="AI300"/>
      <c r="AJ300"/>
      <c r="AK300"/>
      <c r="AL300"/>
      <c r="AM300"/>
      <c r="AN300" s="6"/>
      <c r="AO300" s="34"/>
      <c r="AP300" s="6"/>
      <c r="AQ300" s="174"/>
      <c r="AR300" s="6"/>
      <c r="AS300" s="34"/>
      <c r="AT300" s="6"/>
      <c r="AU300" s="34"/>
      <c r="AV300" s="6"/>
      <c r="AW300" s="34"/>
      <c r="AX300" s="6"/>
      <c r="AY300" s="34"/>
      <c r="BA300"/>
      <c r="BB300"/>
      <c r="BD300" s="107"/>
      <c r="BF300" s="6"/>
      <c r="BG300" s="6"/>
      <c r="BI300" s="45"/>
      <c r="BM300">
        <v>297</v>
      </c>
    </row>
    <row r="301" spans="1:65" x14ac:dyDescent="0.3">
      <c r="A301" t="s">
        <v>1412</v>
      </c>
      <c r="B301" s="124">
        <v>46126</v>
      </c>
      <c r="C301" t="s">
        <v>115</v>
      </c>
      <c r="D301" t="s">
        <v>141</v>
      </c>
      <c r="E301" t="s">
        <v>214</v>
      </c>
      <c r="F301" t="s">
        <v>553</v>
      </c>
      <c r="G301" t="s">
        <v>136</v>
      </c>
      <c r="H301" t="s">
        <v>168</v>
      </c>
      <c r="I301" t="s">
        <v>829</v>
      </c>
      <c r="J301"/>
      <c r="K301" s="45"/>
      <c r="L301" t="s">
        <v>119</v>
      </c>
      <c r="M301" t="s">
        <v>119</v>
      </c>
      <c r="N301" t="s">
        <v>120</v>
      </c>
      <c r="O301" s="91"/>
      <c r="P301" t="s">
        <v>1413</v>
      </c>
      <c r="Q301" t="s">
        <v>78</v>
      </c>
      <c r="R301" s="107"/>
      <c r="S301" s="107"/>
      <c r="T301" s="107"/>
      <c r="U301" s="107"/>
      <c r="W301" s="6"/>
      <c r="Y301"/>
      <c r="AA301" s="107"/>
      <c r="AI301"/>
      <c r="AJ301"/>
      <c r="AK301"/>
      <c r="AL301"/>
      <c r="AM301"/>
      <c r="AN301" s="6"/>
      <c r="AO301" s="34"/>
      <c r="AP301" s="6"/>
      <c r="AQ301" s="174"/>
      <c r="AR301" s="6"/>
      <c r="AS301" s="34"/>
      <c r="AT301" s="6"/>
      <c r="AU301" s="34"/>
      <c r="AV301" s="6"/>
      <c r="AW301" s="34"/>
      <c r="AX301" s="6"/>
      <c r="AY301" s="34"/>
      <c r="BA301"/>
      <c r="BB301"/>
      <c r="BD301" s="107"/>
      <c r="BF301" s="6"/>
      <c r="BG301" s="6"/>
      <c r="BI301" s="45"/>
      <c r="BM301">
        <v>298</v>
      </c>
    </row>
    <row r="302" spans="1:65" x14ac:dyDescent="0.3">
      <c r="A302" t="s">
        <v>1414</v>
      </c>
      <c r="B302" s="124">
        <v>46126</v>
      </c>
      <c r="C302" t="s">
        <v>115</v>
      </c>
      <c r="D302" t="s">
        <v>141</v>
      </c>
      <c r="E302" t="s">
        <v>214</v>
      </c>
      <c r="F302" t="s">
        <v>553</v>
      </c>
      <c r="G302" t="s">
        <v>97</v>
      </c>
      <c r="H302" t="s">
        <v>116</v>
      </c>
      <c r="I302" t="s">
        <v>117</v>
      </c>
      <c r="J302" t="s">
        <v>73</v>
      </c>
      <c r="K302" s="45"/>
      <c r="L302" t="s">
        <v>119</v>
      </c>
      <c r="M302" t="s">
        <v>119</v>
      </c>
      <c r="N302" t="s">
        <v>120</v>
      </c>
      <c r="O302" s="91">
        <v>25804952</v>
      </c>
      <c r="P302" t="s">
        <v>1415</v>
      </c>
      <c r="Q302" t="s">
        <v>78</v>
      </c>
      <c r="R302" s="107"/>
      <c r="S302" s="107"/>
      <c r="T302" s="107"/>
      <c r="U302" s="107"/>
      <c r="W302" s="6"/>
      <c r="Y302"/>
      <c r="AA302" s="107"/>
      <c r="AI302"/>
      <c r="AJ302"/>
      <c r="AK302"/>
      <c r="AL302"/>
      <c r="AM302"/>
      <c r="AN302" s="6"/>
      <c r="AO302" s="34"/>
      <c r="AP302" s="6"/>
      <c r="AQ302" s="174"/>
      <c r="AR302" s="6"/>
      <c r="AS302" s="34"/>
      <c r="AT302" s="6"/>
      <c r="AU302" s="34"/>
      <c r="AV302" s="6"/>
      <c r="AW302" s="34"/>
      <c r="AX302" s="6"/>
      <c r="AY302" s="34"/>
      <c r="BA302"/>
      <c r="BB302"/>
      <c r="BD302" s="107"/>
      <c r="BF302" s="6"/>
      <c r="BG302" s="6"/>
      <c r="BI302" s="45"/>
      <c r="BM302">
        <v>299</v>
      </c>
    </row>
    <row r="303" spans="1:65" x14ac:dyDescent="0.3">
      <c r="A303" t="s">
        <v>1416</v>
      </c>
      <c r="B303" s="124">
        <v>46126</v>
      </c>
      <c r="C303" t="s">
        <v>115</v>
      </c>
      <c r="D303" t="s">
        <v>141</v>
      </c>
      <c r="E303" t="s">
        <v>214</v>
      </c>
      <c r="F303" t="s">
        <v>553</v>
      </c>
      <c r="G303" t="s">
        <v>97</v>
      </c>
      <c r="H303" t="s">
        <v>116</v>
      </c>
      <c r="I303" t="s">
        <v>761</v>
      </c>
      <c r="J303" t="s">
        <v>170</v>
      </c>
      <c r="K303" s="45"/>
      <c r="L303" t="s">
        <v>119</v>
      </c>
      <c r="M303" t="s">
        <v>119</v>
      </c>
      <c r="N303" t="s">
        <v>120</v>
      </c>
      <c r="O303" s="91">
        <v>1543530</v>
      </c>
      <c r="P303" t="s">
        <v>1417</v>
      </c>
      <c r="Q303" t="s">
        <v>78</v>
      </c>
      <c r="R303" s="107"/>
      <c r="S303" s="107"/>
      <c r="T303" s="107"/>
      <c r="U303" s="107"/>
      <c r="W303" s="6"/>
      <c r="Y303"/>
      <c r="AA303" s="107"/>
      <c r="AI303"/>
      <c r="AJ303"/>
      <c r="AK303"/>
      <c r="AL303"/>
      <c r="AM303"/>
      <c r="AN303" s="6"/>
      <c r="AO303" s="34"/>
      <c r="AP303" s="6"/>
      <c r="AQ303" s="174"/>
      <c r="AR303" s="6"/>
      <c r="AS303" s="34"/>
      <c r="AT303" s="6"/>
      <c r="AU303" s="34"/>
      <c r="AV303" s="6"/>
      <c r="AW303" s="34"/>
      <c r="AX303" s="6"/>
      <c r="AY303" s="34"/>
      <c r="BA303"/>
      <c r="BB303"/>
      <c r="BD303" s="107"/>
      <c r="BF303" s="6"/>
      <c r="BG303" s="6"/>
      <c r="BI303" s="45"/>
      <c r="BM303">
        <v>300</v>
      </c>
    </row>
    <row r="304" spans="1:65" x14ac:dyDescent="0.3">
      <c r="A304" t="s">
        <v>1418</v>
      </c>
      <c r="B304" s="124">
        <v>46126</v>
      </c>
      <c r="C304" t="s">
        <v>115</v>
      </c>
      <c r="D304" t="s">
        <v>141</v>
      </c>
      <c r="E304" t="s">
        <v>214</v>
      </c>
      <c r="F304" t="s">
        <v>553</v>
      </c>
      <c r="G304" t="s">
        <v>97</v>
      </c>
      <c r="H304" t="s">
        <v>116</v>
      </c>
      <c r="I304" t="s">
        <v>765</v>
      </c>
      <c r="J304"/>
      <c r="K304" s="45"/>
      <c r="L304" t="s">
        <v>119</v>
      </c>
      <c r="M304" t="s">
        <v>119</v>
      </c>
      <c r="N304" t="s">
        <v>120</v>
      </c>
      <c r="O304" s="91"/>
      <c r="P304" t="s">
        <v>1419</v>
      </c>
      <c r="Q304" t="s">
        <v>78</v>
      </c>
      <c r="R304" s="107"/>
      <c r="S304" s="107"/>
      <c r="T304" s="107"/>
      <c r="U304" s="107"/>
      <c r="W304" s="6"/>
      <c r="Y304"/>
      <c r="AA304" s="107"/>
      <c r="AI304"/>
      <c r="AJ304"/>
      <c r="AK304"/>
      <c r="AL304"/>
      <c r="AM304"/>
      <c r="AN304" s="6"/>
      <c r="AO304" s="34"/>
      <c r="AP304" s="6"/>
      <c r="AQ304" s="174"/>
      <c r="AR304" s="6"/>
      <c r="AS304" s="34"/>
      <c r="AT304" s="6"/>
      <c r="AU304" s="34"/>
      <c r="AV304" s="6"/>
      <c r="AW304" s="34"/>
      <c r="AX304" s="6"/>
      <c r="AY304" s="34"/>
      <c r="BA304"/>
      <c r="BB304"/>
      <c r="BD304" s="107"/>
      <c r="BF304" s="6"/>
      <c r="BG304" s="6"/>
      <c r="BI304" s="45"/>
      <c r="BM304">
        <v>301</v>
      </c>
    </row>
    <row r="305" spans="1:65" x14ac:dyDescent="0.3">
      <c r="A305" t="s">
        <v>1420</v>
      </c>
      <c r="B305" s="124">
        <v>46126</v>
      </c>
      <c r="C305" t="s">
        <v>115</v>
      </c>
      <c r="D305" t="s">
        <v>141</v>
      </c>
      <c r="E305" t="s">
        <v>214</v>
      </c>
      <c r="F305" t="s">
        <v>553</v>
      </c>
      <c r="G305" t="s">
        <v>97</v>
      </c>
      <c r="H305" t="s">
        <v>116</v>
      </c>
      <c r="I305" t="s">
        <v>698</v>
      </c>
      <c r="J305" t="s">
        <v>73</v>
      </c>
      <c r="K305" s="45"/>
      <c r="L305" t="s">
        <v>119</v>
      </c>
      <c r="M305" t="s">
        <v>119</v>
      </c>
      <c r="N305" t="s">
        <v>120</v>
      </c>
      <c r="O305" s="91">
        <v>2671662.64</v>
      </c>
      <c r="P305" t="s">
        <v>1421</v>
      </c>
      <c r="Q305" t="s">
        <v>78</v>
      </c>
      <c r="R305" s="107"/>
      <c r="S305" s="107"/>
      <c r="T305" s="107"/>
      <c r="U305" s="107"/>
      <c r="W305" s="6"/>
      <c r="Y305"/>
      <c r="AA305" s="107"/>
      <c r="AI305"/>
      <c r="AJ305"/>
      <c r="AK305"/>
      <c r="AL305"/>
      <c r="AM305"/>
      <c r="AN305" s="6"/>
      <c r="AO305" s="34"/>
      <c r="AP305" s="6"/>
      <c r="AQ305" s="174"/>
      <c r="AR305" s="6"/>
      <c r="AS305" s="34"/>
      <c r="AT305" s="6"/>
      <c r="AU305" s="34"/>
      <c r="AV305" s="6"/>
      <c r="AW305" s="34"/>
      <c r="AX305" s="6"/>
      <c r="AY305" s="34"/>
      <c r="BA305"/>
      <c r="BB305"/>
      <c r="BD305" s="107"/>
      <c r="BF305" s="6"/>
      <c r="BG305" s="6"/>
      <c r="BI305" s="45"/>
      <c r="BM305">
        <v>302</v>
      </c>
    </row>
    <row r="306" spans="1:65" x14ac:dyDescent="0.3">
      <c r="A306" t="s">
        <v>1422</v>
      </c>
      <c r="B306" s="124">
        <v>46126</v>
      </c>
      <c r="C306" t="s">
        <v>115</v>
      </c>
      <c r="D306" t="s">
        <v>141</v>
      </c>
      <c r="E306" t="s">
        <v>214</v>
      </c>
      <c r="F306" t="s">
        <v>553</v>
      </c>
      <c r="G306" t="s">
        <v>97</v>
      </c>
      <c r="H306" t="s">
        <v>250</v>
      </c>
      <c r="I306" t="s">
        <v>251</v>
      </c>
      <c r="J306"/>
      <c r="K306" s="45"/>
      <c r="L306" t="s">
        <v>119</v>
      </c>
      <c r="M306" t="s">
        <v>119</v>
      </c>
      <c r="N306" t="s">
        <v>120</v>
      </c>
      <c r="O306" s="91"/>
      <c r="P306" t="s">
        <v>1423</v>
      </c>
      <c r="Q306" t="s">
        <v>78</v>
      </c>
      <c r="R306" s="107"/>
      <c r="S306" s="107"/>
      <c r="T306" s="107"/>
      <c r="U306" s="107"/>
      <c r="W306" s="6"/>
      <c r="Y306"/>
      <c r="AA306" s="107"/>
      <c r="AI306"/>
      <c r="AJ306"/>
      <c r="AK306"/>
      <c r="AL306"/>
      <c r="AM306"/>
      <c r="AN306" s="6"/>
      <c r="AO306" s="34"/>
      <c r="AP306" s="6"/>
      <c r="AQ306" s="174"/>
      <c r="AR306" s="6"/>
      <c r="AS306" s="34"/>
      <c r="AT306" s="6"/>
      <c r="AU306" s="34"/>
      <c r="AV306" s="6"/>
      <c r="AW306" s="34"/>
      <c r="AX306" s="6"/>
      <c r="AY306" s="34"/>
      <c r="BA306"/>
      <c r="BB306"/>
      <c r="BD306" s="107"/>
      <c r="BF306" s="6"/>
      <c r="BG306" s="6"/>
      <c r="BI306" s="45"/>
      <c r="BM306">
        <v>303</v>
      </c>
    </row>
    <row r="307" spans="1:65" x14ac:dyDescent="0.3">
      <c r="A307" t="s">
        <v>1424</v>
      </c>
      <c r="B307" s="124">
        <v>46126</v>
      </c>
      <c r="C307" t="s">
        <v>115</v>
      </c>
      <c r="D307" t="s">
        <v>141</v>
      </c>
      <c r="E307" t="s">
        <v>214</v>
      </c>
      <c r="F307" t="s">
        <v>553</v>
      </c>
      <c r="G307" t="s">
        <v>97</v>
      </c>
      <c r="H307" t="s">
        <v>181</v>
      </c>
      <c r="I307" t="s">
        <v>546</v>
      </c>
      <c r="J307" t="s">
        <v>73</v>
      </c>
      <c r="K307" s="45"/>
      <c r="L307" t="s">
        <v>119</v>
      </c>
      <c r="M307" t="s">
        <v>119</v>
      </c>
      <c r="N307" t="s">
        <v>120</v>
      </c>
      <c r="O307" s="91">
        <v>4031095.6</v>
      </c>
      <c r="P307" t="s">
        <v>1425</v>
      </c>
      <c r="Q307" t="s">
        <v>78</v>
      </c>
      <c r="R307" s="107"/>
      <c r="S307" s="107"/>
      <c r="T307" s="107"/>
      <c r="U307" s="107"/>
      <c r="W307" s="6"/>
      <c r="Y307"/>
      <c r="AA307" s="107"/>
      <c r="AI307"/>
      <c r="AJ307"/>
      <c r="AK307"/>
      <c r="AL307"/>
      <c r="AM307"/>
      <c r="AN307" s="6"/>
      <c r="AO307" s="34"/>
      <c r="AP307" s="6"/>
      <c r="AQ307" s="174"/>
      <c r="AR307" s="6"/>
      <c r="AS307" s="34"/>
      <c r="AT307" s="6"/>
      <c r="AU307" s="34"/>
      <c r="AV307" s="6"/>
      <c r="AW307" s="34"/>
      <c r="AX307" s="6"/>
      <c r="AY307" s="34"/>
      <c r="BA307"/>
      <c r="BB307"/>
      <c r="BD307" s="107"/>
      <c r="BF307" s="6"/>
      <c r="BG307" s="6"/>
      <c r="BI307" s="45"/>
      <c r="BM307">
        <v>304</v>
      </c>
    </row>
    <row r="308" spans="1:65" x14ac:dyDescent="0.3">
      <c r="A308" t="s">
        <v>1426</v>
      </c>
      <c r="B308" s="124">
        <v>46126</v>
      </c>
      <c r="C308" t="s">
        <v>115</v>
      </c>
      <c r="D308" t="s">
        <v>141</v>
      </c>
      <c r="E308" t="s">
        <v>214</v>
      </c>
      <c r="F308" t="s">
        <v>553</v>
      </c>
      <c r="G308" t="s">
        <v>97</v>
      </c>
      <c r="H308" t="s">
        <v>181</v>
      </c>
      <c r="I308" t="s">
        <v>1081</v>
      </c>
      <c r="J308"/>
      <c r="K308" s="45"/>
      <c r="L308" t="s">
        <v>119</v>
      </c>
      <c r="M308" t="s">
        <v>119</v>
      </c>
      <c r="N308" t="s">
        <v>120</v>
      </c>
      <c r="O308" s="91"/>
      <c r="P308" t="s">
        <v>1427</v>
      </c>
      <c r="Q308" t="s">
        <v>78</v>
      </c>
      <c r="R308" s="107"/>
      <c r="S308" s="107"/>
      <c r="T308" s="107"/>
      <c r="U308" s="107"/>
      <c r="W308" s="6"/>
      <c r="Y308"/>
      <c r="AA308" s="107"/>
      <c r="AI308"/>
      <c r="AJ308"/>
      <c r="AK308"/>
      <c r="AL308"/>
      <c r="AM308"/>
      <c r="AN308" s="6"/>
      <c r="AO308" s="34"/>
      <c r="AP308" s="6"/>
      <c r="AQ308" s="174"/>
      <c r="AR308" s="6"/>
      <c r="AS308" s="34"/>
      <c r="AT308" s="6"/>
      <c r="AU308" s="34"/>
      <c r="AV308" s="6"/>
      <c r="AW308" s="34"/>
      <c r="AX308" s="6"/>
      <c r="AY308" s="34"/>
      <c r="BA308"/>
      <c r="BB308"/>
      <c r="BD308" s="107"/>
      <c r="BF308" s="6"/>
      <c r="BG308" s="6"/>
      <c r="BI308" s="45"/>
      <c r="BM308">
        <v>305</v>
      </c>
    </row>
    <row r="309" spans="1:65" x14ac:dyDescent="0.3">
      <c r="A309" t="s">
        <v>1428</v>
      </c>
      <c r="B309" s="124">
        <v>46126</v>
      </c>
      <c r="C309" t="s">
        <v>133</v>
      </c>
      <c r="D309" t="s">
        <v>141</v>
      </c>
      <c r="E309" t="s">
        <v>214</v>
      </c>
      <c r="F309" t="s">
        <v>553</v>
      </c>
      <c r="G309" t="s">
        <v>97</v>
      </c>
      <c r="H309" t="s">
        <v>302</v>
      </c>
      <c r="I309" t="s">
        <v>306</v>
      </c>
      <c r="J309"/>
      <c r="K309" s="45"/>
      <c r="L309" t="s">
        <v>133</v>
      </c>
      <c r="M309" t="s">
        <v>133</v>
      </c>
      <c r="N309" t="s">
        <v>120</v>
      </c>
      <c r="O309" s="91"/>
      <c r="P309" t="s">
        <v>1429</v>
      </c>
      <c r="Q309" t="s">
        <v>78</v>
      </c>
      <c r="R309" s="107"/>
      <c r="S309" s="107"/>
      <c r="T309" s="107"/>
      <c r="U309" s="107"/>
      <c r="W309" s="6"/>
      <c r="Y309"/>
      <c r="AA309" s="107"/>
      <c r="AI309"/>
      <c r="AJ309"/>
      <c r="AK309"/>
      <c r="AL309"/>
      <c r="AM309"/>
      <c r="AN309" s="6"/>
      <c r="AO309" s="34"/>
      <c r="AP309" s="6"/>
      <c r="AQ309" s="174"/>
      <c r="AR309" s="6"/>
      <c r="AS309" s="34"/>
      <c r="AT309" s="6"/>
      <c r="AU309" s="34"/>
      <c r="AV309" s="6"/>
      <c r="AW309" s="34"/>
      <c r="AX309" s="6"/>
      <c r="AY309" s="34"/>
      <c r="BA309"/>
      <c r="BB309"/>
      <c r="BD309" s="107"/>
      <c r="BF309" s="6"/>
      <c r="BG309" s="6"/>
      <c r="BI309" s="45"/>
      <c r="BM309">
        <v>306</v>
      </c>
    </row>
    <row r="310" spans="1:65" x14ac:dyDescent="0.3">
      <c r="A310" t="s">
        <v>1430</v>
      </c>
      <c r="B310" s="124">
        <v>46126</v>
      </c>
      <c r="C310" t="s">
        <v>115</v>
      </c>
      <c r="D310" t="s">
        <v>141</v>
      </c>
      <c r="E310" t="s">
        <v>214</v>
      </c>
      <c r="F310" t="s">
        <v>553</v>
      </c>
      <c r="G310" t="s">
        <v>97</v>
      </c>
      <c r="H310" t="s">
        <v>309</v>
      </c>
      <c r="I310" t="s">
        <v>1353</v>
      </c>
      <c r="J310"/>
      <c r="K310" s="45"/>
      <c r="L310" t="s">
        <v>119</v>
      </c>
      <c r="M310" t="s">
        <v>119</v>
      </c>
      <c r="N310" t="s">
        <v>120</v>
      </c>
      <c r="O310" s="91"/>
      <c r="P310" t="s">
        <v>1431</v>
      </c>
      <c r="Q310" t="s">
        <v>78</v>
      </c>
      <c r="R310" s="107"/>
      <c r="S310" s="107"/>
      <c r="T310" s="107"/>
      <c r="U310" s="107"/>
      <c r="W310" s="6"/>
      <c r="Y310"/>
      <c r="AA310" s="107"/>
      <c r="AI310"/>
      <c r="AJ310"/>
      <c r="AK310"/>
      <c r="AL310"/>
      <c r="AM310"/>
      <c r="AN310" s="6"/>
      <c r="AO310" s="34"/>
      <c r="AP310" s="6"/>
      <c r="AQ310" s="174"/>
      <c r="AR310" s="6"/>
      <c r="AS310" s="34"/>
      <c r="AT310" s="6"/>
      <c r="AU310" s="34"/>
      <c r="AV310" s="6"/>
      <c r="AW310" s="34"/>
      <c r="AX310" s="6"/>
      <c r="AY310" s="34"/>
      <c r="BA310"/>
      <c r="BB310"/>
      <c r="BD310" s="107"/>
      <c r="BF310" s="6"/>
      <c r="BG310" s="6"/>
      <c r="BI310" s="45"/>
      <c r="BM310">
        <v>307</v>
      </c>
    </row>
    <row r="311" spans="1:65" x14ac:dyDescent="0.3">
      <c r="A311" t="s">
        <v>1432</v>
      </c>
      <c r="B311" s="124">
        <v>46126</v>
      </c>
      <c r="C311" t="s">
        <v>115</v>
      </c>
      <c r="D311" t="s">
        <v>141</v>
      </c>
      <c r="E311" t="s">
        <v>214</v>
      </c>
      <c r="F311" t="s">
        <v>553</v>
      </c>
      <c r="G311" t="s">
        <v>97</v>
      </c>
      <c r="H311" t="s">
        <v>309</v>
      </c>
      <c r="I311" t="s">
        <v>310</v>
      </c>
      <c r="J311" t="s">
        <v>73</v>
      </c>
      <c r="K311" s="45"/>
      <c r="L311" t="s">
        <v>119</v>
      </c>
      <c r="M311" t="s">
        <v>119</v>
      </c>
      <c r="N311" t="s">
        <v>120</v>
      </c>
      <c r="O311" s="91">
        <v>590580.04</v>
      </c>
      <c r="P311" t="s">
        <v>1433</v>
      </c>
      <c r="Q311" t="s">
        <v>78</v>
      </c>
      <c r="R311" s="107"/>
      <c r="S311" s="107"/>
      <c r="T311" s="107"/>
      <c r="U311" s="107"/>
      <c r="W311" s="6"/>
      <c r="Y311"/>
      <c r="AA311" s="107"/>
      <c r="AI311"/>
      <c r="AJ311"/>
      <c r="AK311"/>
      <c r="AL311"/>
      <c r="AM311"/>
      <c r="AN311" s="6"/>
      <c r="AO311" s="34"/>
      <c r="AP311" s="6"/>
      <c r="AQ311" s="174"/>
      <c r="AR311" s="6"/>
      <c r="AS311" s="34"/>
      <c r="AT311" s="6"/>
      <c r="AU311" s="34"/>
      <c r="AV311" s="6"/>
      <c r="AW311" s="34"/>
      <c r="AX311" s="6"/>
      <c r="AY311" s="34"/>
      <c r="BA311"/>
      <c r="BB311"/>
      <c r="BD311" s="107"/>
      <c r="BF311" s="6"/>
      <c r="BG311" s="6"/>
      <c r="BI311" s="45"/>
      <c r="BM311">
        <v>308</v>
      </c>
    </row>
    <row r="312" spans="1:65" x14ac:dyDescent="0.3">
      <c r="A312" t="s">
        <v>1434</v>
      </c>
      <c r="B312" s="124">
        <v>46126</v>
      </c>
      <c r="C312" t="s">
        <v>115</v>
      </c>
      <c r="D312" t="s">
        <v>141</v>
      </c>
      <c r="E312" t="s">
        <v>214</v>
      </c>
      <c r="F312" t="s">
        <v>553</v>
      </c>
      <c r="G312" t="s">
        <v>97</v>
      </c>
      <c r="H312" t="s">
        <v>632</v>
      </c>
      <c r="I312" t="s">
        <v>1056</v>
      </c>
      <c r="J312" t="s">
        <v>170</v>
      </c>
      <c r="K312" s="45"/>
      <c r="L312" t="s">
        <v>119</v>
      </c>
      <c r="M312" t="s">
        <v>119</v>
      </c>
      <c r="N312" t="s">
        <v>120</v>
      </c>
      <c r="O312" s="91">
        <v>1384844</v>
      </c>
      <c r="P312" t="s">
        <v>1435</v>
      </c>
      <c r="Q312" t="s">
        <v>78</v>
      </c>
      <c r="R312" s="107"/>
      <c r="S312" s="107"/>
      <c r="T312" s="107"/>
      <c r="U312" s="107"/>
      <c r="W312" s="6"/>
      <c r="Y312"/>
      <c r="AA312" s="107"/>
      <c r="AI312"/>
      <c r="AJ312"/>
      <c r="AK312"/>
      <c r="AL312"/>
      <c r="AM312"/>
      <c r="AN312" s="6"/>
      <c r="AO312" s="34"/>
      <c r="AP312" s="6"/>
      <c r="AQ312" s="174"/>
      <c r="AR312" s="6"/>
      <c r="AS312" s="34"/>
      <c r="AT312" s="6"/>
      <c r="AU312" s="34"/>
      <c r="AV312" s="6"/>
      <c r="AW312" s="34"/>
      <c r="AX312" s="6"/>
      <c r="AY312" s="34"/>
      <c r="BA312"/>
      <c r="BB312"/>
      <c r="BD312" s="107"/>
      <c r="BF312" s="6"/>
      <c r="BG312" s="6"/>
      <c r="BI312" s="45"/>
      <c r="BM312">
        <v>309</v>
      </c>
    </row>
    <row r="313" spans="1:65" x14ac:dyDescent="0.3">
      <c r="A313" t="s">
        <v>1436</v>
      </c>
      <c r="B313" s="124">
        <v>46126</v>
      </c>
      <c r="C313" t="s">
        <v>115</v>
      </c>
      <c r="D313" t="s">
        <v>141</v>
      </c>
      <c r="E313" t="s">
        <v>214</v>
      </c>
      <c r="F313" t="s">
        <v>553</v>
      </c>
      <c r="G313" t="s">
        <v>136</v>
      </c>
      <c r="H313" t="s">
        <v>168</v>
      </c>
      <c r="I313" t="s">
        <v>829</v>
      </c>
      <c r="J313"/>
      <c r="K313" s="45"/>
      <c r="L313" t="s">
        <v>119</v>
      </c>
      <c r="M313" t="s">
        <v>119</v>
      </c>
      <c r="N313" t="s">
        <v>120</v>
      </c>
      <c r="O313" s="91"/>
      <c r="P313" t="s">
        <v>1437</v>
      </c>
      <c r="Q313" t="s">
        <v>78</v>
      </c>
      <c r="R313" s="107"/>
      <c r="S313" s="107"/>
      <c r="T313" s="107"/>
      <c r="U313" s="107"/>
      <c r="W313" s="6"/>
      <c r="Y313"/>
      <c r="AA313" s="107"/>
      <c r="AI313"/>
      <c r="AJ313"/>
      <c r="AK313"/>
      <c r="AL313"/>
      <c r="AM313"/>
      <c r="AN313" s="6"/>
      <c r="AO313" s="34"/>
      <c r="AP313" s="6"/>
      <c r="AQ313" s="174"/>
      <c r="AR313" s="6"/>
      <c r="AS313" s="34"/>
      <c r="AT313" s="6"/>
      <c r="AU313" s="34"/>
      <c r="AV313" s="6"/>
      <c r="AW313" s="34"/>
      <c r="AX313" s="6"/>
      <c r="AY313" s="34"/>
      <c r="BA313"/>
      <c r="BB313"/>
      <c r="BD313" s="107"/>
      <c r="BF313" s="6"/>
      <c r="BG313" s="6"/>
      <c r="BI313" s="45"/>
      <c r="BM313">
        <v>310</v>
      </c>
    </row>
    <row r="314" spans="1:65" x14ac:dyDescent="0.3">
      <c r="A314" t="s">
        <v>1438</v>
      </c>
      <c r="B314" s="124">
        <v>46126</v>
      </c>
      <c r="C314" t="s">
        <v>115</v>
      </c>
      <c r="D314" t="s">
        <v>141</v>
      </c>
      <c r="E314" t="s">
        <v>214</v>
      </c>
      <c r="F314" t="s">
        <v>553</v>
      </c>
      <c r="G314" t="s">
        <v>136</v>
      </c>
      <c r="H314" t="s">
        <v>168</v>
      </c>
      <c r="I314" t="s">
        <v>647</v>
      </c>
      <c r="J314"/>
      <c r="K314" s="45"/>
      <c r="L314" t="s">
        <v>119</v>
      </c>
      <c r="M314" t="s">
        <v>119</v>
      </c>
      <c r="N314" t="s">
        <v>120</v>
      </c>
      <c r="O314" s="91"/>
      <c r="P314" t="s">
        <v>1439</v>
      </c>
      <c r="Q314" t="s">
        <v>78</v>
      </c>
      <c r="R314" s="107"/>
      <c r="S314" s="107"/>
      <c r="T314" s="107"/>
      <c r="U314" s="107"/>
      <c r="W314" s="6"/>
      <c r="Y314"/>
      <c r="AA314" s="107"/>
      <c r="AI314"/>
      <c r="AJ314"/>
      <c r="AK314"/>
      <c r="AL314"/>
      <c r="AM314"/>
      <c r="AN314" s="6"/>
      <c r="AO314" s="34"/>
      <c r="AP314" s="6"/>
      <c r="AQ314" s="174"/>
      <c r="AR314" s="6"/>
      <c r="AS314" s="34"/>
      <c r="AT314" s="6"/>
      <c r="AU314" s="34"/>
      <c r="AV314" s="6"/>
      <c r="AW314" s="34"/>
      <c r="AX314" s="6"/>
      <c r="AY314" s="34"/>
      <c r="BA314"/>
      <c r="BB314"/>
      <c r="BD314" s="107"/>
      <c r="BF314" s="6"/>
      <c r="BG314" s="6"/>
      <c r="BI314" s="45"/>
      <c r="BM314">
        <v>311</v>
      </c>
    </row>
    <row r="315" spans="1:65" x14ac:dyDescent="0.3">
      <c r="A315" t="s">
        <v>1440</v>
      </c>
      <c r="B315" s="124">
        <v>46126</v>
      </c>
      <c r="C315" t="s">
        <v>115</v>
      </c>
      <c r="D315" t="s">
        <v>141</v>
      </c>
      <c r="E315" t="s">
        <v>367</v>
      </c>
      <c r="F315" t="s">
        <v>368</v>
      </c>
      <c r="G315" t="s">
        <v>97</v>
      </c>
      <c r="H315" t="s">
        <v>116</v>
      </c>
      <c r="I315" t="s">
        <v>117</v>
      </c>
      <c r="J315" t="s">
        <v>73</v>
      </c>
      <c r="K315" s="45"/>
      <c r="L315" t="s">
        <v>119</v>
      </c>
      <c r="M315" t="s">
        <v>119</v>
      </c>
      <c r="N315" t="s">
        <v>120</v>
      </c>
      <c r="O315" s="91">
        <v>352397.22</v>
      </c>
      <c r="P315" t="s">
        <v>1441</v>
      </c>
      <c r="Q315" t="s">
        <v>78</v>
      </c>
      <c r="R315" s="107"/>
      <c r="S315" s="107"/>
      <c r="T315" s="107"/>
      <c r="U315" s="107"/>
      <c r="W315" s="6"/>
      <c r="Y315"/>
      <c r="AA315" s="107"/>
      <c r="AI315"/>
      <c r="AJ315"/>
      <c r="AK315"/>
      <c r="AL315"/>
      <c r="AM315"/>
      <c r="AN315" s="6"/>
      <c r="AO315" s="34"/>
      <c r="AP315" s="6"/>
      <c r="AQ315" s="174"/>
      <c r="AR315" s="6"/>
      <c r="AS315" s="34"/>
      <c r="AT315" s="6"/>
      <c r="AU315" s="34"/>
      <c r="AV315" s="6"/>
      <c r="AW315" s="34"/>
      <c r="AX315" s="6"/>
      <c r="AY315" s="34"/>
      <c r="BA315"/>
      <c r="BB315"/>
      <c r="BD315" s="107"/>
      <c r="BF315" s="6"/>
      <c r="BG315" s="6"/>
      <c r="BI315" s="45"/>
      <c r="BM315">
        <v>312</v>
      </c>
    </row>
    <row r="316" spans="1:65" x14ac:dyDescent="0.3">
      <c r="A316" t="s">
        <v>1442</v>
      </c>
      <c r="B316" s="124">
        <v>46126</v>
      </c>
      <c r="C316" t="s">
        <v>115</v>
      </c>
      <c r="D316" t="s">
        <v>141</v>
      </c>
      <c r="E316" t="s">
        <v>367</v>
      </c>
      <c r="F316" t="s">
        <v>368</v>
      </c>
      <c r="G316" t="s">
        <v>97</v>
      </c>
      <c r="H316" t="s">
        <v>116</v>
      </c>
      <c r="I316" t="s">
        <v>761</v>
      </c>
      <c r="J316" t="s">
        <v>73</v>
      </c>
      <c r="K316" s="45"/>
      <c r="L316" t="s">
        <v>119</v>
      </c>
      <c r="M316" t="s">
        <v>119</v>
      </c>
      <c r="N316" t="s">
        <v>120</v>
      </c>
      <c r="O316" s="91">
        <v>128180.82</v>
      </c>
      <c r="P316" t="s">
        <v>1443</v>
      </c>
      <c r="Q316" t="s">
        <v>78</v>
      </c>
      <c r="R316" s="107"/>
      <c r="S316" s="107"/>
      <c r="T316" s="107"/>
      <c r="U316" s="107"/>
      <c r="W316" s="6"/>
      <c r="Y316"/>
      <c r="AA316" s="107"/>
      <c r="AI316"/>
      <c r="AJ316"/>
      <c r="AK316"/>
      <c r="AL316"/>
      <c r="AM316"/>
      <c r="AN316" s="6"/>
      <c r="AO316" s="34"/>
      <c r="AP316" s="6"/>
      <c r="AQ316" s="174"/>
      <c r="AR316" s="6"/>
      <c r="AS316" s="34"/>
      <c r="AT316" s="6"/>
      <c r="AU316" s="34"/>
      <c r="AV316" s="6"/>
      <c r="AW316" s="34"/>
      <c r="AX316" s="6"/>
      <c r="AY316" s="34"/>
      <c r="BA316"/>
      <c r="BB316"/>
      <c r="BD316" s="107"/>
      <c r="BF316" s="6"/>
      <c r="BG316" s="6"/>
      <c r="BI316" s="45"/>
      <c r="BM316">
        <v>313</v>
      </c>
    </row>
    <row r="317" spans="1:65" x14ac:dyDescent="0.3">
      <c r="A317" t="s">
        <v>1444</v>
      </c>
      <c r="B317" s="124">
        <v>46126</v>
      </c>
      <c r="C317" t="s">
        <v>115</v>
      </c>
      <c r="D317" t="s">
        <v>141</v>
      </c>
      <c r="E317" t="s">
        <v>367</v>
      </c>
      <c r="F317" t="s">
        <v>368</v>
      </c>
      <c r="G317" t="s">
        <v>97</v>
      </c>
      <c r="H317" t="s">
        <v>116</v>
      </c>
      <c r="I317" t="s">
        <v>698</v>
      </c>
      <c r="J317" t="s">
        <v>73</v>
      </c>
      <c r="K317" s="45"/>
      <c r="L317" t="s">
        <v>119</v>
      </c>
      <c r="M317" t="s">
        <v>119</v>
      </c>
      <c r="N317" t="s">
        <v>120</v>
      </c>
      <c r="O317" s="91">
        <v>287604.36</v>
      </c>
      <c r="P317" t="s">
        <v>1445</v>
      </c>
      <c r="Q317" t="s">
        <v>78</v>
      </c>
      <c r="R317" s="107"/>
      <c r="S317" s="107"/>
      <c r="T317" s="107"/>
      <c r="U317" s="107"/>
      <c r="W317" s="6"/>
      <c r="Y317"/>
      <c r="AA317" s="107"/>
      <c r="AI317"/>
      <c r="AJ317"/>
      <c r="AK317"/>
      <c r="AL317"/>
      <c r="AM317"/>
      <c r="AN317" s="6"/>
      <c r="AO317" s="34"/>
      <c r="AP317" s="6"/>
      <c r="AQ317" s="174"/>
      <c r="AR317" s="6"/>
      <c r="AS317" s="34"/>
      <c r="AT317" s="6"/>
      <c r="AU317" s="34"/>
      <c r="AV317" s="6"/>
      <c r="AW317" s="34"/>
      <c r="AX317" s="6"/>
      <c r="AY317" s="34"/>
      <c r="BA317"/>
      <c r="BB317"/>
      <c r="BD317" s="107"/>
      <c r="BF317" s="6"/>
      <c r="BG317" s="6"/>
      <c r="BI317" s="45"/>
      <c r="BM317">
        <v>314</v>
      </c>
    </row>
    <row r="318" spans="1:65" x14ac:dyDescent="0.3">
      <c r="A318" t="s">
        <v>1446</v>
      </c>
      <c r="B318" s="124">
        <v>46126</v>
      </c>
      <c r="C318" t="s">
        <v>115</v>
      </c>
      <c r="D318" t="s">
        <v>141</v>
      </c>
      <c r="E318" t="s">
        <v>367</v>
      </c>
      <c r="F318" t="s">
        <v>368</v>
      </c>
      <c r="G318" t="s">
        <v>97</v>
      </c>
      <c r="H318" t="s">
        <v>250</v>
      </c>
      <c r="I318" t="s">
        <v>251</v>
      </c>
      <c r="J318" t="s">
        <v>118</v>
      </c>
      <c r="K318" s="45"/>
      <c r="L318" t="s">
        <v>119</v>
      </c>
      <c r="M318" t="s">
        <v>119</v>
      </c>
      <c r="N318" t="s">
        <v>120</v>
      </c>
      <c r="O318" s="91">
        <v>457541</v>
      </c>
      <c r="P318" t="s">
        <v>1447</v>
      </c>
      <c r="Q318" t="s">
        <v>78</v>
      </c>
      <c r="R318" s="107"/>
      <c r="S318" s="107"/>
      <c r="T318" s="107"/>
      <c r="U318" s="107"/>
      <c r="W318" s="6"/>
      <c r="Y318"/>
      <c r="AA318" s="107"/>
      <c r="AI318"/>
      <c r="AJ318"/>
      <c r="AK318"/>
      <c r="AL318"/>
      <c r="AM318"/>
      <c r="AN318" s="6"/>
      <c r="AO318" s="34"/>
      <c r="AP318" s="6"/>
      <c r="AQ318" s="174"/>
      <c r="AR318" s="6"/>
      <c r="AS318" s="34"/>
      <c r="AT318" s="6"/>
      <c r="AU318" s="34"/>
      <c r="AV318" s="6"/>
      <c r="AW318" s="34"/>
      <c r="AX318" s="6"/>
      <c r="AY318" s="34"/>
      <c r="BA318"/>
      <c r="BB318"/>
      <c r="BD318" s="107"/>
      <c r="BF318" s="6"/>
      <c r="BG318" s="6"/>
      <c r="BI318" s="45"/>
      <c r="BM318">
        <v>315</v>
      </c>
    </row>
    <row r="319" spans="1:65" x14ac:dyDescent="0.3">
      <c r="A319" t="s">
        <v>1448</v>
      </c>
      <c r="B319" s="124">
        <v>46126</v>
      </c>
      <c r="C319" t="s">
        <v>115</v>
      </c>
      <c r="D319" t="s">
        <v>141</v>
      </c>
      <c r="E319" t="s">
        <v>367</v>
      </c>
      <c r="F319" t="s">
        <v>368</v>
      </c>
      <c r="G319" t="s">
        <v>97</v>
      </c>
      <c r="H319" t="s">
        <v>309</v>
      </c>
      <c r="I319" t="s">
        <v>1353</v>
      </c>
      <c r="J319" t="s">
        <v>118</v>
      </c>
      <c r="K319" s="45"/>
      <c r="L319" t="s">
        <v>119</v>
      </c>
      <c r="M319" t="s">
        <v>119</v>
      </c>
      <c r="N319" t="s">
        <v>120</v>
      </c>
      <c r="O319" s="91">
        <v>26198</v>
      </c>
      <c r="P319" t="s">
        <v>1449</v>
      </c>
      <c r="Q319" t="s">
        <v>78</v>
      </c>
      <c r="R319" s="107"/>
      <c r="S319" s="107"/>
      <c r="T319" s="107"/>
      <c r="U319" s="107"/>
      <c r="W319" s="6"/>
      <c r="Y319"/>
      <c r="AA319" s="107"/>
      <c r="AI319"/>
      <c r="AJ319"/>
      <c r="AK319"/>
      <c r="AL319"/>
      <c r="AM319"/>
      <c r="AN319" s="6"/>
      <c r="AO319" s="34"/>
      <c r="AP319" s="6"/>
      <c r="AQ319" s="174"/>
      <c r="AR319" s="6"/>
      <c r="AS319" s="34"/>
      <c r="AT319" s="6"/>
      <c r="AU319" s="34"/>
      <c r="AV319" s="6"/>
      <c r="AW319" s="34"/>
      <c r="AX319" s="6"/>
      <c r="AY319" s="34"/>
      <c r="BA319"/>
      <c r="BB319"/>
      <c r="BD319" s="107"/>
      <c r="BF319" s="6"/>
      <c r="BG319" s="6"/>
      <c r="BI319" s="45"/>
      <c r="BM319">
        <v>316</v>
      </c>
    </row>
    <row r="320" spans="1:65" x14ac:dyDescent="0.3">
      <c r="A320" t="s">
        <v>1450</v>
      </c>
      <c r="B320" s="124">
        <v>46126</v>
      </c>
      <c r="C320" t="s">
        <v>115</v>
      </c>
      <c r="D320" t="s">
        <v>141</v>
      </c>
      <c r="E320" t="s">
        <v>367</v>
      </c>
      <c r="F320" t="s">
        <v>368</v>
      </c>
      <c r="G320" t="s">
        <v>97</v>
      </c>
      <c r="H320" t="s">
        <v>309</v>
      </c>
      <c r="I320" t="s">
        <v>310</v>
      </c>
      <c r="J320" t="s">
        <v>118</v>
      </c>
      <c r="K320" s="45"/>
      <c r="L320" t="s">
        <v>119</v>
      </c>
      <c r="M320" t="s">
        <v>119</v>
      </c>
      <c r="N320" t="s">
        <v>120</v>
      </c>
      <c r="O320" s="91">
        <v>59438</v>
      </c>
      <c r="P320" t="s">
        <v>1451</v>
      </c>
      <c r="Q320" t="s">
        <v>78</v>
      </c>
      <c r="R320" s="107"/>
      <c r="S320" s="107"/>
      <c r="T320" s="107"/>
      <c r="U320" s="107"/>
      <c r="W320" s="6"/>
      <c r="Y320"/>
      <c r="AA320" s="107"/>
      <c r="AI320"/>
      <c r="AJ320"/>
      <c r="AK320"/>
      <c r="AL320"/>
      <c r="AM320"/>
      <c r="AN320" s="6"/>
      <c r="AO320" s="34"/>
      <c r="AP320" s="6"/>
      <c r="AQ320" s="174"/>
      <c r="AR320" s="6"/>
      <c r="AS320" s="34"/>
      <c r="AT320" s="6"/>
      <c r="AU320" s="34"/>
      <c r="AV320" s="6"/>
      <c r="AW320" s="34"/>
      <c r="AX320" s="6"/>
      <c r="AY320" s="34"/>
      <c r="BA320"/>
      <c r="BB320"/>
      <c r="BD320" s="107"/>
      <c r="BF320" s="6"/>
      <c r="BG320" s="6"/>
      <c r="BI320" s="45"/>
      <c r="BM320">
        <v>317</v>
      </c>
    </row>
    <row r="321" spans="1:65" x14ac:dyDescent="0.3">
      <c r="A321" t="s">
        <v>1452</v>
      </c>
      <c r="B321" s="124">
        <v>46126</v>
      </c>
      <c r="C321" t="s">
        <v>115</v>
      </c>
      <c r="D321" t="s">
        <v>141</v>
      </c>
      <c r="E321" t="s">
        <v>367</v>
      </c>
      <c r="F321" t="s">
        <v>368</v>
      </c>
      <c r="G321" t="s">
        <v>97</v>
      </c>
      <c r="H321" t="s">
        <v>181</v>
      </c>
      <c r="I321" t="s">
        <v>546</v>
      </c>
      <c r="J321" t="s">
        <v>118</v>
      </c>
      <c r="K321" s="45"/>
      <c r="L321" t="s">
        <v>119</v>
      </c>
      <c r="M321" t="s">
        <v>119</v>
      </c>
      <c r="N321" t="s">
        <v>120</v>
      </c>
      <c r="O321" s="91">
        <v>81918</v>
      </c>
      <c r="P321" t="s">
        <v>1453</v>
      </c>
      <c r="Q321" t="s">
        <v>78</v>
      </c>
      <c r="R321" s="107"/>
      <c r="S321" s="107"/>
      <c r="T321" s="107"/>
      <c r="U321" s="107"/>
      <c r="W321" s="6"/>
      <c r="Y321"/>
      <c r="AA321" s="107"/>
      <c r="AI321"/>
      <c r="AJ321"/>
      <c r="AK321"/>
      <c r="AL321"/>
      <c r="AM321"/>
      <c r="AN321" s="6"/>
      <c r="AO321" s="34"/>
      <c r="AP321" s="6"/>
      <c r="AQ321" s="174"/>
      <c r="AR321" s="6"/>
      <c r="AS321" s="34"/>
      <c r="AT321" s="6"/>
      <c r="AU321" s="34"/>
      <c r="AV321" s="6"/>
      <c r="AW321" s="34"/>
      <c r="AX321" s="6"/>
      <c r="AY321" s="34"/>
      <c r="BA321"/>
      <c r="BB321"/>
      <c r="BD321" s="107"/>
      <c r="BF321" s="6"/>
      <c r="BG321" s="6"/>
      <c r="BI321" s="45"/>
      <c r="BM321">
        <v>318</v>
      </c>
    </row>
    <row r="322" spans="1:65" x14ac:dyDescent="0.3">
      <c r="A322" t="s">
        <v>1454</v>
      </c>
      <c r="B322" s="124">
        <v>46126</v>
      </c>
      <c r="C322" t="s">
        <v>115</v>
      </c>
      <c r="D322" t="s">
        <v>141</v>
      </c>
      <c r="E322" t="s">
        <v>683</v>
      </c>
      <c r="F322" t="s">
        <v>684</v>
      </c>
      <c r="G322" t="s">
        <v>97</v>
      </c>
      <c r="H322" t="s">
        <v>632</v>
      </c>
      <c r="I322" t="s">
        <v>1056</v>
      </c>
      <c r="J322" t="s">
        <v>118</v>
      </c>
      <c r="K322" s="45"/>
      <c r="L322" t="s">
        <v>119</v>
      </c>
      <c r="M322" t="s">
        <v>119</v>
      </c>
      <c r="N322" t="s">
        <v>120</v>
      </c>
      <c r="O322" s="91">
        <v>3000</v>
      </c>
      <c r="P322" t="s">
        <v>1455</v>
      </c>
      <c r="Q322" t="s">
        <v>78</v>
      </c>
      <c r="R322" s="107"/>
      <c r="S322" s="107"/>
      <c r="T322" s="107"/>
      <c r="U322" s="107"/>
      <c r="W322" s="6"/>
      <c r="Y322"/>
      <c r="AA322" s="107"/>
      <c r="AI322"/>
      <c r="AJ322"/>
      <c r="AK322"/>
      <c r="AL322"/>
      <c r="AM322"/>
      <c r="AN322" s="6"/>
      <c r="AO322" s="34"/>
      <c r="AP322" s="6"/>
      <c r="AQ322" s="174"/>
      <c r="AR322" s="6"/>
      <c r="AS322" s="34"/>
      <c r="AT322" s="6"/>
      <c r="AU322" s="34"/>
      <c r="AV322" s="6"/>
      <c r="AW322" s="34"/>
      <c r="AX322" s="6"/>
      <c r="AY322" s="34"/>
      <c r="BA322"/>
      <c r="BB322"/>
      <c r="BD322" s="107"/>
      <c r="BF322" s="6"/>
      <c r="BG322" s="6"/>
      <c r="BI322" s="45"/>
      <c r="BM322">
        <v>319</v>
      </c>
    </row>
    <row r="323" spans="1:65" x14ac:dyDescent="0.3">
      <c r="A323" t="s">
        <v>1456</v>
      </c>
      <c r="B323" s="124">
        <v>46126</v>
      </c>
      <c r="C323" t="s">
        <v>115</v>
      </c>
      <c r="D323" t="s">
        <v>141</v>
      </c>
      <c r="E323" t="s">
        <v>683</v>
      </c>
      <c r="F323" t="s">
        <v>684</v>
      </c>
      <c r="G323" t="s">
        <v>97</v>
      </c>
      <c r="H323" t="s">
        <v>116</v>
      </c>
      <c r="I323" t="s">
        <v>765</v>
      </c>
      <c r="J323" t="s">
        <v>118</v>
      </c>
      <c r="K323" s="45"/>
      <c r="L323" t="s">
        <v>119</v>
      </c>
      <c r="M323" t="s">
        <v>119</v>
      </c>
      <c r="N323" t="s">
        <v>120</v>
      </c>
      <c r="O323" s="91">
        <v>30000</v>
      </c>
      <c r="P323" t="s">
        <v>1457</v>
      </c>
      <c r="Q323" t="s">
        <v>78</v>
      </c>
      <c r="R323" s="107"/>
      <c r="S323" s="107"/>
      <c r="T323" s="107"/>
      <c r="U323" s="107"/>
      <c r="W323" s="6"/>
      <c r="Y323"/>
      <c r="AA323" s="107"/>
      <c r="AI323"/>
      <c r="AJ323"/>
      <c r="AK323"/>
      <c r="AL323"/>
      <c r="AM323"/>
      <c r="AN323" s="6"/>
      <c r="AO323" s="34"/>
      <c r="AP323" s="6"/>
      <c r="AQ323" s="174"/>
      <c r="AR323" s="6"/>
      <c r="AS323" s="34"/>
      <c r="AT323" s="6"/>
      <c r="AU323" s="34"/>
      <c r="AV323" s="6"/>
      <c r="AW323" s="34"/>
      <c r="AX323" s="6"/>
      <c r="AY323" s="34"/>
      <c r="BA323"/>
      <c r="BB323"/>
      <c r="BD323" s="107"/>
      <c r="BF323" s="6"/>
      <c r="BG323" s="6"/>
      <c r="BI323" s="45"/>
      <c r="BM323">
        <v>320</v>
      </c>
    </row>
    <row r="324" spans="1:65" x14ac:dyDescent="0.3">
      <c r="A324" t="s">
        <v>1458</v>
      </c>
      <c r="B324" s="124">
        <v>46126</v>
      </c>
      <c r="C324" t="s">
        <v>115</v>
      </c>
      <c r="D324" t="s">
        <v>141</v>
      </c>
      <c r="E324" t="s">
        <v>683</v>
      </c>
      <c r="F324" t="s">
        <v>684</v>
      </c>
      <c r="G324" t="s">
        <v>97</v>
      </c>
      <c r="H324" t="s">
        <v>181</v>
      </c>
      <c r="I324" t="s">
        <v>546</v>
      </c>
      <c r="J324" t="s">
        <v>118</v>
      </c>
      <c r="K324" s="45"/>
      <c r="L324" t="s">
        <v>119</v>
      </c>
      <c r="M324" t="s">
        <v>119</v>
      </c>
      <c r="N324" t="s">
        <v>120</v>
      </c>
      <c r="O324" s="91">
        <v>83000</v>
      </c>
      <c r="P324" t="s">
        <v>1459</v>
      </c>
      <c r="Q324" t="s">
        <v>78</v>
      </c>
      <c r="R324" s="107"/>
      <c r="S324" s="107"/>
      <c r="T324" s="107"/>
      <c r="U324" s="107"/>
      <c r="W324" s="6"/>
      <c r="Y324"/>
      <c r="AA324" s="107"/>
      <c r="AI324"/>
      <c r="AJ324"/>
      <c r="AK324"/>
      <c r="AL324"/>
      <c r="AM324"/>
      <c r="AN324" s="6"/>
      <c r="AO324" s="34"/>
      <c r="AP324" s="6"/>
      <c r="AQ324" s="174"/>
      <c r="AR324" s="6"/>
      <c r="AS324" s="34"/>
      <c r="AT324" s="6"/>
      <c r="AU324" s="34"/>
      <c r="AV324" s="6"/>
      <c r="AW324" s="34"/>
      <c r="AX324" s="6"/>
      <c r="AY324" s="34"/>
      <c r="BA324"/>
      <c r="BB324"/>
      <c r="BD324" s="107"/>
      <c r="BF324" s="6"/>
      <c r="BG324" s="6"/>
      <c r="BI324" s="45"/>
      <c r="BM324">
        <v>321</v>
      </c>
    </row>
    <row r="325" spans="1:65" x14ac:dyDescent="0.3">
      <c r="A325" t="s">
        <v>1460</v>
      </c>
      <c r="B325" s="124">
        <v>46126</v>
      </c>
      <c r="C325" t="s">
        <v>115</v>
      </c>
      <c r="D325" t="s">
        <v>141</v>
      </c>
      <c r="E325" t="s">
        <v>282</v>
      </c>
      <c r="F325" t="s">
        <v>215</v>
      </c>
      <c r="G325" t="s">
        <v>97</v>
      </c>
      <c r="H325" t="s">
        <v>250</v>
      </c>
      <c r="I325" t="s">
        <v>251</v>
      </c>
      <c r="J325" t="s">
        <v>170</v>
      </c>
      <c r="K325" s="45"/>
      <c r="L325" t="s">
        <v>119</v>
      </c>
      <c r="M325" t="s">
        <v>119</v>
      </c>
      <c r="N325" t="s">
        <v>120</v>
      </c>
      <c r="O325" s="91">
        <v>600000</v>
      </c>
      <c r="P325" t="s">
        <v>1461</v>
      </c>
      <c r="Q325" t="s">
        <v>78</v>
      </c>
      <c r="R325" s="107"/>
      <c r="S325" s="107"/>
      <c r="T325" s="107"/>
      <c r="U325" s="107"/>
      <c r="W325" s="6"/>
      <c r="Y325"/>
      <c r="AA325" s="107"/>
      <c r="AI325"/>
      <c r="AJ325"/>
      <c r="AK325"/>
      <c r="AL325"/>
      <c r="AM325"/>
      <c r="AN325" s="6"/>
      <c r="AO325" s="34"/>
      <c r="AP325" s="6"/>
      <c r="AQ325" s="174"/>
      <c r="AR325" s="6"/>
      <c r="AS325" s="34"/>
      <c r="AT325" s="6"/>
      <c r="AU325" s="34"/>
      <c r="AV325" s="6"/>
      <c r="AW325" s="34"/>
      <c r="AX325" s="6"/>
      <c r="AY325" s="34"/>
      <c r="BA325"/>
      <c r="BB325"/>
      <c r="BD325" s="107"/>
      <c r="BF325" s="6"/>
      <c r="BG325" s="6"/>
      <c r="BI325" s="45"/>
      <c r="BM325">
        <v>322</v>
      </c>
    </row>
    <row r="326" spans="1:65" x14ac:dyDescent="0.3">
      <c r="A326" t="s">
        <v>1462</v>
      </c>
      <c r="B326" s="124">
        <v>46126</v>
      </c>
      <c r="C326" t="s">
        <v>115</v>
      </c>
      <c r="D326" t="s">
        <v>141</v>
      </c>
      <c r="E326" t="s">
        <v>282</v>
      </c>
      <c r="F326" t="s">
        <v>215</v>
      </c>
      <c r="G326" t="s">
        <v>97</v>
      </c>
      <c r="H326" t="s">
        <v>116</v>
      </c>
      <c r="I326" t="s">
        <v>765</v>
      </c>
      <c r="J326" t="s">
        <v>170</v>
      </c>
      <c r="K326" s="45"/>
      <c r="L326" t="s">
        <v>119</v>
      </c>
      <c r="M326" t="s">
        <v>119</v>
      </c>
      <c r="N326" t="s">
        <v>120</v>
      </c>
      <c r="O326" s="91">
        <v>600000</v>
      </c>
      <c r="P326" t="s">
        <v>1463</v>
      </c>
      <c r="Q326" t="s">
        <v>78</v>
      </c>
      <c r="R326" s="107"/>
      <c r="S326" s="107"/>
      <c r="T326" s="107"/>
      <c r="U326" s="107"/>
      <c r="W326" s="6"/>
      <c r="Y326"/>
      <c r="AA326" s="107"/>
      <c r="AI326"/>
      <c r="AJ326"/>
      <c r="AK326"/>
      <c r="AL326"/>
      <c r="AM326"/>
      <c r="AN326" s="6"/>
      <c r="AO326" s="34"/>
      <c r="AP326" s="6"/>
      <c r="AQ326" s="174"/>
      <c r="AR326" s="6"/>
      <c r="AS326" s="34"/>
      <c r="AT326" s="6"/>
      <c r="AU326" s="34"/>
      <c r="AV326" s="6"/>
      <c r="AW326" s="34"/>
      <c r="AX326" s="6"/>
      <c r="AY326" s="34"/>
      <c r="BA326"/>
      <c r="BB326"/>
      <c r="BD326" s="107"/>
      <c r="BF326" s="6"/>
      <c r="BG326" s="6"/>
      <c r="BI326" s="45"/>
      <c r="BM326">
        <v>323</v>
      </c>
    </row>
    <row r="327" spans="1:65" x14ac:dyDescent="0.3">
      <c r="A327" t="s">
        <v>1464</v>
      </c>
      <c r="B327" s="124">
        <v>46126</v>
      </c>
      <c r="C327" t="s">
        <v>115</v>
      </c>
      <c r="D327" t="s">
        <v>141</v>
      </c>
      <c r="E327" t="s">
        <v>282</v>
      </c>
      <c r="F327" t="s">
        <v>215</v>
      </c>
      <c r="G327" t="s">
        <v>97</v>
      </c>
      <c r="H327" t="s">
        <v>116</v>
      </c>
      <c r="I327" t="s">
        <v>698</v>
      </c>
      <c r="J327" t="s">
        <v>118</v>
      </c>
      <c r="K327" s="45"/>
      <c r="L327" t="s">
        <v>119</v>
      </c>
      <c r="M327" t="s">
        <v>119</v>
      </c>
      <c r="N327" t="s">
        <v>120</v>
      </c>
      <c r="O327" s="91">
        <v>500000</v>
      </c>
      <c r="P327" t="s">
        <v>1465</v>
      </c>
      <c r="Q327" t="s">
        <v>78</v>
      </c>
      <c r="R327" s="107"/>
      <c r="S327" s="107"/>
      <c r="T327" s="107"/>
      <c r="U327" s="107"/>
      <c r="W327" s="6"/>
      <c r="Y327"/>
      <c r="AA327" s="107"/>
      <c r="AI327"/>
      <c r="AJ327"/>
      <c r="AK327"/>
      <c r="AL327"/>
      <c r="AM327"/>
      <c r="AN327" s="6"/>
      <c r="AO327" s="34"/>
      <c r="AP327" s="6"/>
      <c r="AQ327" s="174"/>
      <c r="AR327" s="6"/>
      <c r="AS327" s="34"/>
      <c r="AT327" s="6"/>
      <c r="AU327" s="34"/>
      <c r="AV327" s="6"/>
      <c r="AW327" s="34"/>
      <c r="AX327" s="6"/>
      <c r="AY327" s="34"/>
      <c r="BA327"/>
      <c r="BB327"/>
      <c r="BD327" s="107"/>
      <c r="BF327" s="6"/>
      <c r="BG327" s="6"/>
      <c r="BI327" s="45"/>
      <c r="BM327">
        <v>324</v>
      </c>
    </row>
    <row r="328" spans="1:65" x14ac:dyDescent="0.3">
      <c r="A328" t="s">
        <v>1466</v>
      </c>
      <c r="B328" s="124">
        <v>46126</v>
      </c>
      <c r="C328" t="s">
        <v>115</v>
      </c>
      <c r="D328" t="s">
        <v>141</v>
      </c>
      <c r="E328" t="s">
        <v>282</v>
      </c>
      <c r="F328" t="s">
        <v>215</v>
      </c>
      <c r="G328" t="s">
        <v>97</v>
      </c>
      <c r="H328" t="s">
        <v>116</v>
      </c>
      <c r="I328" t="s">
        <v>117</v>
      </c>
      <c r="J328" t="s">
        <v>170</v>
      </c>
      <c r="K328" s="45"/>
      <c r="L328" t="s">
        <v>119</v>
      </c>
      <c r="M328" t="s">
        <v>119</v>
      </c>
      <c r="N328" t="s">
        <v>120</v>
      </c>
      <c r="O328" s="91">
        <v>800000</v>
      </c>
      <c r="P328" t="s">
        <v>1467</v>
      </c>
      <c r="Q328" t="s">
        <v>78</v>
      </c>
      <c r="R328" s="107"/>
      <c r="S328" s="107"/>
      <c r="T328" s="107"/>
      <c r="U328" s="107"/>
      <c r="W328" s="6"/>
      <c r="Y328"/>
      <c r="AA328" s="107"/>
      <c r="AI328"/>
      <c r="AJ328"/>
      <c r="AK328"/>
      <c r="AL328"/>
      <c r="AM328"/>
      <c r="AN328" s="6"/>
      <c r="AO328" s="34"/>
      <c r="AP328" s="6"/>
      <c r="AQ328" s="174"/>
      <c r="AR328" s="6"/>
      <c r="AS328" s="34"/>
      <c r="AT328" s="6"/>
      <c r="AU328" s="34"/>
      <c r="AV328" s="6"/>
      <c r="AW328" s="34"/>
      <c r="AX328" s="6"/>
      <c r="AY328" s="34"/>
      <c r="BA328"/>
      <c r="BB328"/>
      <c r="BD328" s="107"/>
      <c r="BF328" s="6"/>
      <c r="BG328" s="6"/>
      <c r="BI328" s="45"/>
      <c r="BM328">
        <v>325</v>
      </c>
    </row>
    <row r="329" spans="1:65" x14ac:dyDescent="0.3">
      <c r="A329" t="s">
        <v>1468</v>
      </c>
      <c r="B329" s="124">
        <v>46126</v>
      </c>
      <c r="C329" t="s">
        <v>115</v>
      </c>
      <c r="D329" t="s">
        <v>141</v>
      </c>
      <c r="E329" t="s">
        <v>68</v>
      </c>
      <c r="F329" t="s">
        <v>1469</v>
      </c>
      <c r="G329" t="s">
        <v>97</v>
      </c>
      <c r="H329" t="s">
        <v>116</v>
      </c>
      <c r="I329" t="s">
        <v>117</v>
      </c>
      <c r="J329" t="s">
        <v>170</v>
      </c>
      <c r="K329" s="45"/>
      <c r="L329" t="s">
        <v>119</v>
      </c>
      <c r="M329" t="s">
        <v>119</v>
      </c>
      <c r="N329" t="s">
        <v>120</v>
      </c>
      <c r="O329" s="91">
        <v>614943</v>
      </c>
      <c r="P329" t="s">
        <v>1470</v>
      </c>
      <c r="Q329" t="s">
        <v>78</v>
      </c>
      <c r="R329" s="107"/>
      <c r="S329" s="107"/>
      <c r="T329" s="107"/>
      <c r="U329" s="107"/>
      <c r="W329" s="6"/>
      <c r="Y329"/>
      <c r="AA329" s="107"/>
      <c r="AI329"/>
      <c r="AJ329"/>
      <c r="AK329"/>
      <c r="AL329"/>
      <c r="AM329"/>
      <c r="AN329" s="6"/>
      <c r="AO329" s="34"/>
      <c r="AP329" s="6"/>
      <c r="AQ329" s="174"/>
      <c r="AR329" s="6"/>
      <c r="AS329" s="34"/>
      <c r="AT329" s="6"/>
      <c r="AU329" s="34"/>
      <c r="AV329" s="6"/>
      <c r="AW329" s="34"/>
      <c r="AX329" s="6"/>
      <c r="AY329" s="34"/>
      <c r="BA329"/>
      <c r="BB329"/>
      <c r="BD329" s="107"/>
      <c r="BF329" s="6"/>
      <c r="BG329" s="6"/>
      <c r="BI329" s="45"/>
      <c r="BM329">
        <v>326</v>
      </c>
    </row>
    <row r="330" spans="1:65" x14ac:dyDescent="0.3">
      <c r="A330" t="s">
        <v>1471</v>
      </c>
      <c r="B330" s="124">
        <v>46126</v>
      </c>
      <c r="C330" t="s">
        <v>115</v>
      </c>
      <c r="D330" t="s">
        <v>141</v>
      </c>
      <c r="E330" t="s">
        <v>68</v>
      </c>
      <c r="F330" t="s">
        <v>1469</v>
      </c>
      <c r="G330" t="s">
        <v>97</v>
      </c>
      <c r="H330" t="s">
        <v>116</v>
      </c>
      <c r="I330" t="s">
        <v>761</v>
      </c>
      <c r="J330" t="s">
        <v>118</v>
      </c>
      <c r="K330" s="45"/>
      <c r="L330" t="s">
        <v>119</v>
      </c>
      <c r="M330" t="s">
        <v>119</v>
      </c>
      <c r="N330" t="s">
        <v>120</v>
      </c>
      <c r="O330" s="91">
        <v>2372</v>
      </c>
      <c r="P330" t="s">
        <v>1472</v>
      </c>
      <c r="Q330" t="s">
        <v>78</v>
      </c>
      <c r="R330" s="107"/>
      <c r="S330" s="107"/>
      <c r="T330" s="107"/>
      <c r="U330" s="107"/>
      <c r="W330" s="6"/>
      <c r="Y330"/>
      <c r="AA330" s="107"/>
      <c r="AI330"/>
      <c r="AJ330"/>
      <c r="AK330"/>
      <c r="AL330"/>
      <c r="AM330"/>
      <c r="AN330" s="6"/>
      <c r="AO330" s="34"/>
      <c r="AP330" s="6"/>
      <c r="AQ330" s="174"/>
      <c r="AR330" s="6"/>
      <c r="AS330" s="34"/>
      <c r="AT330" s="6"/>
      <c r="AU330" s="34"/>
      <c r="AV330" s="6"/>
      <c r="AW330" s="34"/>
      <c r="AX330" s="6"/>
      <c r="AY330" s="34"/>
      <c r="BA330"/>
      <c r="BB330"/>
      <c r="BD330" s="107"/>
      <c r="BF330" s="6"/>
      <c r="BG330" s="6"/>
      <c r="BI330" s="45"/>
      <c r="BM330">
        <v>327</v>
      </c>
    </row>
    <row r="331" spans="1:65" x14ac:dyDescent="0.3">
      <c r="A331" t="s">
        <v>1473</v>
      </c>
      <c r="B331" s="124">
        <v>46126</v>
      </c>
      <c r="C331" t="s">
        <v>115</v>
      </c>
      <c r="D331" t="s">
        <v>141</v>
      </c>
      <c r="E331" t="s">
        <v>68</v>
      </c>
      <c r="F331" t="s">
        <v>1469</v>
      </c>
      <c r="G331" t="s">
        <v>97</v>
      </c>
      <c r="H331" t="s">
        <v>116</v>
      </c>
      <c r="I331" t="s">
        <v>765</v>
      </c>
      <c r="J331" t="s">
        <v>118</v>
      </c>
      <c r="K331" s="45"/>
      <c r="L331" t="s">
        <v>119</v>
      </c>
      <c r="M331" t="s">
        <v>119</v>
      </c>
      <c r="N331" t="s">
        <v>120</v>
      </c>
      <c r="O331" s="91">
        <v>498208</v>
      </c>
      <c r="P331" t="s">
        <v>1474</v>
      </c>
      <c r="Q331" t="s">
        <v>78</v>
      </c>
      <c r="R331" s="107"/>
      <c r="S331" s="107"/>
      <c r="T331" s="107"/>
      <c r="U331" s="107"/>
      <c r="W331" s="6"/>
      <c r="Y331"/>
      <c r="AA331" s="107"/>
      <c r="AI331"/>
      <c r="AJ331"/>
      <c r="AK331"/>
      <c r="AL331"/>
      <c r="AM331"/>
      <c r="AN331" s="6"/>
      <c r="AO331" s="34"/>
      <c r="AP331" s="6"/>
      <c r="AQ331" s="174"/>
      <c r="AR331" s="6"/>
      <c r="AS331" s="34"/>
      <c r="AT331" s="6"/>
      <c r="AU331" s="34"/>
      <c r="AV331" s="6"/>
      <c r="AW331" s="34"/>
      <c r="AX331" s="6"/>
      <c r="AY331" s="34"/>
      <c r="BA331"/>
      <c r="BB331"/>
      <c r="BD331" s="107"/>
      <c r="BF331" s="6"/>
      <c r="BG331" s="6"/>
      <c r="BI331" s="45"/>
      <c r="BM331">
        <v>328</v>
      </c>
    </row>
    <row r="332" spans="1:65" x14ac:dyDescent="0.3">
      <c r="A332" t="s">
        <v>1475</v>
      </c>
      <c r="B332" s="124">
        <v>46126</v>
      </c>
      <c r="C332" t="s">
        <v>115</v>
      </c>
      <c r="D332" t="s">
        <v>141</v>
      </c>
      <c r="E332" t="s">
        <v>68</v>
      </c>
      <c r="F332" t="s">
        <v>1469</v>
      </c>
      <c r="G332" t="s">
        <v>97</v>
      </c>
      <c r="H332" t="s">
        <v>116</v>
      </c>
      <c r="I332" t="s">
        <v>698</v>
      </c>
      <c r="J332" t="s">
        <v>118</v>
      </c>
      <c r="K332" s="45"/>
      <c r="L332" t="s">
        <v>119</v>
      </c>
      <c r="M332" t="s">
        <v>119</v>
      </c>
      <c r="N332" t="s">
        <v>120</v>
      </c>
      <c r="O332" s="91">
        <v>345902</v>
      </c>
      <c r="P332" t="s">
        <v>1476</v>
      </c>
      <c r="Q332" t="s">
        <v>78</v>
      </c>
      <c r="R332" s="107"/>
      <c r="S332" s="107"/>
      <c r="T332" s="107"/>
      <c r="U332" s="107"/>
      <c r="W332" s="6"/>
      <c r="Y332"/>
      <c r="AA332" s="107"/>
      <c r="AI332"/>
      <c r="AJ332"/>
      <c r="AK332"/>
      <c r="AL332"/>
      <c r="AM332"/>
      <c r="AN332" s="6"/>
      <c r="AO332" s="34"/>
      <c r="AP332" s="6"/>
      <c r="AQ332" s="174"/>
      <c r="AR332" s="6"/>
      <c r="AS332" s="34"/>
      <c r="AT332" s="6"/>
      <c r="AU332" s="34"/>
      <c r="AV332" s="6"/>
      <c r="AW332" s="34"/>
      <c r="AX332" s="6"/>
      <c r="AY332" s="34"/>
      <c r="BA332"/>
      <c r="BB332"/>
      <c r="BD332" s="107"/>
      <c r="BF332" s="6"/>
      <c r="BG332" s="6"/>
      <c r="BI332" s="45"/>
      <c r="BM332">
        <v>329</v>
      </c>
    </row>
    <row r="333" spans="1:65" x14ac:dyDescent="0.3">
      <c r="A333" t="s">
        <v>1477</v>
      </c>
      <c r="B333" s="124">
        <v>46126</v>
      </c>
      <c r="C333" t="s">
        <v>115</v>
      </c>
      <c r="D333" t="s">
        <v>141</v>
      </c>
      <c r="E333" t="s">
        <v>68</v>
      </c>
      <c r="F333" t="s">
        <v>1469</v>
      </c>
      <c r="G333" t="s">
        <v>97</v>
      </c>
      <c r="H333" t="s">
        <v>632</v>
      </c>
      <c r="I333" t="s">
        <v>1056</v>
      </c>
      <c r="J333" t="s">
        <v>118</v>
      </c>
      <c r="K333" s="45"/>
      <c r="L333" t="s">
        <v>119</v>
      </c>
      <c r="M333" t="s">
        <v>119</v>
      </c>
      <c r="N333" t="s">
        <v>120</v>
      </c>
      <c r="O333" s="91">
        <v>18611</v>
      </c>
      <c r="P333" t="s">
        <v>1478</v>
      </c>
      <c r="Q333" t="s">
        <v>78</v>
      </c>
      <c r="R333" s="107"/>
      <c r="S333" s="107"/>
      <c r="T333" s="107"/>
      <c r="U333" s="107"/>
      <c r="W333" s="6"/>
      <c r="Y333"/>
      <c r="AA333" s="107"/>
      <c r="AI333"/>
      <c r="AJ333"/>
      <c r="AK333"/>
      <c r="AL333"/>
      <c r="AM333"/>
      <c r="AN333" s="6"/>
      <c r="AO333" s="34"/>
      <c r="AP333" s="6"/>
      <c r="AQ333" s="174"/>
      <c r="AR333" s="6"/>
      <c r="AS333" s="34"/>
      <c r="AT333" s="6"/>
      <c r="AU333" s="34"/>
      <c r="AV333" s="6"/>
      <c r="AW333" s="34"/>
      <c r="AX333" s="6"/>
      <c r="AY333" s="34"/>
      <c r="BA333"/>
      <c r="BB333"/>
      <c r="BD333" s="107"/>
      <c r="BF333" s="6"/>
      <c r="BG333" s="6"/>
      <c r="BI333" s="45"/>
      <c r="BM333">
        <v>330</v>
      </c>
    </row>
    <row r="334" spans="1:65" x14ac:dyDescent="0.3">
      <c r="A334" t="s">
        <v>1479</v>
      </c>
      <c r="B334" s="124">
        <v>46126</v>
      </c>
      <c r="C334" t="s">
        <v>115</v>
      </c>
      <c r="D334" t="s">
        <v>141</v>
      </c>
      <c r="E334" t="s">
        <v>68</v>
      </c>
      <c r="F334" t="s">
        <v>1469</v>
      </c>
      <c r="G334" t="s">
        <v>136</v>
      </c>
      <c r="H334" t="s">
        <v>168</v>
      </c>
      <c r="I334" t="s">
        <v>829</v>
      </c>
      <c r="J334" t="s">
        <v>118</v>
      </c>
      <c r="K334" s="45"/>
      <c r="L334" t="s">
        <v>119</v>
      </c>
      <c r="M334" t="s">
        <v>119</v>
      </c>
      <c r="N334" t="s">
        <v>120</v>
      </c>
      <c r="O334" s="91">
        <v>1798</v>
      </c>
      <c r="P334" t="s">
        <v>1480</v>
      </c>
      <c r="Q334" t="s">
        <v>78</v>
      </c>
      <c r="R334" s="107"/>
      <c r="S334" s="107"/>
      <c r="T334" s="107"/>
      <c r="U334" s="107"/>
      <c r="W334" s="6"/>
      <c r="Y334"/>
      <c r="AA334" s="107"/>
      <c r="AI334"/>
      <c r="AJ334"/>
      <c r="AK334"/>
      <c r="AL334"/>
      <c r="AM334"/>
      <c r="AN334" s="6"/>
      <c r="AO334" s="34"/>
      <c r="AP334" s="6"/>
      <c r="AQ334" s="174"/>
      <c r="AR334" s="6"/>
      <c r="AS334" s="34"/>
      <c r="AT334" s="6"/>
      <c r="AU334" s="34"/>
      <c r="AV334" s="6"/>
      <c r="AW334" s="34"/>
      <c r="AX334" s="6"/>
      <c r="AY334" s="34"/>
      <c r="BA334"/>
      <c r="BB334"/>
      <c r="BD334" s="107"/>
      <c r="BF334" s="6"/>
      <c r="BG334" s="6"/>
      <c r="BI334" s="45"/>
      <c r="BM334">
        <v>331</v>
      </c>
    </row>
    <row r="335" spans="1:65" x14ac:dyDescent="0.3">
      <c r="A335" t="s">
        <v>1481</v>
      </c>
      <c r="B335" s="124">
        <v>46126</v>
      </c>
      <c r="C335" t="s">
        <v>115</v>
      </c>
      <c r="D335" t="s">
        <v>141</v>
      </c>
      <c r="E335" t="s">
        <v>68</v>
      </c>
      <c r="F335" t="s">
        <v>1469</v>
      </c>
      <c r="G335" t="s">
        <v>97</v>
      </c>
      <c r="H335" t="s">
        <v>181</v>
      </c>
      <c r="I335" t="s">
        <v>546</v>
      </c>
      <c r="J335" t="s">
        <v>118</v>
      </c>
      <c r="K335" s="45"/>
      <c r="L335" t="s">
        <v>119</v>
      </c>
      <c r="M335" t="s">
        <v>119</v>
      </c>
      <c r="N335" t="s">
        <v>120</v>
      </c>
      <c r="O335" s="91">
        <v>25000</v>
      </c>
      <c r="P335" t="s">
        <v>1482</v>
      </c>
      <c r="Q335" t="s">
        <v>78</v>
      </c>
      <c r="R335" s="107"/>
      <c r="S335" s="107"/>
      <c r="T335" s="107"/>
      <c r="U335" s="107"/>
      <c r="W335" s="6"/>
      <c r="Y335"/>
      <c r="AA335" s="107"/>
      <c r="AI335"/>
      <c r="AJ335"/>
      <c r="AK335"/>
      <c r="AL335"/>
      <c r="AM335"/>
      <c r="AN335" s="6"/>
      <c r="AO335" s="34"/>
      <c r="AP335" s="6"/>
      <c r="AQ335" s="174"/>
      <c r="AR335" s="6"/>
      <c r="AS335" s="34"/>
      <c r="AT335" s="6"/>
      <c r="AU335" s="34"/>
      <c r="AV335" s="6"/>
      <c r="AW335" s="34"/>
      <c r="AX335" s="6"/>
      <c r="AY335" s="34"/>
      <c r="BA335"/>
      <c r="BB335"/>
      <c r="BD335" s="107"/>
      <c r="BF335" s="6"/>
      <c r="BG335" s="6"/>
      <c r="BI335" s="45"/>
      <c r="BM335">
        <v>332</v>
      </c>
    </row>
    <row r="336" spans="1:65" x14ac:dyDescent="0.3">
      <c r="A336" t="s">
        <v>1483</v>
      </c>
      <c r="B336" s="124">
        <v>46126</v>
      </c>
      <c r="C336" t="s">
        <v>115</v>
      </c>
      <c r="D336" t="s">
        <v>141</v>
      </c>
      <c r="E336" t="s">
        <v>68</v>
      </c>
      <c r="F336" t="s">
        <v>1469</v>
      </c>
      <c r="G336" t="s">
        <v>97</v>
      </c>
      <c r="H336" t="s">
        <v>181</v>
      </c>
      <c r="I336" t="s">
        <v>1081</v>
      </c>
      <c r="J336" t="s">
        <v>118</v>
      </c>
      <c r="K336" s="45"/>
      <c r="L336" t="s">
        <v>119</v>
      </c>
      <c r="M336" t="s">
        <v>119</v>
      </c>
      <c r="N336" t="s">
        <v>120</v>
      </c>
      <c r="O336" s="91">
        <v>15200</v>
      </c>
      <c r="P336" t="s">
        <v>1484</v>
      </c>
      <c r="Q336" t="s">
        <v>78</v>
      </c>
      <c r="R336" s="107"/>
      <c r="S336" s="107"/>
      <c r="T336" s="107"/>
      <c r="U336" s="107"/>
      <c r="W336" s="6"/>
      <c r="Y336"/>
      <c r="AA336" s="107"/>
      <c r="AI336"/>
      <c r="AJ336"/>
      <c r="AK336"/>
      <c r="AL336"/>
      <c r="AM336"/>
      <c r="AN336" s="6"/>
      <c r="AO336" s="34"/>
      <c r="AP336" s="6"/>
      <c r="AQ336" s="174"/>
      <c r="AR336" s="6"/>
      <c r="AS336" s="34"/>
      <c r="AT336" s="6"/>
      <c r="AU336" s="34"/>
      <c r="AV336" s="6"/>
      <c r="AW336" s="34"/>
      <c r="AX336" s="6"/>
      <c r="AY336" s="34"/>
      <c r="BA336"/>
      <c r="BB336"/>
      <c r="BD336" s="107"/>
      <c r="BF336" s="6"/>
      <c r="BG336" s="6"/>
      <c r="BI336" s="45"/>
      <c r="BM336">
        <v>333</v>
      </c>
    </row>
    <row r="337" spans="1:65" x14ac:dyDescent="0.3">
      <c r="A337" t="s">
        <v>1485</v>
      </c>
      <c r="B337" s="124">
        <v>46126</v>
      </c>
      <c r="C337" t="s">
        <v>115</v>
      </c>
      <c r="D337" t="s">
        <v>141</v>
      </c>
      <c r="E337" t="s">
        <v>68</v>
      </c>
      <c r="F337" t="s">
        <v>1469</v>
      </c>
      <c r="G337" t="s">
        <v>136</v>
      </c>
      <c r="H337" t="s">
        <v>168</v>
      </c>
      <c r="I337" t="s">
        <v>647</v>
      </c>
      <c r="J337" t="s">
        <v>118</v>
      </c>
      <c r="K337" s="45"/>
      <c r="L337" t="s">
        <v>119</v>
      </c>
      <c r="M337" t="s">
        <v>119</v>
      </c>
      <c r="N337" t="s">
        <v>120</v>
      </c>
      <c r="O337" s="91">
        <v>271536</v>
      </c>
      <c r="P337" t="s">
        <v>1486</v>
      </c>
      <c r="Q337" t="s">
        <v>78</v>
      </c>
      <c r="R337" s="107"/>
      <c r="S337" s="107"/>
      <c r="T337" s="107"/>
      <c r="U337" s="107"/>
      <c r="W337" s="6"/>
      <c r="Y337"/>
      <c r="AA337" s="107"/>
      <c r="AI337"/>
      <c r="AJ337"/>
      <c r="AK337"/>
      <c r="AL337"/>
      <c r="AM337"/>
      <c r="AN337" s="6"/>
      <c r="AO337" s="34"/>
      <c r="AP337" s="6"/>
      <c r="AQ337" s="174"/>
      <c r="AR337" s="6"/>
      <c r="AS337" s="34"/>
      <c r="AT337" s="6"/>
      <c r="AU337" s="34"/>
      <c r="AV337" s="6"/>
      <c r="AW337" s="34"/>
      <c r="AX337" s="6"/>
      <c r="AY337" s="34"/>
      <c r="BA337"/>
      <c r="BB337"/>
      <c r="BD337" s="107"/>
      <c r="BF337" s="6"/>
      <c r="BG337" s="6"/>
      <c r="BI337" s="45"/>
      <c r="BM337">
        <v>334</v>
      </c>
    </row>
    <row r="338" spans="1:65" x14ac:dyDescent="0.3">
      <c r="A338" t="s">
        <v>1487</v>
      </c>
      <c r="B338" s="124">
        <v>46126</v>
      </c>
      <c r="C338" t="s">
        <v>115</v>
      </c>
      <c r="D338" t="s">
        <v>141</v>
      </c>
      <c r="E338" t="s">
        <v>68</v>
      </c>
      <c r="F338" t="s">
        <v>1469</v>
      </c>
      <c r="G338" t="s">
        <v>97</v>
      </c>
      <c r="H338" t="s">
        <v>116</v>
      </c>
      <c r="I338" t="s">
        <v>117</v>
      </c>
      <c r="J338" t="s">
        <v>170</v>
      </c>
      <c r="K338" s="45"/>
      <c r="L338" t="s">
        <v>119</v>
      </c>
      <c r="M338" t="s">
        <v>119</v>
      </c>
      <c r="N338" t="s">
        <v>120</v>
      </c>
      <c r="O338" s="91">
        <v>614943</v>
      </c>
      <c r="P338" t="s">
        <v>1488</v>
      </c>
      <c r="Q338" t="s">
        <v>78</v>
      </c>
      <c r="R338" s="107"/>
      <c r="S338" s="107"/>
      <c r="T338" s="107"/>
      <c r="U338" s="107"/>
      <c r="W338" s="6"/>
      <c r="Y338"/>
      <c r="AA338" s="107"/>
      <c r="AI338"/>
      <c r="AJ338"/>
      <c r="AK338"/>
      <c r="AL338"/>
      <c r="AM338"/>
      <c r="AN338" s="6"/>
      <c r="AO338" s="34"/>
      <c r="AP338" s="6"/>
      <c r="AQ338" s="174"/>
      <c r="AR338" s="6"/>
      <c r="AS338" s="34"/>
      <c r="AT338" s="6"/>
      <c r="AU338" s="34"/>
      <c r="AV338" s="6"/>
      <c r="AW338" s="34"/>
      <c r="AX338" s="6"/>
      <c r="AY338" s="34"/>
      <c r="BA338"/>
      <c r="BB338"/>
      <c r="BD338" s="107"/>
      <c r="BF338" s="6"/>
      <c r="BG338" s="6"/>
      <c r="BI338" s="45"/>
      <c r="BM338">
        <v>335</v>
      </c>
    </row>
    <row r="339" spans="1:65" x14ac:dyDescent="0.3">
      <c r="A339" t="s">
        <v>1489</v>
      </c>
      <c r="B339" s="124">
        <v>46126</v>
      </c>
      <c r="C339" t="s">
        <v>115</v>
      </c>
      <c r="D339" t="s">
        <v>141</v>
      </c>
      <c r="E339" t="s">
        <v>68</v>
      </c>
      <c r="F339" t="s">
        <v>1469</v>
      </c>
      <c r="G339" t="s">
        <v>97</v>
      </c>
      <c r="H339" t="s">
        <v>116</v>
      </c>
      <c r="I339" t="s">
        <v>761</v>
      </c>
      <c r="J339" t="s">
        <v>118</v>
      </c>
      <c r="K339" s="45"/>
      <c r="L339" t="s">
        <v>119</v>
      </c>
      <c r="M339" t="s">
        <v>119</v>
      </c>
      <c r="N339" t="s">
        <v>120</v>
      </c>
      <c r="O339" s="91">
        <v>2372</v>
      </c>
      <c r="P339" t="s">
        <v>1490</v>
      </c>
      <c r="Q339" t="s">
        <v>78</v>
      </c>
      <c r="R339" s="107"/>
      <c r="S339" s="107"/>
      <c r="T339" s="107"/>
      <c r="U339" s="107"/>
      <c r="W339" s="6"/>
      <c r="Y339"/>
      <c r="AA339" s="107"/>
      <c r="AI339"/>
      <c r="AJ339"/>
      <c r="AK339"/>
      <c r="AL339"/>
      <c r="AM339"/>
      <c r="AN339" s="6"/>
      <c r="AO339" s="34"/>
      <c r="AP339" s="6"/>
      <c r="AQ339" s="174"/>
      <c r="AR339" s="6"/>
      <c r="AS339" s="34"/>
      <c r="AT339" s="6"/>
      <c r="AU339" s="34"/>
      <c r="AV339" s="6"/>
      <c r="AW339" s="34"/>
      <c r="AX339" s="6"/>
      <c r="AY339" s="34"/>
      <c r="BA339"/>
      <c r="BB339"/>
      <c r="BD339" s="107"/>
      <c r="BF339" s="6"/>
      <c r="BG339" s="6"/>
      <c r="BI339" s="45"/>
      <c r="BM339">
        <v>336</v>
      </c>
    </row>
    <row r="340" spans="1:65" x14ac:dyDescent="0.3">
      <c r="A340" t="s">
        <v>1491</v>
      </c>
      <c r="B340" s="124">
        <v>46126</v>
      </c>
      <c r="C340" t="s">
        <v>115</v>
      </c>
      <c r="D340" t="s">
        <v>141</v>
      </c>
      <c r="E340" t="s">
        <v>68</v>
      </c>
      <c r="F340" t="s">
        <v>1469</v>
      </c>
      <c r="G340" t="s">
        <v>97</v>
      </c>
      <c r="H340" t="s">
        <v>116</v>
      </c>
      <c r="I340" t="s">
        <v>765</v>
      </c>
      <c r="J340" t="s">
        <v>118</v>
      </c>
      <c r="K340" s="45"/>
      <c r="L340" t="s">
        <v>119</v>
      </c>
      <c r="M340" t="s">
        <v>119</v>
      </c>
      <c r="N340" t="s">
        <v>120</v>
      </c>
      <c r="O340" s="91">
        <v>498208</v>
      </c>
      <c r="P340" t="s">
        <v>1492</v>
      </c>
      <c r="Q340" t="s">
        <v>78</v>
      </c>
      <c r="R340" s="107"/>
      <c r="S340" s="107"/>
      <c r="T340" s="107"/>
      <c r="U340" s="107"/>
      <c r="W340" s="6"/>
      <c r="Y340"/>
      <c r="AA340" s="107"/>
      <c r="AI340"/>
      <c r="AJ340"/>
      <c r="AK340"/>
      <c r="AL340"/>
      <c r="AM340"/>
      <c r="AN340" s="6"/>
      <c r="AO340" s="34"/>
      <c r="AP340" s="6"/>
      <c r="AQ340" s="174"/>
      <c r="AR340" s="6"/>
      <c r="AS340" s="34"/>
      <c r="AT340" s="6"/>
      <c r="AU340" s="34"/>
      <c r="AV340" s="6"/>
      <c r="AW340" s="34"/>
      <c r="AX340" s="6"/>
      <c r="AY340" s="34"/>
      <c r="BA340"/>
      <c r="BB340"/>
      <c r="BD340" s="107"/>
      <c r="BF340" s="6"/>
      <c r="BG340" s="6"/>
      <c r="BI340" s="45"/>
      <c r="BM340">
        <v>337</v>
      </c>
    </row>
    <row r="341" spans="1:65" x14ac:dyDescent="0.3">
      <c r="A341" t="s">
        <v>1493</v>
      </c>
      <c r="B341" s="124">
        <v>46126</v>
      </c>
      <c r="C341" t="s">
        <v>115</v>
      </c>
      <c r="D341" t="s">
        <v>141</v>
      </c>
      <c r="E341" t="s">
        <v>68</v>
      </c>
      <c r="F341" t="s">
        <v>1469</v>
      </c>
      <c r="G341" t="s">
        <v>97</v>
      </c>
      <c r="H341" t="s">
        <v>116</v>
      </c>
      <c r="I341" t="s">
        <v>698</v>
      </c>
      <c r="J341" t="s">
        <v>118</v>
      </c>
      <c r="K341" s="45"/>
      <c r="L341" t="s">
        <v>119</v>
      </c>
      <c r="M341" t="s">
        <v>119</v>
      </c>
      <c r="N341" t="s">
        <v>120</v>
      </c>
      <c r="O341" s="91">
        <v>345902</v>
      </c>
      <c r="P341" t="s">
        <v>1494</v>
      </c>
      <c r="Q341" t="s">
        <v>78</v>
      </c>
      <c r="R341" s="107"/>
      <c r="S341" s="107"/>
      <c r="T341" s="107"/>
      <c r="U341" s="107"/>
      <c r="W341" s="6"/>
      <c r="Y341"/>
      <c r="AA341" s="107"/>
      <c r="AI341"/>
      <c r="AJ341"/>
      <c r="AK341"/>
      <c r="AL341"/>
      <c r="AM341"/>
      <c r="AN341" s="6"/>
      <c r="AO341" s="34"/>
      <c r="AP341" s="6"/>
      <c r="AQ341" s="174"/>
      <c r="AR341" s="6"/>
      <c r="AS341" s="34"/>
      <c r="AT341" s="6"/>
      <c r="AU341" s="34"/>
      <c r="AV341" s="6"/>
      <c r="AW341" s="34"/>
      <c r="AX341" s="6"/>
      <c r="AY341" s="34"/>
      <c r="BA341"/>
      <c r="BB341"/>
      <c r="BD341" s="107"/>
      <c r="BF341" s="6"/>
      <c r="BG341" s="6"/>
      <c r="BI341" s="45"/>
      <c r="BM341">
        <v>338</v>
      </c>
    </row>
    <row r="342" spans="1:65" x14ac:dyDescent="0.3">
      <c r="A342" t="s">
        <v>1495</v>
      </c>
      <c r="B342" s="124">
        <v>46126</v>
      </c>
      <c r="C342" t="s">
        <v>115</v>
      </c>
      <c r="D342" t="s">
        <v>141</v>
      </c>
      <c r="E342" t="s">
        <v>68</v>
      </c>
      <c r="F342" t="s">
        <v>1469</v>
      </c>
      <c r="G342" t="s">
        <v>97</v>
      </c>
      <c r="H342" t="s">
        <v>309</v>
      </c>
      <c r="I342" t="s">
        <v>1353</v>
      </c>
      <c r="J342" t="s">
        <v>118</v>
      </c>
      <c r="K342" s="45"/>
      <c r="L342" t="s">
        <v>119</v>
      </c>
      <c r="M342" t="s">
        <v>119</v>
      </c>
      <c r="N342" t="s">
        <v>120</v>
      </c>
      <c r="O342" s="91">
        <v>13683</v>
      </c>
      <c r="P342" t="s">
        <v>1496</v>
      </c>
      <c r="Q342" t="s">
        <v>78</v>
      </c>
      <c r="R342" s="107"/>
      <c r="S342" s="107"/>
      <c r="T342" s="107"/>
      <c r="U342" s="107"/>
      <c r="W342" s="6"/>
      <c r="Y342"/>
      <c r="AA342" s="107"/>
      <c r="AI342"/>
      <c r="AJ342"/>
      <c r="AK342"/>
      <c r="AL342"/>
      <c r="AM342"/>
      <c r="AN342" s="6"/>
      <c r="AO342" s="34"/>
      <c r="AP342" s="6"/>
      <c r="AQ342" s="174"/>
      <c r="AR342" s="6"/>
      <c r="AS342" s="34"/>
      <c r="AT342" s="6"/>
      <c r="AU342" s="34"/>
      <c r="AV342" s="6"/>
      <c r="AW342" s="34"/>
      <c r="AX342" s="6"/>
      <c r="AY342" s="34"/>
      <c r="BA342"/>
      <c r="BB342"/>
      <c r="BD342" s="107"/>
      <c r="BF342" s="6"/>
      <c r="BG342" s="6"/>
      <c r="BI342" s="45"/>
      <c r="BM342">
        <v>339</v>
      </c>
    </row>
    <row r="343" spans="1:65" x14ac:dyDescent="0.3">
      <c r="A343" t="s">
        <v>1497</v>
      </c>
      <c r="B343" s="124">
        <v>46126</v>
      </c>
      <c r="C343" t="s">
        <v>115</v>
      </c>
      <c r="D343" t="s">
        <v>141</v>
      </c>
      <c r="E343" t="s">
        <v>68</v>
      </c>
      <c r="F343" t="s">
        <v>1469</v>
      </c>
      <c r="G343" t="s">
        <v>97</v>
      </c>
      <c r="H343" t="s">
        <v>632</v>
      </c>
      <c r="I343" t="s">
        <v>1056</v>
      </c>
      <c r="J343" t="s">
        <v>118</v>
      </c>
      <c r="K343" s="45"/>
      <c r="L343" t="s">
        <v>119</v>
      </c>
      <c r="M343" t="s">
        <v>119</v>
      </c>
      <c r="N343" t="s">
        <v>120</v>
      </c>
      <c r="O343" s="91">
        <v>18611</v>
      </c>
      <c r="P343" t="s">
        <v>1498</v>
      </c>
      <c r="Q343" t="s">
        <v>78</v>
      </c>
      <c r="R343" s="107"/>
      <c r="S343" s="107"/>
      <c r="T343" s="107"/>
      <c r="U343" s="107"/>
      <c r="W343" s="6"/>
      <c r="Y343"/>
      <c r="AA343" s="107"/>
      <c r="AI343"/>
      <c r="AJ343"/>
      <c r="AK343"/>
      <c r="AL343"/>
      <c r="AM343"/>
      <c r="AN343" s="6"/>
      <c r="AO343" s="34"/>
      <c r="AP343" s="6"/>
      <c r="AQ343" s="174"/>
      <c r="AR343" s="6"/>
      <c r="AS343" s="34"/>
      <c r="AT343" s="6"/>
      <c r="AU343" s="34"/>
      <c r="AV343" s="6"/>
      <c r="AW343" s="34"/>
      <c r="AX343" s="6"/>
      <c r="AY343" s="34"/>
      <c r="BA343"/>
      <c r="BB343"/>
      <c r="BD343" s="107"/>
      <c r="BF343" s="6"/>
      <c r="BG343" s="6"/>
      <c r="BI343" s="45"/>
      <c r="BM343">
        <v>340</v>
      </c>
    </row>
    <row r="344" spans="1:65" x14ac:dyDescent="0.3">
      <c r="A344" t="s">
        <v>1499</v>
      </c>
      <c r="B344" s="124">
        <v>46126</v>
      </c>
      <c r="C344" t="s">
        <v>115</v>
      </c>
      <c r="D344" t="s">
        <v>141</v>
      </c>
      <c r="E344" t="s">
        <v>68</v>
      </c>
      <c r="F344" t="s">
        <v>1469</v>
      </c>
      <c r="G344" t="s">
        <v>136</v>
      </c>
      <c r="H344" t="s">
        <v>168</v>
      </c>
      <c r="I344" t="s">
        <v>829</v>
      </c>
      <c r="J344" t="s">
        <v>118</v>
      </c>
      <c r="K344" s="45"/>
      <c r="L344" t="s">
        <v>119</v>
      </c>
      <c r="M344" t="s">
        <v>119</v>
      </c>
      <c r="N344" t="s">
        <v>120</v>
      </c>
      <c r="O344" s="91">
        <v>1798</v>
      </c>
      <c r="P344" t="s">
        <v>1500</v>
      </c>
      <c r="Q344" t="s">
        <v>78</v>
      </c>
      <c r="R344" s="107"/>
      <c r="S344" s="107"/>
      <c r="T344" s="107"/>
      <c r="U344" s="107"/>
      <c r="W344" s="6"/>
      <c r="Y344"/>
      <c r="AA344" s="107"/>
      <c r="AI344"/>
      <c r="AJ344"/>
      <c r="AK344"/>
      <c r="AL344"/>
      <c r="AM344"/>
      <c r="AN344" s="6"/>
      <c r="AO344" s="34"/>
      <c r="AP344" s="6"/>
      <c r="AQ344" s="174"/>
      <c r="AR344" s="6"/>
      <c r="AS344" s="34"/>
      <c r="AT344" s="6"/>
      <c r="AU344" s="34"/>
      <c r="AV344" s="6"/>
      <c r="AW344" s="34"/>
      <c r="AX344" s="6"/>
      <c r="AY344" s="34"/>
      <c r="BA344"/>
      <c r="BB344"/>
      <c r="BD344" s="107"/>
      <c r="BF344" s="6"/>
      <c r="BG344" s="6"/>
      <c r="BI344" s="45"/>
      <c r="BM344">
        <v>341</v>
      </c>
    </row>
    <row r="345" spans="1:65" x14ac:dyDescent="0.3">
      <c r="A345" t="s">
        <v>1501</v>
      </c>
      <c r="B345" s="124">
        <v>46126</v>
      </c>
      <c r="C345" t="s">
        <v>115</v>
      </c>
      <c r="D345" t="s">
        <v>141</v>
      </c>
      <c r="E345" t="s">
        <v>68</v>
      </c>
      <c r="F345" t="s">
        <v>1469</v>
      </c>
      <c r="G345" t="s">
        <v>97</v>
      </c>
      <c r="H345" t="s">
        <v>181</v>
      </c>
      <c r="I345" t="s">
        <v>546</v>
      </c>
      <c r="J345" t="s">
        <v>118</v>
      </c>
      <c r="K345" s="45"/>
      <c r="L345" t="s">
        <v>119</v>
      </c>
      <c r="M345" t="s">
        <v>119</v>
      </c>
      <c r="N345" t="s">
        <v>120</v>
      </c>
      <c r="O345" s="91">
        <v>25000</v>
      </c>
      <c r="P345" t="s">
        <v>1502</v>
      </c>
      <c r="Q345" t="s">
        <v>78</v>
      </c>
      <c r="R345" s="107"/>
      <c r="S345" s="107"/>
      <c r="T345" s="107"/>
      <c r="U345" s="107"/>
      <c r="W345" s="6"/>
      <c r="Y345"/>
      <c r="AA345" s="107"/>
      <c r="AI345"/>
      <c r="AJ345"/>
      <c r="AK345"/>
      <c r="AL345"/>
      <c r="AM345"/>
      <c r="AN345" s="6"/>
      <c r="AO345" s="34"/>
      <c r="AP345" s="6"/>
      <c r="AQ345" s="174"/>
      <c r="AR345" s="6"/>
      <c r="AS345" s="34"/>
      <c r="AT345" s="6"/>
      <c r="AU345" s="34"/>
      <c r="AV345" s="6"/>
      <c r="AW345" s="34"/>
      <c r="AX345" s="6"/>
      <c r="AY345" s="34"/>
      <c r="BA345"/>
      <c r="BB345"/>
      <c r="BD345" s="107"/>
      <c r="BF345" s="6"/>
      <c r="BG345" s="6"/>
      <c r="BI345" s="45"/>
      <c r="BM345">
        <v>342</v>
      </c>
    </row>
    <row r="346" spans="1:65" x14ac:dyDescent="0.3">
      <c r="A346" t="s">
        <v>1503</v>
      </c>
      <c r="B346" s="124">
        <v>46126</v>
      </c>
      <c r="C346" t="s">
        <v>115</v>
      </c>
      <c r="D346" t="s">
        <v>141</v>
      </c>
      <c r="E346" t="s">
        <v>68</v>
      </c>
      <c r="F346" t="s">
        <v>1469</v>
      </c>
      <c r="G346" t="s">
        <v>136</v>
      </c>
      <c r="H346" t="s">
        <v>168</v>
      </c>
      <c r="I346" t="s">
        <v>647</v>
      </c>
      <c r="J346" t="s">
        <v>118</v>
      </c>
      <c r="K346" s="45"/>
      <c r="L346" t="s">
        <v>119</v>
      </c>
      <c r="M346" t="s">
        <v>119</v>
      </c>
      <c r="N346" t="s">
        <v>120</v>
      </c>
      <c r="O346" s="91">
        <v>271536</v>
      </c>
      <c r="P346" t="s">
        <v>1504</v>
      </c>
      <c r="Q346" t="s">
        <v>78</v>
      </c>
      <c r="R346" s="107"/>
      <c r="S346" s="107"/>
      <c r="T346" s="107"/>
      <c r="U346" s="107"/>
      <c r="W346" s="6"/>
      <c r="Y346"/>
      <c r="AA346" s="107"/>
      <c r="AI346"/>
      <c r="AJ346"/>
      <c r="AK346"/>
      <c r="AL346"/>
      <c r="AM346"/>
      <c r="AN346" s="6"/>
      <c r="AO346" s="34"/>
      <c r="AP346" s="6"/>
      <c r="AQ346" s="174"/>
      <c r="AR346" s="6"/>
      <c r="AS346" s="34"/>
      <c r="AT346" s="6"/>
      <c r="AU346" s="34"/>
      <c r="AV346" s="6"/>
      <c r="AW346" s="34"/>
      <c r="AX346" s="6"/>
      <c r="AY346" s="34"/>
      <c r="BA346"/>
      <c r="BB346"/>
      <c r="BD346" s="107"/>
      <c r="BF346" s="6"/>
      <c r="BG346" s="6"/>
      <c r="BI346" s="45"/>
      <c r="BM346">
        <v>343</v>
      </c>
    </row>
    <row r="347" spans="1:65" x14ac:dyDescent="0.3">
      <c r="A347" t="s">
        <v>1505</v>
      </c>
      <c r="B347" s="124">
        <v>46127</v>
      </c>
      <c r="C347" t="s">
        <v>115</v>
      </c>
      <c r="D347" t="s">
        <v>141</v>
      </c>
      <c r="E347" t="s">
        <v>587</v>
      </c>
      <c r="F347" t="s">
        <v>215</v>
      </c>
      <c r="G347" t="s">
        <v>97</v>
      </c>
      <c r="H347" t="s">
        <v>302</v>
      </c>
      <c r="I347" t="s">
        <v>1506</v>
      </c>
      <c r="J347" t="s">
        <v>118</v>
      </c>
      <c r="K347" s="45"/>
      <c r="L347" t="s">
        <v>119</v>
      </c>
      <c r="M347" t="s">
        <v>119</v>
      </c>
      <c r="N347" t="s">
        <v>120</v>
      </c>
      <c r="O347" s="91">
        <v>350000</v>
      </c>
      <c r="P347" t="s">
        <v>1507</v>
      </c>
      <c r="Q347" t="s">
        <v>78</v>
      </c>
      <c r="R347" s="107"/>
      <c r="S347" s="107"/>
      <c r="T347" s="107"/>
      <c r="U347" s="107"/>
      <c r="W347" s="6"/>
      <c r="Y347"/>
      <c r="AA347" s="107"/>
      <c r="AI347"/>
      <c r="AJ347"/>
      <c r="AK347"/>
      <c r="AL347"/>
      <c r="AM347"/>
      <c r="AN347" s="6"/>
      <c r="AO347" s="34"/>
      <c r="AP347" s="6"/>
      <c r="AQ347" s="174"/>
      <c r="AR347" s="6"/>
      <c r="AS347" s="34"/>
      <c r="AT347" s="6"/>
      <c r="AU347" s="34"/>
      <c r="AV347" s="6"/>
      <c r="AW347" s="34"/>
      <c r="AX347" s="6"/>
      <c r="AY347" s="34"/>
      <c r="BA347"/>
      <c r="BB347"/>
      <c r="BD347" s="107"/>
      <c r="BF347" s="6"/>
      <c r="BG347" s="6"/>
      <c r="BI347" s="45"/>
      <c r="BM347">
        <v>344</v>
      </c>
    </row>
    <row r="348" spans="1:65" x14ac:dyDescent="0.3">
      <c r="A348" t="s">
        <v>1508</v>
      </c>
      <c r="B348" s="124">
        <v>46127</v>
      </c>
      <c r="C348" t="s">
        <v>115</v>
      </c>
      <c r="D348" t="s">
        <v>141</v>
      </c>
      <c r="E348" t="s">
        <v>587</v>
      </c>
      <c r="F348" t="s">
        <v>215</v>
      </c>
      <c r="G348" t="s">
        <v>174</v>
      </c>
      <c r="H348" t="s">
        <v>187</v>
      </c>
      <c r="I348" t="s">
        <v>834</v>
      </c>
      <c r="J348" t="s">
        <v>73</v>
      </c>
      <c r="K348" s="45"/>
      <c r="L348" t="s">
        <v>119</v>
      </c>
      <c r="M348" t="s">
        <v>119</v>
      </c>
      <c r="N348" t="s">
        <v>120</v>
      </c>
      <c r="O348" s="91">
        <v>55789679</v>
      </c>
      <c r="P348" t="s">
        <v>1509</v>
      </c>
      <c r="Q348" t="s">
        <v>78</v>
      </c>
      <c r="R348" s="107"/>
      <c r="S348" s="107"/>
      <c r="T348" s="107"/>
      <c r="U348" s="107"/>
      <c r="W348" s="6"/>
      <c r="Y348"/>
      <c r="AA348" s="107"/>
      <c r="AI348"/>
      <c r="AJ348"/>
      <c r="AK348"/>
      <c r="AL348"/>
      <c r="AM348"/>
      <c r="AN348" s="6"/>
      <c r="AO348" s="34"/>
      <c r="AP348" s="6"/>
      <c r="AQ348" s="174"/>
      <c r="AR348" s="6"/>
      <c r="AS348" s="34"/>
      <c r="AT348" s="6"/>
      <c r="AU348" s="34"/>
      <c r="AV348" s="6"/>
      <c r="AW348" s="34"/>
      <c r="AX348" s="6"/>
      <c r="AY348" s="34"/>
      <c r="BA348"/>
      <c r="BB348"/>
      <c r="BD348" s="107"/>
      <c r="BF348" s="6"/>
      <c r="BG348" s="6"/>
      <c r="BI348" s="45"/>
      <c r="BM348">
        <v>345</v>
      </c>
    </row>
    <row r="349" spans="1:65" x14ac:dyDescent="0.3">
      <c r="A349" t="s">
        <v>1510</v>
      </c>
      <c r="B349" s="124">
        <v>46127</v>
      </c>
      <c r="C349" t="s">
        <v>115</v>
      </c>
      <c r="D349" t="s">
        <v>141</v>
      </c>
      <c r="E349" t="s">
        <v>587</v>
      </c>
      <c r="F349" t="s">
        <v>215</v>
      </c>
      <c r="G349" t="s">
        <v>174</v>
      </c>
      <c r="H349" t="s">
        <v>187</v>
      </c>
      <c r="I349" t="s">
        <v>834</v>
      </c>
      <c r="J349" t="s">
        <v>73</v>
      </c>
      <c r="K349" s="45"/>
      <c r="L349" t="s">
        <v>119</v>
      </c>
      <c r="M349" t="s">
        <v>119</v>
      </c>
      <c r="N349" t="s">
        <v>120</v>
      </c>
      <c r="O349" s="91">
        <v>6300000</v>
      </c>
      <c r="P349" t="s">
        <v>1511</v>
      </c>
      <c r="Q349" t="s">
        <v>78</v>
      </c>
      <c r="R349" s="107"/>
      <c r="S349" s="107"/>
      <c r="T349" s="107"/>
      <c r="U349" s="107"/>
      <c r="W349" s="6"/>
      <c r="Y349"/>
      <c r="AA349" s="107"/>
      <c r="AI349"/>
      <c r="AJ349"/>
      <c r="AK349"/>
      <c r="AL349"/>
      <c r="AM349"/>
      <c r="AN349" s="6"/>
      <c r="AO349" s="34"/>
      <c r="AP349" s="6"/>
      <c r="AQ349" s="174"/>
      <c r="AR349" s="6"/>
      <c r="AS349" s="34"/>
      <c r="AT349" s="6"/>
      <c r="AU349" s="34"/>
      <c r="AV349" s="6"/>
      <c r="AW349" s="34"/>
      <c r="AX349" s="6"/>
      <c r="AY349" s="34"/>
      <c r="BA349"/>
      <c r="BB349"/>
      <c r="BD349" s="107"/>
      <c r="BF349" s="6"/>
      <c r="BG349" s="6"/>
      <c r="BI349" s="45"/>
      <c r="BM349">
        <v>346</v>
      </c>
    </row>
    <row r="350" spans="1:65" x14ac:dyDescent="0.3">
      <c r="A350" t="s">
        <v>1512</v>
      </c>
      <c r="B350" s="124">
        <v>46127</v>
      </c>
      <c r="C350" t="s">
        <v>115</v>
      </c>
      <c r="D350" t="s">
        <v>141</v>
      </c>
      <c r="E350" t="s">
        <v>317</v>
      </c>
      <c r="F350" t="s">
        <v>318</v>
      </c>
      <c r="G350" t="s">
        <v>97</v>
      </c>
      <c r="H350" t="s">
        <v>302</v>
      </c>
      <c r="I350" t="s">
        <v>303</v>
      </c>
      <c r="J350" t="s">
        <v>170</v>
      </c>
      <c r="K350" s="45"/>
      <c r="L350" t="s">
        <v>119</v>
      </c>
      <c r="M350" t="s">
        <v>119</v>
      </c>
      <c r="N350" t="s">
        <v>120</v>
      </c>
      <c r="O350" s="91">
        <v>688500</v>
      </c>
      <c r="P350" t="s">
        <v>1513</v>
      </c>
      <c r="Q350" t="s">
        <v>78</v>
      </c>
      <c r="R350" s="107"/>
      <c r="S350" s="107"/>
      <c r="T350" s="107"/>
      <c r="U350" s="107"/>
      <c r="W350" s="6"/>
      <c r="Y350"/>
      <c r="AA350" s="107"/>
      <c r="AI350"/>
      <c r="AJ350"/>
      <c r="AK350"/>
      <c r="AL350"/>
      <c r="AM350"/>
      <c r="AN350" s="6"/>
      <c r="AO350" s="34"/>
      <c r="AP350" s="6"/>
      <c r="AQ350" s="174"/>
      <c r="AR350" s="6"/>
      <c r="AS350" s="34"/>
      <c r="AT350" s="6"/>
      <c r="AU350" s="34"/>
      <c r="AV350" s="6"/>
      <c r="AW350" s="34"/>
      <c r="AX350" s="6"/>
      <c r="AY350" s="34"/>
      <c r="BA350"/>
      <c r="BB350"/>
      <c r="BD350" s="107"/>
      <c r="BF350" s="6"/>
      <c r="BG350" s="6"/>
      <c r="BI350" s="45"/>
      <c r="BM350">
        <v>347</v>
      </c>
    </row>
    <row r="351" spans="1:65" x14ac:dyDescent="0.3">
      <c r="A351" t="s">
        <v>1514</v>
      </c>
      <c r="B351" s="124">
        <v>46126</v>
      </c>
      <c r="C351" t="s">
        <v>115</v>
      </c>
      <c r="D351" t="s">
        <v>141</v>
      </c>
      <c r="E351" t="s">
        <v>587</v>
      </c>
      <c r="F351" t="s">
        <v>215</v>
      </c>
      <c r="G351" t="s">
        <v>136</v>
      </c>
      <c r="H351" t="s">
        <v>610</v>
      </c>
      <c r="I351" t="s">
        <v>611</v>
      </c>
      <c r="J351" t="s">
        <v>73</v>
      </c>
      <c r="K351" s="45"/>
      <c r="L351" t="s">
        <v>119</v>
      </c>
      <c r="M351" t="s">
        <v>119</v>
      </c>
      <c r="N351" t="s">
        <v>120</v>
      </c>
      <c r="O351" s="91">
        <v>12267118</v>
      </c>
      <c r="P351" t="s">
        <v>1515</v>
      </c>
      <c r="Q351" t="s">
        <v>78</v>
      </c>
      <c r="R351" s="107"/>
      <c r="S351" s="107"/>
      <c r="T351" s="107"/>
      <c r="U351" s="107"/>
      <c r="W351" s="6"/>
      <c r="Y351"/>
      <c r="AA351" s="107"/>
      <c r="AI351"/>
      <c r="AJ351"/>
      <c r="AK351"/>
      <c r="AL351"/>
      <c r="AM351"/>
      <c r="AN351" s="6"/>
      <c r="AO351" s="34"/>
      <c r="AP351" s="6"/>
      <c r="AQ351" s="174"/>
      <c r="AR351" s="6"/>
      <c r="AS351" s="34"/>
      <c r="AT351" s="6"/>
      <c r="AU351" s="34"/>
      <c r="AV351" s="6"/>
      <c r="AW351" s="34"/>
      <c r="AX351" s="6"/>
      <c r="AY351" s="34"/>
      <c r="BA351"/>
      <c r="BB351"/>
      <c r="BD351" s="107"/>
      <c r="BF351" s="6"/>
      <c r="BG351" s="6"/>
      <c r="BI351" s="45"/>
      <c r="BM351">
        <v>348</v>
      </c>
    </row>
    <row r="352" spans="1:65" x14ac:dyDescent="0.3">
      <c r="A352" t="s">
        <v>1516</v>
      </c>
      <c r="B352" s="124">
        <v>46127</v>
      </c>
      <c r="C352" t="s">
        <v>115</v>
      </c>
      <c r="D352" t="s">
        <v>141</v>
      </c>
      <c r="E352" t="s">
        <v>587</v>
      </c>
      <c r="F352" t="s">
        <v>215</v>
      </c>
      <c r="G352" t="s">
        <v>97</v>
      </c>
      <c r="H352" t="s">
        <v>181</v>
      </c>
      <c r="I352" t="s">
        <v>546</v>
      </c>
      <c r="J352" t="s">
        <v>118</v>
      </c>
      <c r="K352" s="45"/>
      <c r="L352" t="s">
        <v>119</v>
      </c>
      <c r="M352" t="s">
        <v>119</v>
      </c>
      <c r="N352" t="s">
        <v>120</v>
      </c>
      <c r="O352" s="91">
        <v>200000</v>
      </c>
      <c r="P352" t="s">
        <v>1517</v>
      </c>
      <c r="Q352" t="s">
        <v>78</v>
      </c>
      <c r="R352" s="107"/>
      <c r="S352" s="107"/>
      <c r="T352" s="107"/>
      <c r="U352" s="107"/>
      <c r="W352" s="6"/>
      <c r="Y352"/>
      <c r="AA352" s="107"/>
      <c r="AI352"/>
      <c r="AJ352"/>
      <c r="AK352"/>
      <c r="AL352"/>
      <c r="AM352"/>
      <c r="AN352" s="6"/>
      <c r="AO352" s="34"/>
      <c r="AP352" s="6"/>
      <c r="AQ352" s="174"/>
      <c r="AR352" s="6"/>
      <c r="AS352" s="34"/>
      <c r="AT352" s="6"/>
      <c r="AU352" s="34"/>
      <c r="AV352" s="6"/>
      <c r="AW352" s="34"/>
      <c r="AX352" s="6"/>
      <c r="AY352" s="34"/>
      <c r="BA352"/>
      <c r="BB352"/>
      <c r="BD352" s="107"/>
      <c r="BF352" s="6"/>
      <c r="BG352" s="6"/>
      <c r="BI352" s="45"/>
      <c r="BM352">
        <v>349</v>
      </c>
    </row>
    <row r="353" spans="1:65" x14ac:dyDescent="0.3">
      <c r="A353" t="s">
        <v>1518</v>
      </c>
      <c r="B353" s="124">
        <v>46127</v>
      </c>
      <c r="C353" t="s">
        <v>115</v>
      </c>
      <c r="D353" t="s">
        <v>141</v>
      </c>
      <c r="E353" t="s">
        <v>587</v>
      </c>
      <c r="F353" t="s">
        <v>215</v>
      </c>
      <c r="G353" t="s">
        <v>97</v>
      </c>
      <c r="H353" t="s">
        <v>116</v>
      </c>
      <c r="I353" t="s">
        <v>761</v>
      </c>
      <c r="J353" t="s">
        <v>118</v>
      </c>
      <c r="K353" s="45"/>
      <c r="L353" t="s">
        <v>119</v>
      </c>
      <c r="M353" t="s">
        <v>119</v>
      </c>
      <c r="N353" t="s">
        <v>120</v>
      </c>
      <c r="O353" s="91">
        <v>370899</v>
      </c>
      <c r="P353" t="s">
        <v>1519</v>
      </c>
      <c r="Q353" t="s">
        <v>78</v>
      </c>
      <c r="R353" s="107"/>
      <c r="S353" s="107"/>
      <c r="T353" s="107"/>
      <c r="U353" s="107"/>
      <c r="W353" s="6"/>
      <c r="Y353"/>
      <c r="AA353" s="107"/>
      <c r="AI353"/>
      <c r="AJ353"/>
      <c r="AK353"/>
      <c r="AL353"/>
      <c r="AM353"/>
      <c r="AN353" s="6"/>
      <c r="AO353" s="34"/>
      <c r="AP353" s="6"/>
      <c r="AQ353" s="174"/>
      <c r="AR353" s="6"/>
      <c r="AS353" s="34"/>
      <c r="AT353" s="6"/>
      <c r="AU353" s="34"/>
      <c r="AV353" s="6"/>
      <c r="AW353" s="34"/>
      <c r="AX353" s="6"/>
      <c r="AY353" s="34"/>
      <c r="BA353"/>
      <c r="BB353"/>
      <c r="BD353" s="107"/>
      <c r="BF353" s="6"/>
      <c r="BG353" s="6"/>
      <c r="BI353" s="45"/>
      <c r="BM353">
        <v>350</v>
      </c>
    </row>
    <row r="354" spans="1:65" x14ac:dyDescent="0.3">
      <c r="A354" t="s">
        <v>1520</v>
      </c>
      <c r="B354" s="124">
        <v>46128</v>
      </c>
      <c r="C354" t="s">
        <v>66</v>
      </c>
      <c r="D354" t="s">
        <v>141</v>
      </c>
      <c r="E354" t="s">
        <v>277</v>
      </c>
      <c r="F354" t="s">
        <v>1041</v>
      </c>
      <c r="G354" t="s">
        <v>70</v>
      </c>
      <c r="H354" t="s">
        <v>319</v>
      </c>
      <c r="I354" t="s">
        <v>579</v>
      </c>
      <c r="J354" t="s">
        <v>118</v>
      </c>
      <c r="K354" s="45" t="s">
        <v>1521</v>
      </c>
      <c r="L354" t="s">
        <v>66</v>
      </c>
      <c r="M354" t="s">
        <v>66</v>
      </c>
      <c r="N354" t="s">
        <v>76</v>
      </c>
      <c r="O354" s="91">
        <v>545320</v>
      </c>
      <c r="P354" t="s">
        <v>1522</v>
      </c>
      <c r="Q354" t="s">
        <v>78</v>
      </c>
      <c r="R354" s="107"/>
      <c r="S354" s="107"/>
      <c r="T354" s="107"/>
      <c r="U354" s="107"/>
      <c r="W354" s="6"/>
      <c r="Y354"/>
      <c r="AA354" s="107"/>
      <c r="AI354"/>
      <c r="AJ354"/>
      <c r="AK354"/>
      <c r="AL354"/>
      <c r="AM354"/>
      <c r="AN354" s="6"/>
      <c r="AO354" s="34"/>
      <c r="AP354" s="6"/>
      <c r="AQ354" s="174"/>
      <c r="AR354" s="6"/>
      <c r="AS354" s="34"/>
      <c r="AT354" s="6"/>
      <c r="AU354" s="34"/>
      <c r="AV354" s="6"/>
      <c r="AW354" s="34"/>
      <c r="AX354" s="6"/>
      <c r="AY354" s="34"/>
      <c r="BA354"/>
      <c r="BB354"/>
      <c r="BD354" s="107"/>
      <c r="BF354" s="6"/>
      <c r="BG354" s="6"/>
      <c r="BI354" s="45"/>
      <c r="BM354">
        <v>351</v>
      </c>
    </row>
    <row r="355" spans="1:65" x14ac:dyDescent="0.3">
      <c r="A355" t="s">
        <v>1523</v>
      </c>
      <c r="B355" s="124">
        <v>46128</v>
      </c>
      <c r="C355" t="s">
        <v>66</v>
      </c>
      <c r="D355" t="s">
        <v>141</v>
      </c>
      <c r="E355" t="s">
        <v>798</v>
      </c>
      <c r="F355" t="s">
        <v>799</v>
      </c>
      <c r="G355" t="s">
        <v>70</v>
      </c>
      <c r="H355" t="s">
        <v>800</v>
      </c>
      <c r="I355" t="s">
        <v>1524</v>
      </c>
      <c r="J355" t="s">
        <v>73</v>
      </c>
      <c r="K355" s="45" t="s">
        <v>1525</v>
      </c>
      <c r="L355" t="s">
        <v>66</v>
      </c>
      <c r="M355" t="s">
        <v>66</v>
      </c>
      <c r="N355" t="s">
        <v>76</v>
      </c>
      <c r="O355" s="91">
        <v>8930000</v>
      </c>
      <c r="P355" t="s">
        <v>1526</v>
      </c>
      <c r="Q355" t="s">
        <v>78</v>
      </c>
      <c r="R355" s="107"/>
      <c r="S355" s="107"/>
      <c r="T355" s="107"/>
      <c r="U355" s="107"/>
      <c r="V355" t="s">
        <v>1527</v>
      </c>
      <c r="W355" s="6">
        <v>46120</v>
      </c>
      <c r="X355" t="s">
        <v>80</v>
      </c>
      <c r="Y355" t="s">
        <v>81</v>
      </c>
      <c r="Z355" t="s">
        <v>688</v>
      </c>
      <c r="AA355" s="107" t="s">
        <v>1525</v>
      </c>
      <c r="AB355" t="s">
        <v>1528</v>
      </c>
      <c r="AC355" t="s">
        <v>1529</v>
      </c>
      <c r="AD355" t="s">
        <v>1530</v>
      </c>
      <c r="AE355" t="s">
        <v>86</v>
      </c>
      <c r="AF355" t="s">
        <v>87</v>
      </c>
      <c r="AG355" t="s">
        <v>87</v>
      </c>
      <c r="AI355"/>
      <c r="AJ355"/>
      <c r="AK355"/>
      <c r="AL355"/>
      <c r="AM355"/>
      <c r="AN355" s="6"/>
      <c r="AO355" s="34"/>
      <c r="AP355" s="6"/>
      <c r="AQ355" s="174"/>
      <c r="AR355" s="6"/>
      <c r="AS355" s="34"/>
      <c r="AT355" s="6"/>
      <c r="AU355" s="34"/>
      <c r="AV355" s="6"/>
      <c r="AW355" s="34"/>
      <c r="AX355" s="6"/>
      <c r="AY355" s="34"/>
      <c r="BA355"/>
      <c r="BB355"/>
      <c r="BD355" s="107"/>
      <c r="BF355" s="6"/>
      <c r="BG355" s="6"/>
      <c r="BI355" s="45"/>
      <c r="BM355">
        <v>352</v>
      </c>
    </row>
    <row r="356" spans="1:65" x14ac:dyDescent="0.3">
      <c r="A356" t="s">
        <v>1531</v>
      </c>
      <c r="B356" s="124">
        <v>46128</v>
      </c>
      <c r="C356" t="s">
        <v>66</v>
      </c>
      <c r="D356" t="s">
        <v>141</v>
      </c>
      <c r="E356" t="s">
        <v>798</v>
      </c>
      <c r="F356" t="s">
        <v>799</v>
      </c>
      <c r="G356" t="s">
        <v>70</v>
      </c>
      <c r="H356" t="s">
        <v>800</v>
      </c>
      <c r="I356" t="s">
        <v>1524</v>
      </c>
      <c r="J356" t="s">
        <v>73</v>
      </c>
      <c r="K356" s="45" t="s">
        <v>1532</v>
      </c>
      <c r="L356" t="s">
        <v>66</v>
      </c>
      <c r="M356" t="s">
        <v>66</v>
      </c>
      <c r="N356" t="s">
        <v>76</v>
      </c>
      <c r="O356" s="91">
        <v>2400000</v>
      </c>
      <c r="P356" t="s">
        <v>1526</v>
      </c>
      <c r="Q356" t="s">
        <v>78</v>
      </c>
      <c r="R356" s="107"/>
      <c r="S356" s="107"/>
      <c r="T356" s="107"/>
      <c r="U356" s="107"/>
      <c r="V356" t="s">
        <v>1533</v>
      </c>
      <c r="W356" s="6">
        <v>46120</v>
      </c>
      <c r="X356" t="s">
        <v>80</v>
      </c>
      <c r="Y356" t="s">
        <v>81</v>
      </c>
      <c r="Z356" t="s">
        <v>688</v>
      </c>
      <c r="AA356" s="107" t="s">
        <v>1532</v>
      </c>
      <c r="AB356" t="s">
        <v>1534</v>
      </c>
      <c r="AC356" t="s">
        <v>1535</v>
      </c>
      <c r="AD356" t="s">
        <v>1530</v>
      </c>
      <c r="AE356" t="s">
        <v>86</v>
      </c>
      <c r="AF356" t="s">
        <v>87</v>
      </c>
      <c r="AG356" t="s">
        <v>87</v>
      </c>
      <c r="AI356"/>
      <c r="AJ356"/>
      <c r="AK356"/>
      <c r="AL356"/>
      <c r="AM356"/>
      <c r="AN356" s="6"/>
      <c r="AO356" s="34"/>
      <c r="AP356" s="6"/>
      <c r="AQ356" s="174"/>
      <c r="AR356" s="6"/>
      <c r="AS356" s="34"/>
      <c r="AT356" s="6"/>
      <c r="AU356" s="34"/>
      <c r="AV356" s="6"/>
      <c r="AW356" s="34"/>
      <c r="AX356" s="6"/>
      <c r="AY356" s="34"/>
      <c r="BA356"/>
      <c r="BB356"/>
      <c r="BD356" s="107"/>
      <c r="BF356" s="6"/>
      <c r="BG356" s="6"/>
      <c r="BI356" s="45"/>
      <c r="BM356">
        <v>353</v>
      </c>
    </row>
    <row r="357" spans="1:65" x14ac:dyDescent="0.3">
      <c r="A357" t="s">
        <v>1536</v>
      </c>
      <c r="B357" s="124">
        <v>46128</v>
      </c>
      <c r="C357" t="s">
        <v>66</v>
      </c>
      <c r="D357" t="s">
        <v>141</v>
      </c>
      <c r="E357" t="s">
        <v>798</v>
      </c>
      <c r="F357" t="s">
        <v>799</v>
      </c>
      <c r="G357" t="s">
        <v>70</v>
      </c>
      <c r="H357" t="s">
        <v>800</v>
      </c>
      <c r="I357" t="s">
        <v>1524</v>
      </c>
      <c r="J357" t="s">
        <v>73</v>
      </c>
      <c r="K357" s="45" t="s">
        <v>1537</v>
      </c>
      <c r="L357" t="s">
        <v>66</v>
      </c>
      <c r="M357" t="s">
        <v>66</v>
      </c>
      <c r="N357" t="s">
        <v>76</v>
      </c>
      <c r="O357" s="91">
        <v>8700000</v>
      </c>
      <c r="P357" t="s">
        <v>1526</v>
      </c>
      <c r="Q357" t="s">
        <v>78</v>
      </c>
      <c r="R357" s="107"/>
      <c r="S357" s="107"/>
      <c r="T357" s="107"/>
      <c r="U357" s="107"/>
      <c r="V357" t="s">
        <v>1538</v>
      </c>
      <c r="W357" s="6">
        <v>46120</v>
      </c>
      <c r="X357" t="s">
        <v>80</v>
      </c>
      <c r="Y357" t="s">
        <v>81</v>
      </c>
      <c r="Z357" t="s">
        <v>688</v>
      </c>
      <c r="AA357" s="107" t="s">
        <v>1537</v>
      </c>
      <c r="AB357" t="s">
        <v>1539</v>
      </c>
      <c r="AC357" t="s">
        <v>1540</v>
      </c>
      <c r="AD357" t="s">
        <v>1530</v>
      </c>
      <c r="AE357" t="s">
        <v>86</v>
      </c>
      <c r="AF357" t="s">
        <v>87</v>
      </c>
      <c r="AG357" t="s">
        <v>87</v>
      </c>
      <c r="AI357"/>
      <c r="AJ357"/>
      <c r="AK357"/>
      <c r="AL357"/>
      <c r="AM357"/>
      <c r="AN357" s="6"/>
      <c r="AO357" s="34"/>
      <c r="AP357" s="6"/>
      <c r="AQ357" s="174"/>
      <c r="AR357" s="6"/>
      <c r="AS357" s="34"/>
      <c r="AT357" s="6"/>
      <c r="AU357" s="34"/>
      <c r="AV357" s="6"/>
      <c r="AW357" s="34"/>
      <c r="AX357" s="6"/>
      <c r="AY357" s="34"/>
      <c r="BA357"/>
      <c r="BB357"/>
      <c r="BD357" s="107"/>
      <c r="BF357" s="6"/>
      <c r="BG357" s="6"/>
      <c r="BI357" s="45"/>
      <c r="BM357">
        <v>354</v>
      </c>
    </row>
    <row r="358" spans="1:65" x14ac:dyDescent="0.3">
      <c r="A358" t="s">
        <v>1541</v>
      </c>
      <c r="B358" s="124">
        <v>46128</v>
      </c>
      <c r="C358" t="s">
        <v>66</v>
      </c>
      <c r="D358" t="s">
        <v>141</v>
      </c>
      <c r="E358" t="s">
        <v>798</v>
      </c>
      <c r="F358" t="s">
        <v>799</v>
      </c>
      <c r="G358" t="s">
        <v>70</v>
      </c>
      <c r="H358" t="s">
        <v>800</v>
      </c>
      <c r="I358" t="s">
        <v>1524</v>
      </c>
      <c r="J358" t="s">
        <v>73</v>
      </c>
      <c r="K358" s="45" t="s">
        <v>1542</v>
      </c>
      <c r="L358" t="s">
        <v>66</v>
      </c>
      <c r="M358" t="s">
        <v>66</v>
      </c>
      <c r="N358" t="s">
        <v>76</v>
      </c>
      <c r="O358" s="91">
        <v>4197000</v>
      </c>
      <c r="P358" t="s">
        <v>1526</v>
      </c>
      <c r="Q358" t="s">
        <v>78</v>
      </c>
      <c r="R358" s="107"/>
      <c r="S358" s="107"/>
      <c r="T358" s="107"/>
      <c r="U358" s="107"/>
      <c r="V358" t="s">
        <v>1543</v>
      </c>
      <c r="W358" s="6">
        <v>46120</v>
      </c>
      <c r="X358" t="s">
        <v>80</v>
      </c>
      <c r="Y358" t="s">
        <v>81</v>
      </c>
      <c r="Z358" t="s">
        <v>688</v>
      </c>
      <c r="AA358" s="107" t="s">
        <v>1542</v>
      </c>
      <c r="AB358" t="s">
        <v>1544</v>
      </c>
      <c r="AC358" t="s">
        <v>1545</v>
      </c>
      <c r="AD358" t="s">
        <v>1530</v>
      </c>
      <c r="AE358" t="s">
        <v>86</v>
      </c>
      <c r="AF358" t="s">
        <v>87</v>
      </c>
      <c r="AG358" t="s">
        <v>87</v>
      </c>
      <c r="AI358"/>
      <c r="AJ358"/>
      <c r="AK358"/>
      <c r="AL358"/>
      <c r="AM358"/>
      <c r="AN358" s="6"/>
      <c r="AO358" s="34"/>
      <c r="AP358" s="6"/>
      <c r="AQ358" s="174"/>
      <c r="AR358" s="6"/>
      <c r="AS358" s="34"/>
      <c r="AT358" s="6"/>
      <c r="AU358" s="34"/>
      <c r="AV358" s="6"/>
      <c r="AW358" s="34"/>
      <c r="AX358" s="6"/>
      <c r="AY358" s="34"/>
      <c r="BA358"/>
      <c r="BB358"/>
      <c r="BD358" s="107"/>
      <c r="BF358" s="6"/>
      <c r="BG358" s="6"/>
      <c r="BI358" s="45"/>
      <c r="BM358">
        <v>355</v>
      </c>
    </row>
    <row r="359" spans="1:65" x14ac:dyDescent="0.3">
      <c r="A359" t="s">
        <v>1546</v>
      </c>
      <c r="B359" s="124">
        <v>46128</v>
      </c>
      <c r="C359" t="s">
        <v>66</v>
      </c>
      <c r="D359" t="s">
        <v>141</v>
      </c>
      <c r="E359" t="s">
        <v>798</v>
      </c>
      <c r="F359" t="s">
        <v>799</v>
      </c>
      <c r="G359" t="s">
        <v>70</v>
      </c>
      <c r="H359" t="s">
        <v>800</v>
      </c>
      <c r="I359" t="s">
        <v>1524</v>
      </c>
      <c r="J359" t="s">
        <v>73</v>
      </c>
      <c r="K359" s="45" t="s">
        <v>721</v>
      </c>
      <c r="L359" t="s">
        <v>66</v>
      </c>
      <c r="M359" t="s">
        <v>66</v>
      </c>
      <c r="N359" t="s">
        <v>76</v>
      </c>
      <c r="O359" s="91">
        <v>2000000</v>
      </c>
      <c r="P359" t="s">
        <v>1526</v>
      </c>
      <c r="Q359" t="s">
        <v>78</v>
      </c>
      <c r="R359" s="107"/>
      <c r="S359" s="107"/>
      <c r="T359" s="107"/>
      <c r="U359" s="107"/>
      <c r="V359" t="s">
        <v>1547</v>
      </c>
      <c r="W359" s="6">
        <v>46120</v>
      </c>
      <c r="X359" t="s">
        <v>80</v>
      </c>
      <c r="Y359" t="s">
        <v>81</v>
      </c>
      <c r="Z359" t="s">
        <v>688</v>
      </c>
      <c r="AA359" s="107" t="s">
        <v>721</v>
      </c>
      <c r="AB359" t="s">
        <v>1548</v>
      </c>
      <c r="AC359" t="s">
        <v>1549</v>
      </c>
      <c r="AD359" t="s">
        <v>1530</v>
      </c>
      <c r="AE359" t="s">
        <v>86</v>
      </c>
      <c r="AF359" t="s">
        <v>87</v>
      </c>
      <c r="AG359" t="s">
        <v>87</v>
      </c>
      <c r="AI359"/>
      <c r="AJ359"/>
      <c r="AK359"/>
      <c r="AL359"/>
      <c r="AM359"/>
      <c r="AN359" s="6"/>
      <c r="AO359" s="34"/>
      <c r="AP359" s="6"/>
      <c r="AQ359" s="174"/>
      <c r="AR359" s="6"/>
      <c r="AS359" s="34"/>
      <c r="AT359" s="6"/>
      <c r="AU359" s="34"/>
      <c r="AV359" s="6"/>
      <c r="AW359" s="34"/>
      <c r="AX359" s="6"/>
      <c r="AY359" s="34"/>
      <c r="BA359"/>
      <c r="BB359"/>
      <c r="BD359" s="107"/>
      <c r="BF359" s="6"/>
      <c r="BG359" s="6"/>
      <c r="BI359" s="45"/>
      <c r="BM359">
        <v>356</v>
      </c>
    </row>
    <row r="360" spans="1:65" x14ac:dyDescent="0.3">
      <c r="A360" t="s">
        <v>1550</v>
      </c>
      <c r="B360" s="124">
        <v>46128</v>
      </c>
      <c r="C360" t="s">
        <v>66</v>
      </c>
      <c r="D360" t="s">
        <v>141</v>
      </c>
      <c r="E360" t="s">
        <v>798</v>
      </c>
      <c r="F360" t="s">
        <v>799</v>
      </c>
      <c r="G360" t="s">
        <v>70</v>
      </c>
      <c r="H360" t="s">
        <v>800</v>
      </c>
      <c r="I360" t="s">
        <v>1524</v>
      </c>
      <c r="J360" t="s">
        <v>73</v>
      </c>
      <c r="K360" s="45" t="s">
        <v>1551</v>
      </c>
      <c r="L360" t="s">
        <v>66</v>
      </c>
      <c r="M360" t="s">
        <v>66</v>
      </c>
      <c r="N360" t="s">
        <v>76</v>
      </c>
      <c r="O360" s="91">
        <v>5000000</v>
      </c>
      <c r="P360" t="s">
        <v>1526</v>
      </c>
      <c r="Q360" t="s">
        <v>78</v>
      </c>
      <c r="R360" s="107"/>
      <c r="S360" s="107"/>
      <c r="T360" s="107"/>
      <c r="U360" s="107"/>
      <c r="V360" t="s">
        <v>1552</v>
      </c>
      <c r="W360" s="6">
        <v>46120</v>
      </c>
      <c r="X360" t="s">
        <v>80</v>
      </c>
      <c r="Y360" t="s">
        <v>81</v>
      </c>
      <c r="Z360" t="s">
        <v>688</v>
      </c>
      <c r="AA360" s="107" t="s">
        <v>1551</v>
      </c>
      <c r="AB360" t="s">
        <v>1553</v>
      </c>
      <c r="AC360" t="s">
        <v>1554</v>
      </c>
      <c r="AD360" t="s">
        <v>1530</v>
      </c>
      <c r="AE360" t="s">
        <v>86</v>
      </c>
      <c r="AF360" t="s">
        <v>87</v>
      </c>
      <c r="AG360" t="s">
        <v>87</v>
      </c>
      <c r="AI360"/>
      <c r="AJ360"/>
      <c r="AK360"/>
      <c r="AL360"/>
      <c r="AM360"/>
      <c r="AN360" s="6"/>
      <c r="AO360" s="34"/>
      <c r="AP360" s="6"/>
      <c r="AQ360" s="174"/>
      <c r="AR360" s="6"/>
      <c r="AS360" s="34"/>
      <c r="AT360" s="6"/>
      <c r="AU360" s="34"/>
      <c r="AV360" s="6"/>
      <c r="AW360" s="34"/>
      <c r="AX360" s="6"/>
      <c r="AY360" s="34"/>
      <c r="BA360"/>
      <c r="BB360"/>
      <c r="BD360" s="107"/>
      <c r="BF360" s="6"/>
      <c r="BG360" s="6"/>
      <c r="BI360" s="45"/>
      <c r="BM360">
        <v>357</v>
      </c>
    </row>
    <row r="361" spans="1:65" x14ac:dyDescent="0.3">
      <c r="A361" t="s">
        <v>1555</v>
      </c>
      <c r="B361" s="124">
        <v>46128</v>
      </c>
      <c r="C361" t="s">
        <v>66</v>
      </c>
      <c r="D361" t="s">
        <v>141</v>
      </c>
      <c r="E361" t="s">
        <v>798</v>
      </c>
      <c r="F361" t="s">
        <v>799</v>
      </c>
      <c r="G361" t="s">
        <v>70</v>
      </c>
      <c r="H361" t="s">
        <v>800</v>
      </c>
      <c r="I361" t="s">
        <v>1524</v>
      </c>
      <c r="J361" t="s">
        <v>73</v>
      </c>
      <c r="K361" s="45" t="s">
        <v>1556</v>
      </c>
      <c r="L361" t="s">
        <v>66</v>
      </c>
      <c r="M361" t="s">
        <v>66</v>
      </c>
      <c r="N361" t="s">
        <v>76</v>
      </c>
      <c r="O361" s="91">
        <v>2900000</v>
      </c>
      <c r="P361" t="s">
        <v>1526</v>
      </c>
      <c r="Q361" t="s">
        <v>78</v>
      </c>
      <c r="R361" s="107"/>
      <c r="S361" s="107"/>
      <c r="T361" s="107"/>
      <c r="U361" s="107"/>
      <c r="V361" t="s">
        <v>1557</v>
      </c>
      <c r="W361" s="6">
        <v>46120</v>
      </c>
      <c r="X361" t="s">
        <v>80</v>
      </c>
      <c r="Y361" t="s">
        <v>81</v>
      </c>
      <c r="Z361" t="s">
        <v>688</v>
      </c>
      <c r="AA361" s="107" t="s">
        <v>1556</v>
      </c>
      <c r="AB361" t="s">
        <v>1558</v>
      </c>
      <c r="AC361" t="s">
        <v>1559</v>
      </c>
      <c r="AD361" t="s">
        <v>1530</v>
      </c>
      <c r="AE361" t="s">
        <v>86</v>
      </c>
      <c r="AF361" t="s">
        <v>87</v>
      </c>
      <c r="AG361" t="s">
        <v>87</v>
      </c>
      <c r="AI361"/>
      <c r="AJ361"/>
      <c r="AK361"/>
      <c r="AL361"/>
      <c r="AM361"/>
      <c r="AN361" s="6"/>
      <c r="AO361" s="34"/>
      <c r="AP361" s="6"/>
      <c r="AQ361" s="174"/>
      <c r="AR361" s="6"/>
      <c r="AS361" s="34"/>
      <c r="AT361" s="6"/>
      <c r="AU361" s="34"/>
      <c r="AV361" s="6"/>
      <c r="AW361" s="34"/>
      <c r="AX361" s="6"/>
      <c r="AY361" s="34"/>
      <c r="BA361"/>
      <c r="BB361"/>
      <c r="BD361" s="107"/>
      <c r="BF361" s="6"/>
      <c r="BG361" s="6"/>
      <c r="BI361" s="45"/>
      <c r="BM361">
        <v>358</v>
      </c>
    </row>
    <row r="362" spans="1:65" x14ac:dyDescent="0.3">
      <c r="A362" t="s">
        <v>1560</v>
      </c>
      <c r="B362" s="124">
        <v>46128</v>
      </c>
      <c r="C362" t="s">
        <v>66</v>
      </c>
      <c r="D362" t="s">
        <v>141</v>
      </c>
      <c r="E362" t="s">
        <v>798</v>
      </c>
      <c r="F362" t="s">
        <v>799</v>
      </c>
      <c r="G362" t="s">
        <v>70</v>
      </c>
      <c r="H362" t="s">
        <v>800</v>
      </c>
      <c r="I362" t="s">
        <v>1524</v>
      </c>
      <c r="J362" t="s">
        <v>73</v>
      </c>
      <c r="K362" s="45" t="s">
        <v>1561</v>
      </c>
      <c r="L362" t="s">
        <v>66</v>
      </c>
      <c r="M362" t="s">
        <v>66</v>
      </c>
      <c r="N362" t="s">
        <v>76</v>
      </c>
      <c r="O362" s="91">
        <v>5300000</v>
      </c>
      <c r="P362" t="s">
        <v>1526</v>
      </c>
      <c r="Q362" t="s">
        <v>78</v>
      </c>
      <c r="R362" s="107"/>
      <c r="S362" s="107"/>
      <c r="T362" s="107"/>
      <c r="U362" s="107"/>
      <c r="V362" t="s">
        <v>1562</v>
      </c>
      <c r="W362" s="6">
        <v>46120</v>
      </c>
      <c r="X362" t="s">
        <v>80</v>
      </c>
      <c r="Y362" t="s">
        <v>81</v>
      </c>
      <c r="Z362" t="s">
        <v>688</v>
      </c>
      <c r="AA362" s="107" t="s">
        <v>1561</v>
      </c>
      <c r="AB362" t="s">
        <v>1563</v>
      </c>
      <c r="AC362" t="s">
        <v>1564</v>
      </c>
      <c r="AD362" t="s">
        <v>1530</v>
      </c>
      <c r="AE362" t="s">
        <v>86</v>
      </c>
      <c r="AF362" t="s">
        <v>87</v>
      </c>
      <c r="AG362" t="s">
        <v>87</v>
      </c>
      <c r="AI362"/>
      <c r="AJ362"/>
      <c r="AK362"/>
      <c r="AL362"/>
      <c r="AM362"/>
      <c r="AN362" s="6"/>
      <c r="AO362" s="34"/>
      <c r="AP362" s="6"/>
      <c r="AQ362" s="174"/>
      <c r="AR362" s="6"/>
      <c r="AS362" s="34"/>
      <c r="AT362" s="6"/>
      <c r="AU362" s="34"/>
      <c r="AV362" s="6"/>
      <c r="AW362" s="34"/>
      <c r="AX362" s="6"/>
      <c r="AY362" s="34"/>
      <c r="BA362"/>
      <c r="BB362"/>
      <c r="BD362" s="107"/>
      <c r="BF362" s="6"/>
      <c r="BG362" s="6"/>
      <c r="BI362" s="45"/>
      <c r="BM362">
        <v>359</v>
      </c>
    </row>
    <row r="363" spans="1:65" x14ac:dyDescent="0.3">
      <c r="A363" t="s">
        <v>1565</v>
      </c>
      <c r="B363" s="124">
        <v>46128</v>
      </c>
      <c r="C363" t="s">
        <v>66</v>
      </c>
      <c r="D363" t="s">
        <v>141</v>
      </c>
      <c r="E363" t="s">
        <v>798</v>
      </c>
      <c r="F363" t="s">
        <v>799</v>
      </c>
      <c r="G363" t="s">
        <v>70</v>
      </c>
      <c r="H363" t="s">
        <v>800</v>
      </c>
      <c r="I363" t="s">
        <v>1524</v>
      </c>
      <c r="J363" t="s">
        <v>73</v>
      </c>
      <c r="K363" s="45" t="s">
        <v>1566</v>
      </c>
      <c r="L363" t="s">
        <v>66</v>
      </c>
      <c r="M363" t="s">
        <v>66</v>
      </c>
      <c r="N363" t="s">
        <v>76</v>
      </c>
      <c r="O363" s="91">
        <v>5500000</v>
      </c>
      <c r="P363" t="s">
        <v>1526</v>
      </c>
      <c r="Q363"/>
      <c r="R363" s="107"/>
      <c r="S363" s="107"/>
      <c r="T363" s="107"/>
      <c r="U363" s="107"/>
      <c r="V363" t="s">
        <v>1567</v>
      </c>
      <c r="W363" s="6">
        <v>46120</v>
      </c>
      <c r="X363" t="s">
        <v>80</v>
      </c>
      <c r="Y363" t="s">
        <v>81</v>
      </c>
      <c r="Z363" t="s">
        <v>688</v>
      </c>
      <c r="AA363" s="107" t="s">
        <v>1566</v>
      </c>
      <c r="AB363" t="s">
        <v>1568</v>
      </c>
      <c r="AC363" t="s">
        <v>1569</v>
      </c>
      <c r="AD363" t="s">
        <v>1530</v>
      </c>
      <c r="AE363" t="s">
        <v>86</v>
      </c>
      <c r="AF363" t="s">
        <v>87</v>
      </c>
      <c r="AG363" t="s">
        <v>87</v>
      </c>
      <c r="AI363"/>
      <c r="AJ363"/>
      <c r="AK363"/>
      <c r="AL363"/>
      <c r="AM363"/>
      <c r="AN363" s="6"/>
      <c r="AO363" s="34"/>
      <c r="AP363" s="6"/>
      <c r="AQ363" s="174"/>
      <c r="AR363" s="6"/>
      <c r="AS363" s="34"/>
      <c r="AT363" s="6"/>
      <c r="AU363" s="34"/>
      <c r="AV363" s="6"/>
      <c r="AW363" s="34"/>
      <c r="AX363" s="6"/>
      <c r="AY363" s="34"/>
      <c r="BA363"/>
      <c r="BB363"/>
      <c r="BD363" s="107"/>
      <c r="BF363" s="6"/>
      <c r="BG363" s="6"/>
      <c r="BI363" s="45"/>
      <c r="BM363">
        <v>360</v>
      </c>
    </row>
    <row r="364" spans="1:65" x14ac:dyDescent="0.3">
      <c r="A364" t="s">
        <v>1570</v>
      </c>
      <c r="B364" s="124">
        <v>46128</v>
      </c>
      <c r="C364" t="s">
        <v>66</v>
      </c>
      <c r="D364" t="s">
        <v>141</v>
      </c>
      <c r="E364" t="s">
        <v>798</v>
      </c>
      <c r="F364" t="s">
        <v>799</v>
      </c>
      <c r="G364" t="s">
        <v>70</v>
      </c>
      <c r="H364" t="s">
        <v>800</v>
      </c>
      <c r="I364" t="s">
        <v>1524</v>
      </c>
      <c r="J364" t="s">
        <v>73</v>
      </c>
      <c r="K364" s="45" t="s">
        <v>1571</v>
      </c>
      <c r="L364" t="s">
        <v>66</v>
      </c>
      <c r="M364" t="s">
        <v>66</v>
      </c>
      <c r="N364" t="s">
        <v>76</v>
      </c>
      <c r="O364" s="91">
        <v>10000000</v>
      </c>
      <c r="P364" t="s">
        <v>1526</v>
      </c>
      <c r="Q364" t="s">
        <v>78</v>
      </c>
      <c r="R364" s="107"/>
      <c r="S364" s="107"/>
      <c r="T364" s="107"/>
      <c r="U364" s="107"/>
      <c r="V364" t="s">
        <v>1572</v>
      </c>
      <c r="W364" s="6">
        <v>46120</v>
      </c>
      <c r="X364" t="s">
        <v>80</v>
      </c>
      <c r="Y364" t="s">
        <v>81</v>
      </c>
      <c r="Z364" t="s">
        <v>688</v>
      </c>
      <c r="AA364" s="107" t="s">
        <v>1571</v>
      </c>
      <c r="AB364" t="s">
        <v>1573</v>
      </c>
      <c r="AC364" t="s">
        <v>1574</v>
      </c>
      <c r="AD364" t="s">
        <v>1530</v>
      </c>
      <c r="AE364" t="s">
        <v>86</v>
      </c>
      <c r="AF364" t="s">
        <v>87</v>
      </c>
      <c r="AG364" t="s">
        <v>87</v>
      </c>
      <c r="AI364"/>
      <c r="AJ364"/>
      <c r="AK364"/>
      <c r="AL364"/>
      <c r="AM364"/>
      <c r="AN364" s="6"/>
      <c r="AO364" s="34"/>
      <c r="AP364" s="6"/>
      <c r="AQ364" s="174"/>
      <c r="AR364" s="6"/>
      <c r="AS364" s="34"/>
      <c r="AT364" s="6"/>
      <c r="AU364" s="34"/>
      <c r="AV364" s="6"/>
      <c r="AW364" s="34"/>
      <c r="AX364" s="6"/>
      <c r="AY364" s="34"/>
      <c r="BA364"/>
      <c r="BB364"/>
      <c r="BD364" s="107"/>
      <c r="BF364" s="6"/>
      <c r="BG364" s="6"/>
      <c r="BI364" s="45"/>
      <c r="BM364">
        <v>361</v>
      </c>
    </row>
    <row r="365" spans="1:65" x14ac:dyDescent="0.3">
      <c r="A365" t="s">
        <v>1575</v>
      </c>
      <c r="B365" s="124">
        <v>46128</v>
      </c>
      <c r="C365" t="s">
        <v>66</v>
      </c>
      <c r="D365" t="s">
        <v>141</v>
      </c>
      <c r="E365" t="s">
        <v>798</v>
      </c>
      <c r="F365" t="s">
        <v>799</v>
      </c>
      <c r="G365" t="s">
        <v>70</v>
      </c>
      <c r="H365" t="s">
        <v>800</v>
      </c>
      <c r="I365" t="s">
        <v>1524</v>
      </c>
      <c r="J365" t="s">
        <v>73</v>
      </c>
      <c r="K365" s="45" t="s">
        <v>1576</v>
      </c>
      <c r="L365" t="s">
        <v>66</v>
      </c>
      <c r="M365" t="s">
        <v>66</v>
      </c>
      <c r="N365" t="s">
        <v>76</v>
      </c>
      <c r="O365" s="91">
        <v>3000000</v>
      </c>
      <c r="P365" t="s">
        <v>1526</v>
      </c>
      <c r="Q365" t="s">
        <v>78</v>
      </c>
      <c r="R365" s="107"/>
      <c r="S365" s="107"/>
      <c r="T365" s="107"/>
      <c r="U365" s="107"/>
      <c r="V365" t="s">
        <v>1577</v>
      </c>
      <c r="W365" s="6">
        <v>46120</v>
      </c>
      <c r="X365" t="s">
        <v>80</v>
      </c>
      <c r="Y365" t="s">
        <v>81</v>
      </c>
      <c r="Z365" t="s">
        <v>688</v>
      </c>
      <c r="AA365" s="107" t="s">
        <v>1576</v>
      </c>
      <c r="AB365" t="s">
        <v>1578</v>
      </c>
      <c r="AC365" t="s">
        <v>1579</v>
      </c>
      <c r="AD365" t="s">
        <v>1530</v>
      </c>
      <c r="AE365" t="s">
        <v>86</v>
      </c>
      <c r="AF365" t="s">
        <v>87</v>
      </c>
      <c r="AG365" t="s">
        <v>87</v>
      </c>
      <c r="AI365"/>
      <c r="AJ365"/>
      <c r="AK365"/>
      <c r="AL365"/>
      <c r="AM365"/>
      <c r="AN365" s="6"/>
      <c r="AO365" s="34"/>
      <c r="AP365" s="6"/>
      <c r="AQ365" s="174"/>
      <c r="AR365" s="6"/>
      <c r="AS365" s="34"/>
      <c r="AT365" s="6"/>
      <c r="AU365" s="34"/>
      <c r="AV365" s="6"/>
      <c r="AW365" s="34"/>
      <c r="AX365" s="6"/>
      <c r="AY365" s="34"/>
      <c r="BA365"/>
      <c r="BB365"/>
      <c r="BD365" s="107"/>
      <c r="BF365" s="6"/>
      <c r="BG365" s="6"/>
      <c r="BI365" s="45"/>
      <c r="BM365">
        <v>362</v>
      </c>
    </row>
    <row r="366" spans="1:65" x14ac:dyDescent="0.3">
      <c r="A366" t="s">
        <v>1580</v>
      </c>
      <c r="B366" s="124">
        <v>46128</v>
      </c>
      <c r="C366" t="s">
        <v>66</v>
      </c>
      <c r="D366" t="s">
        <v>141</v>
      </c>
      <c r="E366" t="s">
        <v>798</v>
      </c>
      <c r="F366" t="s">
        <v>799</v>
      </c>
      <c r="G366" t="s">
        <v>70</v>
      </c>
      <c r="H366" t="s">
        <v>800</v>
      </c>
      <c r="I366" t="s">
        <v>1524</v>
      </c>
      <c r="J366" t="s">
        <v>73</v>
      </c>
      <c r="K366" s="45" t="s">
        <v>1581</v>
      </c>
      <c r="L366" t="s">
        <v>66</v>
      </c>
      <c r="M366" t="s">
        <v>66</v>
      </c>
      <c r="N366" t="s">
        <v>76</v>
      </c>
      <c r="O366" s="91">
        <v>6000000</v>
      </c>
      <c r="P366" t="s">
        <v>1526</v>
      </c>
      <c r="Q366" t="s">
        <v>78</v>
      </c>
      <c r="R366" s="107"/>
      <c r="S366" s="107"/>
      <c r="T366" s="107"/>
      <c r="U366" s="107"/>
      <c r="V366" t="s">
        <v>1582</v>
      </c>
      <c r="W366" s="6">
        <v>46120</v>
      </c>
      <c r="X366" t="s">
        <v>80</v>
      </c>
      <c r="Y366" t="s">
        <v>81</v>
      </c>
      <c r="Z366" t="s">
        <v>688</v>
      </c>
      <c r="AA366" s="107" t="s">
        <v>1581</v>
      </c>
      <c r="AB366" t="s">
        <v>1583</v>
      </c>
      <c r="AC366" t="s">
        <v>1584</v>
      </c>
      <c r="AD366" t="s">
        <v>1530</v>
      </c>
      <c r="AE366" t="s">
        <v>86</v>
      </c>
      <c r="AF366" t="s">
        <v>87</v>
      </c>
      <c r="AG366" t="s">
        <v>87</v>
      </c>
      <c r="AI366"/>
      <c r="AJ366"/>
      <c r="AK366"/>
      <c r="AL366"/>
      <c r="AM366"/>
      <c r="AN366" s="6"/>
      <c r="AO366" s="34"/>
      <c r="AP366" s="6"/>
      <c r="AQ366" s="174"/>
      <c r="AR366" s="6"/>
      <c r="AS366" s="34"/>
      <c r="AT366" s="6"/>
      <c r="AU366" s="34"/>
      <c r="AV366" s="6"/>
      <c r="AW366" s="34"/>
      <c r="AX366" s="6"/>
      <c r="AY366" s="34"/>
      <c r="BA366"/>
      <c r="BB366"/>
      <c r="BD366" s="107"/>
      <c r="BF366" s="6"/>
      <c r="BG366" s="6"/>
      <c r="BI366" s="45"/>
      <c r="BM366">
        <v>363</v>
      </c>
    </row>
    <row r="367" spans="1:65" x14ac:dyDescent="0.3">
      <c r="A367" t="s">
        <v>1585</v>
      </c>
      <c r="B367" s="124">
        <v>46128</v>
      </c>
      <c r="C367" t="s">
        <v>66</v>
      </c>
      <c r="D367" t="s">
        <v>141</v>
      </c>
      <c r="E367" t="s">
        <v>798</v>
      </c>
      <c r="F367" t="s">
        <v>799</v>
      </c>
      <c r="G367" t="s">
        <v>70</v>
      </c>
      <c r="H367" t="s">
        <v>800</v>
      </c>
      <c r="I367" t="s">
        <v>1524</v>
      </c>
      <c r="J367" t="s">
        <v>73</v>
      </c>
      <c r="K367" s="45" t="s">
        <v>1551</v>
      </c>
      <c r="L367" t="s">
        <v>66</v>
      </c>
      <c r="M367" t="s">
        <v>66</v>
      </c>
      <c r="N367" t="s">
        <v>76</v>
      </c>
      <c r="O367" s="91">
        <v>5000000</v>
      </c>
      <c r="P367" t="s">
        <v>1526</v>
      </c>
      <c r="Q367" t="s">
        <v>78</v>
      </c>
      <c r="R367" s="107"/>
      <c r="S367" s="107"/>
      <c r="T367" s="107"/>
      <c r="U367" s="107"/>
      <c r="V367" t="s">
        <v>1586</v>
      </c>
      <c r="W367" s="6">
        <v>46120</v>
      </c>
      <c r="X367" t="s">
        <v>80</v>
      </c>
      <c r="Y367" t="s">
        <v>81</v>
      </c>
      <c r="Z367" t="s">
        <v>688</v>
      </c>
      <c r="AA367" s="107" t="s">
        <v>1551</v>
      </c>
      <c r="AB367" t="s">
        <v>1587</v>
      </c>
      <c r="AC367" t="s">
        <v>1588</v>
      </c>
      <c r="AD367" t="s">
        <v>1530</v>
      </c>
      <c r="AE367" t="s">
        <v>86</v>
      </c>
      <c r="AF367" t="s">
        <v>87</v>
      </c>
      <c r="AG367" t="s">
        <v>87</v>
      </c>
      <c r="AI367"/>
      <c r="AJ367"/>
      <c r="AK367"/>
      <c r="AL367"/>
      <c r="AM367"/>
      <c r="AN367" s="6"/>
      <c r="AO367" s="34"/>
      <c r="AP367" s="6"/>
      <c r="AQ367" s="174"/>
      <c r="AR367" s="6"/>
      <c r="AS367" s="34"/>
      <c r="AT367" s="6"/>
      <c r="AU367" s="34"/>
      <c r="AV367" s="6"/>
      <c r="AW367" s="34"/>
      <c r="AX367" s="6"/>
      <c r="AY367" s="34"/>
      <c r="BA367"/>
      <c r="BB367"/>
      <c r="BD367" s="107"/>
      <c r="BF367" s="6"/>
      <c r="BG367" s="6"/>
      <c r="BI367" s="45"/>
      <c r="BM367">
        <v>364</v>
      </c>
    </row>
    <row r="368" spans="1:65" x14ac:dyDescent="0.3">
      <c r="A368" t="s">
        <v>1589</v>
      </c>
      <c r="B368" s="124">
        <v>46128</v>
      </c>
      <c r="C368" t="s">
        <v>66</v>
      </c>
      <c r="D368" t="s">
        <v>141</v>
      </c>
      <c r="E368" t="s">
        <v>798</v>
      </c>
      <c r="F368" t="s">
        <v>799</v>
      </c>
      <c r="G368" t="s">
        <v>70</v>
      </c>
      <c r="H368" t="s">
        <v>800</v>
      </c>
      <c r="I368" t="s">
        <v>1524</v>
      </c>
      <c r="J368" t="s">
        <v>73</v>
      </c>
      <c r="K368" s="45" t="s">
        <v>1566</v>
      </c>
      <c r="L368" t="s">
        <v>66</v>
      </c>
      <c r="M368" t="s">
        <v>66</v>
      </c>
      <c r="N368" t="s">
        <v>76</v>
      </c>
      <c r="O368" s="91">
        <v>5500000</v>
      </c>
      <c r="P368" t="s">
        <v>1526</v>
      </c>
      <c r="Q368" t="s">
        <v>78</v>
      </c>
      <c r="R368" s="107"/>
      <c r="S368" s="107"/>
      <c r="T368" s="107"/>
      <c r="U368" s="107"/>
      <c r="V368" t="s">
        <v>1590</v>
      </c>
      <c r="W368" s="6">
        <v>46120</v>
      </c>
      <c r="X368" t="s">
        <v>80</v>
      </c>
      <c r="Y368" t="s">
        <v>81</v>
      </c>
      <c r="Z368" t="s">
        <v>688</v>
      </c>
      <c r="AA368" s="107" t="s">
        <v>1566</v>
      </c>
      <c r="AB368" t="s">
        <v>1591</v>
      </c>
      <c r="AC368" t="s">
        <v>1592</v>
      </c>
      <c r="AD368" t="s">
        <v>1530</v>
      </c>
      <c r="AE368" t="s">
        <v>86</v>
      </c>
      <c r="AF368" t="s">
        <v>87</v>
      </c>
      <c r="AG368" t="s">
        <v>87</v>
      </c>
      <c r="AI368"/>
      <c r="AJ368"/>
      <c r="AK368"/>
      <c r="AL368"/>
      <c r="AM368"/>
      <c r="AN368" s="6"/>
      <c r="AO368" s="34"/>
      <c r="AP368" s="6"/>
      <c r="AQ368" s="174"/>
      <c r="AR368" s="6"/>
      <c r="AS368" s="34"/>
      <c r="AT368" s="6"/>
      <c r="AU368" s="34"/>
      <c r="AV368" s="6"/>
      <c r="AW368" s="34"/>
      <c r="AX368" s="6"/>
      <c r="AY368" s="34"/>
      <c r="BA368"/>
      <c r="BB368"/>
      <c r="BD368" s="107"/>
      <c r="BF368" s="6"/>
      <c r="BG368" s="6"/>
      <c r="BI368" s="45"/>
      <c r="BM368">
        <v>365</v>
      </c>
    </row>
    <row r="369" spans="1:65" x14ac:dyDescent="0.3">
      <c r="A369" t="s">
        <v>1593</v>
      </c>
      <c r="B369" s="124">
        <v>46128</v>
      </c>
      <c r="C369" t="s">
        <v>66</v>
      </c>
      <c r="D369" t="s">
        <v>141</v>
      </c>
      <c r="E369" t="s">
        <v>798</v>
      </c>
      <c r="F369" t="s">
        <v>799</v>
      </c>
      <c r="G369" t="s">
        <v>70</v>
      </c>
      <c r="H369" t="s">
        <v>800</v>
      </c>
      <c r="I369" t="s">
        <v>1524</v>
      </c>
      <c r="J369" t="s">
        <v>73</v>
      </c>
      <c r="K369" s="45" t="s">
        <v>1594</v>
      </c>
      <c r="L369" t="s">
        <v>66</v>
      </c>
      <c r="M369" t="s">
        <v>66</v>
      </c>
      <c r="N369" t="s">
        <v>76</v>
      </c>
      <c r="O369" s="91">
        <v>2700000</v>
      </c>
      <c r="P369" t="s">
        <v>1526</v>
      </c>
      <c r="Q369" t="s">
        <v>78</v>
      </c>
      <c r="R369" s="107"/>
      <c r="S369" s="107"/>
      <c r="T369" s="107"/>
      <c r="U369" s="107"/>
      <c r="V369" t="s">
        <v>1595</v>
      </c>
      <c r="W369" s="6">
        <v>46120</v>
      </c>
      <c r="X369" t="s">
        <v>80</v>
      </c>
      <c r="Y369" t="s">
        <v>81</v>
      </c>
      <c r="Z369" t="s">
        <v>688</v>
      </c>
      <c r="AA369" s="107" t="s">
        <v>1596</v>
      </c>
      <c r="AB369" t="s">
        <v>1597</v>
      </c>
      <c r="AC369" t="s">
        <v>1598</v>
      </c>
      <c r="AD369" t="s">
        <v>1530</v>
      </c>
      <c r="AE369" t="s">
        <v>86</v>
      </c>
      <c r="AF369" t="s">
        <v>87</v>
      </c>
      <c r="AG369" t="s">
        <v>87</v>
      </c>
      <c r="AI369"/>
      <c r="AJ369"/>
      <c r="AK369"/>
      <c r="AL369"/>
      <c r="AM369"/>
      <c r="AN369" s="6"/>
      <c r="AO369" s="34"/>
      <c r="AP369" s="6"/>
      <c r="AQ369" s="174"/>
      <c r="AR369" s="6"/>
      <c r="AS369" s="34"/>
      <c r="AT369" s="6"/>
      <c r="AU369" s="34"/>
      <c r="AV369" s="6"/>
      <c r="AW369" s="34"/>
      <c r="AX369" s="6"/>
      <c r="AY369" s="34"/>
      <c r="BA369"/>
      <c r="BB369"/>
      <c r="BD369" s="107"/>
      <c r="BF369" s="6"/>
      <c r="BG369" s="6"/>
      <c r="BI369" s="45"/>
      <c r="BM369">
        <v>366</v>
      </c>
    </row>
    <row r="370" spans="1:65" x14ac:dyDescent="0.3">
      <c r="A370" t="s">
        <v>1599</v>
      </c>
      <c r="B370" s="124">
        <v>46128</v>
      </c>
      <c r="C370" t="s">
        <v>115</v>
      </c>
      <c r="D370" t="s">
        <v>141</v>
      </c>
      <c r="E370" t="s">
        <v>277</v>
      </c>
      <c r="F370" t="s">
        <v>278</v>
      </c>
      <c r="G370" t="s">
        <v>70</v>
      </c>
      <c r="H370" t="s">
        <v>127</v>
      </c>
      <c r="I370" t="s">
        <v>128</v>
      </c>
      <c r="J370" t="s">
        <v>118</v>
      </c>
      <c r="K370" s="45"/>
      <c r="L370" t="s">
        <v>119</v>
      </c>
      <c r="M370" t="s">
        <v>119</v>
      </c>
      <c r="N370" t="s">
        <v>76</v>
      </c>
      <c r="O370" s="91">
        <v>10615</v>
      </c>
      <c r="P370" t="s">
        <v>1600</v>
      </c>
      <c r="Q370" t="s">
        <v>78</v>
      </c>
      <c r="R370" s="107"/>
      <c r="S370" s="107"/>
      <c r="T370" s="107"/>
      <c r="U370" s="107"/>
      <c r="W370" s="6"/>
      <c r="Y370"/>
      <c r="AA370" s="107"/>
      <c r="AI370"/>
      <c r="AJ370"/>
      <c r="AK370"/>
      <c r="AL370"/>
      <c r="AM370"/>
      <c r="AN370" s="6"/>
      <c r="AO370" s="34"/>
      <c r="AP370" s="6"/>
      <c r="AQ370" s="174"/>
      <c r="AR370" s="6"/>
      <c r="AS370" s="34"/>
      <c r="AT370" s="6"/>
      <c r="AU370" s="34"/>
      <c r="AV370" s="6"/>
      <c r="AW370" s="34"/>
      <c r="AX370" s="6"/>
      <c r="AY370" s="34"/>
      <c r="BA370"/>
      <c r="BB370"/>
      <c r="BD370" s="107"/>
      <c r="BF370" s="6"/>
      <c r="BG370" s="6"/>
      <c r="BI370" s="45"/>
      <c r="BM370">
        <v>367</v>
      </c>
    </row>
    <row r="371" spans="1:65" x14ac:dyDescent="0.3">
      <c r="A371" t="s">
        <v>1601</v>
      </c>
      <c r="B371" s="124">
        <v>46128</v>
      </c>
      <c r="C371" t="s">
        <v>115</v>
      </c>
      <c r="D371" t="s">
        <v>141</v>
      </c>
      <c r="E371" t="s">
        <v>277</v>
      </c>
      <c r="F371" t="s">
        <v>278</v>
      </c>
      <c r="G371" t="s">
        <v>70</v>
      </c>
      <c r="H371" t="s">
        <v>287</v>
      </c>
      <c r="I371" t="s">
        <v>1602</v>
      </c>
      <c r="J371" t="s">
        <v>73</v>
      </c>
      <c r="K371" s="45"/>
      <c r="L371" t="s">
        <v>119</v>
      </c>
      <c r="M371" t="s">
        <v>119</v>
      </c>
      <c r="N371" t="s">
        <v>76</v>
      </c>
      <c r="O371" s="91">
        <v>115800691</v>
      </c>
      <c r="P371" t="s">
        <v>1603</v>
      </c>
      <c r="Q371" t="s">
        <v>78</v>
      </c>
      <c r="R371" s="107"/>
      <c r="S371" s="107"/>
      <c r="T371" s="107"/>
      <c r="U371" s="107"/>
      <c r="W371" s="6"/>
      <c r="Y371"/>
      <c r="AA371" s="107"/>
      <c r="AI371"/>
      <c r="AJ371"/>
      <c r="AK371"/>
      <c r="AL371"/>
      <c r="AM371"/>
      <c r="AN371" s="6"/>
      <c r="AO371" s="34"/>
      <c r="AP371" s="6"/>
      <c r="AQ371" s="174"/>
      <c r="AR371" s="6"/>
      <c r="AS371" s="34"/>
      <c r="AT371" s="6"/>
      <c r="AU371" s="34"/>
      <c r="AV371" s="6"/>
      <c r="AW371" s="34"/>
      <c r="AX371" s="6"/>
      <c r="AY371" s="34"/>
      <c r="BA371"/>
      <c r="BB371"/>
      <c r="BD371" s="107"/>
      <c r="BF371" s="6"/>
      <c r="BG371" s="6"/>
      <c r="BI371" s="45"/>
      <c r="BM371">
        <v>368</v>
      </c>
    </row>
    <row r="372" spans="1:65" x14ac:dyDescent="0.3">
      <c r="A372" t="s">
        <v>1604</v>
      </c>
      <c r="B372" s="124">
        <v>46128</v>
      </c>
      <c r="C372" t="s">
        <v>115</v>
      </c>
      <c r="D372" t="s">
        <v>141</v>
      </c>
      <c r="E372" t="s">
        <v>277</v>
      </c>
      <c r="F372" t="s">
        <v>278</v>
      </c>
      <c r="G372" t="s">
        <v>136</v>
      </c>
      <c r="H372" t="s">
        <v>168</v>
      </c>
      <c r="I372" t="s">
        <v>647</v>
      </c>
      <c r="J372"/>
      <c r="K372" s="45"/>
      <c r="L372" t="s">
        <v>119</v>
      </c>
      <c r="M372" t="s">
        <v>119</v>
      </c>
      <c r="N372" t="s">
        <v>120</v>
      </c>
      <c r="O372" s="91"/>
      <c r="P372" t="s">
        <v>1605</v>
      </c>
      <c r="Q372" t="s">
        <v>78</v>
      </c>
      <c r="R372" s="107"/>
      <c r="S372" s="107"/>
      <c r="T372" s="107"/>
      <c r="U372" s="107"/>
      <c r="W372" s="6"/>
      <c r="Y372"/>
      <c r="AA372" s="107"/>
      <c r="AI372"/>
      <c r="AJ372"/>
      <c r="AK372"/>
      <c r="AL372"/>
      <c r="AM372"/>
      <c r="AN372" s="6"/>
      <c r="AO372" s="34"/>
      <c r="AP372" s="6"/>
      <c r="AQ372" s="174"/>
      <c r="AR372" s="6"/>
      <c r="AS372" s="34"/>
      <c r="AT372" s="6"/>
      <c r="AU372" s="34"/>
      <c r="AV372" s="6"/>
      <c r="AW372" s="34"/>
      <c r="AX372" s="6"/>
      <c r="AY372" s="34"/>
      <c r="BA372"/>
      <c r="BB372"/>
      <c r="BD372" s="107"/>
      <c r="BF372" s="6"/>
      <c r="BG372" s="6"/>
      <c r="BI372" s="45"/>
      <c r="BM372">
        <v>369</v>
      </c>
    </row>
    <row r="373" spans="1:65" x14ac:dyDescent="0.3">
      <c r="A373" t="s">
        <v>1606</v>
      </c>
      <c r="B373" s="124">
        <v>46128</v>
      </c>
      <c r="C373" t="s">
        <v>115</v>
      </c>
      <c r="D373" t="s">
        <v>141</v>
      </c>
      <c r="E373" t="s">
        <v>277</v>
      </c>
      <c r="F373" t="s">
        <v>278</v>
      </c>
      <c r="G373" t="s">
        <v>97</v>
      </c>
      <c r="H373" t="s">
        <v>302</v>
      </c>
      <c r="I373" t="s">
        <v>306</v>
      </c>
      <c r="J373" t="s">
        <v>118</v>
      </c>
      <c r="K373" s="45"/>
      <c r="L373" t="s">
        <v>119</v>
      </c>
      <c r="M373" t="s">
        <v>119</v>
      </c>
      <c r="N373" t="s">
        <v>120</v>
      </c>
      <c r="O373" s="91">
        <v>76946</v>
      </c>
      <c r="P373" t="s">
        <v>1607</v>
      </c>
      <c r="Q373" t="s">
        <v>78</v>
      </c>
      <c r="R373" s="107"/>
      <c r="S373" s="107"/>
      <c r="T373" s="107"/>
      <c r="U373" s="107"/>
      <c r="W373" s="6"/>
      <c r="Y373"/>
      <c r="AA373" s="107"/>
      <c r="AI373"/>
      <c r="AJ373"/>
      <c r="AK373"/>
      <c r="AL373"/>
      <c r="AM373"/>
      <c r="AN373" s="6"/>
      <c r="AO373" s="34"/>
      <c r="AP373" s="6"/>
      <c r="AQ373" s="174"/>
      <c r="AR373" s="6"/>
      <c r="AS373" s="34"/>
      <c r="AT373" s="6"/>
      <c r="AU373" s="34"/>
      <c r="AV373" s="6"/>
      <c r="AW373" s="34"/>
      <c r="AX373" s="6"/>
      <c r="AY373" s="34"/>
      <c r="BA373"/>
      <c r="BB373"/>
      <c r="BD373" s="107"/>
      <c r="BF373" s="6"/>
      <c r="BG373" s="6"/>
      <c r="BI373" s="45"/>
      <c r="BM373">
        <v>370</v>
      </c>
    </row>
    <row r="374" spans="1:65" x14ac:dyDescent="0.3">
      <c r="A374" t="s">
        <v>1608</v>
      </c>
      <c r="B374" s="124">
        <v>46128</v>
      </c>
      <c r="C374" t="s">
        <v>115</v>
      </c>
      <c r="D374" t="s">
        <v>141</v>
      </c>
      <c r="E374" t="s">
        <v>277</v>
      </c>
      <c r="F374" t="s">
        <v>278</v>
      </c>
      <c r="G374" t="s">
        <v>97</v>
      </c>
      <c r="H374" t="s">
        <v>116</v>
      </c>
      <c r="I374" t="s">
        <v>117</v>
      </c>
      <c r="J374" t="s">
        <v>73</v>
      </c>
      <c r="K374" s="45"/>
      <c r="L374" t="s">
        <v>119</v>
      </c>
      <c r="M374" t="s">
        <v>119</v>
      </c>
      <c r="N374" t="s">
        <v>120</v>
      </c>
      <c r="O374" s="91">
        <v>13601854.460000001</v>
      </c>
      <c r="P374" t="s">
        <v>1609</v>
      </c>
      <c r="Q374" t="s">
        <v>78</v>
      </c>
      <c r="R374" s="107"/>
      <c r="S374" s="107"/>
      <c r="T374" s="107"/>
      <c r="U374" s="107"/>
      <c r="W374" s="6"/>
      <c r="Y374"/>
      <c r="AA374" s="107"/>
      <c r="AI374"/>
      <c r="AJ374"/>
      <c r="AK374"/>
      <c r="AL374"/>
      <c r="AM374"/>
      <c r="AN374" s="6"/>
      <c r="AO374" s="34"/>
      <c r="AP374" s="6"/>
      <c r="AQ374" s="174"/>
      <c r="AR374" s="6"/>
      <c r="AS374" s="34"/>
      <c r="AT374" s="6"/>
      <c r="AU374" s="34"/>
      <c r="AV374" s="6"/>
      <c r="AW374" s="34"/>
      <c r="AX374" s="6"/>
      <c r="AY374" s="34"/>
      <c r="BA374"/>
      <c r="BB374"/>
      <c r="BD374" s="107"/>
      <c r="BF374" s="6"/>
      <c r="BG374" s="6"/>
      <c r="BI374" s="45"/>
      <c r="BM374">
        <v>371</v>
      </c>
    </row>
    <row r="375" spans="1:65" x14ac:dyDescent="0.3">
      <c r="A375" t="s">
        <v>1610</v>
      </c>
      <c r="B375" s="124">
        <v>46128</v>
      </c>
      <c r="C375" t="s">
        <v>115</v>
      </c>
      <c r="D375" t="s">
        <v>141</v>
      </c>
      <c r="E375" t="s">
        <v>277</v>
      </c>
      <c r="F375" t="s">
        <v>278</v>
      </c>
      <c r="G375" t="s">
        <v>97</v>
      </c>
      <c r="H375" t="s">
        <v>309</v>
      </c>
      <c r="I375" t="s">
        <v>310</v>
      </c>
      <c r="J375" t="s">
        <v>118</v>
      </c>
      <c r="K375" s="45"/>
      <c r="L375" t="s">
        <v>119</v>
      </c>
      <c r="M375" t="s">
        <v>119</v>
      </c>
      <c r="N375" t="s">
        <v>120</v>
      </c>
      <c r="O375" s="91">
        <v>295026</v>
      </c>
      <c r="P375" t="s">
        <v>1611</v>
      </c>
      <c r="Q375" t="s">
        <v>78</v>
      </c>
      <c r="R375" s="107"/>
      <c r="S375" s="107"/>
      <c r="T375" s="107"/>
      <c r="U375" s="107"/>
      <c r="W375" s="6"/>
      <c r="Y375"/>
      <c r="AA375" s="107"/>
      <c r="AI375"/>
      <c r="AJ375"/>
      <c r="AK375"/>
      <c r="AL375"/>
      <c r="AM375"/>
      <c r="AN375" s="6"/>
      <c r="AO375" s="34"/>
      <c r="AP375" s="6"/>
      <c r="AQ375" s="174"/>
      <c r="AR375" s="6"/>
      <c r="AS375" s="34"/>
      <c r="AT375" s="6"/>
      <c r="AU375" s="34"/>
      <c r="AV375" s="6"/>
      <c r="AW375" s="34"/>
      <c r="AX375" s="6"/>
      <c r="AY375" s="34"/>
      <c r="BA375"/>
      <c r="BB375"/>
      <c r="BD375" s="107"/>
      <c r="BF375" s="6"/>
      <c r="BG375" s="6"/>
      <c r="BI375" s="45"/>
      <c r="BM375">
        <v>372</v>
      </c>
    </row>
    <row r="376" spans="1:65" x14ac:dyDescent="0.3">
      <c r="A376" t="s">
        <v>1612</v>
      </c>
      <c r="B376" s="124">
        <v>46128</v>
      </c>
      <c r="C376" t="s">
        <v>115</v>
      </c>
      <c r="D376" t="s">
        <v>141</v>
      </c>
      <c r="E376" t="s">
        <v>277</v>
      </c>
      <c r="F376" t="s">
        <v>278</v>
      </c>
      <c r="G376" t="s">
        <v>97</v>
      </c>
      <c r="H376" t="s">
        <v>250</v>
      </c>
      <c r="I376" t="s">
        <v>251</v>
      </c>
      <c r="J376" t="s">
        <v>73</v>
      </c>
      <c r="K376" s="45"/>
      <c r="L376" t="s">
        <v>119</v>
      </c>
      <c r="M376" t="s">
        <v>119</v>
      </c>
      <c r="N376" t="s">
        <v>120</v>
      </c>
      <c r="O376" s="91">
        <v>7104005.3300000001</v>
      </c>
      <c r="P376" t="s">
        <v>1613</v>
      </c>
      <c r="Q376" t="s">
        <v>78</v>
      </c>
      <c r="R376" s="107"/>
      <c r="S376" s="107"/>
      <c r="T376" s="107"/>
      <c r="U376" s="107"/>
      <c r="W376" s="6"/>
      <c r="Y376"/>
      <c r="AA376" s="107"/>
      <c r="AI376"/>
      <c r="AJ376"/>
      <c r="AK376"/>
      <c r="AL376"/>
      <c r="AM376"/>
      <c r="AN376" s="6"/>
      <c r="AO376" s="34"/>
      <c r="AP376" s="6"/>
      <c r="AQ376" s="174"/>
      <c r="AR376" s="6"/>
      <c r="AS376" s="34"/>
      <c r="AT376" s="6"/>
      <c r="AU376" s="34"/>
      <c r="AV376" s="6"/>
      <c r="AW376" s="34"/>
      <c r="AX376" s="6"/>
      <c r="AY376" s="34"/>
      <c r="BA376"/>
      <c r="BB376"/>
      <c r="BD376" s="107"/>
      <c r="BF376" s="6"/>
      <c r="BG376" s="6"/>
      <c r="BI376" s="45"/>
      <c r="BM376">
        <v>373</v>
      </c>
    </row>
    <row r="377" spans="1:65" x14ac:dyDescent="0.3">
      <c r="A377" t="s">
        <v>1614</v>
      </c>
      <c r="B377" s="124">
        <v>46128</v>
      </c>
      <c r="C377" t="s">
        <v>115</v>
      </c>
      <c r="D377" t="s">
        <v>141</v>
      </c>
      <c r="E377" t="s">
        <v>277</v>
      </c>
      <c r="F377" t="s">
        <v>278</v>
      </c>
      <c r="G377" t="s">
        <v>97</v>
      </c>
      <c r="H377" t="s">
        <v>181</v>
      </c>
      <c r="I377" t="s">
        <v>546</v>
      </c>
      <c r="J377" t="s">
        <v>73</v>
      </c>
      <c r="K377" s="45"/>
      <c r="L377" t="s">
        <v>119</v>
      </c>
      <c r="M377" t="s">
        <v>119</v>
      </c>
      <c r="N377" t="s">
        <v>120</v>
      </c>
      <c r="O377" s="91">
        <v>836090.5</v>
      </c>
      <c r="P377" t="s">
        <v>1615</v>
      </c>
      <c r="Q377" t="s">
        <v>78</v>
      </c>
      <c r="R377" s="107"/>
      <c r="S377" s="107"/>
      <c r="T377" s="107"/>
      <c r="U377" s="107"/>
      <c r="W377" s="6"/>
      <c r="Y377"/>
      <c r="AA377" s="107"/>
      <c r="AI377"/>
      <c r="AJ377"/>
      <c r="AK377"/>
      <c r="AL377"/>
      <c r="AM377"/>
      <c r="AN377" s="6"/>
      <c r="AO377" s="34"/>
      <c r="AP377" s="6"/>
      <c r="AQ377" s="174"/>
      <c r="AR377" s="6"/>
      <c r="AS377" s="34"/>
      <c r="AT377" s="6"/>
      <c r="AU377" s="34"/>
      <c r="AV377" s="6"/>
      <c r="AW377" s="34"/>
      <c r="AX377" s="6"/>
      <c r="AY377" s="34"/>
      <c r="BA377"/>
      <c r="BB377"/>
      <c r="BD377" s="107"/>
      <c r="BF377" s="6"/>
      <c r="BG377" s="6"/>
      <c r="BI377" s="45"/>
      <c r="BM377">
        <v>374</v>
      </c>
    </row>
    <row r="378" spans="1:65" x14ac:dyDescent="0.3">
      <c r="A378" t="s">
        <v>1616</v>
      </c>
      <c r="B378" s="124">
        <v>46128</v>
      </c>
      <c r="C378" t="s">
        <v>115</v>
      </c>
      <c r="D378" t="s">
        <v>141</v>
      </c>
      <c r="E378" t="s">
        <v>277</v>
      </c>
      <c r="F378" t="s">
        <v>278</v>
      </c>
      <c r="G378" t="s">
        <v>97</v>
      </c>
      <c r="H378" t="s">
        <v>116</v>
      </c>
      <c r="I378" t="s">
        <v>765</v>
      </c>
      <c r="J378" t="s">
        <v>73</v>
      </c>
      <c r="K378" s="45"/>
      <c r="L378" t="s">
        <v>119</v>
      </c>
      <c r="M378" t="s">
        <v>119</v>
      </c>
      <c r="N378" t="s">
        <v>120</v>
      </c>
      <c r="O378" s="91">
        <v>9060134.2400000002</v>
      </c>
      <c r="P378" t="s">
        <v>1617</v>
      </c>
      <c r="Q378" t="s">
        <v>78</v>
      </c>
      <c r="R378" s="107"/>
      <c r="S378" s="107"/>
      <c r="T378" s="107"/>
      <c r="U378" s="107"/>
      <c r="W378" s="6"/>
      <c r="Y378"/>
      <c r="AA378" s="107"/>
      <c r="AI378"/>
      <c r="AJ378"/>
      <c r="AK378"/>
      <c r="AL378"/>
      <c r="AM378"/>
      <c r="AN378" s="6"/>
      <c r="AO378" s="34"/>
      <c r="AP378" s="6"/>
      <c r="AQ378" s="174"/>
      <c r="AR378" s="6"/>
      <c r="AS378" s="34"/>
      <c r="AT378" s="6"/>
      <c r="AU378" s="34"/>
      <c r="AV378" s="6"/>
      <c r="AW378" s="34"/>
      <c r="AX378" s="6"/>
      <c r="AY378" s="34"/>
      <c r="BA378"/>
      <c r="BB378"/>
      <c r="BD378" s="107"/>
      <c r="BF378" s="6"/>
      <c r="BG378" s="6"/>
      <c r="BI378" s="45"/>
      <c r="BM378">
        <v>375</v>
      </c>
    </row>
    <row r="379" spans="1:65" x14ac:dyDescent="0.3">
      <c r="A379" t="s">
        <v>1618</v>
      </c>
      <c r="B379" s="124">
        <v>46128</v>
      </c>
      <c r="C379" t="s">
        <v>115</v>
      </c>
      <c r="D379" t="s">
        <v>141</v>
      </c>
      <c r="E379" t="s">
        <v>277</v>
      </c>
      <c r="F379" t="s">
        <v>278</v>
      </c>
      <c r="G379" t="s">
        <v>97</v>
      </c>
      <c r="H379" t="s">
        <v>116</v>
      </c>
      <c r="I379" t="s">
        <v>698</v>
      </c>
      <c r="J379" t="s">
        <v>73</v>
      </c>
      <c r="K379" s="45"/>
      <c r="L379" t="s">
        <v>119</v>
      </c>
      <c r="M379" t="s">
        <v>119</v>
      </c>
      <c r="N379" t="s">
        <v>120</v>
      </c>
      <c r="O379" s="91">
        <v>3125643.76</v>
      </c>
      <c r="P379" t="s">
        <v>1619</v>
      </c>
      <c r="Q379" t="s">
        <v>78</v>
      </c>
      <c r="R379" s="107"/>
      <c r="S379" s="107"/>
      <c r="T379" s="107"/>
      <c r="U379" s="107"/>
      <c r="W379" s="6"/>
      <c r="Y379"/>
      <c r="AA379" s="107"/>
      <c r="AI379"/>
      <c r="AJ379"/>
      <c r="AK379"/>
      <c r="AL379"/>
      <c r="AM379"/>
      <c r="AN379" s="6"/>
      <c r="AO379" s="34"/>
      <c r="AP379" s="6"/>
      <c r="AQ379" s="174"/>
      <c r="AR379" s="6"/>
      <c r="AS379" s="34"/>
      <c r="AT379" s="6"/>
      <c r="AU379" s="34"/>
      <c r="AV379" s="6"/>
      <c r="AW379" s="34"/>
      <c r="AX379" s="6"/>
      <c r="AY379" s="34"/>
      <c r="BA379"/>
      <c r="BB379"/>
      <c r="BD379" s="107"/>
      <c r="BF379" s="6"/>
      <c r="BG379" s="6"/>
      <c r="BI379" s="45"/>
      <c r="BM379">
        <v>376</v>
      </c>
    </row>
    <row r="380" spans="1:65" x14ac:dyDescent="0.3">
      <c r="A380" t="s">
        <v>1620</v>
      </c>
      <c r="B380" s="124">
        <v>46128</v>
      </c>
      <c r="C380" t="s">
        <v>115</v>
      </c>
      <c r="D380" t="s">
        <v>141</v>
      </c>
      <c r="E380" t="s">
        <v>277</v>
      </c>
      <c r="F380" t="s">
        <v>278</v>
      </c>
      <c r="G380" t="s">
        <v>97</v>
      </c>
      <c r="H380" t="s">
        <v>181</v>
      </c>
      <c r="I380" t="s">
        <v>1081</v>
      </c>
      <c r="J380" t="s">
        <v>73</v>
      </c>
      <c r="K380" s="45"/>
      <c r="L380" t="s">
        <v>119</v>
      </c>
      <c r="M380" t="s">
        <v>119</v>
      </c>
      <c r="N380" t="s">
        <v>120</v>
      </c>
      <c r="O380" s="91">
        <v>893431.66</v>
      </c>
      <c r="P380" t="s">
        <v>1621</v>
      </c>
      <c r="Q380" t="s">
        <v>78</v>
      </c>
      <c r="R380" s="107"/>
      <c r="S380" s="107"/>
      <c r="T380" s="107"/>
      <c r="U380" s="107"/>
      <c r="W380" s="6"/>
      <c r="Y380"/>
      <c r="AA380" s="107"/>
      <c r="AI380"/>
      <c r="AJ380"/>
      <c r="AK380"/>
      <c r="AL380"/>
      <c r="AM380"/>
      <c r="AN380" s="6"/>
      <c r="AO380" s="34"/>
      <c r="AP380" s="6"/>
      <c r="AQ380" s="174"/>
      <c r="AR380" s="6"/>
      <c r="AS380" s="34"/>
      <c r="AT380" s="6"/>
      <c r="AU380" s="34"/>
      <c r="AV380" s="6"/>
      <c r="AW380" s="34"/>
      <c r="AX380" s="6"/>
      <c r="AY380" s="34"/>
      <c r="BA380"/>
      <c r="BB380"/>
      <c r="BD380" s="107"/>
      <c r="BF380" s="6"/>
      <c r="BG380" s="6"/>
      <c r="BI380" s="45"/>
      <c r="BM380">
        <v>377</v>
      </c>
    </row>
    <row r="381" spans="1:65" x14ac:dyDescent="0.3">
      <c r="A381" t="s">
        <v>1622</v>
      </c>
      <c r="B381" s="124">
        <v>46128</v>
      </c>
      <c r="C381" t="s">
        <v>115</v>
      </c>
      <c r="D381" t="s">
        <v>141</v>
      </c>
      <c r="E381" t="s">
        <v>277</v>
      </c>
      <c r="F381" t="s">
        <v>278</v>
      </c>
      <c r="G381" t="s">
        <v>97</v>
      </c>
      <c r="H381" t="s">
        <v>116</v>
      </c>
      <c r="I381" t="s">
        <v>761</v>
      </c>
      <c r="J381" t="s">
        <v>73</v>
      </c>
      <c r="K381" s="45"/>
      <c r="L381" t="s">
        <v>119</v>
      </c>
      <c r="M381" t="s">
        <v>119</v>
      </c>
      <c r="N381" t="s">
        <v>120</v>
      </c>
      <c r="O381" s="91">
        <v>2294534.5699999998</v>
      </c>
      <c r="P381" t="s">
        <v>1623</v>
      </c>
      <c r="Q381" t="s">
        <v>78</v>
      </c>
      <c r="R381" s="107"/>
      <c r="S381" s="107"/>
      <c r="T381" s="107"/>
      <c r="U381" s="107"/>
      <c r="W381" s="6"/>
      <c r="Y381"/>
      <c r="AA381" s="107"/>
      <c r="AI381"/>
      <c r="AJ381"/>
      <c r="AK381"/>
      <c r="AL381"/>
      <c r="AM381"/>
      <c r="AN381" s="6"/>
      <c r="AO381" s="34"/>
      <c r="AP381" s="6"/>
      <c r="AQ381" s="174"/>
      <c r="AR381" s="6"/>
      <c r="AS381" s="34"/>
      <c r="AT381" s="6"/>
      <c r="AU381" s="34"/>
      <c r="AV381" s="6"/>
      <c r="AW381" s="34"/>
      <c r="AX381" s="6"/>
      <c r="AY381" s="34"/>
      <c r="BA381"/>
      <c r="BB381"/>
      <c r="BD381" s="107"/>
      <c r="BF381" s="6"/>
      <c r="BG381" s="6"/>
      <c r="BI381" s="45"/>
      <c r="BM381">
        <v>378</v>
      </c>
    </row>
    <row r="382" spans="1:65" x14ac:dyDescent="0.3">
      <c r="A382" t="s">
        <v>1624</v>
      </c>
      <c r="B382" s="124">
        <v>46128</v>
      </c>
      <c r="C382" t="s">
        <v>115</v>
      </c>
      <c r="D382" t="s">
        <v>141</v>
      </c>
      <c r="E382" t="s">
        <v>277</v>
      </c>
      <c r="F382" t="s">
        <v>278</v>
      </c>
      <c r="G382" t="s">
        <v>97</v>
      </c>
      <c r="H382" t="s">
        <v>309</v>
      </c>
      <c r="I382" t="s">
        <v>310</v>
      </c>
      <c r="J382" t="s">
        <v>73</v>
      </c>
      <c r="K382" s="45"/>
      <c r="L382" t="s">
        <v>119</v>
      </c>
      <c r="M382" t="s">
        <v>119</v>
      </c>
      <c r="N382" t="s">
        <v>120</v>
      </c>
      <c r="O382" s="91">
        <v>441058.18</v>
      </c>
      <c r="P382" t="s">
        <v>1625</v>
      </c>
      <c r="Q382" t="s">
        <v>78</v>
      </c>
      <c r="R382" s="107"/>
      <c r="S382" s="107"/>
      <c r="T382" s="107"/>
      <c r="U382" s="107"/>
      <c r="W382" s="6"/>
      <c r="Y382"/>
      <c r="AA382" s="107"/>
      <c r="AI382"/>
      <c r="AJ382"/>
      <c r="AK382"/>
      <c r="AL382"/>
      <c r="AM382"/>
      <c r="AN382" s="6"/>
      <c r="AO382" s="34"/>
      <c r="AP382" s="6"/>
      <c r="AQ382" s="174"/>
      <c r="AR382" s="6"/>
      <c r="AS382" s="34"/>
      <c r="AT382" s="6"/>
      <c r="AU382" s="34"/>
      <c r="AV382" s="6"/>
      <c r="AW382" s="34"/>
      <c r="AX382" s="6"/>
      <c r="AY382" s="34"/>
      <c r="BA382"/>
      <c r="BB382"/>
      <c r="BD382" s="107"/>
      <c r="BF382" s="6"/>
      <c r="BG382" s="6"/>
      <c r="BI382" s="45"/>
      <c r="BM382">
        <v>379</v>
      </c>
    </row>
    <row r="383" spans="1:65" x14ac:dyDescent="0.3">
      <c r="A383" t="s">
        <v>1626</v>
      </c>
      <c r="B383" s="124">
        <v>46128</v>
      </c>
      <c r="C383" t="s">
        <v>115</v>
      </c>
      <c r="D383" t="s">
        <v>141</v>
      </c>
      <c r="E383" t="s">
        <v>277</v>
      </c>
      <c r="F383" t="s">
        <v>278</v>
      </c>
      <c r="G383" t="s">
        <v>97</v>
      </c>
      <c r="H383" t="s">
        <v>632</v>
      </c>
      <c r="I383" t="s">
        <v>1056</v>
      </c>
      <c r="J383" t="s">
        <v>73</v>
      </c>
      <c r="K383" s="45"/>
      <c r="L383" t="s">
        <v>119</v>
      </c>
      <c r="M383" t="s">
        <v>119</v>
      </c>
      <c r="N383" t="s">
        <v>120</v>
      </c>
      <c r="O383" s="91">
        <v>56046.68</v>
      </c>
      <c r="P383" t="s">
        <v>1627</v>
      </c>
      <c r="Q383" t="s">
        <v>78</v>
      </c>
      <c r="R383" s="107"/>
      <c r="S383" s="107"/>
      <c r="T383" s="107"/>
      <c r="U383" s="107"/>
      <c r="W383" s="6"/>
      <c r="Y383"/>
      <c r="AA383" s="107"/>
      <c r="AI383"/>
      <c r="AJ383"/>
      <c r="AK383"/>
      <c r="AL383"/>
      <c r="AM383"/>
      <c r="AN383" s="6"/>
      <c r="AO383" s="34"/>
      <c r="AP383" s="6"/>
      <c r="AQ383" s="174"/>
      <c r="AR383" s="6"/>
      <c r="AS383" s="34"/>
      <c r="AT383" s="6"/>
      <c r="AU383" s="34"/>
      <c r="AV383" s="6"/>
      <c r="AW383" s="34"/>
      <c r="AX383" s="6"/>
      <c r="AY383" s="34"/>
      <c r="BA383"/>
      <c r="BB383"/>
      <c r="BD383" s="107"/>
      <c r="BF383" s="6"/>
      <c r="BG383" s="6"/>
      <c r="BI383" s="45"/>
      <c r="BM383">
        <v>380</v>
      </c>
    </row>
    <row r="384" spans="1:65" x14ac:dyDescent="0.3">
      <c r="A384" t="s">
        <v>1628</v>
      </c>
      <c r="B384" s="124">
        <v>46128</v>
      </c>
      <c r="C384" t="s">
        <v>115</v>
      </c>
      <c r="D384" t="s">
        <v>141</v>
      </c>
      <c r="E384" t="s">
        <v>277</v>
      </c>
      <c r="F384" t="s">
        <v>278</v>
      </c>
      <c r="G384" t="s">
        <v>136</v>
      </c>
      <c r="H384" t="s">
        <v>168</v>
      </c>
      <c r="I384" t="s">
        <v>829</v>
      </c>
      <c r="J384" t="s">
        <v>73</v>
      </c>
      <c r="K384" s="45"/>
      <c r="L384" t="s">
        <v>119</v>
      </c>
      <c r="M384" t="s">
        <v>119</v>
      </c>
      <c r="N384" t="s">
        <v>120</v>
      </c>
      <c r="O384" s="91">
        <v>2260193.54</v>
      </c>
      <c r="P384" t="s">
        <v>1629</v>
      </c>
      <c r="Q384" t="s">
        <v>78</v>
      </c>
      <c r="R384" s="107"/>
      <c r="S384" s="107"/>
      <c r="T384" s="107"/>
      <c r="U384" s="107"/>
      <c r="W384" s="6"/>
      <c r="Y384"/>
      <c r="AA384" s="107"/>
      <c r="AI384"/>
      <c r="AJ384"/>
      <c r="AK384"/>
      <c r="AL384"/>
      <c r="AM384"/>
      <c r="AN384" s="6"/>
      <c r="AO384" s="34"/>
      <c r="AP384" s="6"/>
      <c r="AQ384" s="174"/>
      <c r="AR384" s="6"/>
      <c r="AS384" s="34"/>
      <c r="AT384" s="6"/>
      <c r="AU384" s="34"/>
      <c r="AV384" s="6"/>
      <c r="AW384" s="34"/>
      <c r="AX384" s="6"/>
      <c r="AY384" s="34"/>
      <c r="BA384"/>
      <c r="BB384"/>
      <c r="BD384" s="107"/>
      <c r="BF384" s="6"/>
      <c r="BG384" s="6"/>
      <c r="BI384" s="45"/>
      <c r="BM384">
        <v>381</v>
      </c>
    </row>
    <row r="385" spans="1:65" x14ac:dyDescent="0.3">
      <c r="A385" t="s">
        <v>1630</v>
      </c>
      <c r="B385" s="124">
        <v>46128</v>
      </c>
      <c r="C385" t="s">
        <v>115</v>
      </c>
      <c r="D385" t="s">
        <v>1364</v>
      </c>
      <c r="E385" t="s">
        <v>214</v>
      </c>
      <c r="F385" t="s">
        <v>553</v>
      </c>
      <c r="G385" t="s">
        <v>174</v>
      </c>
      <c r="H385" t="s">
        <v>1631</v>
      </c>
      <c r="I385" t="s">
        <v>1632</v>
      </c>
      <c r="J385" t="s">
        <v>73</v>
      </c>
      <c r="K385" s="45"/>
      <c r="L385" t="s">
        <v>119</v>
      </c>
      <c r="M385" t="s">
        <v>119</v>
      </c>
      <c r="N385" t="s">
        <v>120</v>
      </c>
      <c r="O385" s="91">
        <v>16678654.460000001</v>
      </c>
      <c r="P385" t="s">
        <v>1633</v>
      </c>
      <c r="Q385" t="s">
        <v>78</v>
      </c>
      <c r="R385" s="107"/>
      <c r="S385" s="107"/>
      <c r="T385" s="107"/>
      <c r="U385" s="107"/>
      <c r="W385" s="6"/>
      <c r="Y385"/>
      <c r="AA385" s="107"/>
      <c r="AI385"/>
      <c r="AJ385"/>
      <c r="AK385"/>
      <c r="AL385"/>
      <c r="AM385"/>
      <c r="AN385" s="6"/>
      <c r="AO385" s="34"/>
      <c r="AP385" s="6"/>
      <c r="AQ385" s="174"/>
      <c r="AR385" s="6"/>
      <c r="AS385" s="34"/>
      <c r="AT385" s="6"/>
      <c r="AU385" s="34"/>
      <c r="AV385" s="6"/>
      <c r="AW385" s="34"/>
      <c r="AX385" s="6"/>
      <c r="AY385" s="34"/>
      <c r="BA385"/>
      <c r="BB385"/>
      <c r="BD385" s="107"/>
      <c r="BF385" s="6"/>
      <c r="BG385" s="6"/>
      <c r="BI385" s="45"/>
      <c r="BM385">
        <v>382</v>
      </c>
    </row>
    <row r="386" spans="1:65" x14ac:dyDescent="0.3">
      <c r="A386" t="s">
        <v>1634</v>
      </c>
      <c r="B386" s="124">
        <v>46128</v>
      </c>
      <c r="C386" t="s">
        <v>115</v>
      </c>
      <c r="D386" t="s">
        <v>141</v>
      </c>
      <c r="E386" t="s">
        <v>214</v>
      </c>
      <c r="F386" t="s">
        <v>553</v>
      </c>
      <c r="G386" t="s">
        <v>174</v>
      </c>
      <c r="H386" t="s">
        <v>1631</v>
      </c>
      <c r="I386" t="s">
        <v>1632</v>
      </c>
      <c r="J386" t="s">
        <v>73</v>
      </c>
      <c r="K386" s="45"/>
      <c r="L386" t="s">
        <v>119</v>
      </c>
      <c r="M386" t="s">
        <v>119</v>
      </c>
      <c r="N386" t="s">
        <v>120</v>
      </c>
      <c r="O386" s="91">
        <v>3147000</v>
      </c>
      <c r="P386" t="s">
        <v>1635</v>
      </c>
      <c r="Q386" t="s">
        <v>78</v>
      </c>
      <c r="R386" s="107"/>
      <c r="S386" s="107"/>
      <c r="T386" s="107"/>
      <c r="U386" s="107"/>
      <c r="W386" s="6"/>
      <c r="Y386"/>
      <c r="AA386" s="107"/>
      <c r="AI386"/>
      <c r="AJ386"/>
      <c r="AK386"/>
      <c r="AL386"/>
      <c r="AM386"/>
      <c r="AN386" s="6"/>
      <c r="AO386" s="34"/>
      <c r="AP386" s="6"/>
      <c r="AQ386" s="174"/>
      <c r="AR386" s="6"/>
      <c r="AS386" s="34"/>
      <c r="AT386" s="6"/>
      <c r="AU386" s="34"/>
      <c r="AV386" s="6"/>
      <c r="AW386" s="34"/>
      <c r="AX386" s="6"/>
      <c r="AY386" s="34"/>
      <c r="BA386"/>
      <c r="BB386"/>
      <c r="BD386" s="107"/>
      <c r="BF386" s="6"/>
      <c r="BG386" s="6"/>
      <c r="BI386" s="45"/>
      <c r="BM386">
        <v>383</v>
      </c>
    </row>
    <row r="387" spans="1:65" x14ac:dyDescent="0.3">
      <c r="A387" t="s">
        <v>1636</v>
      </c>
      <c r="B387" s="124">
        <v>46128</v>
      </c>
      <c r="C387" t="s">
        <v>115</v>
      </c>
      <c r="D387" t="s">
        <v>1364</v>
      </c>
      <c r="E387" t="s">
        <v>214</v>
      </c>
      <c r="F387" t="s">
        <v>553</v>
      </c>
      <c r="G387" t="s">
        <v>174</v>
      </c>
      <c r="H387" t="s">
        <v>1631</v>
      </c>
      <c r="I387" t="s">
        <v>1632</v>
      </c>
      <c r="J387" t="s">
        <v>73</v>
      </c>
      <c r="K387" s="45"/>
      <c r="L387" t="s">
        <v>119</v>
      </c>
      <c r="M387" t="s">
        <v>119</v>
      </c>
      <c r="N387" t="s">
        <v>120</v>
      </c>
      <c r="O387" s="91">
        <v>37700000</v>
      </c>
      <c r="P387" t="s">
        <v>1637</v>
      </c>
      <c r="Q387" t="s">
        <v>78</v>
      </c>
      <c r="R387" s="107"/>
      <c r="S387" s="107"/>
      <c r="T387" s="107"/>
      <c r="U387" s="107"/>
      <c r="W387" s="6"/>
      <c r="Y387"/>
      <c r="AA387" s="107"/>
      <c r="AI387"/>
      <c r="AJ387"/>
      <c r="AK387"/>
      <c r="AL387"/>
      <c r="AM387"/>
      <c r="AN387" s="6"/>
      <c r="AO387" s="34"/>
      <c r="AP387" s="6"/>
      <c r="AQ387" s="174"/>
      <c r="AR387" s="6"/>
      <c r="AS387" s="34"/>
      <c r="AT387" s="6"/>
      <c r="AU387" s="34"/>
      <c r="AV387" s="6"/>
      <c r="AW387" s="34"/>
      <c r="AX387" s="6"/>
      <c r="AY387" s="34"/>
      <c r="BA387"/>
      <c r="BB387"/>
      <c r="BD387" s="107"/>
      <c r="BF387" s="6"/>
      <c r="BG387" s="6"/>
      <c r="BI387" s="45"/>
      <c r="BM387">
        <v>384</v>
      </c>
    </row>
    <row r="388" spans="1:65" x14ac:dyDescent="0.3">
      <c r="A388" t="s">
        <v>1638</v>
      </c>
      <c r="B388" s="124">
        <v>46128</v>
      </c>
      <c r="C388" t="s">
        <v>115</v>
      </c>
      <c r="D388" t="s">
        <v>141</v>
      </c>
      <c r="E388" t="s">
        <v>214</v>
      </c>
      <c r="F388" t="s">
        <v>553</v>
      </c>
      <c r="G388" t="s">
        <v>174</v>
      </c>
      <c r="H388" t="s">
        <v>1631</v>
      </c>
      <c r="I388" t="s">
        <v>1632</v>
      </c>
      <c r="J388" t="s">
        <v>73</v>
      </c>
      <c r="K388" s="45"/>
      <c r="L388" t="s">
        <v>119</v>
      </c>
      <c r="M388" t="s">
        <v>119</v>
      </c>
      <c r="N388" t="s">
        <v>120</v>
      </c>
      <c r="O388" s="91">
        <v>12100000</v>
      </c>
      <c r="P388" t="s">
        <v>1639</v>
      </c>
      <c r="Q388" t="s">
        <v>78</v>
      </c>
      <c r="R388" s="107"/>
      <c r="S388" s="107"/>
      <c r="T388" s="107"/>
      <c r="U388" s="107"/>
      <c r="W388" s="6"/>
      <c r="Y388"/>
      <c r="AA388" s="107"/>
      <c r="AI388"/>
      <c r="AJ388"/>
      <c r="AK388"/>
      <c r="AL388"/>
      <c r="AM388"/>
      <c r="AN388" s="6"/>
      <c r="AO388" s="34"/>
      <c r="AP388" s="6"/>
      <c r="AQ388" s="174"/>
      <c r="AR388" s="6"/>
      <c r="AS388" s="34"/>
      <c r="AT388" s="6"/>
      <c r="AU388" s="34"/>
      <c r="AV388" s="6"/>
      <c r="AW388" s="34"/>
      <c r="AX388" s="6"/>
      <c r="AY388" s="34"/>
      <c r="BA388"/>
      <c r="BB388"/>
      <c r="BD388" s="107"/>
      <c r="BF388" s="6"/>
      <c r="BG388" s="6"/>
      <c r="BI388" s="45"/>
      <c r="BM388">
        <v>385</v>
      </c>
    </row>
    <row r="389" spans="1:65" x14ac:dyDescent="0.3">
      <c r="A389" t="s">
        <v>1640</v>
      </c>
      <c r="B389" s="124">
        <v>46128</v>
      </c>
      <c r="C389" t="s">
        <v>115</v>
      </c>
      <c r="D389" t="s">
        <v>141</v>
      </c>
      <c r="E389" t="s">
        <v>134</v>
      </c>
      <c r="F389" t="s">
        <v>135</v>
      </c>
      <c r="G389" t="s">
        <v>97</v>
      </c>
      <c r="H389" t="s">
        <v>116</v>
      </c>
      <c r="I389" t="s">
        <v>765</v>
      </c>
      <c r="J389" t="s">
        <v>73</v>
      </c>
      <c r="K389" s="45"/>
      <c r="L389" t="s">
        <v>119</v>
      </c>
      <c r="M389" t="s">
        <v>119</v>
      </c>
      <c r="N389" t="s">
        <v>120</v>
      </c>
      <c r="O389" s="91">
        <v>4288055.4400000004</v>
      </c>
      <c r="P389" t="s">
        <v>1641</v>
      </c>
      <c r="Q389" t="s">
        <v>78</v>
      </c>
      <c r="R389" s="107"/>
      <c r="S389" s="107"/>
      <c r="T389" s="107"/>
      <c r="U389" s="107"/>
      <c r="W389" s="6"/>
      <c r="Y389"/>
      <c r="AA389" s="107"/>
      <c r="AI389"/>
      <c r="AJ389"/>
      <c r="AK389"/>
      <c r="AL389"/>
      <c r="AM389"/>
      <c r="AN389" s="6"/>
      <c r="AO389" s="34"/>
      <c r="AP389" s="6"/>
      <c r="AQ389" s="174"/>
      <c r="AR389" s="6"/>
      <c r="AS389" s="34"/>
      <c r="AT389" s="6"/>
      <c r="AU389" s="34"/>
      <c r="AV389" s="6"/>
      <c r="AW389" s="34"/>
      <c r="AX389" s="6"/>
      <c r="AY389" s="34"/>
      <c r="BA389"/>
      <c r="BB389"/>
      <c r="BD389" s="107"/>
      <c r="BF389" s="6"/>
      <c r="BG389" s="6"/>
      <c r="BI389" s="45"/>
      <c r="BM389">
        <v>386</v>
      </c>
    </row>
    <row r="390" spans="1:65" x14ac:dyDescent="0.3">
      <c r="A390" t="s">
        <v>1642</v>
      </c>
      <c r="B390" s="124">
        <v>46128</v>
      </c>
      <c r="C390" t="s">
        <v>115</v>
      </c>
      <c r="D390" t="s">
        <v>141</v>
      </c>
      <c r="E390" t="s">
        <v>134</v>
      </c>
      <c r="F390" t="s">
        <v>135</v>
      </c>
      <c r="G390" t="s">
        <v>97</v>
      </c>
      <c r="H390" t="s">
        <v>116</v>
      </c>
      <c r="I390" t="s">
        <v>765</v>
      </c>
      <c r="J390" t="s">
        <v>73</v>
      </c>
      <c r="K390" s="45"/>
      <c r="L390" t="s">
        <v>119</v>
      </c>
      <c r="M390" t="s">
        <v>119</v>
      </c>
      <c r="N390" t="s">
        <v>120</v>
      </c>
      <c r="O390" s="91">
        <v>4288055.4400000004</v>
      </c>
      <c r="P390" t="s">
        <v>1643</v>
      </c>
      <c r="Q390" t="s">
        <v>78</v>
      </c>
      <c r="R390" s="107"/>
      <c r="S390" s="107"/>
      <c r="T390" s="107"/>
      <c r="U390" s="107"/>
      <c r="W390" s="6"/>
      <c r="Y390"/>
      <c r="AA390" s="107"/>
      <c r="AI390"/>
      <c r="AJ390"/>
      <c r="AK390"/>
      <c r="AL390"/>
      <c r="AM390"/>
      <c r="AN390" s="6"/>
      <c r="AO390" s="34"/>
      <c r="AP390" s="6"/>
      <c r="AQ390" s="174"/>
      <c r="AR390" s="6"/>
      <c r="AS390" s="34"/>
      <c r="AT390" s="6"/>
      <c r="AU390" s="34"/>
      <c r="AV390" s="6"/>
      <c r="AW390" s="34"/>
      <c r="AX390" s="6"/>
      <c r="AY390" s="34"/>
      <c r="BA390"/>
      <c r="BB390"/>
      <c r="BD390" s="107"/>
      <c r="BF390" s="6"/>
      <c r="BG390" s="6"/>
      <c r="BI390" s="45"/>
      <c r="BM390">
        <v>387</v>
      </c>
    </row>
    <row r="391" spans="1:65" x14ac:dyDescent="0.3">
      <c r="A391" t="s">
        <v>1644</v>
      </c>
      <c r="B391" s="124">
        <v>46128</v>
      </c>
      <c r="C391" t="s">
        <v>115</v>
      </c>
      <c r="D391" t="s">
        <v>141</v>
      </c>
      <c r="E391" t="s">
        <v>134</v>
      </c>
      <c r="F391" t="s">
        <v>135</v>
      </c>
      <c r="G391" t="s">
        <v>97</v>
      </c>
      <c r="H391" t="s">
        <v>309</v>
      </c>
      <c r="I391" t="s">
        <v>1353</v>
      </c>
      <c r="J391" t="s">
        <v>170</v>
      </c>
      <c r="K391" s="45"/>
      <c r="L391" t="s">
        <v>119</v>
      </c>
      <c r="M391" t="s">
        <v>119</v>
      </c>
      <c r="N391" t="s">
        <v>120</v>
      </c>
      <c r="O391" s="91">
        <v>1015962</v>
      </c>
      <c r="P391" t="s">
        <v>1645</v>
      </c>
      <c r="Q391" t="s">
        <v>78</v>
      </c>
      <c r="R391" s="107"/>
      <c r="S391" s="107"/>
      <c r="T391" s="107"/>
      <c r="U391" s="107"/>
      <c r="W391" s="6"/>
      <c r="Y391"/>
      <c r="AA391" s="107"/>
      <c r="AI391"/>
      <c r="AJ391"/>
      <c r="AK391"/>
      <c r="AL391"/>
      <c r="AM391"/>
      <c r="AN391" s="6"/>
      <c r="AO391" s="34"/>
      <c r="AP391" s="6"/>
      <c r="AQ391" s="174"/>
      <c r="AR391" s="6"/>
      <c r="AS391" s="34"/>
      <c r="AT391" s="6"/>
      <c r="AU391" s="34"/>
      <c r="AV391" s="6"/>
      <c r="AW391" s="34"/>
      <c r="AX391" s="6"/>
      <c r="AY391" s="34"/>
      <c r="BA391"/>
      <c r="BB391"/>
      <c r="BD391" s="107"/>
      <c r="BF391" s="6"/>
      <c r="BG391" s="6"/>
      <c r="BI391" s="45"/>
      <c r="BM391">
        <v>388</v>
      </c>
    </row>
    <row r="392" spans="1:65" x14ac:dyDescent="0.3">
      <c r="A392" t="s">
        <v>1646</v>
      </c>
      <c r="B392" s="124">
        <v>46128</v>
      </c>
      <c r="C392" t="s">
        <v>115</v>
      </c>
      <c r="D392" t="s">
        <v>141</v>
      </c>
      <c r="E392" t="s">
        <v>134</v>
      </c>
      <c r="F392" t="s">
        <v>135</v>
      </c>
      <c r="G392" t="s">
        <v>136</v>
      </c>
      <c r="H392" t="s">
        <v>168</v>
      </c>
      <c r="I392" t="s">
        <v>647</v>
      </c>
      <c r="J392" t="s">
        <v>118</v>
      </c>
      <c r="K392" s="45"/>
      <c r="L392" t="s">
        <v>119</v>
      </c>
      <c r="M392" t="s">
        <v>119</v>
      </c>
      <c r="N392" t="s">
        <v>120</v>
      </c>
      <c r="O392" s="91">
        <v>223166</v>
      </c>
      <c r="P392" t="s">
        <v>1647</v>
      </c>
      <c r="Q392" t="s">
        <v>78</v>
      </c>
      <c r="R392" s="107"/>
      <c r="S392" s="107"/>
      <c r="T392" s="107"/>
      <c r="U392" s="107"/>
      <c r="W392" s="6"/>
      <c r="Y392"/>
      <c r="AA392" s="107"/>
      <c r="AI392"/>
      <c r="AJ392"/>
      <c r="AK392"/>
      <c r="AL392"/>
      <c r="AM392"/>
      <c r="AN392" s="6"/>
      <c r="AO392" s="34"/>
      <c r="AP392" s="6"/>
      <c r="AQ392" s="174"/>
      <c r="AR392" s="6"/>
      <c r="AS392" s="34"/>
      <c r="AT392" s="6"/>
      <c r="AU392" s="34"/>
      <c r="AV392" s="6"/>
      <c r="AW392" s="34"/>
      <c r="AX392" s="6"/>
      <c r="AY392" s="34"/>
      <c r="BA392"/>
      <c r="BB392"/>
      <c r="BD392" s="107"/>
      <c r="BF392" s="6"/>
      <c r="BG392" s="6"/>
      <c r="BI392" s="45"/>
      <c r="BM392">
        <v>389</v>
      </c>
    </row>
    <row r="393" spans="1:65" x14ac:dyDescent="0.3">
      <c r="A393" t="s">
        <v>1648</v>
      </c>
      <c r="B393" s="124">
        <v>46128</v>
      </c>
      <c r="C393" t="s">
        <v>115</v>
      </c>
      <c r="D393" t="s">
        <v>141</v>
      </c>
      <c r="E393" t="s">
        <v>134</v>
      </c>
      <c r="F393" t="s">
        <v>135</v>
      </c>
      <c r="G393" t="s">
        <v>97</v>
      </c>
      <c r="H393" t="s">
        <v>116</v>
      </c>
      <c r="I393" t="s">
        <v>117</v>
      </c>
      <c r="J393" t="s">
        <v>73</v>
      </c>
      <c r="K393" s="45"/>
      <c r="L393" t="s">
        <v>119</v>
      </c>
      <c r="M393" t="s">
        <v>119</v>
      </c>
      <c r="N393" t="s">
        <v>120</v>
      </c>
      <c r="O393" s="91">
        <v>3525314.12</v>
      </c>
      <c r="P393" t="s">
        <v>1649</v>
      </c>
      <c r="Q393" t="s">
        <v>78</v>
      </c>
      <c r="R393" s="107"/>
      <c r="S393" s="107"/>
      <c r="T393" s="107"/>
      <c r="U393" s="107"/>
      <c r="W393" s="6"/>
      <c r="Y393"/>
      <c r="AA393" s="107"/>
      <c r="AI393"/>
      <c r="AJ393"/>
      <c r="AK393"/>
      <c r="AL393"/>
      <c r="AM393"/>
      <c r="AN393" s="6"/>
      <c r="AO393" s="34"/>
      <c r="AP393" s="6"/>
      <c r="AQ393" s="174"/>
      <c r="AR393" s="6"/>
      <c r="AS393" s="34"/>
      <c r="AT393" s="6"/>
      <c r="AU393" s="34"/>
      <c r="AV393" s="6"/>
      <c r="AW393" s="34"/>
      <c r="AX393" s="6"/>
      <c r="AY393" s="34"/>
      <c r="BA393"/>
      <c r="BB393"/>
      <c r="BD393" s="107"/>
      <c r="BF393" s="6"/>
      <c r="BG393" s="6"/>
      <c r="BI393" s="45"/>
      <c r="BM393">
        <v>390</v>
      </c>
    </row>
    <row r="394" spans="1:65" x14ac:dyDescent="0.3">
      <c r="A394" t="s">
        <v>1650</v>
      </c>
      <c r="B394" s="124">
        <v>46128</v>
      </c>
      <c r="C394" t="s">
        <v>115</v>
      </c>
      <c r="D394" t="s">
        <v>141</v>
      </c>
      <c r="E394" t="s">
        <v>134</v>
      </c>
      <c r="F394" t="s">
        <v>135</v>
      </c>
      <c r="G394" t="s">
        <v>97</v>
      </c>
      <c r="H394" t="s">
        <v>309</v>
      </c>
      <c r="I394" t="s">
        <v>310</v>
      </c>
      <c r="J394" t="s">
        <v>118</v>
      </c>
      <c r="K394" s="45"/>
      <c r="L394" t="s">
        <v>119</v>
      </c>
      <c r="M394" t="s">
        <v>119</v>
      </c>
      <c r="N394" t="s">
        <v>120</v>
      </c>
      <c r="O394" s="91">
        <v>192059</v>
      </c>
      <c r="P394" t="s">
        <v>1651</v>
      </c>
      <c r="Q394" t="s">
        <v>78</v>
      </c>
      <c r="R394" s="107"/>
      <c r="S394" s="107"/>
      <c r="T394" s="107"/>
      <c r="U394" s="107"/>
      <c r="W394" s="6"/>
      <c r="Y394"/>
      <c r="AA394" s="107"/>
      <c r="AI394"/>
      <c r="AJ394"/>
      <c r="AK394"/>
      <c r="AL394"/>
      <c r="AM394"/>
      <c r="AN394" s="6"/>
      <c r="AO394" s="34"/>
      <c r="AP394" s="6"/>
      <c r="AQ394" s="174"/>
      <c r="AR394" s="6"/>
      <c r="AS394" s="34"/>
      <c r="AT394" s="6"/>
      <c r="AU394" s="34"/>
      <c r="AV394" s="6"/>
      <c r="AW394" s="34"/>
      <c r="AX394" s="6"/>
      <c r="AY394" s="34"/>
      <c r="BA394"/>
      <c r="BB394"/>
      <c r="BD394" s="107"/>
      <c r="BF394" s="6"/>
      <c r="BG394" s="6"/>
      <c r="BI394" s="45"/>
      <c r="BM394">
        <v>391</v>
      </c>
    </row>
    <row r="395" spans="1:65" x14ac:dyDescent="0.3">
      <c r="A395" t="s">
        <v>1652</v>
      </c>
      <c r="B395" s="124">
        <v>46128</v>
      </c>
      <c r="C395" t="s">
        <v>115</v>
      </c>
      <c r="D395" t="s">
        <v>141</v>
      </c>
      <c r="E395" t="s">
        <v>134</v>
      </c>
      <c r="F395" t="s">
        <v>135</v>
      </c>
      <c r="G395" t="s">
        <v>97</v>
      </c>
      <c r="H395" t="s">
        <v>632</v>
      </c>
      <c r="I395" t="s">
        <v>1056</v>
      </c>
      <c r="J395" t="s">
        <v>118</v>
      </c>
      <c r="K395" s="45"/>
      <c r="L395" t="s">
        <v>119</v>
      </c>
      <c r="M395" t="s">
        <v>119</v>
      </c>
      <c r="N395" t="s">
        <v>120</v>
      </c>
      <c r="O395" s="91">
        <v>92857</v>
      </c>
      <c r="P395" t="s">
        <v>1653</v>
      </c>
      <c r="Q395" t="s">
        <v>78</v>
      </c>
      <c r="R395" s="107"/>
      <c r="S395" s="107"/>
      <c r="T395" s="107"/>
      <c r="U395" s="107"/>
      <c r="W395" s="6"/>
      <c r="Y395"/>
      <c r="AA395" s="107"/>
      <c r="AI395"/>
      <c r="AJ395"/>
      <c r="AK395"/>
      <c r="AL395"/>
      <c r="AM395"/>
      <c r="AN395" s="6"/>
      <c r="AO395" s="34"/>
      <c r="AP395" s="6"/>
      <c r="AQ395" s="174"/>
      <c r="AR395" s="6"/>
      <c r="AS395" s="34"/>
      <c r="AT395" s="6"/>
      <c r="AU395" s="34"/>
      <c r="AV395" s="6"/>
      <c r="AW395" s="34"/>
      <c r="AX395" s="6"/>
      <c r="AY395" s="34"/>
      <c r="BA395"/>
      <c r="BB395"/>
      <c r="BD395" s="107"/>
      <c r="BF395" s="6"/>
      <c r="BG395" s="6"/>
      <c r="BI395" s="45"/>
      <c r="BM395">
        <v>392</v>
      </c>
    </row>
    <row r="396" spans="1:65" x14ac:dyDescent="0.3">
      <c r="A396" t="s">
        <v>1654</v>
      </c>
      <c r="B396" s="124">
        <v>46128</v>
      </c>
      <c r="C396" t="s">
        <v>115</v>
      </c>
      <c r="D396" t="s">
        <v>141</v>
      </c>
      <c r="E396" t="s">
        <v>134</v>
      </c>
      <c r="F396" t="s">
        <v>135</v>
      </c>
      <c r="G396" t="s">
        <v>97</v>
      </c>
      <c r="H396" t="s">
        <v>116</v>
      </c>
      <c r="I396" t="s">
        <v>117</v>
      </c>
      <c r="J396" t="s">
        <v>73</v>
      </c>
      <c r="K396" s="45"/>
      <c r="L396" t="s">
        <v>119</v>
      </c>
      <c r="M396" t="s">
        <v>119</v>
      </c>
      <c r="N396" t="s">
        <v>120</v>
      </c>
      <c r="O396" s="91">
        <v>3252314.12</v>
      </c>
      <c r="P396" t="s">
        <v>1655</v>
      </c>
      <c r="Q396" t="s">
        <v>78</v>
      </c>
      <c r="R396" s="107"/>
      <c r="S396" s="107"/>
      <c r="T396" s="107"/>
      <c r="U396" s="107"/>
      <c r="W396" s="6"/>
      <c r="Y396"/>
      <c r="AA396" s="107"/>
      <c r="AI396"/>
      <c r="AJ396"/>
      <c r="AK396"/>
      <c r="AL396"/>
      <c r="AM396"/>
      <c r="AN396" s="6"/>
      <c r="AO396" s="34"/>
      <c r="AP396" s="6"/>
      <c r="AQ396" s="174"/>
      <c r="AR396" s="6"/>
      <c r="AS396" s="34"/>
      <c r="AT396" s="6"/>
      <c r="AU396" s="34"/>
      <c r="AV396" s="6"/>
      <c r="AW396" s="34"/>
      <c r="AX396" s="6"/>
      <c r="AY396" s="34"/>
      <c r="BA396"/>
      <c r="BB396"/>
      <c r="BD396" s="107"/>
      <c r="BF396" s="6"/>
      <c r="BG396" s="6"/>
      <c r="BI396" s="45"/>
      <c r="BM396">
        <v>393</v>
      </c>
    </row>
    <row r="397" spans="1:65" x14ac:dyDescent="0.3">
      <c r="A397" t="s">
        <v>1656</v>
      </c>
      <c r="B397" s="124">
        <v>46128</v>
      </c>
      <c r="C397" t="s">
        <v>115</v>
      </c>
      <c r="D397" t="s">
        <v>141</v>
      </c>
      <c r="E397" t="s">
        <v>134</v>
      </c>
      <c r="F397" t="s">
        <v>135</v>
      </c>
      <c r="G397" t="s">
        <v>97</v>
      </c>
      <c r="H397" t="s">
        <v>181</v>
      </c>
      <c r="I397" t="s">
        <v>546</v>
      </c>
      <c r="J397" t="s">
        <v>73</v>
      </c>
      <c r="K397" s="45"/>
      <c r="L397" t="s">
        <v>119</v>
      </c>
      <c r="M397" t="s">
        <v>119</v>
      </c>
      <c r="N397" t="s">
        <v>120</v>
      </c>
      <c r="O397" s="91">
        <v>836721.35</v>
      </c>
      <c r="P397" t="s">
        <v>1657</v>
      </c>
      <c r="Q397" t="s">
        <v>78</v>
      </c>
      <c r="R397" s="107"/>
      <c r="S397" s="107"/>
      <c r="T397" s="107"/>
      <c r="U397" s="107"/>
      <c r="W397" s="6"/>
      <c r="Y397"/>
      <c r="AA397" s="107"/>
      <c r="AI397"/>
      <c r="AJ397"/>
      <c r="AK397"/>
      <c r="AL397"/>
      <c r="AM397"/>
      <c r="AN397" s="6"/>
      <c r="AO397" s="34"/>
      <c r="AP397" s="6"/>
      <c r="AQ397" s="174"/>
      <c r="AR397" s="6"/>
      <c r="AS397" s="34"/>
      <c r="AT397" s="6"/>
      <c r="AU397" s="34"/>
      <c r="AV397" s="6"/>
      <c r="AW397" s="34"/>
      <c r="AX397" s="6"/>
      <c r="AY397" s="34"/>
      <c r="BA397"/>
      <c r="BB397"/>
      <c r="BD397" s="107"/>
      <c r="BF397" s="6"/>
      <c r="BG397" s="6"/>
      <c r="BI397" s="45"/>
      <c r="BM397">
        <v>394</v>
      </c>
    </row>
    <row r="398" spans="1:65" x14ac:dyDescent="0.3">
      <c r="A398" t="s">
        <v>1658</v>
      </c>
      <c r="B398" s="124">
        <v>46128</v>
      </c>
      <c r="C398" t="s">
        <v>115</v>
      </c>
      <c r="D398" t="s">
        <v>141</v>
      </c>
      <c r="E398" t="s">
        <v>134</v>
      </c>
      <c r="F398" t="s">
        <v>135</v>
      </c>
      <c r="G398" t="s">
        <v>97</v>
      </c>
      <c r="H398" t="s">
        <v>309</v>
      </c>
      <c r="I398" t="s">
        <v>310</v>
      </c>
      <c r="J398" t="s">
        <v>118</v>
      </c>
      <c r="K398" s="45"/>
      <c r="L398" t="s">
        <v>119</v>
      </c>
      <c r="M398" t="s">
        <v>119</v>
      </c>
      <c r="N398" t="s">
        <v>120</v>
      </c>
      <c r="O398" s="91">
        <v>192059</v>
      </c>
      <c r="P398" t="s">
        <v>1659</v>
      </c>
      <c r="Q398" t="s">
        <v>78</v>
      </c>
      <c r="R398" s="107"/>
      <c r="S398" s="107"/>
      <c r="T398" s="107"/>
      <c r="U398" s="107"/>
      <c r="W398" s="6"/>
      <c r="Y398"/>
      <c r="AA398" s="107"/>
      <c r="AI398"/>
      <c r="AJ398"/>
      <c r="AK398"/>
      <c r="AL398"/>
      <c r="AM398"/>
      <c r="AN398" s="6"/>
      <c r="AO398" s="34"/>
      <c r="AP398" s="6"/>
      <c r="AQ398" s="174"/>
      <c r="AR398" s="6"/>
      <c r="AS398" s="34"/>
      <c r="AT398" s="6"/>
      <c r="AU398" s="34"/>
      <c r="AV398" s="6"/>
      <c r="AW398" s="34"/>
      <c r="AX398" s="6"/>
      <c r="AY398" s="34"/>
      <c r="BA398"/>
      <c r="BB398"/>
      <c r="BD398" s="107"/>
      <c r="BF398" s="6"/>
      <c r="BG398" s="6"/>
      <c r="BI398" s="45"/>
      <c r="BM398">
        <v>395</v>
      </c>
    </row>
    <row r="399" spans="1:65" x14ac:dyDescent="0.3">
      <c r="A399" t="s">
        <v>1660</v>
      </c>
      <c r="B399" s="124">
        <v>46128</v>
      </c>
      <c r="C399" t="s">
        <v>115</v>
      </c>
      <c r="D399" t="s">
        <v>141</v>
      </c>
      <c r="E399" t="s">
        <v>134</v>
      </c>
      <c r="F399" t="s">
        <v>135</v>
      </c>
      <c r="G399" t="s">
        <v>97</v>
      </c>
      <c r="H399" t="s">
        <v>116</v>
      </c>
      <c r="I399" t="s">
        <v>761</v>
      </c>
      <c r="J399" t="s">
        <v>118</v>
      </c>
      <c r="K399" s="45"/>
      <c r="L399" t="s">
        <v>119</v>
      </c>
      <c r="M399" t="s">
        <v>119</v>
      </c>
      <c r="N399" t="s">
        <v>120</v>
      </c>
      <c r="O399" s="91">
        <v>380710</v>
      </c>
      <c r="P399" t="s">
        <v>1661</v>
      </c>
      <c r="Q399" t="s">
        <v>78</v>
      </c>
      <c r="R399" s="107"/>
      <c r="S399" s="107"/>
      <c r="T399" s="107"/>
      <c r="U399" s="107"/>
      <c r="W399" s="6"/>
      <c r="Y399"/>
      <c r="AA399" s="107"/>
      <c r="AI399"/>
      <c r="AJ399"/>
      <c r="AK399"/>
      <c r="AL399"/>
      <c r="AM399"/>
      <c r="AN399" s="6"/>
      <c r="AO399" s="34"/>
      <c r="AP399" s="6"/>
      <c r="AQ399" s="174"/>
      <c r="AR399" s="6"/>
      <c r="AS399" s="34"/>
      <c r="AT399" s="6"/>
      <c r="AU399" s="34"/>
      <c r="AV399" s="6"/>
      <c r="AW399" s="34"/>
      <c r="AX399" s="6"/>
      <c r="AY399" s="34"/>
      <c r="BA399"/>
      <c r="BB399"/>
      <c r="BD399" s="107"/>
      <c r="BF399" s="6"/>
      <c r="BG399" s="6"/>
      <c r="BI399" s="45"/>
      <c r="BM399">
        <v>396</v>
      </c>
    </row>
    <row r="400" spans="1:65" x14ac:dyDescent="0.3">
      <c r="A400" t="s">
        <v>1662</v>
      </c>
      <c r="B400" s="124">
        <v>46128</v>
      </c>
      <c r="C400" t="s">
        <v>115</v>
      </c>
      <c r="D400" t="s">
        <v>141</v>
      </c>
      <c r="E400" t="s">
        <v>134</v>
      </c>
      <c r="F400" t="s">
        <v>135</v>
      </c>
      <c r="G400" t="s">
        <v>97</v>
      </c>
      <c r="H400" t="s">
        <v>309</v>
      </c>
      <c r="I400" t="s">
        <v>1353</v>
      </c>
      <c r="J400" t="s">
        <v>170</v>
      </c>
      <c r="K400" s="45"/>
      <c r="L400" t="s">
        <v>119</v>
      </c>
      <c r="M400" t="s">
        <v>119</v>
      </c>
      <c r="N400" t="s">
        <v>120</v>
      </c>
      <c r="O400" s="91">
        <v>1015962</v>
      </c>
      <c r="P400" t="s">
        <v>1663</v>
      </c>
      <c r="Q400" t="s">
        <v>78</v>
      </c>
      <c r="R400" s="107"/>
      <c r="S400" s="107"/>
      <c r="T400" s="107"/>
      <c r="U400" s="107"/>
      <c r="W400" s="6"/>
      <c r="Y400"/>
      <c r="AA400" s="107"/>
      <c r="AI400"/>
      <c r="AJ400"/>
      <c r="AK400"/>
      <c r="AL400"/>
      <c r="AM400"/>
      <c r="AN400" s="6"/>
      <c r="AO400" s="34"/>
      <c r="AP400" s="6"/>
      <c r="AQ400" s="174"/>
      <c r="AR400" s="6"/>
      <c r="AS400" s="34"/>
      <c r="AT400" s="6"/>
      <c r="AU400" s="34"/>
      <c r="AV400" s="6"/>
      <c r="AW400" s="34"/>
      <c r="AX400" s="6"/>
      <c r="AY400" s="34"/>
      <c r="BA400"/>
      <c r="BB400"/>
      <c r="BD400" s="107"/>
      <c r="BF400" s="6"/>
      <c r="BG400" s="6"/>
      <c r="BI400" s="45"/>
      <c r="BM400">
        <v>397</v>
      </c>
    </row>
    <row r="401" spans="1:65" x14ac:dyDescent="0.3">
      <c r="A401" t="s">
        <v>1664</v>
      </c>
      <c r="B401" s="124">
        <v>46129</v>
      </c>
      <c r="C401" t="s">
        <v>115</v>
      </c>
      <c r="D401" t="s">
        <v>141</v>
      </c>
      <c r="E401" t="s">
        <v>346</v>
      </c>
      <c r="F401" t="s">
        <v>1349</v>
      </c>
      <c r="G401" t="s">
        <v>97</v>
      </c>
      <c r="H401" t="s">
        <v>181</v>
      </c>
      <c r="I401" t="s">
        <v>1081</v>
      </c>
      <c r="J401" t="s">
        <v>73</v>
      </c>
      <c r="K401" s="45"/>
      <c r="L401" t="s">
        <v>119</v>
      </c>
      <c r="M401" t="s">
        <v>119</v>
      </c>
      <c r="N401" t="s">
        <v>120</v>
      </c>
      <c r="O401" s="91">
        <v>15000000</v>
      </c>
      <c r="P401" t="s">
        <v>1665</v>
      </c>
      <c r="Q401" t="s">
        <v>78</v>
      </c>
      <c r="R401" s="107"/>
      <c r="S401" s="107"/>
      <c r="T401" s="107"/>
      <c r="U401" s="107"/>
      <c r="W401" s="6"/>
      <c r="Y401"/>
      <c r="AA401" s="107"/>
      <c r="AI401"/>
      <c r="AJ401"/>
      <c r="AK401"/>
      <c r="AL401"/>
      <c r="AM401"/>
      <c r="AN401" s="6"/>
      <c r="AO401" s="34"/>
      <c r="AP401" s="6"/>
      <c r="AQ401" s="174"/>
      <c r="AR401" s="6"/>
      <c r="AS401" s="34"/>
      <c r="AT401" s="6"/>
      <c r="AU401" s="34"/>
      <c r="AV401" s="6"/>
      <c r="AW401" s="34"/>
      <c r="AX401" s="6"/>
      <c r="AY401" s="34"/>
      <c r="BA401"/>
      <c r="BB401"/>
      <c r="BD401" s="107"/>
      <c r="BF401" s="6"/>
      <c r="BG401" s="6"/>
      <c r="BI401" s="45"/>
      <c r="BM401">
        <v>398</v>
      </c>
    </row>
    <row r="402" spans="1:65" x14ac:dyDescent="0.3">
      <c r="A402" t="s">
        <v>1666</v>
      </c>
      <c r="B402" s="124">
        <v>46129</v>
      </c>
      <c r="C402" t="s">
        <v>66</v>
      </c>
      <c r="D402" t="s">
        <v>141</v>
      </c>
      <c r="E402" t="s">
        <v>262</v>
      </c>
      <c r="F402" t="s">
        <v>215</v>
      </c>
      <c r="G402" t="s">
        <v>70</v>
      </c>
      <c r="H402" t="s">
        <v>142</v>
      </c>
      <c r="I402" t="s">
        <v>263</v>
      </c>
      <c r="J402" t="s">
        <v>73</v>
      </c>
      <c r="K402" s="45" t="s">
        <v>1667</v>
      </c>
      <c r="L402" t="s">
        <v>66</v>
      </c>
      <c r="M402" t="s">
        <v>75</v>
      </c>
      <c r="N402" t="s">
        <v>76</v>
      </c>
      <c r="O402" s="91">
        <v>2320000</v>
      </c>
      <c r="P402" t="s">
        <v>1668</v>
      </c>
      <c r="Q402" t="s">
        <v>78</v>
      </c>
      <c r="R402" s="107"/>
      <c r="S402" s="107"/>
      <c r="T402" s="107"/>
      <c r="U402" s="107"/>
      <c r="V402" t="s">
        <v>1669</v>
      </c>
      <c r="W402" s="6">
        <v>46150</v>
      </c>
      <c r="X402" t="s">
        <v>80</v>
      </c>
      <c r="Y402" t="s">
        <v>81</v>
      </c>
      <c r="Z402" t="s">
        <v>1670</v>
      </c>
      <c r="AA402" s="107" t="s">
        <v>1671</v>
      </c>
      <c r="AB402" t="s">
        <v>1672</v>
      </c>
      <c r="AC402" t="s">
        <v>1673</v>
      </c>
      <c r="AD402" t="s">
        <v>1668</v>
      </c>
      <c r="AE402" t="s">
        <v>693</v>
      </c>
      <c r="AF402" t="s">
        <v>87</v>
      </c>
      <c r="AG402" t="s">
        <v>87</v>
      </c>
      <c r="AH402" t="s">
        <v>825</v>
      </c>
      <c r="AI402"/>
      <c r="AJ402"/>
      <c r="AK402" t="s">
        <v>1674</v>
      </c>
      <c r="AL402" t="s">
        <v>155</v>
      </c>
      <c r="AM402" t="s">
        <v>827</v>
      </c>
      <c r="AN402" s="6">
        <v>46164</v>
      </c>
      <c r="AO402" s="34">
        <v>0.41666666666666663</v>
      </c>
      <c r="AP402" s="6">
        <v>46167</v>
      </c>
      <c r="AQ402" s="174"/>
      <c r="AR402" s="6">
        <v>46168</v>
      </c>
      <c r="AS402" s="34">
        <v>0.58333333333333326</v>
      </c>
      <c r="AT402" s="6">
        <v>46168</v>
      </c>
      <c r="AU402" s="34">
        <v>0.66666666666666663</v>
      </c>
      <c r="AV402" s="6">
        <v>46168</v>
      </c>
      <c r="AW402" s="34">
        <v>0.59722222222222221</v>
      </c>
      <c r="AX402" s="6">
        <v>46168</v>
      </c>
      <c r="AY402" s="34">
        <v>0.6875</v>
      </c>
      <c r="AZ402" t="s">
        <v>1675</v>
      </c>
      <c r="BA402" t="s">
        <v>1676</v>
      </c>
      <c r="BB402"/>
      <c r="BD402" s="107">
        <v>2100000</v>
      </c>
      <c r="BE402" t="s">
        <v>1677</v>
      </c>
      <c r="BF402" s="6">
        <v>46170</v>
      </c>
      <c r="BG402" s="6">
        <v>46174</v>
      </c>
      <c r="BH402" t="s">
        <v>80</v>
      </c>
      <c r="BI402" s="45">
        <v>0</v>
      </c>
      <c r="BJ402" t="s">
        <v>159</v>
      </c>
      <c r="BL402" t="s">
        <v>75</v>
      </c>
      <c r="BM402">
        <v>399</v>
      </c>
    </row>
    <row r="403" spans="1:65" x14ac:dyDescent="0.3">
      <c r="A403" t="s">
        <v>1678</v>
      </c>
      <c r="B403" s="124">
        <v>46129</v>
      </c>
      <c r="C403" t="s">
        <v>115</v>
      </c>
      <c r="D403" t="s">
        <v>141</v>
      </c>
      <c r="E403" t="s">
        <v>746</v>
      </c>
      <c r="F403" t="s">
        <v>215</v>
      </c>
      <c r="G403" t="s">
        <v>97</v>
      </c>
      <c r="H403" t="s">
        <v>116</v>
      </c>
      <c r="I403" t="s">
        <v>117</v>
      </c>
      <c r="J403" t="s">
        <v>170</v>
      </c>
      <c r="K403" s="45"/>
      <c r="L403" t="s">
        <v>119</v>
      </c>
      <c r="M403" t="s">
        <v>119</v>
      </c>
      <c r="N403" t="s">
        <v>120</v>
      </c>
      <c r="O403" s="91">
        <v>1130000</v>
      </c>
      <c r="P403" t="s">
        <v>1679</v>
      </c>
      <c r="Q403" t="s">
        <v>78</v>
      </c>
      <c r="R403" s="107"/>
      <c r="S403" s="107"/>
      <c r="T403" s="107"/>
      <c r="U403" s="107"/>
      <c r="W403" s="6"/>
      <c r="Y403"/>
      <c r="AA403" s="107"/>
      <c r="AI403"/>
      <c r="AJ403"/>
      <c r="AK403"/>
      <c r="AL403"/>
      <c r="AM403"/>
      <c r="AN403" s="6"/>
      <c r="AO403" s="34"/>
      <c r="AP403" s="6"/>
      <c r="AQ403" s="174"/>
      <c r="AR403" s="6"/>
      <c r="AS403" s="34"/>
      <c r="AT403" s="6"/>
      <c r="AU403" s="34"/>
      <c r="AV403" s="6"/>
      <c r="AW403" s="34"/>
      <c r="AX403" s="6"/>
      <c r="AY403" s="34"/>
      <c r="BA403"/>
      <c r="BB403"/>
      <c r="BD403" s="107"/>
      <c r="BF403" s="6"/>
      <c r="BG403" s="6"/>
      <c r="BI403" s="45"/>
      <c r="BM403">
        <v>400</v>
      </c>
    </row>
    <row r="404" spans="1:65" x14ac:dyDescent="0.3">
      <c r="A404" t="s">
        <v>1680</v>
      </c>
      <c r="B404" s="124">
        <v>46129</v>
      </c>
      <c r="C404" t="s">
        <v>115</v>
      </c>
      <c r="D404" t="s">
        <v>141</v>
      </c>
      <c r="E404" t="s">
        <v>746</v>
      </c>
      <c r="F404" t="s">
        <v>215</v>
      </c>
      <c r="G404" t="s">
        <v>97</v>
      </c>
      <c r="H404" t="s">
        <v>116</v>
      </c>
      <c r="I404" t="s">
        <v>761</v>
      </c>
      <c r="J404" t="s">
        <v>118</v>
      </c>
      <c r="K404" s="45"/>
      <c r="L404" t="s">
        <v>119</v>
      </c>
      <c r="M404" t="s">
        <v>119</v>
      </c>
      <c r="N404" t="s">
        <v>120</v>
      </c>
      <c r="O404" s="91">
        <v>80000</v>
      </c>
      <c r="P404" t="s">
        <v>1681</v>
      </c>
      <c r="Q404" t="s">
        <v>78</v>
      </c>
      <c r="R404" s="107"/>
      <c r="S404" s="107"/>
      <c r="T404" s="107"/>
      <c r="U404" s="107"/>
      <c r="W404" s="6"/>
      <c r="Y404"/>
      <c r="AA404" s="107"/>
      <c r="AI404"/>
      <c r="AJ404"/>
      <c r="AK404"/>
      <c r="AL404"/>
      <c r="AM404"/>
      <c r="AN404" s="6"/>
      <c r="AO404" s="34"/>
      <c r="AP404" s="6"/>
      <c r="AQ404" s="174"/>
      <c r="AR404" s="6"/>
      <c r="AS404" s="34"/>
      <c r="AT404" s="6"/>
      <c r="AU404" s="34"/>
      <c r="AV404" s="6"/>
      <c r="AW404" s="34"/>
      <c r="AX404" s="6"/>
      <c r="AY404" s="34"/>
      <c r="BA404"/>
      <c r="BB404"/>
      <c r="BD404" s="107"/>
      <c r="BF404" s="6"/>
      <c r="BG404" s="6"/>
      <c r="BI404" s="45"/>
      <c r="BM404">
        <v>401</v>
      </c>
    </row>
    <row r="405" spans="1:65" x14ac:dyDescent="0.3">
      <c r="A405" t="s">
        <v>1682</v>
      </c>
      <c r="B405" s="124">
        <v>46129</v>
      </c>
      <c r="C405" t="s">
        <v>115</v>
      </c>
      <c r="D405" t="s">
        <v>141</v>
      </c>
      <c r="E405" t="s">
        <v>746</v>
      </c>
      <c r="F405" t="s">
        <v>215</v>
      </c>
      <c r="G405" t="s">
        <v>97</v>
      </c>
      <c r="H405" t="s">
        <v>116</v>
      </c>
      <c r="I405" t="s">
        <v>765</v>
      </c>
      <c r="J405" t="s">
        <v>73</v>
      </c>
      <c r="K405" s="45"/>
      <c r="L405" t="s">
        <v>119</v>
      </c>
      <c r="M405" t="s">
        <v>119</v>
      </c>
      <c r="N405" t="s">
        <v>120</v>
      </c>
      <c r="O405" s="91">
        <v>4330000</v>
      </c>
      <c r="P405" t="s">
        <v>1683</v>
      </c>
      <c r="Q405" t="s">
        <v>78</v>
      </c>
      <c r="R405" s="107"/>
      <c r="S405" s="107"/>
      <c r="T405" s="107"/>
      <c r="U405" s="107"/>
      <c r="W405" s="6"/>
      <c r="Y405"/>
      <c r="AA405" s="107"/>
      <c r="AI405"/>
      <c r="AJ405"/>
      <c r="AK405"/>
      <c r="AL405"/>
      <c r="AM405"/>
      <c r="AN405" s="6"/>
      <c r="AO405" s="34"/>
      <c r="AP405" s="6"/>
      <c r="AQ405" s="174"/>
      <c r="AR405" s="6"/>
      <c r="AS405" s="34"/>
      <c r="AT405" s="6"/>
      <c r="AU405" s="34"/>
      <c r="AV405" s="6"/>
      <c r="AW405" s="34"/>
      <c r="AX405" s="6"/>
      <c r="AY405" s="34"/>
      <c r="BA405"/>
      <c r="BB405"/>
      <c r="BD405" s="107"/>
      <c r="BF405" s="6"/>
      <c r="BG405" s="6"/>
      <c r="BI405" s="45"/>
      <c r="BM405">
        <v>402</v>
      </c>
    </row>
    <row r="406" spans="1:65" x14ac:dyDescent="0.3">
      <c r="A406" t="s">
        <v>1684</v>
      </c>
      <c r="B406" s="124">
        <v>46129</v>
      </c>
      <c r="C406" t="s">
        <v>115</v>
      </c>
      <c r="D406" t="s">
        <v>141</v>
      </c>
      <c r="E406" t="s">
        <v>746</v>
      </c>
      <c r="F406" t="s">
        <v>215</v>
      </c>
      <c r="G406" t="s">
        <v>97</v>
      </c>
      <c r="H406" t="s">
        <v>116</v>
      </c>
      <c r="I406" t="s">
        <v>698</v>
      </c>
      <c r="J406" t="s">
        <v>170</v>
      </c>
      <c r="K406" s="45"/>
      <c r="L406" t="s">
        <v>119</v>
      </c>
      <c r="M406" t="s">
        <v>119</v>
      </c>
      <c r="N406" t="s">
        <v>120</v>
      </c>
      <c r="O406" s="91">
        <v>977000</v>
      </c>
      <c r="P406" t="s">
        <v>1685</v>
      </c>
      <c r="Q406" t="s">
        <v>78</v>
      </c>
      <c r="R406" s="107"/>
      <c r="S406" s="107"/>
      <c r="T406" s="107"/>
      <c r="U406" s="107"/>
      <c r="W406" s="6"/>
      <c r="Y406"/>
      <c r="AA406" s="107"/>
      <c r="AI406"/>
      <c r="AJ406"/>
      <c r="AK406"/>
      <c r="AL406"/>
      <c r="AM406"/>
      <c r="AN406" s="6"/>
      <c r="AO406" s="34"/>
      <c r="AP406" s="6"/>
      <c r="AQ406" s="174"/>
      <c r="AR406" s="6"/>
      <c r="AS406" s="34"/>
      <c r="AT406" s="6"/>
      <c r="AU406" s="34"/>
      <c r="AV406" s="6"/>
      <c r="AW406" s="34"/>
      <c r="AX406" s="6"/>
      <c r="AY406" s="34"/>
      <c r="BA406"/>
      <c r="BB406"/>
      <c r="BD406" s="107"/>
      <c r="BF406" s="6"/>
      <c r="BG406" s="6"/>
      <c r="BI406" s="45"/>
      <c r="BM406">
        <v>403</v>
      </c>
    </row>
    <row r="407" spans="1:65" x14ac:dyDescent="0.3">
      <c r="A407" t="s">
        <v>1686</v>
      </c>
      <c r="B407" s="124">
        <v>46129</v>
      </c>
      <c r="C407" t="s">
        <v>115</v>
      </c>
      <c r="D407" t="s">
        <v>141</v>
      </c>
      <c r="E407" t="s">
        <v>746</v>
      </c>
      <c r="F407" t="s">
        <v>215</v>
      </c>
      <c r="G407" t="s">
        <v>97</v>
      </c>
      <c r="H407" t="s">
        <v>181</v>
      </c>
      <c r="I407" t="s">
        <v>1081</v>
      </c>
      <c r="J407" t="s">
        <v>170</v>
      </c>
      <c r="K407" s="45"/>
      <c r="L407" t="s">
        <v>119</v>
      </c>
      <c r="M407" t="s">
        <v>119</v>
      </c>
      <c r="N407" t="s">
        <v>120</v>
      </c>
      <c r="O407" s="91">
        <v>597000</v>
      </c>
      <c r="P407" t="s">
        <v>1687</v>
      </c>
      <c r="Q407" t="s">
        <v>78</v>
      </c>
      <c r="R407" s="107"/>
      <c r="S407" s="107"/>
      <c r="T407" s="107"/>
      <c r="U407" s="107"/>
      <c r="W407" s="6"/>
      <c r="Y407"/>
      <c r="AA407" s="107"/>
      <c r="AI407"/>
      <c r="AJ407"/>
      <c r="AK407"/>
      <c r="AL407"/>
      <c r="AM407"/>
      <c r="AN407" s="6"/>
      <c r="AO407" s="34"/>
      <c r="AP407" s="6"/>
      <c r="AQ407" s="174"/>
      <c r="AR407" s="6"/>
      <c r="AS407" s="34"/>
      <c r="AT407" s="6"/>
      <c r="AU407" s="34"/>
      <c r="AV407" s="6"/>
      <c r="AW407" s="34"/>
      <c r="AX407" s="6"/>
      <c r="AY407" s="34"/>
      <c r="BA407"/>
      <c r="BB407"/>
      <c r="BD407" s="107"/>
      <c r="BF407" s="6"/>
      <c r="BG407" s="6"/>
      <c r="BI407" s="45"/>
      <c r="BM407">
        <v>404</v>
      </c>
    </row>
    <row r="408" spans="1:65" x14ac:dyDescent="0.3">
      <c r="A408" t="s">
        <v>1688</v>
      </c>
      <c r="B408" s="124">
        <v>46129</v>
      </c>
      <c r="C408" t="s">
        <v>115</v>
      </c>
      <c r="D408" t="s">
        <v>141</v>
      </c>
      <c r="E408" t="s">
        <v>746</v>
      </c>
      <c r="F408" t="s">
        <v>215</v>
      </c>
      <c r="G408" t="s">
        <v>97</v>
      </c>
      <c r="H408" t="s">
        <v>632</v>
      </c>
      <c r="I408" t="s">
        <v>1056</v>
      </c>
      <c r="J408" t="s">
        <v>118</v>
      </c>
      <c r="K408" s="45"/>
      <c r="L408" t="s">
        <v>119</v>
      </c>
      <c r="M408" t="s">
        <v>119</v>
      </c>
      <c r="N408" t="s">
        <v>120</v>
      </c>
      <c r="O408" s="91">
        <v>268000</v>
      </c>
      <c r="P408" t="s">
        <v>1689</v>
      </c>
      <c r="Q408" t="s">
        <v>78</v>
      </c>
      <c r="R408" s="107"/>
      <c r="S408" s="107"/>
      <c r="T408" s="107"/>
      <c r="U408" s="107"/>
      <c r="W408" s="6"/>
      <c r="Y408"/>
      <c r="AA408" s="107"/>
      <c r="AI408"/>
      <c r="AJ408"/>
      <c r="AK408"/>
      <c r="AL408"/>
      <c r="AM408"/>
      <c r="AN408" s="6"/>
      <c r="AO408" s="34"/>
      <c r="AP408" s="6"/>
      <c r="AQ408" s="174"/>
      <c r="AR408" s="6"/>
      <c r="AS408" s="34"/>
      <c r="AT408" s="6"/>
      <c r="AU408" s="34"/>
      <c r="AV408" s="6"/>
      <c r="AW408" s="34"/>
      <c r="AX408" s="6"/>
      <c r="AY408" s="34"/>
      <c r="BA408"/>
      <c r="BB408"/>
      <c r="BD408" s="107"/>
      <c r="BF408" s="6"/>
      <c r="BG408" s="6"/>
      <c r="BI408" s="45"/>
      <c r="BM408">
        <v>405</v>
      </c>
    </row>
    <row r="409" spans="1:65" x14ac:dyDescent="0.3">
      <c r="A409" t="s">
        <v>1690</v>
      </c>
      <c r="B409" s="124">
        <v>46129</v>
      </c>
      <c r="C409" t="s">
        <v>115</v>
      </c>
      <c r="D409" t="s">
        <v>141</v>
      </c>
      <c r="E409" t="s">
        <v>746</v>
      </c>
      <c r="F409" t="s">
        <v>215</v>
      </c>
      <c r="G409" t="s">
        <v>97</v>
      </c>
      <c r="H409" t="s">
        <v>181</v>
      </c>
      <c r="I409" t="s">
        <v>546</v>
      </c>
      <c r="J409" t="s">
        <v>118</v>
      </c>
      <c r="K409" s="45"/>
      <c r="L409" t="s">
        <v>119</v>
      </c>
      <c r="M409" t="s">
        <v>119</v>
      </c>
      <c r="N409" t="s">
        <v>120</v>
      </c>
      <c r="O409" s="91">
        <v>103000</v>
      </c>
      <c r="P409" t="s">
        <v>1691</v>
      </c>
      <c r="Q409" t="s">
        <v>78</v>
      </c>
      <c r="R409" s="107"/>
      <c r="S409" s="107"/>
      <c r="T409" s="107"/>
      <c r="U409" s="107"/>
      <c r="W409" s="6"/>
      <c r="Y409"/>
      <c r="AA409" s="107"/>
      <c r="AI409"/>
      <c r="AJ409"/>
      <c r="AK409"/>
      <c r="AL409"/>
      <c r="AM409"/>
      <c r="AN409" s="6"/>
      <c r="AO409" s="34"/>
      <c r="AP409" s="6"/>
      <c r="AQ409" s="174"/>
      <c r="AR409" s="6"/>
      <c r="AS409" s="34"/>
      <c r="AT409" s="6"/>
      <c r="AU409" s="34"/>
      <c r="AV409" s="6"/>
      <c r="AW409" s="34"/>
      <c r="AX409" s="6"/>
      <c r="AY409" s="34"/>
      <c r="BA409"/>
      <c r="BB409"/>
      <c r="BD409" s="107"/>
      <c r="BF409" s="6"/>
      <c r="BG409" s="6"/>
      <c r="BI409" s="45"/>
      <c r="BM409">
        <v>406</v>
      </c>
    </row>
    <row r="410" spans="1:65" x14ac:dyDescent="0.3">
      <c r="A410" t="s">
        <v>1692</v>
      </c>
      <c r="B410" s="124">
        <v>46129</v>
      </c>
      <c r="C410" t="s">
        <v>115</v>
      </c>
      <c r="D410" t="s">
        <v>141</v>
      </c>
      <c r="E410" t="s">
        <v>746</v>
      </c>
      <c r="F410" t="s">
        <v>215</v>
      </c>
      <c r="G410" t="s">
        <v>97</v>
      </c>
      <c r="H410" t="s">
        <v>309</v>
      </c>
      <c r="I410" t="s">
        <v>1353</v>
      </c>
      <c r="J410" t="s">
        <v>118</v>
      </c>
      <c r="K410" s="45"/>
      <c r="L410" t="s">
        <v>119</v>
      </c>
      <c r="M410" t="s">
        <v>119</v>
      </c>
      <c r="N410" t="s">
        <v>120</v>
      </c>
      <c r="O410" s="91">
        <v>290000</v>
      </c>
      <c r="P410" t="s">
        <v>1693</v>
      </c>
      <c r="Q410" t="s">
        <v>78</v>
      </c>
      <c r="R410" s="107"/>
      <c r="S410" s="107"/>
      <c r="T410" s="107"/>
      <c r="U410" s="107"/>
      <c r="W410" s="6"/>
      <c r="Y410"/>
      <c r="AA410" s="107"/>
      <c r="AI410"/>
      <c r="AJ410"/>
      <c r="AK410"/>
      <c r="AL410"/>
      <c r="AM410"/>
      <c r="AN410" s="6"/>
      <c r="AO410" s="34"/>
      <c r="AP410" s="6"/>
      <c r="AQ410" s="174"/>
      <c r="AR410" s="6"/>
      <c r="AS410" s="34"/>
      <c r="AT410" s="6"/>
      <c r="AU410" s="34"/>
      <c r="AV410" s="6"/>
      <c r="AW410" s="34"/>
      <c r="AX410" s="6"/>
      <c r="AY410" s="34"/>
      <c r="BA410"/>
      <c r="BB410"/>
      <c r="BD410" s="107"/>
      <c r="BF410" s="6"/>
      <c r="BG410" s="6"/>
      <c r="BI410" s="45"/>
      <c r="BM410">
        <v>407</v>
      </c>
    </row>
    <row r="411" spans="1:65" x14ac:dyDescent="0.3">
      <c r="A411" t="s">
        <v>1694</v>
      </c>
      <c r="B411" s="124">
        <v>46129</v>
      </c>
      <c r="C411" t="s">
        <v>66</v>
      </c>
      <c r="D411" t="s">
        <v>141</v>
      </c>
      <c r="E411" t="s">
        <v>262</v>
      </c>
      <c r="F411" t="s">
        <v>215</v>
      </c>
      <c r="G411" t="s">
        <v>70</v>
      </c>
      <c r="H411" t="s">
        <v>287</v>
      </c>
      <c r="I411" t="s">
        <v>603</v>
      </c>
      <c r="J411" t="s">
        <v>118</v>
      </c>
      <c r="K411" s="45" t="s">
        <v>1695</v>
      </c>
      <c r="L411" t="s">
        <v>66</v>
      </c>
      <c r="M411" t="s">
        <v>66</v>
      </c>
      <c r="N411" t="s">
        <v>76</v>
      </c>
      <c r="O411" s="91">
        <v>578000</v>
      </c>
      <c r="P411" t="s">
        <v>1696</v>
      </c>
      <c r="Q411" t="s">
        <v>78</v>
      </c>
      <c r="R411" s="107"/>
      <c r="S411" s="107"/>
      <c r="T411" s="107"/>
      <c r="U411" s="107"/>
      <c r="W411" s="6"/>
      <c r="Y411"/>
      <c r="AA411" s="107"/>
      <c r="AI411"/>
      <c r="AJ411"/>
      <c r="AK411"/>
      <c r="AL411"/>
      <c r="AM411"/>
      <c r="AN411" s="6"/>
      <c r="AO411" s="34"/>
      <c r="AP411" s="6"/>
      <c r="AQ411" s="174"/>
      <c r="AR411" s="6"/>
      <c r="AS411" s="34"/>
      <c r="AT411" s="6"/>
      <c r="AU411" s="34"/>
      <c r="AV411" s="6"/>
      <c r="AW411" s="34"/>
      <c r="AX411" s="6"/>
      <c r="AY411" s="34"/>
      <c r="BA411"/>
      <c r="BB411"/>
      <c r="BD411" s="107"/>
      <c r="BF411" s="6"/>
      <c r="BG411" s="6"/>
      <c r="BI411" s="45"/>
      <c r="BM411">
        <v>408</v>
      </c>
    </row>
    <row r="412" spans="1:65" x14ac:dyDescent="0.3">
      <c r="A412" t="s">
        <v>1697</v>
      </c>
      <c r="B412" s="124">
        <v>46129</v>
      </c>
      <c r="C412" t="s">
        <v>115</v>
      </c>
      <c r="D412" t="s">
        <v>141</v>
      </c>
      <c r="E412" t="s">
        <v>317</v>
      </c>
      <c r="F412" t="s">
        <v>318</v>
      </c>
      <c r="G412" t="s">
        <v>97</v>
      </c>
      <c r="H412" t="s">
        <v>632</v>
      </c>
      <c r="I412" t="s">
        <v>1056</v>
      </c>
      <c r="J412" t="s">
        <v>170</v>
      </c>
      <c r="K412" s="45"/>
      <c r="L412" t="s">
        <v>119</v>
      </c>
      <c r="M412" t="s">
        <v>119</v>
      </c>
      <c r="N412" t="s">
        <v>120</v>
      </c>
      <c r="O412" s="91">
        <v>601613</v>
      </c>
      <c r="P412" t="s">
        <v>1698</v>
      </c>
      <c r="Q412" t="s">
        <v>78</v>
      </c>
      <c r="R412" s="107"/>
      <c r="S412" s="107"/>
      <c r="T412" s="107"/>
      <c r="U412" s="107"/>
      <c r="W412" s="6"/>
      <c r="Y412"/>
      <c r="AA412" s="107"/>
      <c r="AI412"/>
      <c r="AJ412"/>
      <c r="AK412"/>
      <c r="AL412"/>
      <c r="AM412"/>
      <c r="AN412" s="6"/>
      <c r="AO412" s="34"/>
      <c r="AP412" s="6"/>
      <c r="AQ412" s="174"/>
      <c r="AR412" s="6"/>
      <c r="AS412" s="34"/>
      <c r="AT412" s="6"/>
      <c r="AU412" s="34"/>
      <c r="AV412" s="6"/>
      <c r="AW412" s="34"/>
      <c r="AX412" s="6"/>
      <c r="AY412" s="34"/>
      <c r="BA412"/>
      <c r="BB412"/>
      <c r="BD412" s="107"/>
      <c r="BF412" s="6"/>
      <c r="BG412" s="6"/>
      <c r="BI412" s="45"/>
      <c r="BM412">
        <v>409</v>
      </c>
    </row>
    <row r="413" spans="1:65" x14ac:dyDescent="0.3">
      <c r="A413" t="s">
        <v>1699</v>
      </c>
      <c r="B413" s="124">
        <v>46129</v>
      </c>
      <c r="C413" t="s">
        <v>115</v>
      </c>
      <c r="D413" t="s">
        <v>141</v>
      </c>
      <c r="E413" t="s">
        <v>317</v>
      </c>
      <c r="F413" t="s">
        <v>318</v>
      </c>
      <c r="G413" t="s">
        <v>97</v>
      </c>
      <c r="H413" t="s">
        <v>181</v>
      </c>
      <c r="I413" t="s">
        <v>546</v>
      </c>
      <c r="J413" t="s">
        <v>170</v>
      </c>
      <c r="K413" s="45"/>
      <c r="L413" t="s">
        <v>119</v>
      </c>
      <c r="M413" t="s">
        <v>119</v>
      </c>
      <c r="N413" t="s">
        <v>120</v>
      </c>
      <c r="O413" s="91">
        <v>641711</v>
      </c>
      <c r="P413" t="s">
        <v>1700</v>
      </c>
      <c r="Q413" t="s">
        <v>78</v>
      </c>
      <c r="R413" s="107"/>
      <c r="S413" s="107"/>
      <c r="T413" s="107"/>
      <c r="U413" s="107"/>
      <c r="W413" s="6"/>
      <c r="Y413"/>
      <c r="AA413" s="107"/>
      <c r="AI413"/>
      <c r="AJ413"/>
      <c r="AK413"/>
      <c r="AL413"/>
      <c r="AM413"/>
      <c r="AN413" s="6"/>
      <c r="AO413" s="34"/>
      <c r="AP413" s="6"/>
      <c r="AQ413" s="174"/>
      <c r="AR413" s="6"/>
      <c r="AS413" s="34"/>
      <c r="AT413" s="6"/>
      <c r="AU413" s="34"/>
      <c r="AV413" s="6"/>
      <c r="AW413" s="34"/>
      <c r="AX413" s="6"/>
      <c r="AY413" s="34"/>
      <c r="BA413"/>
      <c r="BB413"/>
      <c r="BD413" s="107"/>
      <c r="BF413" s="6"/>
      <c r="BG413" s="6"/>
      <c r="BI413" s="45"/>
      <c r="BM413">
        <v>410</v>
      </c>
    </row>
    <row r="414" spans="1:65" x14ac:dyDescent="0.3">
      <c r="A414" t="s">
        <v>1701</v>
      </c>
      <c r="B414" s="124">
        <v>46129</v>
      </c>
      <c r="C414" t="s">
        <v>115</v>
      </c>
      <c r="D414" t="s">
        <v>141</v>
      </c>
      <c r="E414" t="s">
        <v>317</v>
      </c>
      <c r="F414" t="s">
        <v>318</v>
      </c>
      <c r="G414" t="s">
        <v>136</v>
      </c>
      <c r="H414" t="s">
        <v>168</v>
      </c>
      <c r="I414" t="s">
        <v>647</v>
      </c>
      <c r="J414" t="s">
        <v>73</v>
      </c>
      <c r="K414" s="45"/>
      <c r="L414" t="s">
        <v>119</v>
      </c>
      <c r="M414" t="s">
        <v>119</v>
      </c>
      <c r="N414" t="s">
        <v>120</v>
      </c>
      <c r="O414" s="91">
        <v>7632400</v>
      </c>
      <c r="P414" t="s">
        <v>1702</v>
      </c>
      <c r="Q414" t="s">
        <v>78</v>
      </c>
      <c r="R414" s="107"/>
      <c r="S414" s="107"/>
      <c r="T414" s="107"/>
      <c r="U414" s="107"/>
      <c r="W414" s="6"/>
      <c r="Y414"/>
      <c r="AA414" s="107"/>
      <c r="AI414"/>
      <c r="AJ414"/>
      <c r="AK414"/>
      <c r="AL414"/>
      <c r="AM414"/>
      <c r="AN414" s="6"/>
      <c r="AO414" s="34"/>
      <c r="AP414" s="6"/>
      <c r="AQ414" s="174"/>
      <c r="AR414" s="6"/>
      <c r="AS414" s="34"/>
      <c r="AT414" s="6"/>
      <c r="AU414" s="34"/>
      <c r="AV414" s="6"/>
      <c r="AW414" s="34"/>
      <c r="AX414" s="6"/>
      <c r="AY414" s="34"/>
      <c r="BA414"/>
      <c r="BB414"/>
      <c r="BD414" s="107"/>
      <c r="BF414" s="6"/>
      <c r="BG414" s="6"/>
      <c r="BI414" s="45"/>
      <c r="BM414">
        <v>411</v>
      </c>
    </row>
    <row r="415" spans="1:65" x14ac:dyDescent="0.3">
      <c r="A415" t="s">
        <v>1703</v>
      </c>
      <c r="B415" s="124">
        <v>46129</v>
      </c>
      <c r="C415" t="s">
        <v>115</v>
      </c>
      <c r="D415" t="s">
        <v>141</v>
      </c>
      <c r="E415" t="s">
        <v>317</v>
      </c>
      <c r="F415" t="s">
        <v>318</v>
      </c>
      <c r="G415" t="s">
        <v>97</v>
      </c>
      <c r="H415" t="s">
        <v>116</v>
      </c>
      <c r="I415" t="s">
        <v>117</v>
      </c>
      <c r="J415" t="s">
        <v>118</v>
      </c>
      <c r="K415" s="45"/>
      <c r="L415" t="s">
        <v>119</v>
      </c>
      <c r="M415" t="s">
        <v>119</v>
      </c>
      <c r="N415" t="s">
        <v>120</v>
      </c>
      <c r="O415" s="91">
        <v>300300</v>
      </c>
      <c r="P415" t="s">
        <v>1704</v>
      </c>
      <c r="Q415" t="s">
        <v>78</v>
      </c>
      <c r="R415" s="107"/>
      <c r="S415" s="107"/>
      <c r="T415" s="107"/>
      <c r="U415" s="107"/>
      <c r="W415" s="6"/>
      <c r="Y415"/>
      <c r="AA415" s="107"/>
      <c r="AI415"/>
      <c r="AJ415"/>
      <c r="AK415"/>
      <c r="AL415"/>
      <c r="AM415"/>
      <c r="AN415" s="6"/>
      <c r="AO415" s="34"/>
      <c r="AP415" s="6"/>
      <c r="AQ415" s="174"/>
      <c r="AR415" s="6"/>
      <c r="AS415" s="34"/>
      <c r="AT415" s="6"/>
      <c r="AU415" s="34"/>
      <c r="AV415" s="6"/>
      <c r="AW415" s="34"/>
      <c r="AX415" s="6"/>
      <c r="AY415" s="34"/>
      <c r="BA415"/>
      <c r="BB415"/>
      <c r="BD415" s="107"/>
      <c r="BF415" s="6"/>
      <c r="BG415" s="6"/>
      <c r="BI415" s="45"/>
      <c r="BM415">
        <v>412</v>
      </c>
    </row>
    <row r="416" spans="1:65" x14ac:dyDescent="0.3">
      <c r="A416" t="s">
        <v>1705</v>
      </c>
      <c r="B416" s="124">
        <v>46129</v>
      </c>
      <c r="C416" t="s">
        <v>115</v>
      </c>
      <c r="D416" t="s">
        <v>141</v>
      </c>
      <c r="E416" t="s">
        <v>317</v>
      </c>
      <c r="F416" t="s">
        <v>318</v>
      </c>
      <c r="G416" t="s">
        <v>97</v>
      </c>
      <c r="H416" t="s">
        <v>116</v>
      </c>
      <c r="I416" t="s">
        <v>117</v>
      </c>
      <c r="J416"/>
      <c r="K416" s="45"/>
      <c r="L416" t="s">
        <v>119</v>
      </c>
      <c r="M416" t="s">
        <v>119</v>
      </c>
      <c r="N416" t="s">
        <v>120</v>
      </c>
      <c r="O416" s="91"/>
      <c r="P416" t="s">
        <v>1704</v>
      </c>
      <c r="Q416" t="s">
        <v>78</v>
      </c>
      <c r="R416" s="107"/>
      <c r="S416" s="107"/>
      <c r="T416" s="107"/>
      <c r="U416" s="107"/>
      <c r="W416" s="6"/>
      <c r="Y416"/>
      <c r="AA416" s="107"/>
      <c r="AI416"/>
      <c r="AJ416"/>
      <c r="AK416"/>
      <c r="AL416"/>
      <c r="AM416"/>
      <c r="AN416" s="6"/>
      <c r="AO416" s="34"/>
      <c r="AP416" s="6"/>
      <c r="AQ416" s="174"/>
      <c r="AR416" s="6"/>
      <c r="AS416" s="34"/>
      <c r="AT416" s="6"/>
      <c r="AU416" s="34"/>
      <c r="AV416" s="6"/>
      <c r="AW416" s="34"/>
      <c r="AX416" s="6"/>
      <c r="AY416" s="34"/>
      <c r="BA416"/>
      <c r="BB416"/>
      <c r="BD416" s="107"/>
      <c r="BF416" s="6"/>
      <c r="BG416" s="6"/>
      <c r="BI416" s="45"/>
      <c r="BM416">
        <v>413</v>
      </c>
    </row>
    <row r="417" spans="1:65" x14ac:dyDescent="0.3">
      <c r="A417" t="s">
        <v>1706</v>
      </c>
      <c r="B417" s="124">
        <v>46129</v>
      </c>
      <c r="C417" t="s">
        <v>115</v>
      </c>
      <c r="D417" t="s">
        <v>141</v>
      </c>
      <c r="E417" t="s">
        <v>317</v>
      </c>
      <c r="F417" t="s">
        <v>318</v>
      </c>
      <c r="G417" t="s">
        <v>136</v>
      </c>
      <c r="H417" t="s">
        <v>168</v>
      </c>
      <c r="I417" t="s">
        <v>829</v>
      </c>
      <c r="J417" t="s">
        <v>73</v>
      </c>
      <c r="K417" s="45"/>
      <c r="L417" t="s">
        <v>119</v>
      </c>
      <c r="M417" t="s">
        <v>119</v>
      </c>
      <c r="N417" t="s">
        <v>120</v>
      </c>
      <c r="O417" s="91">
        <v>3655558</v>
      </c>
      <c r="P417" t="s">
        <v>1707</v>
      </c>
      <c r="Q417" t="s">
        <v>78</v>
      </c>
      <c r="R417" s="107"/>
      <c r="S417" s="107"/>
      <c r="T417" s="107"/>
      <c r="U417" s="107"/>
      <c r="W417" s="6"/>
      <c r="Y417"/>
      <c r="AA417" s="107"/>
      <c r="AI417"/>
      <c r="AJ417"/>
      <c r="AK417"/>
      <c r="AL417"/>
      <c r="AM417"/>
      <c r="AN417" s="6"/>
      <c r="AO417" s="34"/>
      <c r="AP417" s="6"/>
      <c r="AQ417" s="174"/>
      <c r="AR417" s="6"/>
      <c r="AS417" s="34"/>
      <c r="AT417" s="6"/>
      <c r="AU417" s="34"/>
      <c r="AV417" s="6"/>
      <c r="AW417" s="34"/>
      <c r="AX417" s="6"/>
      <c r="AY417" s="34"/>
      <c r="BA417"/>
      <c r="BB417"/>
      <c r="BD417" s="107"/>
      <c r="BF417" s="6"/>
      <c r="BG417" s="6"/>
      <c r="BI417" s="45"/>
      <c r="BM417">
        <v>414</v>
      </c>
    </row>
    <row r="418" spans="1:65" x14ac:dyDescent="0.3">
      <c r="A418" t="s">
        <v>1708</v>
      </c>
      <c r="B418" s="124">
        <v>46129</v>
      </c>
      <c r="C418" t="s">
        <v>115</v>
      </c>
      <c r="D418" t="s">
        <v>141</v>
      </c>
      <c r="E418" t="s">
        <v>317</v>
      </c>
      <c r="F418" t="s">
        <v>318</v>
      </c>
      <c r="G418" t="s">
        <v>70</v>
      </c>
      <c r="H418" t="s">
        <v>319</v>
      </c>
      <c r="I418" t="s">
        <v>579</v>
      </c>
      <c r="J418" t="s">
        <v>118</v>
      </c>
      <c r="K418" s="45"/>
      <c r="L418" t="s">
        <v>119</v>
      </c>
      <c r="M418" t="s">
        <v>119</v>
      </c>
      <c r="N418" t="s">
        <v>76</v>
      </c>
      <c r="O418" s="91">
        <v>570000</v>
      </c>
      <c r="P418" t="s">
        <v>1709</v>
      </c>
      <c r="Q418" t="s">
        <v>78</v>
      </c>
      <c r="R418" s="107"/>
      <c r="S418" s="107"/>
      <c r="T418" s="107"/>
      <c r="U418" s="107"/>
      <c r="W418" s="6"/>
      <c r="Y418"/>
      <c r="AA418" s="107"/>
      <c r="AI418"/>
      <c r="AJ418"/>
      <c r="AK418"/>
      <c r="AL418"/>
      <c r="AM418"/>
      <c r="AN418" s="6"/>
      <c r="AO418" s="34"/>
      <c r="AP418" s="6"/>
      <c r="AQ418" s="174"/>
      <c r="AR418" s="6"/>
      <c r="AS418" s="34"/>
      <c r="AT418" s="6"/>
      <c r="AU418" s="34"/>
      <c r="AV418" s="6"/>
      <c r="AW418" s="34"/>
      <c r="AX418" s="6"/>
      <c r="AY418" s="34"/>
      <c r="BA418"/>
      <c r="BB418"/>
      <c r="BD418" s="107"/>
      <c r="BF418" s="6"/>
      <c r="BG418" s="6"/>
      <c r="BI418" s="45"/>
      <c r="BM418">
        <v>415</v>
      </c>
    </row>
    <row r="419" spans="1:65" x14ac:dyDescent="0.3">
      <c r="A419" t="s">
        <v>1710</v>
      </c>
      <c r="B419" s="124">
        <v>46129</v>
      </c>
      <c r="C419" t="s">
        <v>115</v>
      </c>
      <c r="D419" t="s">
        <v>141</v>
      </c>
      <c r="E419" t="s">
        <v>317</v>
      </c>
      <c r="F419" t="s">
        <v>318</v>
      </c>
      <c r="G419" t="s">
        <v>136</v>
      </c>
      <c r="H419" t="s">
        <v>1085</v>
      </c>
      <c r="I419" t="s">
        <v>1711</v>
      </c>
      <c r="J419" t="s">
        <v>118</v>
      </c>
      <c r="K419" s="45"/>
      <c r="L419" t="s">
        <v>119</v>
      </c>
      <c r="M419" t="s">
        <v>119</v>
      </c>
      <c r="N419" t="s">
        <v>120</v>
      </c>
      <c r="O419" s="91">
        <v>189000</v>
      </c>
      <c r="P419" t="s">
        <v>1712</v>
      </c>
      <c r="Q419" t="s">
        <v>78</v>
      </c>
      <c r="R419" s="107"/>
      <c r="S419" s="107"/>
      <c r="T419" s="107"/>
      <c r="U419" s="107"/>
      <c r="W419" s="6"/>
      <c r="Y419"/>
      <c r="AA419" s="107"/>
      <c r="AI419"/>
      <c r="AJ419"/>
      <c r="AK419"/>
      <c r="AL419"/>
      <c r="AM419"/>
      <c r="AN419" s="6"/>
      <c r="AO419" s="34"/>
      <c r="AP419" s="6"/>
      <c r="AQ419" s="174"/>
      <c r="AR419" s="6"/>
      <c r="AS419" s="34"/>
      <c r="AT419" s="6"/>
      <c r="AU419" s="34"/>
      <c r="AV419" s="6"/>
      <c r="AW419" s="34"/>
      <c r="AX419" s="6"/>
      <c r="AY419" s="34"/>
      <c r="BA419"/>
      <c r="BB419"/>
      <c r="BD419" s="107"/>
      <c r="BF419" s="6"/>
      <c r="BG419" s="6"/>
      <c r="BI419" s="45"/>
      <c r="BM419">
        <v>416</v>
      </c>
    </row>
    <row r="420" spans="1:65" x14ac:dyDescent="0.3">
      <c r="A420" t="s">
        <v>1713</v>
      </c>
      <c r="B420" s="124">
        <v>46128</v>
      </c>
      <c r="C420" t="s">
        <v>66</v>
      </c>
      <c r="D420" t="s">
        <v>141</v>
      </c>
      <c r="E420" t="s">
        <v>317</v>
      </c>
      <c r="F420" t="s">
        <v>318</v>
      </c>
      <c r="G420" t="s">
        <v>70</v>
      </c>
      <c r="H420" t="s">
        <v>287</v>
      </c>
      <c r="I420" t="s">
        <v>574</v>
      </c>
      <c r="J420" t="s">
        <v>73</v>
      </c>
      <c r="K420" s="45" t="s">
        <v>1714</v>
      </c>
      <c r="L420" t="s">
        <v>66</v>
      </c>
      <c r="M420" t="s">
        <v>66</v>
      </c>
      <c r="N420" t="s">
        <v>76</v>
      </c>
      <c r="O420" s="91">
        <v>554037090</v>
      </c>
      <c r="P420" t="s">
        <v>1715</v>
      </c>
      <c r="Q420" t="s">
        <v>78</v>
      </c>
      <c r="R420" s="107"/>
      <c r="S420" s="107"/>
      <c r="T420" s="107"/>
      <c r="U420" s="107"/>
      <c r="W420" s="6"/>
      <c r="Y420"/>
      <c r="AA420" s="107"/>
      <c r="AI420"/>
      <c r="AJ420"/>
      <c r="AK420"/>
      <c r="AL420"/>
      <c r="AM420"/>
      <c r="AN420" s="6"/>
      <c r="AO420" s="34"/>
      <c r="AP420" s="6"/>
      <c r="AQ420" s="174"/>
      <c r="AR420" s="6"/>
      <c r="AS420" s="34"/>
      <c r="AT420" s="6"/>
      <c r="AU420" s="34"/>
      <c r="AV420" s="6"/>
      <c r="AW420" s="34"/>
      <c r="AX420" s="6"/>
      <c r="AY420" s="34"/>
      <c r="BA420"/>
      <c r="BB420"/>
      <c r="BD420" s="107"/>
      <c r="BF420" s="6"/>
      <c r="BG420" s="6"/>
      <c r="BI420" s="45"/>
      <c r="BM420">
        <v>417</v>
      </c>
    </row>
    <row r="421" spans="1:65" x14ac:dyDescent="0.3">
      <c r="A421" t="s">
        <v>1716</v>
      </c>
      <c r="B421" s="124">
        <v>46129</v>
      </c>
      <c r="C421" t="s">
        <v>115</v>
      </c>
      <c r="D421" t="s">
        <v>141</v>
      </c>
      <c r="E421" t="s">
        <v>277</v>
      </c>
      <c r="F421" t="s">
        <v>278</v>
      </c>
      <c r="G421" t="s">
        <v>97</v>
      </c>
      <c r="H421" t="s">
        <v>632</v>
      </c>
      <c r="I421" t="s">
        <v>747</v>
      </c>
      <c r="J421" t="s">
        <v>118</v>
      </c>
      <c r="K421" s="45"/>
      <c r="L421" t="s">
        <v>119</v>
      </c>
      <c r="M421" t="s">
        <v>119</v>
      </c>
      <c r="N421" t="s">
        <v>120</v>
      </c>
      <c r="O421" s="91">
        <v>472468</v>
      </c>
      <c r="P421" t="s">
        <v>1717</v>
      </c>
      <c r="Q421" t="s">
        <v>78</v>
      </c>
      <c r="R421" s="107"/>
      <c r="S421" s="107"/>
      <c r="T421" s="107"/>
      <c r="U421" s="107"/>
      <c r="W421" s="6"/>
      <c r="Y421"/>
      <c r="AA421" s="107"/>
      <c r="AI421"/>
      <c r="AJ421"/>
      <c r="AK421"/>
      <c r="AL421"/>
      <c r="AM421"/>
      <c r="AN421" s="6"/>
      <c r="AO421" s="34"/>
      <c r="AP421" s="6"/>
      <c r="AQ421" s="174"/>
      <c r="AR421" s="6"/>
      <c r="AS421" s="34"/>
      <c r="AT421" s="6"/>
      <c r="AU421" s="34"/>
      <c r="AV421" s="6"/>
      <c r="AW421" s="34"/>
      <c r="AX421" s="6"/>
      <c r="AY421" s="34"/>
      <c r="BA421"/>
      <c r="BB421"/>
      <c r="BD421" s="107"/>
      <c r="BF421" s="6"/>
      <c r="BG421" s="6"/>
      <c r="BI421" s="45"/>
      <c r="BM421">
        <v>418</v>
      </c>
    </row>
    <row r="422" spans="1:65" x14ac:dyDescent="0.3">
      <c r="A422" t="s">
        <v>1718</v>
      </c>
      <c r="B422" s="124">
        <v>46129</v>
      </c>
      <c r="C422" t="s">
        <v>115</v>
      </c>
      <c r="D422" t="s">
        <v>141</v>
      </c>
      <c r="E422" t="s">
        <v>317</v>
      </c>
      <c r="F422" t="s">
        <v>318</v>
      </c>
      <c r="G422" t="s">
        <v>97</v>
      </c>
      <c r="H422" t="s">
        <v>116</v>
      </c>
      <c r="I422" t="s">
        <v>761</v>
      </c>
      <c r="J422" t="s">
        <v>170</v>
      </c>
      <c r="K422" s="45"/>
      <c r="L422" t="s">
        <v>119</v>
      </c>
      <c r="M422" t="s">
        <v>119</v>
      </c>
      <c r="N422" t="s">
        <v>120</v>
      </c>
      <c r="O422" s="91">
        <v>627524</v>
      </c>
      <c r="P422" t="s">
        <v>1719</v>
      </c>
      <c r="Q422" t="s">
        <v>78</v>
      </c>
      <c r="R422" s="107"/>
      <c r="S422" s="107"/>
      <c r="T422" s="107"/>
      <c r="U422" s="107"/>
      <c r="W422" s="6"/>
      <c r="Y422"/>
      <c r="AA422" s="107"/>
      <c r="AI422"/>
      <c r="AJ422"/>
      <c r="AK422"/>
      <c r="AL422"/>
      <c r="AM422"/>
      <c r="AN422" s="6"/>
      <c r="AO422" s="34"/>
      <c r="AP422" s="6"/>
      <c r="AQ422" s="174"/>
      <c r="AR422" s="6"/>
      <c r="AS422" s="34"/>
      <c r="AT422" s="6"/>
      <c r="AU422" s="34"/>
      <c r="AV422" s="6"/>
      <c r="AW422" s="34"/>
      <c r="AX422" s="6"/>
      <c r="AY422" s="34"/>
      <c r="BA422"/>
      <c r="BB422"/>
      <c r="BD422" s="107"/>
      <c r="BF422" s="6"/>
      <c r="BG422" s="6"/>
      <c r="BI422" s="45"/>
      <c r="BM422">
        <v>419</v>
      </c>
    </row>
    <row r="423" spans="1:65" x14ac:dyDescent="0.3">
      <c r="A423" t="s">
        <v>1720</v>
      </c>
      <c r="B423" s="124">
        <v>46132</v>
      </c>
      <c r="C423" t="s">
        <v>115</v>
      </c>
      <c r="D423" t="s">
        <v>141</v>
      </c>
      <c r="E423" t="s">
        <v>587</v>
      </c>
      <c r="F423" t="s">
        <v>215</v>
      </c>
      <c r="G423" t="s">
        <v>97</v>
      </c>
      <c r="H423" t="s">
        <v>250</v>
      </c>
      <c r="I423" t="s">
        <v>251</v>
      </c>
      <c r="J423" t="s">
        <v>118</v>
      </c>
      <c r="K423" s="45"/>
      <c r="L423" t="s">
        <v>119</v>
      </c>
      <c r="M423" t="s">
        <v>119</v>
      </c>
      <c r="N423" t="s">
        <v>120</v>
      </c>
      <c r="O423" s="91">
        <v>130000</v>
      </c>
      <c r="P423" t="s">
        <v>1721</v>
      </c>
      <c r="Q423" t="s">
        <v>78</v>
      </c>
      <c r="R423" s="107"/>
      <c r="S423" s="107"/>
      <c r="T423" s="107"/>
      <c r="U423" s="107"/>
      <c r="W423" s="6"/>
      <c r="Y423"/>
      <c r="AA423" s="107"/>
      <c r="AI423"/>
      <c r="AJ423"/>
      <c r="AK423"/>
      <c r="AL423"/>
      <c r="AM423"/>
      <c r="AN423" s="6"/>
      <c r="AO423" s="34"/>
      <c r="AP423" s="6"/>
      <c r="AQ423" s="174"/>
      <c r="AR423" s="6"/>
      <c r="AS423" s="34"/>
      <c r="AT423" s="6"/>
      <c r="AU423" s="34"/>
      <c r="AV423" s="6"/>
      <c r="AW423" s="34"/>
      <c r="AX423" s="6"/>
      <c r="AY423" s="34"/>
      <c r="BA423"/>
      <c r="BB423"/>
      <c r="BD423" s="107"/>
      <c r="BF423" s="6"/>
      <c r="BG423" s="6"/>
      <c r="BI423" s="45"/>
      <c r="BM423">
        <v>420</v>
      </c>
    </row>
    <row r="424" spans="1:65" x14ac:dyDescent="0.3">
      <c r="A424" t="s">
        <v>1722</v>
      </c>
      <c r="B424" s="124">
        <v>46132</v>
      </c>
      <c r="C424" t="s">
        <v>115</v>
      </c>
      <c r="D424" t="s">
        <v>141</v>
      </c>
      <c r="E424" t="s">
        <v>587</v>
      </c>
      <c r="F424" t="s">
        <v>215</v>
      </c>
      <c r="G424" t="s">
        <v>97</v>
      </c>
      <c r="H424" t="s">
        <v>181</v>
      </c>
      <c r="I424" t="s">
        <v>1081</v>
      </c>
      <c r="J424" t="s">
        <v>118</v>
      </c>
      <c r="K424" s="45"/>
      <c r="L424" t="s">
        <v>119</v>
      </c>
      <c r="M424" t="s">
        <v>119</v>
      </c>
      <c r="N424" t="s">
        <v>120</v>
      </c>
      <c r="O424" s="91">
        <v>310000</v>
      </c>
      <c r="P424" t="s">
        <v>1723</v>
      </c>
      <c r="Q424" t="s">
        <v>78</v>
      </c>
      <c r="R424" s="107"/>
      <c r="S424" s="107"/>
      <c r="T424" s="107"/>
      <c r="U424" s="107"/>
      <c r="W424" s="6"/>
      <c r="Y424"/>
      <c r="AA424" s="107"/>
      <c r="AI424"/>
      <c r="AJ424"/>
      <c r="AK424"/>
      <c r="AL424"/>
      <c r="AM424"/>
      <c r="AN424" s="6"/>
      <c r="AO424" s="34"/>
      <c r="AP424" s="6"/>
      <c r="AQ424" s="174"/>
      <c r="AR424" s="6"/>
      <c r="AS424" s="34"/>
      <c r="AT424" s="6"/>
      <c r="AU424" s="34"/>
      <c r="AV424" s="6"/>
      <c r="AW424" s="34"/>
      <c r="AX424" s="6"/>
      <c r="AY424" s="34"/>
      <c r="BA424"/>
      <c r="BB424"/>
      <c r="BD424" s="107"/>
      <c r="BF424" s="6"/>
      <c r="BG424" s="6"/>
      <c r="BI424" s="45"/>
      <c r="BM424">
        <v>421</v>
      </c>
    </row>
    <row r="425" spans="1:65" x14ac:dyDescent="0.3">
      <c r="A425" t="s">
        <v>1724</v>
      </c>
      <c r="B425" s="124">
        <v>46132</v>
      </c>
      <c r="C425" t="s">
        <v>115</v>
      </c>
      <c r="D425" t="s">
        <v>141</v>
      </c>
      <c r="E425" t="s">
        <v>1175</v>
      </c>
      <c r="F425" t="s">
        <v>215</v>
      </c>
      <c r="G425" t="s">
        <v>97</v>
      </c>
      <c r="H425" t="s">
        <v>116</v>
      </c>
      <c r="I425" t="s">
        <v>117</v>
      </c>
      <c r="J425" t="s">
        <v>118</v>
      </c>
      <c r="K425" s="45"/>
      <c r="L425" t="s">
        <v>119</v>
      </c>
      <c r="M425" t="s">
        <v>119</v>
      </c>
      <c r="N425" t="s">
        <v>120</v>
      </c>
      <c r="O425" s="91">
        <v>184500</v>
      </c>
      <c r="P425" t="s">
        <v>1725</v>
      </c>
      <c r="Q425" t="s">
        <v>78</v>
      </c>
      <c r="R425" s="107"/>
      <c r="S425" s="107"/>
      <c r="T425" s="107"/>
      <c r="U425" s="107"/>
      <c r="W425" s="6"/>
      <c r="Y425"/>
      <c r="AA425" s="107"/>
      <c r="AI425"/>
      <c r="AJ425"/>
      <c r="AK425"/>
      <c r="AL425"/>
      <c r="AM425"/>
      <c r="AN425" s="6"/>
      <c r="AO425" s="34"/>
      <c r="AP425" s="6"/>
      <c r="AQ425" s="174"/>
      <c r="AR425" s="6"/>
      <c r="AS425" s="34"/>
      <c r="AT425" s="6"/>
      <c r="AU425" s="34"/>
      <c r="AV425" s="6"/>
      <c r="AW425" s="34"/>
      <c r="AX425" s="6"/>
      <c r="AY425" s="34"/>
      <c r="BA425"/>
      <c r="BB425"/>
      <c r="BD425" s="107"/>
      <c r="BF425" s="6"/>
      <c r="BG425" s="6"/>
      <c r="BI425" s="45"/>
      <c r="BM425">
        <v>422</v>
      </c>
    </row>
    <row r="426" spans="1:65" x14ac:dyDescent="0.3">
      <c r="A426" t="s">
        <v>1726</v>
      </c>
      <c r="B426" s="124">
        <v>46132</v>
      </c>
      <c r="C426" t="s">
        <v>115</v>
      </c>
      <c r="D426" t="s">
        <v>141</v>
      </c>
      <c r="E426" t="s">
        <v>1175</v>
      </c>
      <c r="F426" t="s">
        <v>215</v>
      </c>
      <c r="G426" t="s">
        <v>97</v>
      </c>
      <c r="H426" t="s">
        <v>116</v>
      </c>
      <c r="I426" t="s">
        <v>765</v>
      </c>
      <c r="J426" t="s">
        <v>118</v>
      </c>
      <c r="K426" s="45"/>
      <c r="L426" t="s">
        <v>119</v>
      </c>
      <c r="M426" t="s">
        <v>119</v>
      </c>
      <c r="N426" t="s">
        <v>120</v>
      </c>
      <c r="O426" s="91">
        <v>208000</v>
      </c>
      <c r="P426" t="s">
        <v>1727</v>
      </c>
      <c r="Q426" t="s">
        <v>78</v>
      </c>
      <c r="R426" s="107"/>
      <c r="S426" s="107"/>
      <c r="T426" s="107"/>
      <c r="U426" s="107"/>
      <c r="W426" s="6"/>
      <c r="Y426"/>
      <c r="AA426" s="107"/>
      <c r="AI426"/>
      <c r="AJ426"/>
      <c r="AK426"/>
      <c r="AL426"/>
      <c r="AM426"/>
      <c r="AN426" s="6"/>
      <c r="AO426" s="34"/>
      <c r="AP426" s="6"/>
      <c r="AQ426" s="174"/>
      <c r="AR426" s="6"/>
      <c r="AS426" s="34"/>
      <c r="AT426" s="6"/>
      <c r="AU426" s="34"/>
      <c r="AV426" s="6"/>
      <c r="AW426" s="34"/>
      <c r="AX426" s="6"/>
      <c r="AY426" s="34"/>
      <c r="BA426"/>
      <c r="BB426"/>
      <c r="BD426" s="107"/>
      <c r="BF426" s="6"/>
      <c r="BG426" s="6"/>
      <c r="BI426" s="45"/>
      <c r="BM426">
        <v>423</v>
      </c>
    </row>
    <row r="427" spans="1:65" x14ac:dyDescent="0.3">
      <c r="A427" t="s">
        <v>1728</v>
      </c>
      <c r="B427" s="124">
        <v>46132</v>
      </c>
      <c r="C427" t="s">
        <v>115</v>
      </c>
      <c r="D427" t="s">
        <v>141</v>
      </c>
      <c r="E427" t="s">
        <v>1175</v>
      </c>
      <c r="F427" t="s">
        <v>215</v>
      </c>
      <c r="G427" t="s">
        <v>97</v>
      </c>
      <c r="H427" t="s">
        <v>116</v>
      </c>
      <c r="I427" t="s">
        <v>698</v>
      </c>
      <c r="J427" t="s">
        <v>118</v>
      </c>
      <c r="K427" s="45"/>
      <c r="L427" t="s">
        <v>119</v>
      </c>
      <c r="M427" t="s">
        <v>119</v>
      </c>
      <c r="N427" t="s">
        <v>120</v>
      </c>
      <c r="O427" s="91">
        <v>136000</v>
      </c>
      <c r="P427" t="s">
        <v>1729</v>
      </c>
      <c r="Q427" t="s">
        <v>78</v>
      </c>
      <c r="R427" s="107"/>
      <c r="S427" s="107"/>
      <c r="T427" s="107"/>
      <c r="U427" s="107"/>
      <c r="W427" s="6"/>
      <c r="Y427"/>
      <c r="AA427" s="107"/>
      <c r="AI427"/>
      <c r="AJ427"/>
      <c r="AK427"/>
      <c r="AL427"/>
      <c r="AM427"/>
      <c r="AN427" s="6"/>
      <c r="AO427" s="34"/>
      <c r="AP427" s="6"/>
      <c r="AQ427" s="174"/>
      <c r="AR427" s="6"/>
      <c r="AS427" s="34"/>
      <c r="AT427" s="6"/>
      <c r="AU427" s="34"/>
      <c r="AV427" s="6"/>
      <c r="AW427" s="34"/>
      <c r="AX427" s="6"/>
      <c r="AY427" s="34"/>
      <c r="BA427"/>
      <c r="BB427"/>
      <c r="BD427" s="107"/>
      <c r="BF427" s="6"/>
      <c r="BG427" s="6"/>
      <c r="BI427" s="45"/>
      <c r="BM427">
        <v>424</v>
      </c>
    </row>
    <row r="428" spans="1:65" x14ac:dyDescent="0.3">
      <c r="A428" t="s">
        <v>1730</v>
      </c>
      <c r="B428" s="124">
        <v>46132</v>
      </c>
      <c r="C428" t="s">
        <v>115</v>
      </c>
      <c r="D428" t="s">
        <v>141</v>
      </c>
      <c r="E428" t="s">
        <v>1175</v>
      </c>
      <c r="F428" t="s">
        <v>215</v>
      </c>
      <c r="G428" t="s">
        <v>97</v>
      </c>
      <c r="H428" t="s">
        <v>250</v>
      </c>
      <c r="I428" t="s">
        <v>251</v>
      </c>
      <c r="J428" t="s">
        <v>118</v>
      </c>
      <c r="K428" s="45"/>
      <c r="L428" t="s">
        <v>119</v>
      </c>
      <c r="M428" t="s">
        <v>119</v>
      </c>
      <c r="N428" t="s">
        <v>120</v>
      </c>
      <c r="O428" s="91">
        <v>200000</v>
      </c>
      <c r="P428" t="s">
        <v>1731</v>
      </c>
      <c r="Q428" t="s">
        <v>78</v>
      </c>
      <c r="R428" s="107"/>
      <c r="S428" s="107"/>
      <c r="T428" s="107"/>
      <c r="U428" s="107"/>
      <c r="W428" s="6"/>
      <c r="Y428"/>
      <c r="AA428" s="107"/>
      <c r="AI428"/>
      <c r="AJ428"/>
      <c r="AK428"/>
      <c r="AL428"/>
      <c r="AM428"/>
      <c r="AN428" s="6"/>
      <c r="AO428" s="34"/>
      <c r="AP428" s="6"/>
      <c r="AQ428" s="174"/>
      <c r="AR428" s="6"/>
      <c r="AS428" s="34"/>
      <c r="AT428" s="6"/>
      <c r="AU428" s="34"/>
      <c r="AV428" s="6"/>
      <c r="AW428" s="34"/>
      <c r="AX428" s="6"/>
      <c r="AY428" s="34"/>
      <c r="BA428"/>
      <c r="BB428"/>
      <c r="BD428" s="107"/>
      <c r="BF428" s="6"/>
      <c r="BG428" s="6"/>
      <c r="BI428" s="45"/>
      <c r="BM428">
        <v>425</v>
      </c>
    </row>
    <row r="429" spans="1:65" x14ac:dyDescent="0.3">
      <c r="A429" t="s">
        <v>1732</v>
      </c>
      <c r="B429" s="124">
        <v>46132</v>
      </c>
      <c r="C429" t="s">
        <v>115</v>
      </c>
      <c r="D429" t="s">
        <v>141</v>
      </c>
      <c r="E429" t="s">
        <v>1175</v>
      </c>
      <c r="F429" t="s">
        <v>215</v>
      </c>
      <c r="G429" t="s">
        <v>97</v>
      </c>
      <c r="H429" t="s">
        <v>309</v>
      </c>
      <c r="I429" t="s">
        <v>1353</v>
      </c>
      <c r="J429" t="s">
        <v>170</v>
      </c>
      <c r="K429" s="45"/>
      <c r="L429" t="s">
        <v>119</v>
      </c>
      <c r="M429" t="s">
        <v>119</v>
      </c>
      <c r="N429" t="s">
        <v>120</v>
      </c>
      <c r="O429" s="91">
        <v>589782</v>
      </c>
      <c r="P429" t="s">
        <v>1733</v>
      </c>
      <c r="Q429" t="s">
        <v>78</v>
      </c>
      <c r="R429" s="107"/>
      <c r="S429" s="107"/>
      <c r="T429" s="107"/>
      <c r="U429" s="107"/>
      <c r="W429" s="6"/>
      <c r="Y429"/>
      <c r="AA429" s="107"/>
      <c r="AI429"/>
      <c r="AJ429"/>
      <c r="AK429"/>
      <c r="AL429"/>
      <c r="AM429"/>
      <c r="AN429" s="6"/>
      <c r="AO429" s="34"/>
      <c r="AP429" s="6"/>
      <c r="AQ429" s="174"/>
      <c r="AR429" s="6"/>
      <c r="AS429" s="34"/>
      <c r="AT429" s="6"/>
      <c r="AU429" s="34"/>
      <c r="AV429" s="6"/>
      <c r="AW429" s="34"/>
      <c r="AX429" s="6"/>
      <c r="AY429" s="34"/>
      <c r="BA429"/>
      <c r="BB429"/>
      <c r="BD429" s="107"/>
      <c r="BF429" s="6"/>
      <c r="BG429" s="6"/>
      <c r="BI429" s="45"/>
      <c r="BM429">
        <v>426</v>
      </c>
    </row>
    <row r="430" spans="1:65" x14ac:dyDescent="0.3">
      <c r="A430" t="s">
        <v>1734</v>
      </c>
      <c r="B430" s="124">
        <v>46132</v>
      </c>
      <c r="C430" t="s">
        <v>115</v>
      </c>
      <c r="D430" t="s">
        <v>141</v>
      </c>
      <c r="E430" t="s">
        <v>1175</v>
      </c>
      <c r="F430" t="s">
        <v>215</v>
      </c>
      <c r="G430" t="s">
        <v>97</v>
      </c>
      <c r="H430" t="s">
        <v>309</v>
      </c>
      <c r="I430" t="s">
        <v>310</v>
      </c>
      <c r="J430" t="s">
        <v>170</v>
      </c>
      <c r="K430" s="45"/>
      <c r="L430" t="s">
        <v>119</v>
      </c>
      <c r="M430" t="s">
        <v>119</v>
      </c>
      <c r="N430" t="s">
        <v>120</v>
      </c>
      <c r="O430" s="91">
        <v>754000</v>
      </c>
      <c r="P430" t="s">
        <v>1735</v>
      </c>
      <c r="Q430" t="s">
        <v>78</v>
      </c>
      <c r="R430" s="107"/>
      <c r="S430" s="107"/>
      <c r="T430" s="107"/>
      <c r="U430" s="107"/>
      <c r="W430" s="6"/>
      <c r="Y430"/>
      <c r="AA430" s="107"/>
      <c r="AI430"/>
      <c r="AJ430"/>
      <c r="AK430"/>
      <c r="AL430"/>
      <c r="AM430"/>
      <c r="AN430" s="6"/>
      <c r="AO430" s="34"/>
      <c r="AP430" s="6"/>
      <c r="AQ430" s="174"/>
      <c r="AR430" s="6"/>
      <c r="AS430" s="34"/>
      <c r="AT430" s="6"/>
      <c r="AU430" s="34"/>
      <c r="AV430" s="6"/>
      <c r="AW430" s="34"/>
      <c r="AX430" s="6"/>
      <c r="AY430" s="34"/>
      <c r="BA430"/>
      <c r="BB430"/>
      <c r="BD430" s="107"/>
      <c r="BF430" s="6"/>
      <c r="BG430" s="6"/>
      <c r="BI430" s="45"/>
      <c r="BM430">
        <v>427</v>
      </c>
    </row>
    <row r="431" spans="1:65" x14ac:dyDescent="0.3">
      <c r="A431" t="s">
        <v>1736</v>
      </c>
      <c r="B431" s="124">
        <v>46132</v>
      </c>
      <c r="C431" t="s">
        <v>115</v>
      </c>
      <c r="D431" t="s">
        <v>141</v>
      </c>
      <c r="E431" t="s">
        <v>1175</v>
      </c>
      <c r="F431" t="s">
        <v>215</v>
      </c>
      <c r="G431" t="s">
        <v>97</v>
      </c>
      <c r="H431" t="s">
        <v>632</v>
      </c>
      <c r="I431" t="s">
        <v>1056</v>
      </c>
      <c r="J431" t="s">
        <v>118</v>
      </c>
      <c r="K431" s="45"/>
      <c r="L431" t="s">
        <v>119</v>
      </c>
      <c r="M431" t="s">
        <v>119</v>
      </c>
      <c r="N431" t="s">
        <v>120</v>
      </c>
      <c r="O431" s="91">
        <v>70000</v>
      </c>
      <c r="P431" t="s">
        <v>1737</v>
      </c>
      <c r="Q431" t="s">
        <v>78</v>
      </c>
      <c r="R431" s="107"/>
      <c r="S431" s="107"/>
      <c r="T431" s="107"/>
      <c r="U431" s="107"/>
      <c r="W431" s="6"/>
      <c r="Y431"/>
      <c r="AA431" s="107"/>
      <c r="AI431"/>
      <c r="AJ431"/>
      <c r="AK431"/>
      <c r="AL431"/>
      <c r="AM431"/>
      <c r="AN431" s="6"/>
      <c r="AO431" s="34"/>
      <c r="AP431" s="6"/>
      <c r="AQ431" s="174"/>
      <c r="AR431" s="6"/>
      <c r="AS431" s="34"/>
      <c r="AT431" s="6"/>
      <c r="AU431" s="34"/>
      <c r="AV431" s="6"/>
      <c r="AW431" s="34"/>
      <c r="AX431" s="6"/>
      <c r="AY431" s="34"/>
      <c r="BA431"/>
      <c r="BB431"/>
      <c r="BD431" s="107"/>
      <c r="BF431" s="6"/>
      <c r="BG431" s="6"/>
      <c r="BI431" s="45"/>
      <c r="BM431">
        <v>428</v>
      </c>
    </row>
    <row r="432" spans="1:65" x14ac:dyDescent="0.3">
      <c r="A432" t="s">
        <v>1738</v>
      </c>
      <c r="B432" s="124">
        <v>46132</v>
      </c>
      <c r="C432" t="s">
        <v>115</v>
      </c>
      <c r="D432" t="s">
        <v>141</v>
      </c>
      <c r="E432" t="s">
        <v>1175</v>
      </c>
      <c r="F432" t="s">
        <v>215</v>
      </c>
      <c r="G432" t="s">
        <v>136</v>
      </c>
      <c r="H432" t="s">
        <v>168</v>
      </c>
      <c r="I432" t="s">
        <v>647</v>
      </c>
      <c r="J432" t="s">
        <v>118</v>
      </c>
      <c r="K432" s="45"/>
      <c r="L432" t="s">
        <v>119</v>
      </c>
      <c r="M432" t="s">
        <v>119</v>
      </c>
      <c r="N432" t="s">
        <v>120</v>
      </c>
      <c r="O432" s="91">
        <v>250000</v>
      </c>
      <c r="P432" t="s">
        <v>1739</v>
      </c>
      <c r="Q432" t="s">
        <v>78</v>
      </c>
      <c r="R432" s="107"/>
      <c r="S432" s="107"/>
      <c r="T432" s="107"/>
      <c r="U432" s="107"/>
      <c r="W432" s="6"/>
      <c r="Y432"/>
      <c r="AA432" s="107"/>
      <c r="AI432"/>
      <c r="AJ432"/>
      <c r="AK432"/>
      <c r="AL432"/>
      <c r="AM432"/>
      <c r="AN432" s="6"/>
      <c r="AO432" s="34"/>
      <c r="AP432" s="6"/>
      <c r="AQ432" s="174"/>
      <c r="AR432" s="6"/>
      <c r="AS432" s="34"/>
      <c r="AT432" s="6"/>
      <c r="AU432" s="34"/>
      <c r="AV432" s="6"/>
      <c r="AW432" s="34"/>
      <c r="AX432" s="6"/>
      <c r="AY432" s="34"/>
      <c r="BA432"/>
      <c r="BB432"/>
      <c r="BD432" s="107"/>
      <c r="BF432" s="6"/>
      <c r="BG432" s="6"/>
      <c r="BI432" s="45"/>
      <c r="BM432">
        <v>429</v>
      </c>
    </row>
    <row r="433" spans="1:65" x14ac:dyDescent="0.3">
      <c r="A433" t="s">
        <v>1740</v>
      </c>
      <c r="B433" s="124">
        <v>46132</v>
      </c>
      <c r="C433" t="s">
        <v>115</v>
      </c>
      <c r="D433" t="s">
        <v>141</v>
      </c>
      <c r="E433" t="s">
        <v>1175</v>
      </c>
      <c r="F433" t="s">
        <v>215</v>
      </c>
      <c r="G433" t="s">
        <v>136</v>
      </c>
      <c r="H433" t="s">
        <v>168</v>
      </c>
      <c r="I433" t="s">
        <v>647</v>
      </c>
      <c r="J433" t="s">
        <v>118</v>
      </c>
      <c r="K433" s="45"/>
      <c r="L433" t="s">
        <v>119</v>
      </c>
      <c r="M433" t="s">
        <v>119</v>
      </c>
      <c r="N433" t="s">
        <v>120</v>
      </c>
      <c r="O433" s="91">
        <v>250000</v>
      </c>
      <c r="P433" t="s">
        <v>1741</v>
      </c>
      <c r="Q433" t="s">
        <v>78</v>
      </c>
      <c r="R433" s="107"/>
      <c r="S433" s="107"/>
      <c r="T433" s="107"/>
      <c r="U433" s="107"/>
      <c r="W433" s="6"/>
      <c r="Y433"/>
      <c r="AA433" s="107"/>
      <c r="AI433"/>
      <c r="AJ433"/>
      <c r="AK433"/>
      <c r="AL433"/>
      <c r="AM433"/>
      <c r="AN433" s="6"/>
      <c r="AO433" s="34"/>
      <c r="AP433" s="6"/>
      <c r="AQ433" s="174"/>
      <c r="AR433" s="6"/>
      <c r="AS433" s="34"/>
      <c r="AT433" s="6"/>
      <c r="AU433" s="34"/>
      <c r="AV433" s="6"/>
      <c r="AW433" s="34"/>
      <c r="AX433" s="6"/>
      <c r="AY433" s="34"/>
      <c r="BA433"/>
      <c r="BB433"/>
      <c r="BD433" s="107"/>
      <c r="BF433" s="6"/>
      <c r="BG433" s="6"/>
      <c r="BI433" s="45"/>
      <c r="BM433">
        <v>430</v>
      </c>
    </row>
    <row r="434" spans="1:65" x14ac:dyDescent="0.3">
      <c r="A434" t="s">
        <v>1742</v>
      </c>
      <c r="B434" s="124">
        <v>46132</v>
      </c>
      <c r="C434" t="s">
        <v>115</v>
      </c>
      <c r="D434" t="s">
        <v>141</v>
      </c>
      <c r="E434" t="s">
        <v>134</v>
      </c>
      <c r="F434" t="s">
        <v>135</v>
      </c>
      <c r="G434" t="s">
        <v>97</v>
      </c>
      <c r="H434" t="s">
        <v>632</v>
      </c>
      <c r="I434" t="s">
        <v>1056</v>
      </c>
      <c r="J434" t="s">
        <v>118</v>
      </c>
      <c r="K434" s="45"/>
      <c r="L434" t="s">
        <v>119</v>
      </c>
      <c r="M434" t="s">
        <v>119</v>
      </c>
      <c r="N434" t="s">
        <v>120</v>
      </c>
      <c r="O434" s="91">
        <v>92857</v>
      </c>
      <c r="P434" t="s">
        <v>1743</v>
      </c>
      <c r="Q434" t="s">
        <v>78</v>
      </c>
      <c r="R434" s="107"/>
      <c r="S434" s="107"/>
      <c r="T434" s="107"/>
      <c r="U434" s="107"/>
      <c r="W434" s="6"/>
      <c r="Y434"/>
      <c r="AA434" s="107"/>
      <c r="AI434"/>
      <c r="AJ434"/>
      <c r="AK434"/>
      <c r="AL434"/>
      <c r="AM434"/>
      <c r="AN434" s="6"/>
      <c r="AO434" s="34"/>
      <c r="AP434" s="6"/>
      <c r="AQ434" s="174"/>
      <c r="AR434" s="6"/>
      <c r="AS434" s="34"/>
      <c r="AT434" s="6"/>
      <c r="AU434" s="34"/>
      <c r="AV434" s="6"/>
      <c r="AW434" s="34"/>
      <c r="AX434" s="6"/>
      <c r="AY434" s="34"/>
      <c r="BA434"/>
      <c r="BB434"/>
      <c r="BD434" s="107"/>
      <c r="BF434" s="6"/>
      <c r="BG434" s="6"/>
      <c r="BI434" s="45"/>
      <c r="BM434">
        <v>431</v>
      </c>
    </row>
    <row r="435" spans="1:65" x14ac:dyDescent="0.3">
      <c r="A435" t="s">
        <v>1744</v>
      </c>
      <c r="B435" s="124">
        <v>46132</v>
      </c>
      <c r="C435" t="s">
        <v>115</v>
      </c>
      <c r="D435" t="s">
        <v>141</v>
      </c>
      <c r="E435" t="s">
        <v>134</v>
      </c>
      <c r="F435" t="s">
        <v>135</v>
      </c>
      <c r="G435" t="s">
        <v>97</v>
      </c>
      <c r="H435" t="s">
        <v>116</v>
      </c>
      <c r="I435" t="s">
        <v>117</v>
      </c>
      <c r="J435" t="s">
        <v>73</v>
      </c>
      <c r="K435" s="45"/>
      <c r="L435" t="s">
        <v>119</v>
      </c>
      <c r="M435" t="s">
        <v>119</v>
      </c>
      <c r="N435" t="s">
        <v>120</v>
      </c>
      <c r="O435" s="91">
        <v>3525314.12</v>
      </c>
      <c r="P435" t="s">
        <v>1745</v>
      </c>
      <c r="Q435" t="s">
        <v>78</v>
      </c>
      <c r="R435" s="107"/>
      <c r="S435" s="107"/>
      <c r="T435" s="107"/>
      <c r="U435" s="107"/>
      <c r="W435" s="6"/>
      <c r="Y435"/>
      <c r="AA435" s="107"/>
      <c r="AI435"/>
      <c r="AJ435"/>
      <c r="AK435"/>
      <c r="AL435"/>
      <c r="AM435"/>
      <c r="AN435" s="6"/>
      <c r="AO435" s="34"/>
      <c r="AP435" s="6"/>
      <c r="AQ435" s="174"/>
      <c r="AR435" s="6"/>
      <c r="AS435" s="34"/>
      <c r="AT435" s="6"/>
      <c r="AU435" s="34"/>
      <c r="AV435" s="6"/>
      <c r="AW435" s="34"/>
      <c r="AX435" s="6"/>
      <c r="AY435" s="34"/>
      <c r="BA435"/>
      <c r="BB435"/>
      <c r="BD435" s="107"/>
      <c r="BF435" s="6"/>
      <c r="BG435" s="6"/>
      <c r="BI435" s="45"/>
      <c r="BM435">
        <v>432</v>
      </c>
    </row>
    <row r="436" spans="1:65" x14ac:dyDescent="0.3">
      <c r="A436" t="s">
        <v>1746</v>
      </c>
      <c r="B436" s="124">
        <v>46132</v>
      </c>
      <c r="C436" t="s">
        <v>115</v>
      </c>
      <c r="D436" t="s">
        <v>141</v>
      </c>
      <c r="E436" t="s">
        <v>317</v>
      </c>
      <c r="F436" t="s">
        <v>318</v>
      </c>
      <c r="G436" t="s">
        <v>70</v>
      </c>
      <c r="H436" t="s">
        <v>127</v>
      </c>
      <c r="I436" t="s">
        <v>128</v>
      </c>
      <c r="J436" t="s">
        <v>170</v>
      </c>
      <c r="K436" s="45"/>
      <c r="L436" t="s">
        <v>119</v>
      </c>
      <c r="M436" t="s">
        <v>119</v>
      </c>
      <c r="N436" t="s">
        <v>76</v>
      </c>
      <c r="O436" s="91">
        <v>1613000</v>
      </c>
      <c r="P436" t="s">
        <v>1747</v>
      </c>
      <c r="Q436" t="s">
        <v>78</v>
      </c>
      <c r="R436" s="107"/>
      <c r="S436" s="107"/>
      <c r="T436" s="107"/>
      <c r="U436" s="107"/>
      <c r="W436" s="6"/>
      <c r="Y436"/>
      <c r="AA436" s="107"/>
      <c r="AI436"/>
      <c r="AJ436"/>
      <c r="AK436"/>
      <c r="AL436"/>
      <c r="AM436"/>
      <c r="AN436" s="6"/>
      <c r="AO436" s="34"/>
      <c r="AP436" s="6"/>
      <c r="AQ436" s="174"/>
      <c r="AR436" s="6"/>
      <c r="AS436" s="34"/>
      <c r="AT436" s="6"/>
      <c r="AU436" s="34"/>
      <c r="AV436" s="6"/>
      <c r="AW436" s="34"/>
      <c r="AX436" s="6"/>
      <c r="AY436" s="34"/>
      <c r="BA436"/>
      <c r="BB436"/>
      <c r="BD436" s="107"/>
      <c r="BF436" s="6"/>
      <c r="BG436" s="6"/>
      <c r="BI436" s="45"/>
      <c r="BM436">
        <v>433</v>
      </c>
    </row>
    <row r="437" spans="1:65" x14ac:dyDescent="0.3">
      <c r="A437" t="s">
        <v>1748</v>
      </c>
      <c r="B437" s="124">
        <v>46132</v>
      </c>
      <c r="C437" t="s">
        <v>115</v>
      </c>
      <c r="D437" t="s">
        <v>141</v>
      </c>
      <c r="E437" t="s">
        <v>317</v>
      </c>
      <c r="F437" t="s">
        <v>318</v>
      </c>
      <c r="G437" t="s">
        <v>97</v>
      </c>
      <c r="H437" t="s">
        <v>116</v>
      </c>
      <c r="I437" t="s">
        <v>698</v>
      </c>
      <c r="J437" t="s">
        <v>170</v>
      </c>
      <c r="K437" s="45"/>
      <c r="L437" t="s">
        <v>119</v>
      </c>
      <c r="M437" t="s">
        <v>119</v>
      </c>
      <c r="N437" t="s">
        <v>120</v>
      </c>
      <c r="O437" s="91">
        <v>1279620</v>
      </c>
      <c r="P437" t="s">
        <v>1749</v>
      </c>
      <c r="Q437" t="s">
        <v>78</v>
      </c>
      <c r="R437" s="107"/>
      <c r="S437" s="107"/>
      <c r="T437" s="107"/>
      <c r="U437" s="107"/>
      <c r="W437" s="6"/>
      <c r="Y437"/>
      <c r="AA437" s="107"/>
      <c r="AI437"/>
      <c r="AJ437"/>
      <c r="AK437"/>
      <c r="AL437"/>
      <c r="AM437"/>
      <c r="AN437" s="6"/>
      <c r="AO437" s="34"/>
      <c r="AP437" s="6"/>
      <c r="AQ437" s="174"/>
      <c r="AR437" s="6"/>
      <c r="AS437" s="34"/>
      <c r="AT437" s="6"/>
      <c r="AU437" s="34"/>
      <c r="AV437" s="6"/>
      <c r="AW437" s="34"/>
      <c r="AX437" s="6"/>
      <c r="AY437" s="34"/>
      <c r="BA437"/>
      <c r="BB437"/>
      <c r="BD437" s="107"/>
      <c r="BF437" s="6"/>
      <c r="BG437" s="6"/>
      <c r="BI437" s="45"/>
      <c r="BM437">
        <v>434</v>
      </c>
    </row>
    <row r="438" spans="1:65" x14ac:dyDescent="0.3">
      <c r="A438" t="s">
        <v>1750</v>
      </c>
      <c r="B438" s="124">
        <v>46132</v>
      </c>
      <c r="C438" t="s">
        <v>115</v>
      </c>
      <c r="D438" t="s">
        <v>141</v>
      </c>
      <c r="E438" t="s">
        <v>317</v>
      </c>
      <c r="F438" t="s">
        <v>318</v>
      </c>
      <c r="G438" t="s">
        <v>97</v>
      </c>
      <c r="H438" t="s">
        <v>116</v>
      </c>
      <c r="I438" t="s">
        <v>765</v>
      </c>
      <c r="J438" t="s">
        <v>73</v>
      </c>
      <c r="K438" s="45"/>
      <c r="L438" t="s">
        <v>119</v>
      </c>
      <c r="M438" t="s">
        <v>119</v>
      </c>
      <c r="N438" t="s">
        <v>120</v>
      </c>
      <c r="O438" s="91">
        <v>3360517</v>
      </c>
      <c r="P438" t="s">
        <v>1751</v>
      </c>
      <c r="Q438" t="s">
        <v>78</v>
      </c>
      <c r="R438" s="107"/>
      <c r="S438" s="107"/>
      <c r="T438" s="107"/>
      <c r="U438" s="107"/>
      <c r="W438" s="6"/>
      <c r="Y438"/>
      <c r="AA438" s="107"/>
      <c r="AI438"/>
      <c r="AJ438"/>
      <c r="AK438"/>
      <c r="AL438"/>
      <c r="AM438"/>
      <c r="AN438" s="6"/>
      <c r="AO438" s="34"/>
      <c r="AP438" s="6"/>
      <c r="AQ438" s="174"/>
      <c r="AR438" s="6"/>
      <c r="AS438" s="34"/>
      <c r="AT438" s="6"/>
      <c r="AU438" s="34"/>
      <c r="AV438" s="6"/>
      <c r="AW438" s="34"/>
      <c r="AX438" s="6"/>
      <c r="AY438" s="34"/>
      <c r="BA438"/>
      <c r="BB438"/>
      <c r="BD438" s="107"/>
      <c r="BF438" s="6"/>
      <c r="BG438" s="6"/>
      <c r="BI438" s="45"/>
      <c r="BM438">
        <v>435</v>
      </c>
    </row>
    <row r="439" spans="1:65" x14ac:dyDescent="0.3">
      <c r="A439" t="s">
        <v>1752</v>
      </c>
      <c r="B439" s="124">
        <v>46132</v>
      </c>
      <c r="C439" t="s">
        <v>115</v>
      </c>
      <c r="D439" t="s">
        <v>141</v>
      </c>
      <c r="E439" t="s">
        <v>214</v>
      </c>
      <c r="F439" t="s">
        <v>553</v>
      </c>
      <c r="G439" t="s">
        <v>97</v>
      </c>
      <c r="H439" t="s">
        <v>181</v>
      </c>
      <c r="I439" t="s">
        <v>546</v>
      </c>
      <c r="J439"/>
      <c r="K439" s="45"/>
      <c r="L439" t="s">
        <v>119</v>
      </c>
      <c r="M439" t="s">
        <v>119</v>
      </c>
      <c r="N439" t="s">
        <v>120</v>
      </c>
      <c r="O439" s="91"/>
      <c r="P439" t="s">
        <v>1753</v>
      </c>
      <c r="Q439" t="s">
        <v>78</v>
      </c>
      <c r="R439" s="107"/>
      <c r="S439" s="107"/>
      <c r="T439" s="107"/>
      <c r="U439" s="107"/>
      <c r="W439" s="6"/>
      <c r="Y439"/>
      <c r="AA439" s="107"/>
      <c r="AI439"/>
      <c r="AJ439"/>
      <c r="AK439"/>
      <c r="AL439"/>
      <c r="AM439"/>
      <c r="AN439" s="6"/>
      <c r="AO439" s="34"/>
      <c r="AP439" s="6"/>
      <c r="AQ439" s="174"/>
      <c r="AR439" s="6"/>
      <c r="AS439" s="34"/>
      <c r="AT439" s="6"/>
      <c r="AU439" s="34"/>
      <c r="AV439" s="6"/>
      <c r="AW439" s="34"/>
      <c r="AX439" s="6"/>
      <c r="AY439" s="34"/>
      <c r="BA439"/>
      <c r="BB439"/>
      <c r="BD439" s="107"/>
      <c r="BF439" s="6"/>
      <c r="BG439" s="6"/>
      <c r="BI439" s="45"/>
      <c r="BM439">
        <v>436</v>
      </c>
    </row>
    <row r="440" spans="1:65" x14ac:dyDescent="0.3">
      <c r="A440" t="s">
        <v>1754</v>
      </c>
      <c r="B440" s="124">
        <v>46132</v>
      </c>
      <c r="C440" t="s">
        <v>115</v>
      </c>
      <c r="D440" t="s">
        <v>141</v>
      </c>
      <c r="E440" t="s">
        <v>214</v>
      </c>
      <c r="F440" t="s">
        <v>553</v>
      </c>
      <c r="G440" t="s">
        <v>97</v>
      </c>
      <c r="H440" t="s">
        <v>632</v>
      </c>
      <c r="I440" t="s">
        <v>1056</v>
      </c>
      <c r="J440"/>
      <c r="K440" s="45"/>
      <c r="L440" t="s">
        <v>119</v>
      </c>
      <c r="M440" t="s">
        <v>119</v>
      </c>
      <c r="N440" t="s">
        <v>120</v>
      </c>
      <c r="O440" s="91"/>
      <c r="P440" t="s">
        <v>1755</v>
      </c>
      <c r="Q440" t="s">
        <v>78</v>
      </c>
      <c r="R440" s="107"/>
      <c r="S440" s="107"/>
      <c r="T440" s="107"/>
      <c r="U440" s="107"/>
      <c r="W440" s="6"/>
      <c r="Y440"/>
      <c r="AA440" s="107"/>
      <c r="AI440"/>
      <c r="AJ440"/>
      <c r="AK440"/>
      <c r="AL440"/>
      <c r="AM440"/>
      <c r="AN440" s="6"/>
      <c r="AO440" s="34"/>
      <c r="AP440" s="6"/>
      <c r="AQ440" s="174"/>
      <c r="AR440" s="6"/>
      <c r="AS440" s="34"/>
      <c r="AT440" s="6"/>
      <c r="AU440" s="34"/>
      <c r="AV440" s="6"/>
      <c r="AW440" s="34"/>
      <c r="AX440" s="6"/>
      <c r="AY440" s="34"/>
      <c r="BA440"/>
      <c r="BB440"/>
      <c r="BD440" s="107"/>
      <c r="BF440" s="6"/>
      <c r="BG440" s="6"/>
      <c r="BI440" s="45"/>
      <c r="BM440">
        <v>437</v>
      </c>
    </row>
    <row r="441" spans="1:65" x14ac:dyDescent="0.3">
      <c r="A441" t="s">
        <v>1756</v>
      </c>
      <c r="B441" s="124">
        <v>46132</v>
      </c>
      <c r="C441" t="s">
        <v>115</v>
      </c>
      <c r="D441" t="s">
        <v>141</v>
      </c>
      <c r="E441" t="s">
        <v>214</v>
      </c>
      <c r="F441" t="s">
        <v>553</v>
      </c>
      <c r="G441" t="s">
        <v>97</v>
      </c>
      <c r="H441" t="s">
        <v>116</v>
      </c>
      <c r="I441" t="s">
        <v>698</v>
      </c>
      <c r="J441"/>
      <c r="K441" s="45"/>
      <c r="L441" t="s">
        <v>119</v>
      </c>
      <c r="M441" t="s">
        <v>119</v>
      </c>
      <c r="N441" t="s">
        <v>120</v>
      </c>
      <c r="O441" s="91"/>
      <c r="P441" t="s">
        <v>1757</v>
      </c>
      <c r="Q441" t="s">
        <v>78</v>
      </c>
      <c r="R441" s="107"/>
      <c r="S441" s="107"/>
      <c r="T441" s="107"/>
      <c r="U441" s="107"/>
      <c r="W441" s="6"/>
      <c r="Y441"/>
      <c r="AA441" s="107"/>
      <c r="AI441"/>
      <c r="AJ441"/>
      <c r="AK441"/>
      <c r="AL441"/>
      <c r="AM441"/>
      <c r="AN441" s="6"/>
      <c r="AO441" s="34"/>
      <c r="AP441" s="6"/>
      <c r="AQ441" s="174"/>
      <c r="AR441" s="6"/>
      <c r="AS441" s="34"/>
      <c r="AT441" s="6"/>
      <c r="AU441" s="34"/>
      <c r="AV441" s="6"/>
      <c r="AW441" s="34"/>
      <c r="AX441" s="6"/>
      <c r="AY441" s="34"/>
      <c r="BA441"/>
      <c r="BB441"/>
      <c r="BD441" s="107"/>
      <c r="BF441" s="6"/>
      <c r="BG441" s="6"/>
      <c r="BI441" s="45"/>
      <c r="BM441">
        <v>438</v>
      </c>
    </row>
    <row r="442" spans="1:65" x14ac:dyDescent="0.3">
      <c r="A442" t="s">
        <v>1758</v>
      </c>
      <c r="B442" s="124">
        <v>46132</v>
      </c>
      <c r="C442" t="s">
        <v>115</v>
      </c>
      <c r="D442" t="s">
        <v>141</v>
      </c>
      <c r="E442" t="s">
        <v>214</v>
      </c>
      <c r="F442" t="s">
        <v>553</v>
      </c>
      <c r="G442" t="s">
        <v>97</v>
      </c>
      <c r="H442" t="s">
        <v>309</v>
      </c>
      <c r="I442" t="s">
        <v>310</v>
      </c>
      <c r="J442"/>
      <c r="K442" s="45"/>
      <c r="L442" t="s">
        <v>119</v>
      </c>
      <c r="M442" t="s">
        <v>119</v>
      </c>
      <c r="N442" t="s">
        <v>120</v>
      </c>
      <c r="O442" s="91"/>
      <c r="P442" t="s">
        <v>1759</v>
      </c>
      <c r="Q442" t="s">
        <v>78</v>
      </c>
      <c r="R442" s="107"/>
      <c r="S442" s="107"/>
      <c r="T442" s="107"/>
      <c r="U442" s="107"/>
      <c r="W442" s="6"/>
      <c r="Y442"/>
      <c r="AA442" s="107"/>
      <c r="AI442"/>
      <c r="AJ442"/>
      <c r="AK442"/>
      <c r="AL442"/>
      <c r="AM442"/>
      <c r="AN442" s="6"/>
      <c r="AO442" s="34"/>
      <c r="AP442" s="6"/>
      <c r="AQ442" s="174"/>
      <c r="AR442" s="6"/>
      <c r="AS442" s="34"/>
      <c r="AT442" s="6"/>
      <c r="AU442" s="34"/>
      <c r="AV442" s="6"/>
      <c r="AW442" s="34"/>
      <c r="AX442" s="6"/>
      <c r="AY442" s="34"/>
      <c r="BA442"/>
      <c r="BB442"/>
      <c r="BD442" s="107"/>
      <c r="BF442" s="6"/>
      <c r="BG442" s="6"/>
      <c r="BI442" s="45"/>
      <c r="BM442">
        <v>439</v>
      </c>
    </row>
    <row r="443" spans="1:65" x14ac:dyDescent="0.3">
      <c r="A443" t="s">
        <v>1760</v>
      </c>
      <c r="B443" s="124">
        <v>46132</v>
      </c>
      <c r="C443" t="s">
        <v>115</v>
      </c>
      <c r="D443" t="s">
        <v>141</v>
      </c>
      <c r="E443" t="s">
        <v>214</v>
      </c>
      <c r="F443" t="s">
        <v>553</v>
      </c>
      <c r="G443" t="s">
        <v>97</v>
      </c>
      <c r="H443" t="s">
        <v>116</v>
      </c>
      <c r="I443" t="s">
        <v>761</v>
      </c>
      <c r="J443"/>
      <c r="K443" s="45"/>
      <c r="L443" t="s">
        <v>119</v>
      </c>
      <c r="M443" t="s">
        <v>119</v>
      </c>
      <c r="N443" t="s">
        <v>120</v>
      </c>
      <c r="O443" s="91"/>
      <c r="P443" t="s">
        <v>1761</v>
      </c>
      <c r="Q443" t="s">
        <v>78</v>
      </c>
      <c r="R443" s="107"/>
      <c r="S443" s="107"/>
      <c r="T443" s="107"/>
      <c r="U443" s="107"/>
      <c r="W443" s="6"/>
      <c r="Y443"/>
      <c r="AA443" s="107"/>
      <c r="AI443"/>
      <c r="AJ443"/>
      <c r="AK443"/>
      <c r="AL443"/>
      <c r="AM443"/>
      <c r="AN443" s="6"/>
      <c r="AO443" s="34"/>
      <c r="AP443" s="6"/>
      <c r="AQ443" s="174"/>
      <c r="AR443" s="6"/>
      <c r="AS443" s="34"/>
      <c r="AT443" s="6"/>
      <c r="AU443" s="34"/>
      <c r="AV443" s="6"/>
      <c r="AW443" s="34"/>
      <c r="AX443" s="6"/>
      <c r="AY443" s="34"/>
      <c r="BA443"/>
      <c r="BB443"/>
      <c r="BD443" s="107"/>
      <c r="BF443" s="6"/>
      <c r="BG443" s="6"/>
      <c r="BI443" s="45"/>
      <c r="BM443">
        <v>440</v>
      </c>
    </row>
    <row r="444" spans="1:65" x14ac:dyDescent="0.3">
      <c r="A444" t="s">
        <v>1762</v>
      </c>
      <c r="B444" s="124">
        <v>46132</v>
      </c>
      <c r="C444" t="s">
        <v>115</v>
      </c>
      <c r="D444" t="s">
        <v>141</v>
      </c>
      <c r="E444" t="s">
        <v>214</v>
      </c>
      <c r="F444" t="s">
        <v>553</v>
      </c>
      <c r="G444" t="s">
        <v>97</v>
      </c>
      <c r="H444" t="s">
        <v>116</v>
      </c>
      <c r="I444" t="s">
        <v>765</v>
      </c>
      <c r="J444"/>
      <c r="K444" s="45"/>
      <c r="L444" t="s">
        <v>119</v>
      </c>
      <c r="M444" t="s">
        <v>119</v>
      </c>
      <c r="N444" t="s">
        <v>120</v>
      </c>
      <c r="O444" s="91"/>
      <c r="P444" t="s">
        <v>1763</v>
      </c>
      <c r="Q444" t="s">
        <v>78</v>
      </c>
      <c r="R444" s="107"/>
      <c r="S444" s="107"/>
      <c r="T444" s="107"/>
      <c r="U444" s="107"/>
      <c r="W444" s="6"/>
      <c r="Y444"/>
      <c r="AA444" s="107"/>
      <c r="AI444"/>
      <c r="AJ444"/>
      <c r="AK444"/>
      <c r="AL444"/>
      <c r="AM444"/>
      <c r="AN444" s="6"/>
      <c r="AO444" s="34"/>
      <c r="AP444" s="6"/>
      <c r="AQ444" s="174"/>
      <c r="AR444" s="6"/>
      <c r="AS444" s="34"/>
      <c r="AT444" s="6"/>
      <c r="AU444" s="34"/>
      <c r="AV444" s="6"/>
      <c r="AW444" s="34"/>
      <c r="AX444" s="6"/>
      <c r="AY444" s="34"/>
      <c r="BA444"/>
      <c r="BB444"/>
      <c r="BD444" s="107"/>
      <c r="BF444" s="6"/>
      <c r="BG444" s="6"/>
      <c r="BI444" s="45"/>
      <c r="BM444">
        <v>441</v>
      </c>
    </row>
    <row r="445" spans="1:65" x14ac:dyDescent="0.3">
      <c r="A445" t="s">
        <v>1764</v>
      </c>
      <c r="B445" s="124">
        <v>46132</v>
      </c>
      <c r="C445" t="s">
        <v>115</v>
      </c>
      <c r="D445" t="s">
        <v>141</v>
      </c>
      <c r="E445" t="s">
        <v>214</v>
      </c>
      <c r="F445" t="s">
        <v>553</v>
      </c>
      <c r="G445" t="s">
        <v>97</v>
      </c>
      <c r="H445" t="s">
        <v>116</v>
      </c>
      <c r="I445" t="s">
        <v>698</v>
      </c>
      <c r="J445"/>
      <c r="K445" s="45"/>
      <c r="L445" t="s">
        <v>119</v>
      </c>
      <c r="M445" t="s">
        <v>119</v>
      </c>
      <c r="N445" t="s">
        <v>120</v>
      </c>
      <c r="O445" s="91"/>
      <c r="P445" t="s">
        <v>1765</v>
      </c>
      <c r="Q445" t="s">
        <v>78</v>
      </c>
      <c r="R445" s="107"/>
      <c r="S445" s="107"/>
      <c r="T445" s="107"/>
      <c r="U445" s="107"/>
      <c r="W445" s="6"/>
      <c r="Y445"/>
      <c r="AA445" s="107"/>
      <c r="AI445"/>
      <c r="AJ445"/>
      <c r="AK445"/>
      <c r="AL445"/>
      <c r="AM445"/>
      <c r="AN445" s="6"/>
      <c r="AO445" s="34"/>
      <c r="AP445" s="6"/>
      <c r="AQ445" s="174"/>
      <c r="AR445" s="6"/>
      <c r="AS445" s="34"/>
      <c r="AT445" s="6"/>
      <c r="AU445" s="34"/>
      <c r="AV445" s="6"/>
      <c r="AW445" s="34"/>
      <c r="AX445" s="6"/>
      <c r="AY445" s="34"/>
      <c r="BA445"/>
      <c r="BB445"/>
      <c r="BD445" s="107"/>
      <c r="BF445" s="6"/>
      <c r="BG445" s="6"/>
      <c r="BI445" s="45"/>
      <c r="BM445">
        <v>442</v>
      </c>
    </row>
    <row r="446" spans="1:65" x14ac:dyDescent="0.3">
      <c r="A446" t="s">
        <v>1766</v>
      </c>
      <c r="B446" s="124">
        <v>46132</v>
      </c>
      <c r="C446" t="s">
        <v>115</v>
      </c>
      <c r="D446" t="s">
        <v>141</v>
      </c>
      <c r="E446" t="s">
        <v>214</v>
      </c>
      <c r="F446" t="s">
        <v>553</v>
      </c>
      <c r="G446" t="s">
        <v>97</v>
      </c>
      <c r="H446" t="s">
        <v>181</v>
      </c>
      <c r="I446" t="s">
        <v>546</v>
      </c>
      <c r="J446"/>
      <c r="K446" s="45"/>
      <c r="L446" t="s">
        <v>119</v>
      </c>
      <c r="M446" t="s">
        <v>119</v>
      </c>
      <c r="N446" t="s">
        <v>120</v>
      </c>
      <c r="O446" s="91"/>
      <c r="P446" t="s">
        <v>1767</v>
      </c>
      <c r="Q446" t="s">
        <v>78</v>
      </c>
      <c r="R446" s="107"/>
      <c r="S446" s="107"/>
      <c r="T446" s="107"/>
      <c r="U446" s="107"/>
      <c r="W446" s="6"/>
      <c r="Y446"/>
      <c r="AA446" s="107"/>
      <c r="AI446"/>
      <c r="AJ446"/>
      <c r="AK446"/>
      <c r="AL446"/>
      <c r="AM446"/>
      <c r="AN446" s="6"/>
      <c r="AO446" s="34"/>
      <c r="AP446" s="6"/>
      <c r="AQ446" s="174"/>
      <c r="AR446" s="6"/>
      <c r="AS446" s="34"/>
      <c r="AT446" s="6"/>
      <c r="AU446" s="34"/>
      <c r="AV446" s="6"/>
      <c r="AW446" s="34"/>
      <c r="AX446" s="6"/>
      <c r="AY446" s="34"/>
      <c r="BA446"/>
      <c r="BB446"/>
      <c r="BD446" s="107"/>
      <c r="BF446" s="6"/>
      <c r="BG446" s="6"/>
      <c r="BI446" s="45"/>
      <c r="BM446">
        <v>443</v>
      </c>
    </row>
    <row r="447" spans="1:65" x14ac:dyDescent="0.3">
      <c r="A447" t="s">
        <v>1768</v>
      </c>
      <c r="B447" s="124">
        <v>46132</v>
      </c>
      <c r="C447" t="s">
        <v>115</v>
      </c>
      <c r="D447" t="s">
        <v>141</v>
      </c>
      <c r="E447" t="s">
        <v>214</v>
      </c>
      <c r="F447" t="s">
        <v>553</v>
      </c>
      <c r="G447" t="s">
        <v>97</v>
      </c>
      <c r="H447" t="s">
        <v>309</v>
      </c>
      <c r="I447" t="s">
        <v>1353</v>
      </c>
      <c r="J447"/>
      <c r="K447" s="45"/>
      <c r="L447" t="s">
        <v>119</v>
      </c>
      <c r="M447" t="s">
        <v>119</v>
      </c>
      <c r="N447" t="s">
        <v>120</v>
      </c>
      <c r="O447" s="91"/>
      <c r="P447" t="s">
        <v>1769</v>
      </c>
      <c r="Q447" t="s">
        <v>78</v>
      </c>
      <c r="R447" s="107"/>
      <c r="S447" s="107"/>
      <c r="T447" s="107"/>
      <c r="U447" s="107"/>
      <c r="W447" s="6"/>
      <c r="Y447"/>
      <c r="AA447" s="107"/>
      <c r="AI447"/>
      <c r="AJ447"/>
      <c r="AK447"/>
      <c r="AL447"/>
      <c r="AM447"/>
      <c r="AN447" s="6"/>
      <c r="AO447" s="34"/>
      <c r="AP447" s="6"/>
      <c r="AQ447" s="174"/>
      <c r="AR447" s="6"/>
      <c r="AS447" s="34"/>
      <c r="AT447" s="6"/>
      <c r="AU447" s="34"/>
      <c r="AV447" s="6"/>
      <c r="AW447" s="34"/>
      <c r="AX447" s="6"/>
      <c r="AY447" s="34"/>
      <c r="BA447"/>
      <c r="BB447"/>
      <c r="BD447" s="107"/>
      <c r="BF447" s="6"/>
      <c r="BG447" s="6"/>
      <c r="BI447" s="45"/>
      <c r="BM447">
        <v>444</v>
      </c>
    </row>
    <row r="448" spans="1:65" x14ac:dyDescent="0.3">
      <c r="A448" t="s">
        <v>1770</v>
      </c>
      <c r="B448" s="124">
        <v>46132</v>
      </c>
      <c r="C448" t="s">
        <v>115</v>
      </c>
      <c r="D448" t="s">
        <v>141</v>
      </c>
      <c r="E448" t="s">
        <v>214</v>
      </c>
      <c r="F448" t="s">
        <v>553</v>
      </c>
      <c r="G448" t="s">
        <v>97</v>
      </c>
      <c r="H448" t="s">
        <v>309</v>
      </c>
      <c r="I448" t="s">
        <v>310</v>
      </c>
      <c r="J448"/>
      <c r="K448" s="45"/>
      <c r="L448" t="s">
        <v>119</v>
      </c>
      <c r="M448" t="s">
        <v>119</v>
      </c>
      <c r="N448" t="s">
        <v>120</v>
      </c>
      <c r="O448" s="91"/>
      <c r="P448" t="s">
        <v>1771</v>
      </c>
      <c r="Q448" t="s">
        <v>78</v>
      </c>
      <c r="R448" s="107"/>
      <c r="S448" s="107"/>
      <c r="T448" s="107"/>
      <c r="U448" s="107"/>
      <c r="W448" s="6"/>
      <c r="Y448"/>
      <c r="AA448" s="107"/>
      <c r="AI448"/>
      <c r="AJ448"/>
      <c r="AK448"/>
      <c r="AL448"/>
      <c r="AM448"/>
      <c r="AN448" s="6"/>
      <c r="AO448" s="34"/>
      <c r="AP448" s="6"/>
      <c r="AQ448" s="174"/>
      <c r="AR448" s="6"/>
      <c r="AS448" s="34"/>
      <c r="AT448" s="6"/>
      <c r="AU448" s="34"/>
      <c r="AV448" s="6"/>
      <c r="AW448" s="34"/>
      <c r="AX448" s="6"/>
      <c r="AY448" s="34"/>
      <c r="BA448"/>
      <c r="BB448"/>
      <c r="BD448" s="107"/>
      <c r="BF448" s="6"/>
      <c r="BG448" s="6"/>
      <c r="BI448" s="45"/>
      <c r="BM448">
        <v>445</v>
      </c>
    </row>
    <row r="449" spans="1:65" x14ac:dyDescent="0.3">
      <c r="A449" t="s">
        <v>1772</v>
      </c>
      <c r="B449" s="124">
        <v>46132</v>
      </c>
      <c r="C449" t="s">
        <v>115</v>
      </c>
      <c r="D449" t="s">
        <v>141</v>
      </c>
      <c r="E449" t="s">
        <v>214</v>
      </c>
      <c r="F449" t="s">
        <v>553</v>
      </c>
      <c r="G449" t="s">
        <v>97</v>
      </c>
      <c r="H449" t="s">
        <v>632</v>
      </c>
      <c r="I449" t="s">
        <v>1056</v>
      </c>
      <c r="J449"/>
      <c r="K449" s="45"/>
      <c r="L449" t="s">
        <v>119</v>
      </c>
      <c r="M449" t="s">
        <v>119</v>
      </c>
      <c r="N449" t="s">
        <v>120</v>
      </c>
      <c r="O449" s="91"/>
      <c r="P449" t="s">
        <v>1773</v>
      </c>
      <c r="Q449" t="s">
        <v>78</v>
      </c>
      <c r="R449" s="107"/>
      <c r="S449" s="107"/>
      <c r="T449" s="107"/>
      <c r="U449" s="107"/>
      <c r="W449" s="6"/>
      <c r="Y449"/>
      <c r="AA449" s="107"/>
      <c r="AI449"/>
      <c r="AJ449"/>
      <c r="AK449"/>
      <c r="AL449"/>
      <c r="AM449"/>
      <c r="AN449" s="6"/>
      <c r="AO449" s="34"/>
      <c r="AP449" s="6"/>
      <c r="AQ449" s="174"/>
      <c r="AR449" s="6"/>
      <c r="AS449" s="34"/>
      <c r="AT449" s="6"/>
      <c r="AU449" s="34"/>
      <c r="AV449" s="6"/>
      <c r="AW449" s="34"/>
      <c r="AX449" s="6"/>
      <c r="AY449" s="34"/>
      <c r="BA449"/>
      <c r="BB449"/>
      <c r="BD449" s="107"/>
      <c r="BF449" s="6"/>
      <c r="BG449" s="6"/>
      <c r="BI449" s="45"/>
      <c r="BM449">
        <v>446</v>
      </c>
    </row>
    <row r="450" spans="1:65" x14ac:dyDescent="0.3">
      <c r="A450" t="s">
        <v>1774</v>
      </c>
      <c r="B450" s="124">
        <v>46132</v>
      </c>
      <c r="C450" t="s">
        <v>133</v>
      </c>
      <c r="D450" t="s">
        <v>141</v>
      </c>
      <c r="E450" t="s">
        <v>214</v>
      </c>
      <c r="F450" t="s">
        <v>553</v>
      </c>
      <c r="G450" t="s">
        <v>97</v>
      </c>
      <c r="H450" t="s">
        <v>632</v>
      </c>
      <c r="I450" t="s">
        <v>747</v>
      </c>
      <c r="J450"/>
      <c r="K450" s="45"/>
      <c r="L450" t="s">
        <v>133</v>
      </c>
      <c r="M450" t="s">
        <v>133</v>
      </c>
      <c r="N450" t="s">
        <v>120</v>
      </c>
      <c r="O450" s="91"/>
      <c r="P450" t="s">
        <v>1775</v>
      </c>
      <c r="Q450" t="s">
        <v>78</v>
      </c>
      <c r="R450" s="107"/>
      <c r="S450" s="107"/>
      <c r="T450" s="107"/>
      <c r="U450" s="107"/>
      <c r="W450" s="6"/>
      <c r="Y450"/>
      <c r="AA450" s="107"/>
      <c r="AI450"/>
      <c r="AJ450"/>
      <c r="AK450"/>
      <c r="AL450"/>
      <c r="AM450"/>
      <c r="AN450" s="6"/>
      <c r="AO450" s="34"/>
      <c r="AP450" s="6"/>
      <c r="AQ450" s="174"/>
      <c r="AR450" s="6"/>
      <c r="AS450" s="34"/>
      <c r="AT450" s="6"/>
      <c r="AU450" s="34"/>
      <c r="AV450" s="6"/>
      <c r="AW450" s="34"/>
      <c r="AX450" s="6"/>
      <c r="AY450" s="34"/>
      <c r="BA450"/>
      <c r="BB450"/>
      <c r="BD450" s="107"/>
      <c r="BF450" s="6"/>
      <c r="BG450" s="6"/>
      <c r="BI450" s="45"/>
      <c r="BM450">
        <v>447</v>
      </c>
    </row>
    <row r="451" spans="1:65" x14ac:dyDescent="0.3">
      <c r="A451" t="s">
        <v>1776</v>
      </c>
      <c r="B451" s="124">
        <v>46132</v>
      </c>
      <c r="C451" t="s">
        <v>115</v>
      </c>
      <c r="D451" t="s">
        <v>141</v>
      </c>
      <c r="E451" t="s">
        <v>214</v>
      </c>
      <c r="F451" t="s">
        <v>553</v>
      </c>
      <c r="G451" t="s">
        <v>136</v>
      </c>
      <c r="H451" t="s">
        <v>168</v>
      </c>
      <c r="I451" t="s">
        <v>829</v>
      </c>
      <c r="J451"/>
      <c r="K451" s="45"/>
      <c r="L451" t="s">
        <v>119</v>
      </c>
      <c r="M451" t="s">
        <v>119</v>
      </c>
      <c r="N451" t="s">
        <v>120</v>
      </c>
      <c r="O451" s="91"/>
      <c r="P451" t="s">
        <v>1777</v>
      </c>
      <c r="Q451" t="s">
        <v>78</v>
      </c>
      <c r="R451" s="107"/>
      <c r="S451" s="107"/>
      <c r="T451" s="107"/>
      <c r="U451" s="107"/>
      <c r="W451" s="6"/>
      <c r="Y451"/>
      <c r="AA451" s="107"/>
      <c r="AI451"/>
      <c r="AJ451"/>
      <c r="AK451"/>
      <c r="AL451"/>
      <c r="AM451"/>
      <c r="AN451" s="6"/>
      <c r="AO451" s="34"/>
      <c r="AP451" s="6"/>
      <c r="AQ451" s="174"/>
      <c r="AR451" s="6"/>
      <c r="AS451" s="34"/>
      <c r="AT451" s="6"/>
      <c r="AU451" s="34"/>
      <c r="AV451" s="6"/>
      <c r="AW451" s="34"/>
      <c r="AX451" s="6"/>
      <c r="AY451" s="34"/>
      <c r="BA451"/>
      <c r="BB451"/>
      <c r="BD451" s="107"/>
      <c r="BF451" s="6"/>
      <c r="BG451" s="6"/>
      <c r="BI451" s="45"/>
      <c r="BM451">
        <v>448</v>
      </c>
    </row>
    <row r="452" spans="1:65" x14ac:dyDescent="0.3">
      <c r="A452" t="s">
        <v>1778</v>
      </c>
      <c r="B452" s="124">
        <v>46132</v>
      </c>
      <c r="C452" t="s">
        <v>115</v>
      </c>
      <c r="D452" t="s">
        <v>141</v>
      </c>
      <c r="E452" t="s">
        <v>214</v>
      </c>
      <c r="F452" t="s">
        <v>553</v>
      </c>
      <c r="G452" t="s">
        <v>136</v>
      </c>
      <c r="H452" t="s">
        <v>168</v>
      </c>
      <c r="I452" t="s">
        <v>647</v>
      </c>
      <c r="J452"/>
      <c r="K452" s="45"/>
      <c r="L452" t="s">
        <v>119</v>
      </c>
      <c r="M452" t="s">
        <v>119</v>
      </c>
      <c r="N452" t="s">
        <v>120</v>
      </c>
      <c r="O452" s="91"/>
      <c r="P452" t="s">
        <v>1779</v>
      </c>
      <c r="Q452" t="s">
        <v>78</v>
      </c>
      <c r="R452" s="107"/>
      <c r="S452" s="107"/>
      <c r="T452" s="107"/>
      <c r="U452" s="107"/>
      <c r="W452" s="6"/>
      <c r="Y452"/>
      <c r="AA452" s="107"/>
      <c r="AI452"/>
      <c r="AJ452"/>
      <c r="AK452"/>
      <c r="AL452"/>
      <c r="AM452"/>
      <c r="AN452" s="6"/>
      <c r="AO452" s="34"/>
      <c r="AP452" s="6"/>
      <c r="AQ452" s="174"/>
      <c r="AR452" s="6"/>
      <c r="AS452" s="34"/>
      <c r="AT452" s="6"/>
      <c r="AU452" s="34"/>
      <c r="AV452" s="6"/>
      <c r="AW452" s="34"/>
      <c r="AX452" s="6"/>
      <c r="AY452" s="34"/>
      <c r="BA452"/>
      <c r="BB452"/>
      <c r="BD452" s="107"/>
      <c r="BF452" s="6"/>
      <c r="BG452" s="6"/>
      <c r="BI452" s="45"/>
      <c r="BM452">
        <v>449</v>
      </c>
    </row>
    <row r="453" spans="1:65" x14ac:dyDescent="0.3">
      <c r="A453" t="s">
        <v>1780</v>
      </c>
      <c r="B453" s="124">
        <v>46133</v>
      </c>
      <c r="C453" t="s">
        <v>115</v>
      </c>
      <c r="D453" t="s">
        <v>141</v>
      </c>
      <c r="E453" t="s">
        <v>332</v>
      </c>
      <c r="F453" t="s">
        <v>670</v>
      </c>
      <c r="G453" t="s">
        <v>97</v>
      </c>
      <c r="H453" t="s">
        <v>116</v>
      </c>
      <c r="I453" t="s">
        <v>698</v>
      </c>
      <c r="J453" t="s">
        <v>170</v>
      </c>
      <c r="K453" s="45"/>
      <c r="L453" t="s">
        <v>119</v>
      </c>
      <c r="M453" t="s">
        <v>119</v>
      </c>
      <c r="N453" t="s">
        <v>120</v>
      </c>
      <c r="O453" s="91">
        <v>1502316</v>
      </c>
      <c r="P453" t="s">
        <v>1781</v>
      </c>
      <c r="Q453" t="s">
        <v>78</v>
      </c>
      <c r="R453" s="107"/>
      <c r="S453" s="107"/>
      <c r="T453" s="107"/>
      <c r="U453" s="107"/>
      <c r="W453" s="6"/>
      <c r="Y453"/>
      <c r="AA453" s="107"/>
      <c r="AI453"/>
      <c r="AJ453"/>
      <c r="AK453"/>
      <c r="AL453"/>
      <c r="AM453"/>
      <c r="AN453" s="6"/>
      <c r="AO453" s="34"/>
      <c r="AP453" s="6"/>
      <c r="AQ453" s="174"/>
      <c r="AR453" s="6"/>
      <c r="AS453" s="34"/>
      <c r="AT453" s="6"/>
      <c r="AU453" s="34"/>
      <c r="AV453" s="6"/>
      <c r="AW453" s="34"/>
      <c r="AX453" s="6"/>
      <c r="AY453" s="34"/>
      <c r="BA453"/>
      <c r="BB453"/>
      <c r="BD453" s="107"/>
      <c r="BF453" s="6"/>
      <c r="BG453" s="6"/>
      <c r="BI453" s="45"/>
      <c r="BM453">
        <v>450</v>
      </c>
    </row>
    <row r="454" spans="1:65" x14ac:dyDescent="0.3">
      <c r="A454" t="s">
        <v>1782</v>
      </c>
      <c r="B454" s="124">
        <v>46133</v>
      </c>
      <c r="C454" t="s">
        <v>115</v>
      </c>
      <c r="D454" t="s">
        <v>141</v>
      </c>
      <c r="E454" t="s">
        <v>332</v>
      </c>
      <c r="F454" t="s">
        <v>670</v>
      </c>
      <c r="G454" t="s">
        <v>97</v>
      </c>
      <c r="H454" t="s">
        <v>116</v>
      </c>
      <c r="I454" t="s">
        <v>765</v>
      </c>
      <c r="J454" t="s">
        <v>170</v>
      </c>
      <c r="K454" s="45"/>
      <c r="L454" t="s">
        <v>119</v>
      </c>
      <c r="M454" t="s">
        <v>119</v>
      </c>
      <c r="N454" t="s">
        <v>120</v>
      </c>
      <c r="O454" s="91">
        <v>1198027</v>
      </c>
      <c r="P454" t="s">
        <v>1783</v>
      </c>
      <c r="Q454" t="s">
        <v>78</v>
      </c>
      <c r="R454" s="107"/>
      <c r="S454" s="107"/>
      <c r="T454" s="107"/>
      <c r="U454" s="107"/>
      <c r="W454" s="6"/>
      <c r="Y454"/>
      <c r="AA454" s="107"/>
      <c r="AI454"/>
      <c r="AJ454"/>
      <c r="AK454"/>
      <c r="AL454"/>
      <c r="AM454"/>
      <c r="AN454" s="6"/>
      <c r="AO454" s="34"/>
      <c r="AP454" s="6"/>
      <c r="AQ454" s="174"/>
      <c r="AR454" s="6"/>
      <c r="AS454" s="34"/>
      <c r="AT454" s="6"/>
      <c r="AU454" s="34"/>
      <c r="AV454" s="6"/>
      <c r="AW454" s="34"/>
      <c r="AX454" s="6"/>
      <c r="AY454" s="34"/>
      <c r="BA454"/>
      <c r="BB454"/>
      <c r="BD454" s="107"/>
      <c r="BF454" s="6"/>
      <c r="BG454" s="6"/>
      <c r="BI454" s="45"/>
      <c r="BM454">
        <v>451</v>
      </c>
    </row>
    <row r="455" spans="1:65" x14ac:dyDescent="0.3">
      <c r="A455" t="s">
        <v>1784</v>
      </c>
      <c r="B455" s="124">
        <v>46133</v>
      </c>
      <c r="C455" t="s">
        <v>115</v>
      </c>
      <c r="D455" t="s">
        <v>141</v>
      </c>
      <c r="E455" t="s">
        <v>332</v>
      </c>
      <c r="F455" t="s">
        <v>670</v>
      </c>
      <c r="G455" t="s">
        <v>97</v>
      </c>
      <c r="H455" t="s">
        <v>116</v>
      </c>
      <c r="I455" t="s">
        <v>761</v>
      </c>
      <c r="J455" t="s">
        <v>170</v>
      </c>
      <c r="K455" s="45"/>
      <c r="L455" t="s">
        <v>119</v>
      </c>
      <c r="M455" t="s">
        <v>119</v>
      </c>
      <c r="N455" t="s">
        <v>120</v>
      </c>
      <c r="O455" s="91">
        <v>1170101</v>
      </c>
      <c r="P455" t="s">
        <v>1785</v>
      </c>
      <c r="Q455" t="s">
        <v>78</v>
      </c>
      <c r="R455" s="107"/>
      <c r="S455" s="107"/>
      <c r="T455" s="107"/>
      <c r="U455" s="107"/>
      <c r="W455" s="6"/>
      <c r="Y455"/>
      <c r="AA455" s="107"/>
      <c r="AI455"/>
      <c r="AJ455"/>
      <c r="AK455"/>
      <c r="AL455"/>
      <c r="AM455"/>
      <c r="AN455" s="6"/>
      <c r="AO455" s="34"/>
      <c r="AP455" s="6"/>
      <c r="AQ455" s="174"/>
      <c r="AR455" s="6"/>
      <c r="AS455" s="34"/>
      <c r="AT455" s="6"/>
      <c r="AU455" s="34"/>
      <c r="AV455" s="6"/>
      <c r="AW455" s="34"/>
      <c r="AX455" s="6"/>
      <c r="AY455" s="34"/>
      <c r="BA455"/>
      <c r="BB455"/>
      <c r="BD455" s="107"/>
      <c r="BF455" s="6"/>
      <c r="BG455" s="6"/>
      <c r="BI455" s="45"/>
      <c r="BM455">
        <v>452</v>
      </c>
    </row>
    <row r="456" spans="1:65" x14ac:dyDescent="0.3">
      <c r="A456" t="s">
        <v>1786</v>
      </c>
      <c r="B456" s="124">
        <v>46133</v>
      </c>
      <c r="C456" t="s">
        <v>115</v>
      </c>
      <c r="D456" t="s">
        <v>141</v>
      </c>
      <c r="E456" t="s">
        <v>332</v>
      </c>
      <c r="F456" t="s">
        <v>670</v>
      </c>
      <c r="G456" t="s">
        <v>97</v>
      </c>
      <c r="H456" t="s">
        <v>250</v>
      </c>
      <c r="I456" t="s">
        <v>251</v>
      </c>
      <c r="J456" t="s">
        <v>170</v>
      </c>
      <c r="K456" s="45"/>
      <c r="L456" t="s">
        <v>119</v>
      </c>
      <c r="M456" t="s">
        <v>119</v>
      </c>
      <c r="N456" t="s">
        <v>120</v>
      </c>
      <c r="O456" s="91">
        <v>1190000</v>
      </c>
      <c r="P456" t="s">
        <v>1787</v>
      </c>
      <c r="Q456" t="s">
        <v>78</v>
      </c>
      <c r="R456" s="107"/>
      <c r="S456" s="107"/>
      <c r="T456" s="107"/>
      <c r="U456" s="107"/>
      <c r="W456" s="6"/>
      <c r="Y456"/>
      <c r="AA456" s="107"/>
      <c r="AI456"/>
      <c r="AJ456"/>
      <c r="AK456"/>
      <c r="AL456"/>
      <c r="AM456"/>
      <c r="AN456" s="6"/>
      <c r="AO456" s="34"/>
      <c r="AP456" s="6"/>
      <c r="AQ456" s="174"/>
      <c r="AR456" s="6"/>
      <c r="AS456" s="34"/>
      <c r="AT456" s="6"/>
      <c r="AU456" s="34"/>
      <c r="AV456" s="6"/>
      <c r="AW456" s="34"/>
      <c r="AX456" s="6"/>
      <c r="AY456" s="34"/>
      <c r="BA456"/>
      <c r="BB456"/>
      <c r="BD456" s="107"/>
      <c r="BF456" s="6"/>
      <c r="BG456" s="6"/>
      <c r="BI456" s="45"/>
      <c r="BM456">
        <v>453</v>
      </c>
    </row>
    <row r="457" spans="1:65" x14ac:dyDescent="0.3">
      <c r="A457" t="s">
        <v>1788</v>
      </c>
      <c r="B457" s="124">
        <v>46133</v>
      </c>
      <c r="C457" t="s">
        <v>115</v>
      </c>
      <c r="D457" t="s">
        <v>141</v>
      </c>
      <c r="E457" t="s">
        <v>332</v>
      </c>
      <c r="F457" t="s">
        <v>670</v>
      </c>
      <c r="G457" t="s">
        <v>97</v>
      </c>
      <c r="H457" t="s">
        <v>116</v>
      </c>
      <c r="I457" t="s">
        <v>117</v>
      </c>
      <c r="J457" t="s">
        <v>73</v>
      </c>
      <c r="K457" s="45"/>
      <c r="L457" t="s">
        <v>119</v>
      </c>
      <c r="M457" t="s">
        <v>119</v>
      </c>
      <c r="N457" t="s">
        <v>120</v>
      </c>
      <c r="O457" s="91">
        <v>8384106</v>
      </c>
      <c r="P457" t="s">
        <v>1789</v>
      </c>
      <c r="Q457" t="s">
        <v>78</v>
      </c>
      <c r="R457" s="107"/>
      <c r="S457" s="107"/>
      <c r="T457" s="107"/>
      <c r="U457" s="107"/>
      <c r="W457" s="6"/>
      <c r="Y457"/>
      <c r="AA457" s="107"/>
      <c r="AI457"/>
      <c r="AJ457"/>
      <c r="AK457"/>
      <c r="AL457"/>
      <c r="AM457"/>
      <c r="AN457" s="6"/>
      <c r="AO457" s="34"/>
      <c r="AP457" s="6"/>
      <c r="AQ457" s="174"/>
      <c r="AR457" s="6"/>
      <c r="AS457" s="34"/>
      <c r="AT457" s="6"/>
      <c r="AU457" s="34"/>
      <c r="AV457" s="6"/>
      <c r="AW457" s="34"/>
      <c r="AX457" s="6"/>
      <c r="AY457" s="34"/>
      <c r="BA457"/>
      <c r="BB457"/>
      <c r="BD457" s="107"/>
      <c r="BF457" s="6"/>
      <c r="BG457" s="6"/>
      <c r="BI457" s="45"/>
      <c r="BM457">
        <v>454</v>
      </c>
    </row>
    <row r="458" spans="1:65" x14ac:dyDescent="0.3">
      <c r="A458" t="s">
        <v>1790</v>
      </c>
      <c r="B458" s="124">
        <v>46133</v>
      </c>
      <c r="C458" t="s">
        <v>115</v>
      </c>
      <c r="D458" t="s">
        <v>1364</v>
      </c>
      <c r="E458" t="s">
        <v>214</v>
      </c>
      <c r="F458" t="s">
        <v>553</v>
      </c>
      <c r="G458" t="s">
        <v>174</v>
      </c>
      <c r="H458" t="s">
        <v>1631</v>
      </c>
      <c r="I458" t="s">
        <v>1632</v>
      </c>
      <c r="J458" t="s">
        <v>73</v>
      </c>
      <c r="K458" s="45"/>
      <c r="L458" t="s">
        <v>119</v>
      </c>
      <c r="M458" t="s">
        <v>119</v>
      </c>
      <c r="N458" t="s">
        <v>76</v>
      </c>
      <c r="O458" s="91">
        <v>802975.42</v>
      </c>
      <c r="P458" t="s">
        <v>1791</v>
      </c>
      <c r="Q458" t="s">
        <v>78</v>
      </c>
      <c r="R458" s="107"/>
      <c r="S458" s="107"/>
      <c r="T458" s="107"/>
      <c r="U458" s="107"/>
      <c r="W458" s="6"/>
      <c r="Y458"/>
      <c r="AA458" s="107"/>
      <c r="AI458"/>
      <c r="AJ458"/>
      <c r="AK458"/>
      <c r="AL458"/>
      <c r="AM458"/>
      <c r="AN458" s="6"/>
      <c r="AO458" s="34"/>
      <c r="AP458" s="6"/>
      <c r="AQ458" s="174"/>
      <c r="AR458" s="6"/>
      <c r="AS458" s="34"/>
      <c r="AT458" s="6"/>
      <c r="AU458" s="34"/>
      <c r="AV458" s="6"/>
      <c r="AW458" s="34"/>
      <c r="AX458" s="6"/>
      <c r="AY458" s="34"/>
      <c r="BA458"/>
      <c r="BB458"/>
      <c r="BD458" s="107"/>
      <c r="BF458" s="6"/>
      <c r="BG458" s="6"/>
      <c r="BI458" s="45"/>
      <c r="BM458">
        <v>455</v>
      </c>
    </row>
    <row r="459" spans="1:65" x14ac:dyDescent="0.3">
      <c r="A459" t="s">
        <v>1792</v>
      </c>
      <c r="B459" s="124">
        <v>46133</v>
      </c>
      <c r="C459" t="s">
        <v>115</v>
      </c>
      <c r="D459" t="s">
        <v>1364</v>
      </c>
      <c r="E459" t="s">
        <v>214</v>
      </c>
      <c r="F459" t="s">
        <v>553</v>
      </c>
      <c r="G459" t="s">
        <v>174</v>
      </c>
      <c r="H459" t="s">
        <v>1631</v>
      </c>
      <c r="I459" t="s">
        <v>1632</v>
      </c>
      <c r="J459" t="s">
        <v>73</v>
      </c>
      <c r="K459" s="45"/>
      <c r="L459" t="s">
        <v>119</v>
      </c>
      <c r="M459" t="s">
        <v>119</v>
      </c>
      <c r="N459" t="s">
        <v>76</v>
      </c>
      <c r="O459" s="91">
        <v>9074644.8000000007</v>
      </c>
      <c r="P459" t="s">
        <v>1793</v>
      </c>
      <c r="Q459" t="s">
        <v>78</v>
      </c>
      <c r="R459" s="107"/>
      <c r="S459" s="107"/>
      <c r="T459" s="107"/>
      <c r="U459" s="107"/>
      <c r="W459" s="6"/>
      <c r="Y459"/>
      <c r="AA459" s="107"/>
      <c r="AI459"/>
      <c r="AJ459"/>
      <c r="AK459"/>
      <c r="AL459"/>
      <c r="AM459"/>
      <c r="AN459" s="6"/>
      <c r="AO459" s="34"/>
      <c r="AP459" s="6"/>
      <c r="AQ459" s="174"/>
      <c r="AR459" s="6"/>
      <c r="AS459" s="34"/>
      <c r="AT459" s="6"/>
      <c r="AU459" s="34"/>
      <c r="AV459" s="6"/>
      <c r="AW459" s="34"/>
      <c r="AX459" s="6"/>
      <c r="AY459" s="34"/>
      <c r="BA459"/>
      <c r="BB459"/>
      <c r="BD459" s="107"/>
      <c r="BF459" s="6"/>
      <c r="BG459" s="6"/>
      <c r="BI459" s="45"/>
      <c r="BM459">
        <v>456</v>
      </c>
    </row>
    <row r="460" spans="1:65" x14ac:dyDescent="0.3">
      <c r="A460" t="s">
        <v>1794</v>
      </c>
      <c r="B460" s="124">
        <v>46133</v>
      </c>
      <c r="C460" t="s">
        <v>115</v>
      </c>
      <c r="D460" t="s">
        <v>141</v>
      </c>
      <c r="E460" t="s">
        <v>282</v>
      </c>
      <c r="F460" t="s">
        <v>215</v>
      </c>
      <c r="G460" t="s">
        <v>97</v>
      </c>
      <c r="H460" t="s">
        <v>250</v>
      </c>
      <c r="I460" t="s">
        <v>251</v>
      </c>
      <c r="J460" t="s">
        <v>170</v>
      </c>
      <c r="K460" s="45"/>
      <c r="L460" t="s">
        <v>119</v>
      </c>
      <c r="M460" t="s">
        <v>119</v>
      </c>
      <c r="N460" t="s">
        <v>120</v>
      </c>
      <c r="O460" s="91">
        <v>600000</v>
      </c>
      <c r="P460" t="s">
        <v>1795</v>
      </c>
      <c r="Q460" t="s">
        <v>78</v>
      </c>
      <c r="R460" s="107"/>
      <c r="S460" s="107"/>
      <c r="T460" s="107"/>
      <c r="U460" s="107"/>
      <c r="W460" s="6"/>
      <c r="Y460"/>
      <c r="AA460" s="107"/>
      <c r="AI460"/>
      <c r="AJ460"/>
      <c r="AK460"/>
      <c r="AL460"/>
      <c r="AM460"/>
      <c r="AN460" s="6"/>
      <c r="AO460" s="34"/>
      <c r="AP460" s="6"/>
      <c r="AQ460" s="174"/>
      <c r="AR460" s="6"/>
      <c r="AS460" s="34"/>
      <c r="AT460" s="6"/>
      <c r="AU460" s="34"/>
      <c r="AV460" s="6"/>
      <c r="AW460" s="34"/>
      <c r="AX460" s="6"/>
      <c r="AY460" s="34"/>
      <c r="BA460"/>
      <c r="BB460"/>
      <c r="BD460" s="107"/>
      <c r="BF460" s="6"/>
      <c r="BG460" s="6"/>
      <c r="BI460" s="45"/>
      <c r="BM460">
        <v>457</v>
      </c>
    </row>
    <row r="461" spans="1:65" x14ac:dyDescent="0.3">
      <c r="A461" t="s">
        <v>1796</v>
      </c>
      <c r="B461" s="124">
        <v>46133</v>
      </c>
      <c r="C461" t="s">
        <v>115</v>
      </c>
      <c r="D461" t="s">
        <v>141</v>
      </c>
      <c r="E461" t="s">
        <v>760</v>
      </c>
      <c r="F461" t="s">
        <v>215</v>
      </c>
      <c r="G461" t="s">
        <v>97</v>
      </c>
      <c r="H461" t="s">
        <v>116</v>
      </c>
      <c r="I461" t="s">
        <v>761</v>
      </c>
      <c r="J461" t="s">
        <v>118</v>
      </c>
      <c r="K461" s="45"/>
      <c r="L461" t="s">
        <v>119</v>
      </c>
      <c r="M461" t="s">
        <v>119</v>
      </c>
      <c r="N461" t="s">
        <v>120</v>
      </c>
      <c r="O461" s="91">
        <v>8500</v>
      </c>
      <c r="P461" t="s">
        <v>1797</v>
      </c>
      <c r="Q461" t="s">
        <v>78</v>
      </c>
      <c r="R461" s="107"/>
      <c r="S461" s="107"/>
      <c r="T461" s="107"/>
      <c r="U461" s="107"/>
      <c r="W461" s="6"/>
      <c r="Y461"/>
      <c r="AA461" s="107"/>
      <c r="AI461"/>
      <c r="AJ461"/>
      <c r="AK461"/>
      <c r="AL461"/>
      <c r="AM461"/>
      <c r="AN461" s="6"/>
      <c r="AO461" s="34"/>
      <c r="AP461" s="6"/>
      <c r="AQ461" s="174"/>
      <c r="AR461" s="6"/>
      <c r="AS461" s="34"/>
      <c r="AT461" s="6"/>
      <c r="AU461" s="34"/>
      <c r="AV461" s="6"/>
      <c r="AW461" s="34"/>
      <c r="AX461" s="6"/>
      <c r="AY461" s="34"/>
      <c r="BA461"/>
      <c r="BB461"/>
      <c r="BD461" s="107"/>
      <c r="BF461" s="6"/>
      <c r="BG461" s="6"/>
      <c r="BI461" s="45"/>
      <c r="BM461">
        <v>458</v>
      </c>
    </row>
    <row r="462" spans="1:65" x14ac:dyDescent="0.3">
      <c r="A462" t="s">
        <v>1798</v>
      </c>
      <c r="B462" s="124">
        <v>46133</v>
      </c>
      <c r="C462" t="s">
        <v>66</v>
      </c>
      <c r="D462" t="s">
        <v>141</v>
      </c>
      <c r="E462" t="s">
        <v>760</v>
      </c>
      <c r="F462" t="s">
        <v>215</v>
      </c>
      <c r="G462" t="s">
        <v>97</v>
      </c>
      <c r="H462" t="s">
        <v>632</v>
      </c>
      <c r="I462" t="s">
        <v>747</v>
      </c>
      <c r="J462" t="s">
        <v>118</v>
      </c>
      <c r="K462" s="45" t="s">
        <v>1799</v>
      </c>
      <c r="L462" t="s">
        <v>66</v>
      </c>
      <c r="M462" t="s">
        <v>66</v>
      </c>
      <c r="N462" t="s">
        <v>120</v>
      </c>
      <c r="O462" s="91">
        <v>11150</v>
      </c>
      <c r="P462" t="s">
        <v>1800</v>
      </c>
      <c r="Q462" t="s">
        <v>78</v>
      </c>
      <c r="R462" s="107"/>
      <c r="S462" s="107"/>
      <c r="T462" s="107"/>
      <c r="U462" s="107"/>
      <c r="W462" s="6"/>
      <c r="Y462"/>
      <c r="AA462" s="107"/>
      <c r="AI462"/>
      <c r="AJ462"/>
      <c r="AK462"/>
      <c r="AL462"/>
      <c r="AM462"/>
      <c r="AN462" s="6"/>
      <c r="AO462" s="34"/>
      <c r="AP462" s="6"/>
      <c r="AQ462" s="174"/>
      <c r="AR462" s="6"/>
      <c r="AS462" s="34"/>
      <c r="AT462" s="6"/>
      <c r="AU462" s="34"/>
      <c r="AV462" s="6"/>
      <c r="AW462" s="34"/>
      <c r="AX462" s="6"/>
      <c r="AY462" s="34"/>
      <c r="BA462"/>
      <c r="BB462"/>
      <c r="BD462" s="107"/>
      <c r="BF462" s="6"/>
      <c r="BG462" s="6"/>
      <c r="BI462" s="45"/>
      <c r="BM462">
        <v>459</v>
      </c>
    </row>
    <row r="463" spans="1:65" x14ac:dyDescent="0.3">
      <c r="A463" t="s">
        <v>1801</v>
      </c>
      <c r="B463" s="124">
        <v>46133</v>
      </c>
      <c r="C463" t="s">
        <v>115</v>
      </c>
      <c r="D463" t="s">
        <v>141</v>
      </c>
      <c r="E463" t="s">
        <v>760</v>
      </c>
      <c r="F463" t="s">
        <v>215</v>
      </c>
      <c r="G463" t="s">
        <v>97</v>
      </c>
      <c r="H463" t="s">
        <v>116</v>
      </c>
      <c r="I463" t="s">
        <v>117</v>
      </c>
      <c r="J463" t="s">
        <v>118</v>
      </c>
      <c r="K463" s="45"/>
      <c r="L463" t="s">
        <v>119</v>
      </c>
      <c r="M463" t="s">
        <v>119</v>
      </c>
      <c r="N463" t="s">
        <v>120</v>
      </c>
      <c r="O463" s="91">
        <v>25000</v>
      </c>
      <c r="P463" t="s">
        <v>1802</v>
      </c>
      <c r="Q463" t="s">
        <v>78</v>
      </c>
      <c r="R463" s="107"/>
      <c r="S463" s="107"/>
      <c r="T463" s="107"/>
      <c r="U463" s="107"/>
      <c r="W463" s="6"/>
      <c r="Y463"/>
      <c r="AA463" s="107"/>
      <c r="AI463"/>
      <c r="AJ463"/>
      <c r="AK463"/>
      <c r="AL463"/>
      <c r="AM463"/>
      <c r="AN463" s="6"/>
      <c r="AO463" s="34"/>
      <c r="AP463" s="6"/>
      <c r="AQ463" s="174"/>
      <c r="AR463" s="6"/>
      <c r="AS463" s="34"/>
      <c r="AT463" s="6"/>
      <c r="AU463" s="34"/>
      <c r="AV463" s="6"/>
      <c r="AW463" s="34"/>
      <c r="AX463" s="6"/>
      <c r="AY463" s="34"/>
      <c r="BA463"/>
      <c r="BB463"/>
      <c r="BD463" s="107"/>
      <c r="BF463" s="6"/>
      <c r="BG463" s="6"/>
      <c r="BI463" s="45"/>
      <c r="BM463">
        <v>460</v>
      </c>
    </row>
    <row r="464" spans="1:65" x14ac:dyDescent="0.3">
      <c r="A464" t="s">
        <v>1803</v>
      </c>
      <c r="B464" s="124">
        <v>46133</v>
      </c>
      <c r="C464" t="s">
        <v>115</v>
      </c>
      <c r="D464" t="s">
        <v>141</v>
      </c>
      <c r="E464" t="s">
        <v>760</v>
      </c>
      <c r="F464" t="s">
        <v>215</v>
      </c>
      <c r="G464" t="s">
        <v>97</v>
      </c>
      <c r="H464" t="s">
        <v>116</v>
      </c>
      <c r="I464" t="s">
        <v>765</v>
      </c>
      <c r="J464" t="s">
        <v>118</v>
      </c>
      <c r="K464" s="45"/>
      <c r="L464" t="s">
        <v>119</v>
      </c>
      <c r="M464" t="s">
        <v>119</v>
      </c>
      <c r="N464" t="s">
        <v>120</v>
      </c>
      <c r="O464" s="91">
        <v>58100</v>
      </c>
      <c r="P464" t="s">
        <v>1804</v>
      </c>
      <c r="Q464" t="s">
        <v>78</v>
      </c>
      <c r="R464" s="107"/>
      <c r="S464" s="107"/>
      <c r="T464" s="107"/>
      <c r="U464" s="107"/>
      <c r="W464" s="6"/>
      <c r="Y464"/>
      <c r="AA464" s="107"/>
      <c r="AI464"/>
      <c r="AJ464"/>
      <c r="AK464"/>
      <c r="AL464"/>
      <c r="AM464"/>
      <c r="AN464" s="6"/>
      <c r="AO464" s="34"/>
      <c r="AP464" s="6"/>
      <c r="AQ464" s="174"/>
      <c r="AR464" s="6"/>
      <c r="AS464" s="34"/>
      <c r="AT464" s="6"/>
      <c r="AU464" s="34"/>
      <c r="AV464" s="6"/>
      <c r="AW464" s="34"/>
      <c r="AX464" s="6"/>
      <c r="AY464" s="34"/>
      <c r="BA464"/>
      <c r="BB464"/>
      <c r="BD464" s="107"/>
      <c r="BF464" s="6"/>
      <c r="BG464" s="6"/>
      <c r="BI464" s="45"/>
      <c r="BM464">
        <v>461</v>
      </c>
    </row>
    <row r="465" spans="1:65" x14ac:dyDescent="0.3">
      <c r="A465" t="s">
        <v>1805</v>
      </c>
      <c r="B465" s="124">
        <v>46133</v>
      </c>
      <c r="C465" t="s">
        <v>115</v>
      </c>
      <c r="D465" t="s">
        <v>141</v>
      </c>
      <c r="E465" t="s">
        <v>760</v>
      </c>
      <c r="F465" t="s">
        <v>215</v>
      </c>
      <c r="G465" t="s">
        <v>136</v>
      </c>
      <c r="H465" t="s">
        <v>168</v>
      </c>
      <c r="I465" t="s">
        <v>829</v>
      </c>
      <c r="J465" t="s">
        <v>170</v>
      </c>
      <c r="K465" s="45"/>
      <c r="L465" t="s">
        <v>119</v>
      </c>
      <c r="M465" t="s">
        <v>119</v>
      </c>
      <c r="N465" t="s">
        <v>120</v>
      </c>
      <c r="O465" s="91">
        <v>1434551</v>
      </c>
      <c r="P465" t="s">
        <v>1806</v>
      </c>
      <c r="Q465" t="s">
        <v>78</v>
      </c>
      <c r="R465" s="107"/>
      <c r="S465" s="107"/>
      <c r="T465" s="107"/>
      <c r="U465" s="107"/>
      <c r="W465" s="6"/>
      <c r="Y465"/>
      <c r="AA465" s="107"/>
      <c r="AI465"/>
      <c r="AJ465"/>
      <c r="AK465"/>
      <c r="AL465"/>
      <c r="AM465"/>
      <c r="AN465" s="6"/>
      <c r="AO465" s="34"/>
      <c r="AP465" s="6"/>
      <c r="AQ465" s="174"/>
      <c r="AR465" s="6"/>
      <c r="AS465" s="34"/>
      <c r="AT465" s="6"/>
      <c r="AU465" s="34"/>
      <c r="AV465" s="6"/>
      <c r="AW465" s="34"/>
      <c r="AX465" s="6"/>
      <c r="AY465" s="34"/>
      <c r="BA465"/>
      <c r="BB465"/>
      <c r="BD465" s="107"/>
      <c r="BF465" s="6"/>
      <c r="BG465" s="6"/>
      <c r="BI465" s="45"/>
      <c r="BM465">
        <v>462</v>
      </c>
    </row>
    <row r="466" spans="1:65" x14ac:dyDescent="0.3">
      <c r="A466" t="s">
        <v>1807</v>
      </c>
      <c r="B466" s="124">
        <v>46133</v>
      </c>
      <c r="C466" t="s">
        <v>115</v>
      </c>
      <c r="D466" t="s">
        <v>141</v>
      </c>
      <c r="E466" t="s">
        <v>760</v>
      </c>
      <c r="F466" t="s">
        <v>215</v>
      </c>
      <c r="G466" t="s">
        <v>136</v>
      </c>
      <c r="H466" t="s">
        <v>168</v>
      </c>
      <c r="I466" t="s">
        <v>647</v>
      </c>
      <c r="J466" t="s">
        <v>73</v>
      </c>
      <c r="K466" s="45"/>
      <c r="L466" t="s">
        <v>119</v>
      </c>
      <c r="M466" t="s">
        <v>119</v>
      </c>
      <c r="N466" t="s">
        <v>120</v>
      </c>
      <c r="O466" s="91">
        <v>1345365.21</v>
      </c>
      <c r="P466" t="s">
        <v>1808</v>
      </c>
      <c r="Q466" t="s">
        <v>78</v>
      </c>
      <c r="R466" s="107"/>
      <c r="S466" s="107"/>
      <c r="T466" s="107"/>
      <c r="U466" s="107"/>
      <c r="W466" s="6"/>
      <c r="Y466"/>
      <c r="AA466" s="107"/>
      <c r="AI466"/>
      <c r="AJ466"/>
      <c r="AK466"/>
      <c r="AL466"/>
      <c r="AM466"/>
      <c r="AN466" s="6"/>
      <c r="AO466" s="34"/>
      <c r="AP466" s="6"/>
      <c r="AQ466" s="174"/>
      <c r="AR466" s="6"/>
      <c r="AS466" s="34"/>
      <c r="AT466" s="6"/>
      <c r="AU466" s="34"/>
      <c r="AV466" s="6"/>
      <c r="AW466" s="34"/>
      <c r="AX466" s="6"/>
      <c r="AY466" s="34"/>
      <c r="BA466"/>
      <c r="BB466"/>
      <c r="BD466" s="107"/>
      <c r="BF466" s="6"/>
      <c r="BG466" s="6"/>
      <c r="BI466" s="45"/>
      <c r="BM466">
        <v>463</v>
      </c>
    </row>
    <row r="467" spans="1:65" x14ac:dyDescent="0.3">
      <c r="A467" t="s">
        <v>1809</v>
      </c>
      <c r="B467" s="124">
        <v>46133</v>
      </c>
      <c r="C467" t="s">
        <v>66</v>
      </c>
      <c r="D467" t="s">
        <v>141</v>
      </c>
      <c r="E467" t="s">
        <v>760</v>
      </c>
      <c r="F467" t="s">
        <v>215</v>
      </c>
      <c r="G467" t="s">
        <v>70</v>
      </c>
      <c r="H467" t="s">
        <v>142</v>
      </c>
      <c r="I467" t="s">
        <v>536</v>
      </c>
      <c r="J467" t="s">
        <v>118</v>
      </c>
      <c r="K467" s="45" t="s">
        <v>1810</v>
      </c>
      <c r="L467" t="s">
        <v>66</v>
      </c>
      <c r="M467" t="s">
        <v>66</v>
      </c>
      <c r="N467" t="s">
        <v>76</v>
      </c>
      <c r="O467" s="91">
        <v>62000</v>
      </c>
      <c r="P467" t="s">
        <v>1163</v>
      </c>
      <c r="Q467" t="s">
        <v>78</v>
      </c>
      <c r="R467" s="107"/>
      <c r="S467" s="107"/>
      <c r="T467" s="107"/>
      <c r="U467" s="107"/>
      <c r="W467" s="6"/>
      <c r="Y467"/>
      <c r="AA467" s="107"/>
      <c r="AI467"/>
      <c r="AJ467"/>
      <c r="AK467"/>
      <c r="AL467"/>
      <c r="AM467"/>
      <c r="AN467" s="6"/>
      <c r="AO467" s="34"/>
      <c r="AP467" s="6"/>
      <c r="AQ467" s="174"/>
      <c r="AR467" s="6"/>
      <c r="AS467" s="34"/>
      <c r="AT467" s="6"/>
      <c r="AU467" s="34"/>
      <c r="AV467" s="6"/>
      <c r="AW467" s="34"/>
      <c r="AX467" s="6"/>
      <c r="AY467" s="34"/>
      <c r="BA467"/>
      <c r="BB467"/>
      <c r="BD467" s="107"/>
      <c r="BF467" s="6"/>
      <c r="BG467" s="6"/>
      <c r="BI467" s="45"/>
      <c r="BM467">
        <v>464</v>
      </c>
    </row>
    <row r="468" spans="1:65" x14ac:dyDescent="0.3">
      <c r="A468" t="s">
        <v>1811</v>
      </c>
      <c r="B468" s="124">
        <v>46133</v>
      </c>
      <c r="C468" t="s">
        <v>66</v>
      </c>
      <c r="D468" t="s">
        <v>141</v>
      </c>
      <c r="E468" t="s">
        <v>760</v>
      </c>
      <c r="F468" t="s">
        <v>215</v>
      </c>
      <c r="G468" t="s">
        <v>70</v>
      </c>
      <c r="H468" t="s">
        <v>142</v>
      </c>
      <c r="I468" t="s">
        <v>536</v>
      </c>
      <c r="J468" t="s">
        <v>118</v>
      </c>
      <c r="K468" s="45" t="s">
        <v>1812</v>
      </c>
      <c r="L468" t="s">
        <v>66</v>
      </c>
      <c r="M468" t="s">
        <v>66</v>
      </c>
      <c r="N468" t="s">
        <v>76</v>
      </c>
      <c r="O468" s="91">
        <v>52500</v>
      </c>
      <c r="P468" t="s">
        <v>1163</v>
      </c>
      <c r="Q468" t="s">
        <v>78</v>
      </c>
      <c r="R468" s="107"/>
      <c r="S468" s="107"/>
      <c r="T468" s="107"/>
      <c r="U468" s="107"/>
      <c r="W468" s="6"/>
      <c r="Y468"/>
      <c r="AA468" s="107"/>
      <c r="AI468"/>
      <c r="AJ468"/>
      <c r="AK468"/>
      <c r="AL468"/>
      <c r="AM468"/>
      <c r="AN468" s="6"/>
      <c r="AO468" s="34"/>
      <c r="AP468" s="6"/>
      <c r="AQ468" s="174"/>
      <c r="AR468" s="6"/>
      <c r="AS468" s="34"/>
      <c r="AT468" s="6"/>
      <c r="AU468" s="34"/>
      <c r="AV468" s="6"/>
      <c r="AW468" s="34"/>
      <c r="AX468" s="6"/>
      <c r="AY468" s="34"/>
      <c r="BA468"/>
      <c r="BB468"/>
      <c r="BD468" s="107"/>
      <c r="BF468" s="6"/>
      <c r="BG468" s="6"/>
      <c r="BI468" s="45"/>
      <c r="BM468">
        <v>465</v>
      </c>
    </row>
    <row r="469" spans="1:65" x14ac:dyDescent="0.3">
      <c r="A469" t="s">
        <v>1813</v>
      </c>
      <c r="B469" s="124">
        <v>46134</v>
      </c>
      <c r="C469" t="s">
        <v>115</v>
      </c>
      <c r="D469" t="s">
        <v>141</v>
      </c>
      <c r="E469" t="s">
        <v>262</v>
      </c>
      <c r="F469" t="s">
        <v>215</v>
      </c>
      <c r="G469" t="s">
        <v>70</v>
      </c>
      <c r="H469" t="s">
        <v>287</v>
      </c>
      <c r="I469" t="s">
        <v>603</v>
      </c>
      <c r="J469" t="s">
        <v>118</v>
      </c>
      <c r="K469" s="45"/>
      <c r="L469" t="s">
        <v>119</v>
      </c>
      <c r="M469" t="s">
        <v>119</v>
      </c>
      <c r="N469" t="s">
        <v>76</v>
      </c>
      <c r="O469" s="91">
        <v>291959</v>
      </c>
      <c r="P469" t="s">
        <v>1814</v>
      </c>
      <c r="Q469" t="s">
        <v>78</v>
      </c>
      <c r="R469" s="107"/>
      <c r="S469" s="107"/>
      <c r="T469" s="107"/>
      <c r="U469" s="107"/>
      <c r="W469" s="6"/>
      <c r="Y469"/>
      <c r="AA469" s="107"/>
      <c r="AI469"/>
      <c r="AJ469"/>
      <c r="AK469"/>
      <c r="AL469"/>
      <c r="AM469"/>
      <c r="AN469" s="6"/>
      <c r="AO469" s="34"/>
      <c r="AP469" s="6"/>
      <c r="AQ469" s="174"/>
      <c r="AR469" s="6"/>
      <c r="AS469" s="34"/>
      <c r="AT469" s="6"/>
      <c r="AU469" s="34"/>
      <c r="AV469" s="6"/>
      <c r="AW469" s="34"/>
      <c r="AX469" s="6"/>
      <c r="AY469" s="34"/>
      <c r="BA469"/>
      <c r="BB469"/>
      <c r="BD469" s="107"/>
      <c r="BF469" s="6"/>
      <c r="BG469" s="6"/>
      <c r="BI469" s="45"/>
      <c r="BM469">
        <v>466</v>
      </c>
    </row>
    <row r="470" spans="1:65" x14ac:dyDescent="0.3">
      <c r="A470" t="s">
        <v>1815</v>
      </c>
      <c r="B470" s="124">
        <v>46134</v>
      </c>
      <c r="C470" t="s">
        <v>115</v>
      </c>
      <c r="D470" t="s">
        <v>141</v>
      </c>
      <c r="E470" t="s">
        <v>68</v>
      </c>
      <c r="F470" t="s">
        <v>69</v>
      </c>
      <c r="G470" t="s">
        <v>70</v>
      </c>
      <c r="H470" t="s">
        <v>127</v>
      </c>
      <c r="I470" t="s">
        <v>128</v>
      </c>
      <c r="J470" t="s">
        <v>118</v>
      </c>
      <c r="K470" s="45"/>
      <c r="L470" t="s">
        <v>119</v>
      </c>
      <c r="M470" t="s">
        <v>119</v>
      </c>
      <c r="N470" t="s">
        <v>76</v>
      </c>
      <c r="O470" s="91">
        <v>107200</v>
      </c>
      <c r="P470" t="s">
        <v>1816</v>
      </c>
      <c r="Q470" t="s">
        <v>78</v>
      </c>
      <c r="R470" s="107"/>
      <c r="S470" s="107"/>
      <c r="T470" s="107"/>
      <c r="U470" s="107"/>
      <c r="W470" s="6"/>
      <c r="Y470"/>
      <c r="AA470" s="107"/>
      <c r="AI470"/>
      <c r="AJ470"/>
      <c r="AK470"/>
      <c r="AL470"/>
      <c r="AM470"/>
      <c r="AN470" s="6"/>
      <c r="AO470" s="34"/>
      <c r="AP470" s="6"/>
      <c r="AQ470" s="174"/>
      <c r="AR470" s="6"/>
      <c r="AS470" s="34"/>
      <c r="AT470" s="6"/>
      <c r="AU470" s="34"/>
      <c r="AV470" s="6"/>
      <c r="AW470" s="34"/>
      <c r="AX470" s="6"/>
      <c r="AY470" s="34"/>
      <c r="BA470"/>
      <c r="BB470"/>
      <c r="BD470" s="107"/>
      <c r="BF470" s="6"/>
      <c r="BG470" s="6"/>
      <c r="BI470" s="45"/>
      <c r="BM470">
        <v>467</v>
      </c>
    </row>
    <row r="471" spans="1:65" x14ac:dyDescent="0.3">
      <c r="A471" t="s">
        <v>1817</v>
      </c>
      <c r="B471" s="124">
        <v>46134</v>
      </c>
      <c r="C471" t="s">
        <v>115</v>
      </c>
      <c r="D471" t="s">
        <v>141</v>
      </c>
      <c r="E471" t="s">
        <v>68</v>
      </c>
      <c r="F471" t="s">
        <v>69</v>
      </c>
      <c r="G471" t="s">
        <v>70</v>
      </c>
      <c r="H471" t="s">
        <v>127</v>
      </c>
      <c r="I471" t="s">
        <v>128</v>
      </c>
      <c r="J471" t="s">
        <v>118</v>
      </c>
      <c r="K471" s="45"/>
      <c r="L471" t="s">
        <v>119</v>
      </c>
      <c r="M471" t="s">
        <v>119</v>
      </c>
      <c r="N471" t="s">
        <v>76</v>
      </c>
      <c r="O471" s="91">
        <v>51500</v>
      </c>
      <c r="P471" t="s">
        <v>1818</v>
      </c>
      <c r="Q471" t="s">
        <v>78</v>
      </c>
      <c r="R471" s="107"/>
      <c r="S471" s="107"/>
      <c r="T471" s="107"/>
      <c r="U471" s="107"/>
      <c r="W471" s="6"/>
      <c r="Y471"/>
      <c r="AA471" s="107"/>
      <c r="AI471"/>
      <c r="AJ471"/>
      <c r="AK471"/>
      <c r="AL471"/>
      <c r="AM471"/>
      <c r="AN471" s="6"/>
      <c r="AO471" s="34"/>
      <c r="AP471" s="6"/>
      <c r="AQ471" s="174"/>
      <c r="AR471" s="6"/>
      <c r="AS471" s="34"/>
      <c r="AT471" s="6"/>
      <c r="AU471" s="34"/>
      <c r="AV471" s="6"/>
      <c r="AW471" s="34"/>
      <c r="AX471" s="6"/>
      <c r="AY471" s="34"/>
      <c r="BA471"/>
      <c r="BB471"/>
      <c r="BD471" s="107"/>
      <c r="BF471" s="6"/>
      <c r="BG471" s="6"/>
      <c r="BI471" s="45"/>
      <c r="BM471">
        <v>468</v>
      </c>
    </row>
    <row r="472" spans="1:65" x14ac:dyDescent="0.3">
      <c r="A472" t="s">
        <v>1819</v>
      </c>
      <c r="B472" s="124">
        <v>46134</v>
      </c>
      <c r="C472" t="s">
        <v>115</v>
      </c>
      <c r="D472" t="s">
        <v>141</v>
      </c>
      <c r="E472" t="s">
        <v>262</v>
      </c>
      <c r="F472" t="s">
        <v>215</v>
      </c>
      <c r="G472" t="s">
        <v>97</v>
      </c>
      <c r="H472" t="s">
        <v>116</v>
      </c>
      <c r="I472" t="s">
        <v>117</v>
      </c>
      <c r="J472"/>
      <c r="K472" s="45"/>
      <c r="L472" t="s">
        <v>119</v>
      </c>
      <c r="M472" t="s">
        <v>119</v>
      </c>
      <c r="N472" t="s">
        <v>120</v>
      </c>
      <c r="O472" s="91"/>
      <c r="P472" t="s">
        <v>1820</v>
      </c>
      <c r="Q472" t="s">
        <v>78</v>
      </c>
      <c r="R472" s="107"/>
      <c r="S472" s="107"/>
      <c r="T472" s="107"/>
      <c r="U472" s="107"/>
      <c r="W472" s="6"/>
      <c r="Y472"/>
      <c r="AA472" s="107"/>
      <c r="AI472"/>
      <c r="AJ472"/>
      <c r="AK472"/>
      <c r="AL472"/>
      <c r="AM472"/>
      <c r="AN472" s="6"/>
      <c r="AO472" s="34"/>
      <c r="AP472" s="6"/>
      <c r="AQ472" s="174"/>
      <c r="AR472" s="6"/>
      <c r="AS472" s="34"/>
      <c r="AT472" s="6"/>
      <c r="AU472" s="34"/>
      <c r="AV472" s="6"/>
      <c r="AW472" s="34"/>
      <c r="AX472" s="6"/>
      <c r="AY472" s="34"/>
      <c r="BA472"/>
      <c r="BB472"/>
      <c r="BD472" s="107"/>
      <c r="BF472" s="6"/>
      <c r="BG472" s="6"/>
      <c r="BI472" s="45"/>
      <c r="BM472">
        <v>469</v>
      </c>
    </row>
    <row r="473" spans="1:65" x14ac:dyDescent="0.3">
      <c r="A473" t="s">
        <v>1821</v>
      </c>
      <c r="B473" s="124">
        <v>46134</v>
      </c>
      <c r="C473" t="s">
        <v>115</v>
      </c>
      <c r="D473" t="s">
        <v>141</v>
      </c>
      <c r="E473" t="s">
        <v>262</v>
      </c>
      <c r="F473" t="s">
        <v>215</v>
      </c>
      <c r="G473" t="s">
        <v>97</v>
      </c>
      <c r="H473" t="s">
        <v>116</v>
      </c>
      <c r="I473" t="s">
        <v>761</v>
      </c>
      <c r="J473"/>
      <c r="K473" s="45"/>
      <c r="L473" t="s">
        <v>119</v>
      </c>
      <c r="M473" t="s">
        <v>119</v>
      </c>
      <c r="N473" t="s">
        <v>120</v>
      </c>
      <c r="O473" s="91"/>
      <c r="P473" t="s">
        <v>1822</v>
      </c>
      <c r="Q473" t="s">
        <v>78</v>
      </c>
      <c r="R473" s="107"/>
      <c r="S473" s="107"/>
      <c r="T473" s="107"/>
      <c r="U473" s="107"/>
      <c r="W473" s="6"/>
      <c r="Y473"/>
      <c r="AA473" s="107"/>
      <c r="AI473"/>
      <c r="AJ473"/>
      <c r="AK473"/>
      <c r="AL473"/>
      <c r="AM473"/>
      <c r="AN473" s="6"/>
      <c r="AO473" s="34"/>
      <c r="AP473" s="6"/>
      <c r="AQ473" s="174"/>
      <c r="AR473" s="6"/>
      <c r="AS473" s="34"/>
      <c r="AT473" s="6"/>
      <c r="AU473" s="34"/>
      <c r="AV473" s="6"/>
      <c r="AW473" s="34"/>
      <c r="AX473" s="6"/>
      <c r="AY473" s="34"/>
      <c r="BA473"/>
      <c r="BB473"/>
      <c r="BD473" s="107"/>
      <c r="BF473" s="6"/>
      <c r="BG473" s="6"/>
      <c r="BI473" s="45"/>
      <c r="BM473">
        <v>470</v>
      </c>
    </row>
    <row r="474" spans="1:65" x14ac:dyDescent="0.3">
      <c r="A474" t="s">
        <v>1823</v>
      </c>
      <c r="B474" s="124">
        <v>46134</v>
      </c>
      <c r="C474" t="s">
        <v>115</v>
      </c>
      <c r="D474" t="s">
        <v>141</v>
      </c>
      <c r="E474" t="s">
        <v>262</v>
      </c>
      <c r="F474" t="s">
        <v>215</v>
      </c>
      <c r="G474" t="s">
        <v>97</v>
      </c>
      <c r="H474" t="s">
        <v>116</v>
      </c>
      <c r="I474" t="s">
        <v>765</v>
      </c>
      <c r="J474"/>
      <c r="K474" s="45"/>
      <c r="L474" t="s">
        <v>119</v>
      </c>
      <c r="M474" t="s">
        <v>119</v>
      </c>
      <c r="N474" t="s">
        <v>120</v>
      </c>
      <c r="O474" s="91"/>
      <c r="P474" t="s">
        <v>1824</v>
      </c>
      <c r="Q474" t="s">
        <v>78</v>
      </c>
      <c r="R474" s="107"/>
      <c r="S474" s="107"/>
      <c r="T474" s="107"/>
      <c r="U474" s="107"/>
      <c r="W474" s="6"/>
      <c r="Y474"/>
      <c r="AA474" s="107"/>
      <c r="AI474"/>
      <c r="AJ474"/>
      <c r="AK474"/>
      <c r="AL474"/>
      <c r="AM474"/>
      <c r="AN474" s="6"/>
      <c r="AO474" s="34"/>
      <c r="AP474" s="6"/>
      <c r="AQ474" s="174"/>
      <c r="AR474" s="6"/>
      <c r="AS474" s="34"/>
      <c r="AT474" s="6"/>
      <c r="AU474" s="34"/>
      <c r="AV474" s="6"/>
      <c r="AW474" s="34"/>
      <c r="AX474" s="6"/>
      <c r="AY474" s="34"/>
      <c r="BA474"/>
      <c r="BB474"/>
      <c r="BD474" s="107"/>
      <c r="BF474" s="6"/>
      <c r="BG474" s="6"/>
      <c r="BI474" s="45"/>
      <c r="BM474">
        <v>471</v>
      </c>
    </row>
    <row r="475" spans="1:65" x14ac:dyDescent="0.3">
      <c r="A475" t="s">
        <v>1825</v>
      </c>
      <c r="B475" s="124">
        <v>46134</v>
      </c>
      <c r="C475" t="s">
        <v>115</v>
      </c>
      <c r="D475" t="s">
        <v>141</v>
      </c>
      <c r="E475" t="s">
        <v>262</v>
      </c>
      <c r="F475" t="s">
        <v>215</v>
      </c>
      <c r="G475" t="s">
        <v>97</v>
      </c>
      <c r="H475" t="s">
        <v>116</v>
      </c>
      <c r="I475" t="s">
        <v>698</v>
      </c>
      <c r="J475"/>
      <c r="K475" s="45"/>
      <c r="L475" t="s">
        <v>119</v>
      </c>
      <c r="M475" t="s">
        <v>119</v>
      </c>
      <c r="N475" t="s">
        <v>120</v>
      </c>
      <c r="O475" s="91"/>
      <c r="P475" t="s">
        <v>1826</v>
      </c>
      <c r="Q475" t="s">
        <v>78</v>
      </c>
      <c r="R475" s="107"/>
      <c r="S475" s="107"/>
      <c r="T475" s="107"/>
      <c r="U475" s="107"/>
      <c r="W475" s="6"/>
      <c r="Y475"/>
      <c r="AA475" s="107"/>
      <c r="AI475"/>
      <c r="AJ475"/>
      <c r="AK475"/>
      <c r="AL475"/>
      <c r="AM475"/>
      <c r="AN475" s="6"/>
      <c r="AO475" s="34"/>
      <c r="AP475" s="6"/>
      <c r="AQ475" s="174"/>
      <c r="AR475" s="6"/>
      <c r="AS475" s="34"/>
      <c r="AT475" s="6"/>
      <c r="AU475" s="34"/>
      <c r="AV475" s="6"/>
      <c r="AW475" s="34"/>
      <c r="AX475" s="6"/>
      <c r="AY475" s="34"/>
      <c r="BA475"/>
      <c r="BB475"/>
      <c r="BD475" s="107"/>
      <c r="BF475" s="6"/>
      <c r="BG475" s="6"/>
      <c r="BI475" s="45"/>
      <c r="BM475">
        <v>472</v>
      </c>
    </row>
    <row r="476" spans="1:65" x14ac:dyDescent="0.3">
      <c r="A476" t="s">
        <v>1827</v>
      </c>
      <c r="B476" s="124">
        <v>46134</v>
      </c>
      <c r="C476" t="s">
        <v>115</v>
      </c>
      <c r="D476" t="s">
        <v>141</v>
      </c>
      <c r="E476" t="s">
        <v>262</v>
      </c>
      <c r="F476" t="s">
        <v>215</v>
      </c>
      <c r="G476" t="s">
        <v>97</v>
      </c>
      <c r="H476" t="s">
        <v>302</v>
      </c>
      <c r="I476" t="s">
        <v>306</v>
      </c>
      <c r="J476"/>
      <c r="K476" s="45"/>
      <c r="L476" t="s">
        <v>119</v>
      </c>
      <c r="M476" t="s">
        <v>119</v>
      </c>
      <c r="N476" t="s">
        <v>120</v>
      </c>
      <c r="O476" s="91"/>
      <c r="P476" t="s">
        <v>1828</v>
      </c>
      <c r="Q476" t="s">
        <v>78</v>
      </c>
      <c r="R476" s="107"/>
      <c r="S476" s="107"/>
      <c r="T476" s="107"/>
      <c r="U476" s="107"/>
      <c r="W476" s="6"/>
      <c r="Y476"/>
      <c r="AA476" s="107"/>
      <c r="AI476"/>
      <c r="AJ476"/>
      <c r="AK476"/>
      <c r="AL476"/>
      <c r="AM476"/>
      <c r="AN476" s="6"/>
      <c r="AO476" s="34"/>
      <c r="AP476" s="6"/>
      <c r="AQ476" s="174"/>
      <c r="AR476" s="6"/>
      <c r="AS476" s="34"/>
      <c r="AT476" s="6"/>
      <c r="AU476" s="34"/>
      <c r="AV476" s="6"/>
      <c r="AW476" s="34"/>
      <c r="AX476" s="6"/>
      <c r="AY476" s="34"/>
      <c r="BA476"/>
      <c r="BB476"/>
      <c r="BD476" s="107"/>
      <c r="BF476" s="6"/>
      <c r="BG476" s="6"/>
      <c r="BI476" s="45"/>
      <c r="BM476">
        <v>473</v>
      </c>
    </row>
    <row r="477" spans="1:65" x14ac:dyDescent="0.3">
      <c r="A477" t="s">
        <v>1829</v>
      </c>
      <c r="B477" s="124">
        <v>46134</v>
      </c>
      <c r="C477" t="s">
        <v>115</v>
      </c>
      <c r="D477" t="s">
        <v>141</v>
      </c>
      <c r="E477" t="s">
        <v>262</v>
      </c>
      <c r="F477" t="s">
        <v>215</v>
      </c>
      <c r="G477" t="s">
        <v>97</v>
      </c>
      <c r="H477" t="s">
        <v>302</v>
      </c>
      <c r="I477" t="s">
        <v>306</v>
      </c>
      <c r="J477"/>
      <c r="K477" s="45"/>
      <c r="L477" t="s">
        <v>119</v>
      </c>
      <c r="M477" t="s">
        <v>119</v>
      </c>
      <c r="N477" t="s">
        <v>120</v>
      </c>
      <c r="O477" s="91"/>
      <c r="P477" t="s">
        <v>1828</v>
      </c>
      <c r="Q477" t="s">
        <v>78</v>
      </c>
      <c r="R477" s="107"/>
      <c r="S477" s="107"/>
      <c r="T477" s="107"/>
      <c r="U477" s="107"/>
      <c r="W477" s="6"/>
      <c r="Y477"/>
      <c r="AA477" s="107"/>
      <c r="AI477"/>
      <c r="AJ477"/>
      <c r="AK477"/>
      <c r="AL477"/>
      <c r="AM477"/>
      <c r="AN477" s="6"/>
      <c r="AO477" s="34"/>
      <c r="AP477" s="6"/>
      <c r="AQ477" s="174"/>
      <c r="AR477" s="6"/>
      <c r="AS477" s="34"/>
      <c r="AT477" s="6"/>
      <c r="AU477" s="34"/>
      <c r="AV477" s="6"/>
      <c r="AW477" s="34"/>
      <c r="AX477" s="6"/>
      <c r="AY477" s="34"/>
      <c r="BA477"/>
      <c r="BB477"/>
      <c r="BD477" s="107"/>
      <c r="BF477" s="6"/>
      <c r="BG477" s="6"/>
      <c r="BI477" s="45"/>
      <c r="BM477">
        <v>474</v>
      </c>
    </row>
    <row r="478" spans="1:65" x14ac:dyDescent="0.3">
      <c r="A478" t="s">
        <v>1830</v>
      </c>
      <c r="B478" s="124">
        <v>46134</v>
      </c>
      <c r="C478" t="s">
        <v>115</v>
      </c>
      <c r="D478" t="s">
        <v>141</v>
      </c>
      <c r="E478" t="s">
        <v>262</v>
      </c>
      <c r="F478" t="s">
        <v>215</v>
      </c>
      <c r="G478" t="s">
        <v>97</v>
      </c>
      <c r="H478" t="s">
        <v>309</v>
      </c>
      <c r="I478" t="s">
        <v>1353</v>
      </c>
      <c r="J478"/>
      <c r="K478" s="45"/>
      <c r="L478" t="s">
        <v>119</v>
      </c>
      <c r="M478" t="s">
        <v>119</v>
      </c>
      <c r="N478" t="s">
        <v>120</v>
      </c>
      <c r="O478" s="91"/>
      <c r="P478" t="s">
        <v>1831</v>
      </c>
      <c r="Q478" t="s">
        <v>78</v>
      </c>
      <c r="R478" s="107"/>
      <c r="S478" s="107"/>
      <c r="T478" s="107"/>
      <c r="U478" s="107"/>
      <c r="W478" s="6"/>
      <c r="Y478"/>
      <c r="AA478" s="107"/>
      <c r="AI478"/>
      <c r="AJ478"/>
      <c r="AK478"/>
      <c r="AL478"/>
      <c r="AM478"/>
      <c r="AN478" s="6"/>
      <c r="AO478" s="34"/>
      <c r="AP478" s="6"/>
      <c r="AQ478" s="174"/>
      <c r="AR478" s="6"/>
      <c r="AS478" s="34"/>
      <c r="AT478" s="6"/>
      <c r="AU478" s="34"/>
      <c r="AV478" s="6"/>
      <c r="AW478" s="34"/>
      <c r="AX478" s="6"/>
      <c r="AY478" s="34"/>
      <c r="BA478"/>
      <c r="BB478"/>
      <c r="BD478" s="107"/>
      <c r="BF478" s="6"/>
      <c r="BG478" s="6"/>
      <c r="BI478" s="45"/>
      <c r="BM478">
        <v>475</v>
      </c>
    </row>
    <row r="479" spans="1:65" x14ac:dyDescent="0.3">
      <c r="A479" t="s">
        <v>1832</v>
      </c>
      <c r="B479" s="124">
        <v>46134</v>
      </c>
      <c r="C479" t="s">
        <v>115</v>
      </c>
      <c r="D479" t="s">
        <v>141</v>
      </c>
      <c r="E479" t="s">
        <v>262</v>
      </c>
      <c r="F479" t="s">
        <v>215</v>
      </c>
      <c r="G479" t="s">
        <v>97</v>
      </c>
      <c r="H479" t="s">
        <v>309</v>
      </c>
      <c r="I479" t="s">
        <v>310</v>
      </c>
      <c r="J479"/>
      <c r="K479" s="45"/>
      <c r="L479" t="s">
        <v>119</v>
      </c>
      <c r="M479" t="s">
        <v>119</v>
      </c>
      <c r="N479" t="s">
        <v>120</v>
      </c>
      <c r="O479" s="91"/>
      <c r="P479" t="s">
        <v>1833</v>
      </c>
      <c r="Q479" t="s">
        <v>78</v>
      </c>
      <c r="R479" s="107"/>
      <c r="S479" s="107"/>
      <c r="T479" s="107"/>
      <c r="U479" s="107"/>
      <c r="W479" s="6"/>
      <c r="Y479"/>
      <c r="AA479" s="107"/>
      <c r="AI479"/>
      <c r="AJ479"/>
      <c r="AK479"/>
      <c r="AL479"/>
      <c r="AM479"/>
      <c r="AN479" s="6"/>
      <c r="AO479" s="34"/>
      <c r="AP479" s="6"/>
      <c r="AQ479" s="174"/>
      <c r="AR479" s="6"/>
      <c r="AS479" s="34"/>
      <c r="AT479" s="6"/>
      <c r="AU479" s="34"/>
      <c r="AV479" s="6"/>
      <c r="AW479" s="34"/>
      <c r="AX479" s="6"/>
      <c r="AY479" s="34"/>
      <c r="BA479"/>
      <c r="BB479"/>
      <c r="BD479" s="107"/>
      <c r="BF479" s="6"/>
      <c r="BG479" s="6"/>
      <c r="BI479" s="45"/>
      <c r="BM479">
        <v>476</v>
      </c>
    </row>
    <row r="480" spans="1:65" x14ac:dyDescent="0.3">
      <c r="A480" t="s">
        <v>1834</v>
      </c>
      <c r="B480" s="124">
        <v>46134</v>
      </c>
      <c r="C480" t="s">
        <v>115</v>
      </c>
      <c r="D480" t="s">
        <v>141</v>
      </c>
      <c r="E480" t="s">
        <v>262</v>
      </c>
      <c r="F480" t="s">
        <v>215</v>
      </c>
      <c r="G480" t="s">
        <v>97</v>
      </c>
      <c r="H480" t="s">
        <v>632</v>
      </c>
      <c r="I480" t="s">
        <v>1056</v>
      </c>
      <c r="J480"/>
      <c r="K480" s="45"/>
      <c r="L480" t="s">
        <v>119</v>
      </c>
      <c r="M480" t="s">
        <v>119</v>
      </c>
      <c r="N480" t="s">
        <v>120</v>
      </c>
      <c r="O480" s="91"/>
      <c r="P480" t="s">
        <v>1835</v>
      </c>
      <c r="Q480" t="s">
        <v>78</v>
      </c>
      <c r="R480" s="107"/>
      <c r="S480" s="107"/>
      <c r="T480" s="107"/>
      <c r="U480" s="107"/>
      <c r="W480" s="6"/>
      <c r="Y480"/>
      <c r="AA480" s="107"/>
      <c r="AI480"/>
      <c r="AJ480"/>
      <c r="AK480"/>
      <c r="AL480"/>
      <c r="AM480"/>
      <c r="AN480" s="6"/>
      <c r="AO480" s="34"/>
      <c r="AP480" s="6"/>
      <c r="AQ480" s="174"/>
      <c r="AR480" s="6"/>
      <c r="AS480" s="34"/>
      <c r="AT480" s="6"/>
      <c r="AU480" s="34"/>
      <c r="AV480" s="6"/>
      <c r="AW480" s="34"/>
      <c r="AX480" s="6"/>
      <c r="AY480" s="34"/>
      <c r="BA480"/>
      <c r="BB480"/>
      <c r="BD480" s="107"/>
      <c r="BF480" s="6"/>
      <c r="BG480" s="6"/>
      <c r="BI480" s="45"/>
      <c r="BM480">
        <v>477</v>
      </c>
    </row>
    <row r="481" spans="1:65" x14ac:dyDescent="0.3">
      <c r="A481" t="s">
        <v>1836</v>
      </c>
      <c r="B481" s="124">
        <v>46134</v>
      </c>
      <c r="C481" t="s">
        <v>115</v>
      </c>
      <c r="D481" t="s">
        <v>141</v>
      </c>
      <c r="E481" t="s">
        <v>262</v>
      </c>
      <c r="F481" t="s">
        <v>215</v>
      </c>
      <c r="G481" t="s">
        <v>97</v>
      </c>
      <c r="H481" t="s">
        <v>181</v>
      </c>
      <c r="I481" t="s">
        <v>546</v>
      </c>
      <c r="J481"/>
      <c r="K481" s="45"/>
      <c r="L481" t="s">
        <v>119</v>
      </c>
      <c r="M481" t="s">
        <v>119</v>
      </c>
      <c r="N481" t="s">
        <v>120</v>
      </c>
      <c r="O481" s="91"/>
      <c r="P481" t="s">
        <v>1837</v>
      </c>
      <c r="Q481" t="s">
        <v>78</v>
      </c>
      <c r="R481" s="107"/>
      <c r="S481" s="107"/>
      <c r="T481" s="107"/>
      <c r="U481" s="107"/>
      <c r="W481" s="6"/>
      <c r="Y481"/>
      <c r="AA481" s="107"/>
      <c r="AI481"/>
      <c r="AJ481"/>
      <c r="AK481"/>
      <c r="AL481"/>
      <c r="AM481"/>
      <c r="AN481" s="6"/>
      <c r="AO481" s="34"/>
      <c r="AP481" s="6"/>
      <c r="AQ481" s="174"/>
      <c r="AR481" s="6"/>
      <c r="AS481" s="34"/>
      <c r="AT481" s="6"/>
      <c r="AU481" s="34"/>
      <c r="AV481" s="6"/>
      <c r="AW481" s="34"/>
      <c r="AX481" s="6"/>
      <c r="AY481" s="34"/>
      <c r="BA481"/>
      <c r="BB481"/>
      <c r="BD481" s="107"/>
      <c r="BF481" s="6"/>
      <c r="BG481" s="6"/>
      <c r="BI481" s="45"/>
      <c r="BM481">
        <v>478</v>
      </c>
    </row>
    <row r="482" spans="1:65" x14ac:dyDescent="0.3">
      <c r="A482" t="s">
        <v>1838</v>
      </c>
      <c r="B482" s="124">
        <v>46134</v>
      </c>
      <c r="C482" t="s">
        <v>115</v>
      </c>
      <c r="D482" t="s">
        <v>141</v>
      </c>
      <c r="E482" t="s">
        <v>262</v>
      </c>
      <c r="F482" t="s">
        <v>215</v>
      </c>
      <c r="G482" t="s">
        <v>97</v>
      </c>
      <c r="H482" t="s">
        <v>181</v>
      </c>
      <c r="I482" t="s">
        <v>1081</v>
      </c>
      <c r="J482"/>
      <c r="K482" s="45"/>
      <c r="L482" t="s">
        <v>119</v>
      </c>
      <c r="M482" t="s">
        <v>119</v>
      </c>
      <c r="N482" t="s">
        <v>120</v>
      </c>
      <c r="O482" s="91"/>
      <c r="P482" t="s">
        <v>1839</v>
      </c>
      <c r="Q482" t="s">
        <v>78</v>
      </c>
      <c r="R482" s="107"/>
      <c r="S482" s="107"/>
      <c r="T482" s="107"/>
      <c r="U482" s="107"/>
      <c r="W482" s="6"/>
      <c r="Y482"/>
      <c r="AA482" s="107"/>
      <c r="AI482"/>
      <c r="AJ482"/>
      <c r="AK482"/>
      <c r="AL482"/>
      <c r="AM482"/>
      <c r="AN482" s="6"/>
      <c r="AO482" s="34"/>
      <c r="AP482" s="6"/>
      <c r="AQ482" s="174"/>
      <c r="AR482" s="6"/>
      <c r="AS482" s="34"/>
      <c r="AT482" s="6"/>
      <c r="AU482" s="34"/>
      <c r="AV482" s="6"/>
      <c r="AW482" s="34"/>
      <c r="AX482" s="6"/>
      <c r="AY482" s="34"/>
      <c r="BA482"/>
      <c r="BB482"/>
      <c r="BD482" s="107"/>
      <c r="BF482" s="6"/>
      <c r="BG482" s="6"/>
      <c r="BI482" s="45"/>
      <c r="BM482">
        <v>479</v>
      </c>
    </row>
    <row r="483" spans="1:65" x14ac:dyDescent="0.3">
      <c r="A483" t="s">
        <v>1840</v>
      </c>
      <c r="B483" s="124">
        <v>46134</v>
      </c>
      <c r="C483" t="s">
        <v>115</v>
      </c>
      <c r="D483" t="s">
        <v>141</v>
      </c>
      <c r="E483" t="s">
        <v>262</v>
      </c>
      <c r="F483" t="s">
        <v>215</v>
      </c>
      <c r="G483" t="s">
        <v>136</v>
      </c>
      <c r="H483" t="s">
        <v>168</v>
      </c>
      <c r="I483" t="s">
        <v>647</v>
      </c>
      <c r="J483"/>
      <c r="K483" s="45"/>
      <c r="L483" t="s">
        <v>119</v>
      </c>
      <c r="M483" t="s">
        <v>119</v>
      </c>
      <c r="N483" t="s">
        <v>120</v>
      </c>
      <c r="O483" s="91"/>
      <c r="P483" t="s">
        <v>1841</v>
      </c>
      <c r="Q483" t="s">
        <v>78</v>
      </c>
      <c r="R483" s="107"/>
      <c r="S483" s="107"/>
      <c r="T483" s="107"/>
      <c r="U483" s="107"/>
      <c r="W483" s="6"/>
      <c r="Y483"/>
      <c r="AA483" s="107"/>
      <c r="AI483"/>
      <c r="AJ483"/>
      <c r="AK483"/>
      <c r="AL483"/>
      <c r="AM483"/>
      <c r="AN483" s="6"/>
      <c r="AO483" s="34"/>
      <c r="AP483" s="6"/>
      <c r="AQ483" s="174"/>
      <c r="AR483" s="6"/>
      <c r="AS483" s="34"/>
      <c r="AT483" s="6"/>
      <c r="AU483" s="34"/>
      <c r="AV483" s="6"/>
      <c r="AW483" s="34"/>
      <c r="AX483" s="6"/>
      <c r="AY483" s="34"/>
      <c r="BA483"/>
      <c r="BB483"/>
      <c r="BD483" s="107"/>
      <c r="BF483" s="6"/>
      <c r="BG483" s="6"/>
      <c r="BI483" s="45"/>
      <c r="BM483">
        <v>480</v>
      </c>
    </row>
    <row r="484" spans="1:65" x14ac:dyDescent="0.3">
      <c r="A484" t="s">
        <v>1842</v>
      </c>
      <c r="B484" s="124">
        <v>46135</v>
      </c>
      <c r="C484" t="s">
        <v>66</v>
      </c>
      <c r="D484" t="s">
        <v>141</v>
      </c>
      <c r="E484" t="s">
        <v>282</v>
      </c>
      <c r="F484" t="s">
        <v>215</v>
      </c>
      <c r="G484" t="s">
        <v>174</v>
      </c>
      <c r="H484" t="s">
        <v>187</v>
      </c>
      <c r="I484" t="s">
        <v>333</v>
      </c>
      <c r="J484" t="s">
        <v>118</v>
      </c>
      <c r="K484" s="45" t="s">
        <v>1843</v>
      </c>
      <c r="L484" t="s">
        <v>66</v>
      </c>
      <c r="M484" t="s">
        <v>66</v>
      </c>
      <c r="N484" t="s">
        <v>76</v>
      </c>
      <c r="O484" s="91">
        <v>550000</v>
      </c>
      <c r="P484" t="s">
        <v>1844</v>
      </c>
      <c r="Q484" t="s">
        <v>78</v>
      </c>
      <c r="R484" s="107"/>
      <c r="S484" s="107"/>
      <c r="T484" s="107"/>
      <c r="U484" s="107"/>
      <c r="W484" s="6"/>
      <c r="Y484"/>
      <c r="AA484" s="107"/>
      <c r="AI484"/>
      <c r="AJ484"/>
      <c r="AK484"/>
      <c r="AL484"/>
      <c r="AM484"/>
      <c r="AN484" s="6"/>
      <c r="AO484" s="34"/>
      <c r="AP484" s="6"/>
      <c r="AQ484" s="174"/>
      <c r="AR484" s="6"/>
      <c r="AS484" s="34"/>
      <c r="AT484" s="6"/>
      <c r="AU484" s="34"/>
      <c r="AV484" s="6"/>
      <c r="AW484" s="34"/>
      <c r="AX484" s="6"/>
      <c r="AY484" s="34"/>
      <c r="BA484"/>
      <c r="BB484"/>
      <c r="BD484" s="107"/>
      <c r="BF484" s="6"/>
      <c r="BG484" s="6"/>
      <c r="BI484" s="45"/>
      <c r="BM484">
        <v>481</v>
      </c>
    </row>
    <row r="485" spans="1:65" x14ac:dyDescent="0.3">
      <c r="A485" t="s">
        <v>1845</v>
      </c>
      <c r="B485" s="124">
        <v>46135</v>
      </c>
      <c r="C485" t="s">
        <v>115</v>
      </c>
      <c r="D485" t="s">
        <v>141</v>
      </c>
      <c r="E485" t="s">
        <v>317</v>
      </c>
      <c r="F485" t="s">
        <v>318</v>
      </c>
      <c r="G485" t="s">
        <v>97</v>
      </c>
      <c r="H485" t="s">
        <v>632</v>
      </c>
      <c r="I485" t="s">
        <v>643</v>
      </c>
      <c r="J485" t="s">
        <v>118</v>
      </c>
      <c r="K485" s="45"/>
      <c r="L485" t="s">
        <v>119</v>
      </c>
      <c r="M485" t="s">
        <v>119</v>
      </c>
      <c r="N485" t="s">
        <v>120</v>
      </c>
      <c r="O485" s="91">
        <v>90000</v>
      </c>
      <c r="P485" t="s">
        <v>1846</v>
      </c>
      <c r="Q485" t="s">
        <v>78</v>
      </c>
      <c r="R485" s="107"/>
      <c r="S485" s="107"/>
      <c r="T485" s="107"/>
      <c r="U485" s="107"/>
      <c r="W485" s="6"/>
      <c r="Y485"/>
      <c r="AA485" s="107"/>
      <c r="AI485"/>
      <c r="AJ485"/>
      <c r="AK485"/>
      <c r="AL485"/>
      <c r="AM485"/>
      <c r="AN485" s="6"/>
      <c r="AO485" s="34"/>
      <c r="AP485" s="6"/>
      <c r="AQ485" s="174"/>
      <c r="AR485" s="6"/>
      <c r="AS485" s="34"/>
      <c r="AT485" s="6"/>
      <c r="AU485" s="34"/>
      <c r="AV485" s="6"/>
      <c r="AW485" s="34"/>
      <c r="AX485" s="6"/>
      <c r="AY485" s="34"/>
      <c r="BA485"/>
      <c r="BB485"/>
      <c r="BD485" s="107"/>
      <c r="BF485" s="6"/>
      <c r="BG485" s="6"/>
      <c r="BI485" s="45"/>
      <c r="BM485">
        <v>482</v>
      </c>
    </row>
    <row r="486" spans="1:65" x14ac:dyDescent="0.3">
      <c r="A486" t="s">
        <v>1847</v>
      </c>
      <c r="B486" s="124">
        <v>46135</v>
      </c>
      <c r="C486" t="s">
        <v>115</v>
      </c>
      <c r="D486" t="s">
        <v>141</v>
      </c>
      <c r="E486" t="s">
        <v>134</v>
      </c>
      <c r="F486" t="s">
        <v>135</v>
      </c>
      <c r="G486" t="s">
        <v>97</v>
      </c>
      <c r="H486" t="s">
        <v>309</v>
      </c>
      <c r="I486" t="s">
        <v>1353</v>
      </c>
      <c r="J486" t="s">
        <v>170</v>
      </c>
      <c r="K486" s="45"/>
      <c r="L486" t="s">
        <v>119</v>
      </c>
      <c r="M486" t="s">
        <v>119</v>
      </c>
      <c r="N486" t="s">
        <v>120</v>
      </c>
      <c r="O486" s="91">
        <v>1015962</v>
      </c>
      <c r="P486" t="s">
        <v>1848</v>
      </c>
      <c r="Q486" t="s">
        <v>78</v>
      </c>
      <c r="R486" s="107"/>
      <c r="S486" s="107"/>
      <c r="T486" s="107"/>
      <c r="U486" s="107"/>
      <c r="W486" s="6"/>
      <c r="Y486"/>
      <c r="AA486" s="107"/>
      <c r="AI486"/>
      <c r="AJ486"/>
      <c r="AK486"/>
      <c r="AL486"/>
      <c r="AM486"/>
      <c r="AN486" s="6"/>
      <c r="AO486" s="34"/>
      <c r="AP486" s="6"/>
      <c r="AQ486" s="174"/>
      <c r="AR486" s="6"/>
      <c r="AS486" s="34"/>
      <c r="AT486" s="6"/>
      <c r="AU486" s="34"/>
      <c r="AV486" s="6"/>
      <c r="AW486" s="34"/>
      <c r="AX486" s="6"/>
      <c r="AY486" s="34"/>
      <c r="BA486"/>
      <c r="BB486"/>
      <c r="BD486" s="107"/>
      <c r="BF486" s="6"/>
      <c r="BG486" s="6"/>
      <c r="BI486" s="45"/>
      <c r="BM486">
        <v>483</v>
      </c>
    </row>
    <row r="487" spans="1:65" x14ac:dyDescent="0.3">
      <c r="A487" t="s">
        <v>1849</v>
      </c>
      <c r="B487" s="124">
        <v>46136</v>
      </c>
      <c r="C487" t="s">
        <v>115</v>
      </c>
      <c r="D487" t="s">
        <v>141</v>
      </c>
      <c r="E487" t="s">
        <v>277</v>
      </c>
      <c r="F487" t="s">
        <v>278</v>
      </c>
      <c r="G487" t="s">
        <v>70</v>
      </c>
      <c r="H487" t="s">
        <v>287</v>
      </c>
      <c r="I487" t="s">
        <v>603</v>
      </c>
      <c r="J487" t="s">
        <v>73</v>
      </c>
      <c r="K487" s="45"/>
      <c r="L487" t="s">
        <v>119</v>
      </c>
      <c r="M487" t="s">
        <v>119</v>
      </c>
      <c r="N487" t="s">
        <v>76</v>
      </c>
      <c r="O487" s="91">
        <v>3800000</v>
      </c>
      <c r="P487" t="s">
        <v>1850</v>
      </c>
      <c r="Q487" t="s">
        <v>78</v>
      </c>
      <c r="R487" s="107"/>
      <c r="S487" s="107"/>
      <c r="T487" s="107"/>
      <c r="U487" s="107"/>
      <c r="W487" s="6"/>
      <c r="Y487"/>
      <c r="AA487" s="107"/>
      <c r="AI487"/>
      <c r="AJ487"/>
      <c r="AK487"/>
      <c r="AL487"/>
      <c r="AM487"/>
      <c r="AN487" s="6"/>
      <c r="AO487" s="34"/>
      <c r="AP487" s="6"/>
      <c r="AQ487" s="174"/>
      <c r="AR487" s="6"/>
      <c r="AS487" s="34"/>
      <c r="AT487" s="6"/>
      <c r="AU487" s="34"/>
      <c r="AV487" s="6"/>
      <c r="AW487" s="34"/>
      <c r="AX487" s="6"/>
      <c r="AY487" s="34"/>
      <c r="BA487"/>
      <c r="BB487"/>
      <c r="BD487" s="107"/>
      <c r="BF487" s="6"/>
      <c r="BG487" s="6"/>
      <c r="BI487" s="45"/>
      <c r="BM487">
        <v>484</v>
      </c>
    </row>
    <row r="488" spans="1:65" x14ac:dyDescent="0.3">
      <c r="A488" t="s">
        <v>1851</v>
      </c>
      <c r="B488" s="124">
        <v>46136</v>
      </c>
      <c r="C488" t="s">
        <v>115</v>
      </c>
      <c r="D488" t="s">
        <v>141</v>
      </c>
      <c r="E488" t="s">
        <v>277</v>
      </c>
      <c r="F488" t="s">
        <v>278</v>
      </c>
      <c r="G488" t="s">
        <v>97</v>
      </c>
      <c r="H488" t="s">
        <v>250</v>
      </c>
      <c r="I488" t="s">
        <v>251</v>
      </c>
      <c r="J488" t="s">
        <v>73</v>
      </c>
      <c r="K488" s="45"/>
      <c r="L488" t="s">
        <v>119</v>
      </c>
      <c r="M488" t="s">
        <v>119</v>
      </c>
      <c r="N488" t="s">
        <v>120</v>
      </c>
      <c r="O488" s="91">
        <v>222695.43</v>
      </c>
      <c r="P488" t="s">
        <v>1852</v>
      </c>
      <c r="Q488" t="s">
        <v>78</v>
      </c>
      <c r="R488" s="107"/>
      <c r="S488" s="107"/>
      <c r="T488" s="107"/>
      <c r="U488" s="107"/>
      <c r="W488" s="6"/>
      <c r="Y488"/>
      <c r="AA488" s="107"/>
      <c r="AI488"/>
      <c r="AJ488"/>
      <c r="AK488"/>
      <c r="AL488"/>
      <c r="AM488"/>
      <c r="AN488" s="6"/>
      <c r="AO488" s="34"/>
      <c r="AP488" s="6"/>
      <c r="AQ488" s="174"/>
      <c r="AR488" s="6"/>
      <c r="AS488" s="34"/>
      <c r="AT488" s="6"/>
      <c r="AU488" s="34"/>
      <c r="AV488" s="6"/>
      <c r="AW488" s="34"/>
      <c r="AX488" s="6"/>
      <c r="AY488" s="34"/>
      <c r="BA488"/>
      <c r="BB488"/>
      <c r="BD488" s="107"/>
      <c r="BF488" s="6"/>
      <c r="BG488" s="6"/>
      <c r="BI488" s="45"/>
      <c r="BM488">
        <v>485</v>
      </c>
    </row>
    <row r="489" spans="1:65" x14ac:dyDescent="0.3">
      <c r="A489" t="s">
        <v>1853</v>
      </c>
      <c r="B489" s="124">
        <v>46136</v>
      </c>
      <c r="C489" t="s">
        <v>115</v>
      </c>
      <c r="D489" t="s">
        <v>141</v>
      </c>
      <c r="E489" t="s">
        <v>277</v>
      </c>
      <c r="F489" t="s">
        <v>278</v>
      </c>
      <c r="G489" t="s">
        <v>97</v>
      </c>
      <c r="H489" t="s">
        <v>302</v>
      </c>
      <c r="I489" t="s">
        <v>303</v>
      </c>
      <c r="J489" t="s">
        <v>118</v>
      </c>
      <c r="K489" s="45"/>
      <c r="L489" t="s">
        <v>119</v>
      </c>
      <c r="M489" t="s">
        <v>119</v>
      </c>
      <c r="N489" t="s">
        <v>120</v>
      </c>
      <c r="O489" s="91">
        <v>300000</v>
      </c>
      <c r="P489" t="s">
        <v>1854</v>
      </c>
      <c r="Q489" t="s">
        <v>78</v>
      </c>
      <c r="R489" s="107"/>
      <c r="S489" s="107"/>
      <c r="T489" s="107"/>
      <c r="U489" s="107"/>
      <c r="W489" s="6"/>
      <c r="Y489"/>
      <c r="AA489" s="107"/>
      <c r="AI489"/>
      <c r="AJ489"/>
      <c r="AK489"/>
      <c r="AL489"/>
      <c r="AM489"/>
      <c r="AN489" s="6"/>
      <c r="AO489" s="34"/>
      <c r="AP489" s="6"/>
      <c r="AQ489" s="174"/>
      <c r="AR489" s="6"/>
      <c r="AS489" s="34"/>
      <c r="AT489" s="6"/>
      <c r="AU489" s="34"/>
      <c r="AV489" s="6"/>
      <c r="AW489" s="34"/>
      <c r="AX489" s="6"/>
      <c r="AY489" s="34"/>
      <c r="BA489"/>
      <c r="BB489"/>
      <c r="BD489" s="107"/>
      <c r="BF489" s="6"/>
      <c r="BG489" s="6"/>
      <c r="BI489" s="45"/>
      <c r="BM489">
        <v>486</v>
      </c>
    </row>
    <row r="490" spans="1:65" x14ac:dyDescent="0.3">
      <c r="A490" t="s">
        <v>1855</v>
      </c>
      <c r="B490" s="124">
        <v>46136</v>
      </c>
      <c r="C490" t="s">
        <v>115</v>
      </c>
      <c r="D490" t="s">
        <v>141</v>
      </c>
      <c r="E490" t="s">
        <v>277</v>
      </c>
      <c r="F490" t="s">
        <v>1041</v>
      </c>
      <c r="G490" t="s">
        <v>97</v>
      </c>
      <c r="H490" t="s">
        <v>116</v>
      </c>
      <c r="I490" t="s">
        <v>698</v>
      </c>
      <c r="J490" t="s">
        <v>118</v>
      </c>
      <c r="K490" s="45"/>
      <c r="L490" t="s">
        <v>119</v>
      </c>
      <c r="M490" t="s">
        <v>119</v>
      </c>
      <c r="N490" t="s">
        <v>120</v>
      </c>
      <c r="O490" s="91">
        <v>100000</v>
      </c>
      <c r="P490" t="s">
        <v>1856</v>
      </c>
      <c r="Q490" t="s">
        <v>78</v>
      </c>
      <c r="R490" s="107"/>
      <c r="S490" s="107"/>
      <c r="T490" s="107"/>
      <c r="U490" s="107"/>
      <c r="W490" s="6"/>
      <c r="Y490"/>
      <c r="AA490" s="107"/>
      <c r="AI490"/>
      <c r="AJ490"/>
      <c r="AK490"/>
      <c r="AL490"/>
      <c r="AM490"/>
      <c r="AN490" s="6"/>
      <c r="AO490" s="34"/>
      <c r="AP490" s="6"/>
      <c r="AQ490" s="174"/>
      <c r="AR490" s="6"/>
      <c r="AS490" s="34"/>
      <c r="AT490" s="6"/>
      <c r="AU490" s="34"/>
      <c r="AV490" s="6"/>
      <c r="AW490" s="34"/>
      <c r="AX490" s="6"/>
      <c r="AY490" s="34"/>
      <c r="BA490"/>
      <c r="BB490"/>
      <c r="BD490" s="107"/>
      <c r="BF490" s="6"/>
      <c r="BG490" s="6"/>
      <c r="BI490" s="45"/>
      <c r="BM490">
        <v>487</v>
      </c>
    </row>
    <row r="491" spans="1:65" x14ac:dyDescent="0.3">
      <c r="A491" t="s">
        <v>1857</v>
      </c>
      <c r="B491" s="124">
        <v>46139</v>
      </c>
      <c r="C491" t="s">
        <v>133</v>
      </c>
      <c r="D491" t="s">
        <v>1364</v>
      </c>
      <c r="E491" t="s">
        <v>262</v>
      </c>
      <c r="F491" t="s">
        <v>215</v>
      </c>
      <c r="G491" t="s">
        <v>70</v>
      </c>
      <c r="H491" t="s">
        <v>142</v>
      </c>
      <c r="I491" t="s">
        <v>536</v>
      </c>
      <c r="J491" t="s">
        <v>118</v>
      </c>
      <c r="K491" s="45"/>
      <c r="L491" t="s">
        <v>133</v>
      </c>
      <c r="M491" t="s">
        <v>133</v>
      </c>
      <c r="N491" t="s">
        <v>76</v>
      </c>
      <c r="O491" s="91">
        <v>520000</v>
      </c>
      <c r="P491" t="s">
        <v>1858</v>
      </c>
      <c r="Q491" t="s">
        <v>78</v>
      </c>
      <c r="R491" s="107"/>
      <c r="S491" s="107"/>
      <c r="T491" s="107"/>
      <c r="U491" s="107"/>
      <c r="W491" s="6"/>
      <c r="Y491"/>
      <c r="AA491" s="107"/>
      <c r="AI491"/>
      <c r="AJ491"/>
      <c r="AK491"/>
      <c r="AL491"/>
      <c r="AM491"/>
      <c r="AN491" s="6"/>
      <c r="AO491" s="34"/>
      <c r="AP491" s="6"/>
      <c r="AQ491" s="174"/>
      <c r="AR491" s="6"/>
      <c r="AS491" s="34"/>
      <c r="AT491" s="6"/>
      <c r="AU491" s="34"/>
      <c r="AV491" s="6"/>
      <c r="AW491" s="34"/>
      <c r="AX491" s="6"/>
      <c r="AY491" s="34"/>
      <c r="BA491"/>
      <c r="BB491"/>
      <c r="BD491" s="107"/>
      <c r="BF491" s="6"/>
      <c r="BG491" s="6"/>
      <c r="BI491" s="45"/>
      <c r="BM491">
        <v>488</v>
      </c>
    </row>
    <row r="492" spans="1:65" x14ac:dyDescent="0.3">
      <c r="A492" t="s">
        <v>1859</v>
      </c>
      <c r="B492" s="124">
        <v>46139</v>
      </c>
      <c r="C492" t="s">
        <v>133</v>
      </c>
      <c r="D492" t="s">
        <v>141</v>
      </c>
      <c r="E492" t="s">
        <v>1036</v>
      </c>
      <c r="F492" t="s">
        <v>1037</v>
      </c>
      <c r="G492" t="s">
        <v>70</v>
      </c>
      <c r="H492" t="s">
        <v>287</v>
      </c>
      <c r="I492" t="s">
        <v>288</v>
      </c>
      <c r="J492" t="s">
        <v>73</v>
      </c>
      <c r="K492" s="45"/>
      <c r="L492" t="s">
        <v>133</v>
      </c>
      <c r="M492" t="s">
        <v>133</v>
      </c>
      <c r="N492" t="s">
        <v>76</v>
      </c>
      <c r="O492" s="91">
        <v>40000000</v>
      </c>
      <c r="P492" t="s">
        <v>1860</v>
      </c>
      <c r="Q492" t="s">
        <v>78</v>
      </c>
      <c r="R492" s="107"/>
      <c r="S492" s="107"/>
      <c r="T492" s="107"/>
      <c r="U492" s="107"/>
      <c r="W492" s="6"/>
      <c r="Y492"/>
      <c r="AA492" s="107"/>
      <c r="AI492"/>
      <c r="AJ492"/>
      <c r="AK492"/>
      <c r="AL492"/>
      <c r="AM492"/>
      <c r="AN492" s="6"/>
      <c r="AO492" s="34"/>
      <c r="AP492" s="6"/>
      <c r="AQ492" s="174"/>
      <c r="AR492" s="6"/>
      <c r="AS492" s="34"/>
      <c r="AT492" s="6"/>
      <c r="AU492" s="34"/>
      <c r="AV492" s="6"/>
      <c r="AW492" s="34"/>
      <c r="AX492" s="6"/>
      <c r="AY492" s="34"/>
      <c r="BA492"/>
      <c r="BB492"/>
      <c r="BD492" s="107"/>
      <c r="BF492" s="6"/>
      <c r="BG492" s="6"/>
      <c r="BI492" s="45"/>
      <c r="BM492">
        <v>489</v>
      </c>
    </row>
    <row r="493" spans="1:65" x14ac:dyDescent="0.3">
      <c r="A493" t="s">
        <v>1861</v>
      </c>
      <c r="B493" s="124">
        <v>46139</v>
      </c>
      <c r="C493" t="s">
        <v>115</v>
      </c>
      <c r="D493" t="s">
        <v>141</v>
      </c>
      <c r="E493" t="s">
        <v>282</v>
      </c>
      <c r="F493" t="s">
        <v>215</v>
      </c>
      <c r="G493" t="s">
        <v>136</v>
      </c>
      <c r="H493" t="s">
        <v>168</v>
      </c>
      <c r="I493" t="s">
        <v>829</v>
      </c>
      <c r="J493"/>
      <c r="K493" s="45"/>
      <c r="L493" t="s">
        <v>119</v>
      </c>
      <c r="M493" t="s">
        <v>119</v>
      </c>
      <c r="N493" t="s">
        <v>120</v>
      </c>
      <c r="O493" s="91"/>
      <c r="P493" t="s">
        <v>1862</v>
      </c>
      <c r="Q493" t="s">
        <v>78</v>
      </c>
      <c r="R493" s="107"/>
      <c r="S493" s="107"/>
      <c r="T493" s="107"/>
      <c r="U493" s="107"/>
      <c r="W493" s="6"/>
      <c r="Y493"/>
      <c r="AA493" s="107"/>
      <c r="AI493"/>
      <c r="AJ493"/>
      <c r="AK493"/>
      <c r="AL493"/>
      <c r="AM493"/>
      <c r="AN493" s="6"/>
      <c r="AO493" s="34"/>
      <c r="AP493" s="6"/>
      <c r="AQ493" s="174"/>
      <c r="AR493" s="6"/>
      <c r="AS493" s="34"/>
      <c r="AT493" s="6"/>
      <c r="AU493" s="34"/>
      <c r="AV493" s="6"/>
      <c r="AW493" s="34"/>
      <c r="AX493" s="6"/>
      <c r="AY493" s="34"/>
      <c r="BA493"/>
      <c r="BB493"/>
      <c r="BD493" s="107"/>
      <c r="BF493" s="6"/>
      <c r="BG493" s="6"/>
      <c r="BI493" s="45"/>
      <c r="BM493">
        <v>490</v>
      </c>
    </row>
    <row r="494" spans="1:65" x14ac:dyDescent="0.3">
      <c r="A494" t="s">
        <v>1863</v>
      </c>
      <c r="B494" s="124">
        <v>46139</v>
      </c>
      <c r="C494" t="s">
        <v>115</v>
      </c>
      <c r="D494" t="s">
        <v>141</v>
      </c>
      <c r="E494" t="s">
        <v>282</v>
      </c>
      <c r="F494" t="s">
        <v>215</v>
      </c>
      <c r="G494" t="s">
        <v>136</v>
      </c>
      <c r="H494" t="s">
        <v>168</v>
      </c>
      <c r="I494" t="s">
        <v>647</v>
      </c>
      <c r="J494"/>
      <c r="K494" s="45"/>
      <c r="L494" t="s">
        <v>119</v>
      </c>
      <c r="M494" t="s">
        <v>119</v>
      </c>
      <c r="N494" t="s">
        <v>120</v>
      </c>
      <c r="O494" s="91"/>
      <c r="P494" t="s">
        <v>1864</v>
      </c>
      <c r="Q494" t="s">
        <v>78</v>
      </c>
      <c r="R494" s="107"/>
      <c r="S494" s="107"/>
      <c r="T494" s="107"/>
      <c r="U494" s="107"/>
      <c r="W494" s="6"/>
      <c r="Y494"/>
      <c r="AA494" s="107"/>
      <c r="AI494"/>
      <c r="AJ494"/>
      <c r="AK494"/>
      <c r="AL494"/>
      <c r="AM494"/>
      <c r="AN494" s="6"/>
      <c r="AO494" s="34"/>
      <c r="AP494" s="6"/>
      <c r="AQ494" s="174"/>
      <c r="AR494" s="6"/>
      <c r="AS494" s="34"/>
      <c r="AT494" s="6"/>
      <c r="AU494" s="34"/>
      <c r="AV494" s="6"/>
      <c r="AW494" s="34"/>
      <c r="AX494" s="6"/>
      <c r="AY494" s="34"/>
      <c r="BA494"/>
      <c r="BB494"/>
      <c r="BD494" s="107"/>
      <c r="BF494" s="6"/>
      <c r="BG494" s="6"/>
      <c r="BI494" s="45"/>
      <c r="BM494">
        <v>491</v>
      </c>
    </row>
    <row r="495" spans="1:65" x14ac:dyDescent="0.3">
      <c r="A495" t="s">
        <v>1865</v>
      </c>
      <c r="B495" s="124">
        <v>46139</v>
      </c>
      <c r="C495" t="s">
        <v>115</v>
      </c>
      <c r="D495" t="s">
        <v>141</v>
      </c>
      <c r="E495" t="s">
        <v>282</v>
      </c>
      <c r="F495" t="s">
        <v>215</v>
      </c>
      <c r="G495" t="s">
        <v>97</v>
      </c>
      <c r="H495" t="s">
        <v>181</v>
      </c>
      <c r="I495" t="s">
        <v>546</v>
      </c>
      <c r="J495"/>
      <c r="K495" s="45"/>
      <c r="L495" t="s">
        <v>119</v>
      </c>
      <c r="M495" t="s">
        <v>119</v>
      </c>
      <c r="N495" t="s">
        <v>120</v>
      </c>
      <c r="O495" s="91"/>
      <c r="P495" t="s">
        <v>1866</v>
      </c>
      <c r="Q495" t="s">
        <v>78</v>
      </c>
      <c r="R495" s="107"/>
      <c r="S495" s="107"/>
      <c r="T495" s="107"/>
      <c r="U495" s="107"/>
      <c r="W495" s="6"/>
      <c r="Y495"/>
      <c r="AA495" s="107"/>
      <c r="AI495"/>
      <c r="AJ495"/>
      <c r="AK495"/>
      <c r="AL495"/>
      <c r="AM495"/>
      <c r="AN495" s="6"/>
      <c r="AO495" s="34"/>
      <c r="AP495" s="6"/>
      <c r="AQ495" s="174"/>
      <c r="AR495" s="6"/>
      <c r="AS495" s="34"/>
      <c r="AT495" s="6"/>
      <c r="AU495" s="34"/>
      <c r="AV495" s="6"/>
      <c r="AW495" s="34"/>
      <c r="AX495" s="6"/>
      <c r="AY495" s="34"/>
      <c r="BA495"/>
      <c r="BB495"/>
      <c r="BD495" s="107"/>
      <c r="BF495" s="6"/>
      <c r="BG495" s="6"/>
      <c r="BI495" s="45"/>
      <c r="BM495">
        <v>492</v>
      </c>
    </row>
    <row r="496" spans="1:65" x14ac:dyDescent="0.3">
      <c r="A496" t="s">
        <v>1867</v>
      </c>
      <c r="B496" s="124">
        <v>46139</v>
      </c>
      <c r="C496" t="s">
        <v>115</v>
      </c>
      <c r="D496" t="s">
        <v>141</v>
      </c>
      <c r="E496" t="s">
        <v>587</v>
      </c>
      <c r="F496" t="s">
        <v>215</v>
      </c>
      <c r="G496" t="s">
        <v>174</v>
      </c>
      <c r="H496" t="s">
        <v>187</v>
      </c>
      <c r="I496" t="s">
        <v>333</v>
      </c>
      <c r="J496" t="s">
        <v>73</v>
      </c>
      <c r="K496" s="45"/>
      <c r="L496" t="s">
        <v>119</v>
      </c>
      <c r="M496" t="s">
        <v>119</v>
      </c>
      <c r="N496" t="s">
        <v>76</v>
      </c>
      <c r="O496" s="91">
        <v>26224995.32</v>
      </c>
      <c r="P496" t="s">
        <v>1868</v>
      </c>
      <c r="Q496" t="s">
        <v>78</v>
      </c>
      <c r="R496" s="107"/>
      <c r="S496" s="107"/>
      <c r="T496" s="107"/>
      <c r="U496" s="107"/>
      <c r="W496" s="6"/>
      <c r="Y496"/>
      <c r="AA496" s="107"/>
      <c r="AI496"/>
      <c r="AJ496"/>
      <c r="AK496"/>
      <c r="AL496"/>
      <c r="AM496"/>
      <c r="AN496" s="6"/>
      <c r="AO496" s="34"/>
      <c r="AP496" s="6"/>
      <c r="AQ496" s="174"/>
      <c r="AR496" s="6"/>
      <c r="AS496" s="34"/>
      <c r="AT496" s="6"/>
      <c r="AU496" s="34"/>
      <c r="AV496" s="6"/>
      <c r="AW496" s="34"/>
      <c r="AX496" s="6"/>
      <c r="AY496" s="34"/>
      <c r="BA496"/>
      <c r="BB496"/>
      <c r="BD496" s="107"/>
      <c r="BF496" s="6"/>
      <c r="BG496" s="6"/>
      <c r="BI496" s="45"/>
      <c r="BM496">
        <v>493</v>
      </c>
    </row>
    <row r="497" spans="1:65" x14ac:dyDescent="0.3">
      <c r="A497" t="s">
        <v>1869</v>
      </c>
      <c r="B497" s="124">
        <v>46139</v>
      </c>
      <c r="C497" t="s">
        <v>133</v>
      </c>
      <c r="D497" t="s">
        <v>141</v>
      </c>
      <c r="E497" t="s">
        <v>1036</v>
      </c>
      <c r="F497" t="s">
        <v>1037</v>
      </c>
      <c r="G497" t="s">
        <v>70</v>
      </c>
      <c r="H497" t="s">
        <v>287</v>
      </c>
      <c r="I497" t="s">
        <v>716</v>
      </c>
      <c r="J497" t="s">
        <v>73</v>
      </c>
      <c r="K497" s="45"/>
      <c r="L497" t="s">
        <v>133</v>
      </c>
      <c r="M497" t="s">
        <v>133</v>
      </c>
      <c r="N497" t="s">
        <v>76</v>
      </c>
      <c r="O497" s="91">
        <v>60000000</v>
      </c>
      <c r="P497" t="s">
        <v>1870</v>
      </c>
      <c r="Q497" t="s">
        <v>78</v>
      </c>
      <c r="R497" s="107"/>
      <c r="S497" s="107"/>
      <c r="T497" s="107"/>
      <c r="U497" s="107"/>
      <c r="W497" s="6"/>
      <c r="Y497"/>
      <c r="AA497" s="107"/>
      <c r="AI497"/>
      <c r="AJ497"/>
      <c r="AK497"/>
      <c r="AL497"/>
      <c r="AM497"/>
      <c r="AN497" s="6"/>
      <c r="AO497" s="34"/>
      <c r="AP497" s="6"/>
      <c r="AQ497" s="174"/>
      <c r="AR497" s="6"/>
      <c r="AS497" s="34"/>
      <c r="AT497" s="6"/>
      <c r="AU497" s="34"/>
      <c r="AV497" s="6"/>
      <c r="AW497" s="34"/>
      <c r="AX497" s="6"/>
      <c r="AY497" s="34"/>
      <c r="BA497"/>
      <c r="BB497"/>
      <c r="BD497" s="107"/>
      <c r="BF497" s="6"/>
      <c r="BG497" s="6"/>
      <c r="BI497" s="45"/>
      <c r="BM497">
        <v>494</v>
      </c>
    </row>
    <row r="498" spans="1:65" x14ac:dyDescent="0.3">
      <c r="A498" t="s">
        <v>1871</v>
      </c>
      <c r="B498" s="124">
        <v>46139</v>
      </c>
      <c r="C498" t="s">
        <v>115</v>
      </c>
      <c r="D498" t="s">
        <v>141</v>
      </c>
      <c r="E498" t="s">
        <v>317</v>
      </c>
      <c r="F498" t="s">
        <v>318</v>
      </c>
      <c r="G498" t="s">
        <v>97</v>
      </c>
      <c r="H498" t="s">
        <v>309</v>
      </c>
      <c r="I498" t="s">
        <v>1353</v>
      </c>
      <c r="J498" t="s">
        <v>170</v>
      </c>
      <c r="K498" s="45"/>
      <c r="L498" t="s">
        <v>119</v>
      </c>
      <c r="M498" t="s">
        <v>119</v>
      </c>
      <c r="N498" t="s">
        <v>120</v>
      </c>
      <c r="O498" s="91">
        <v>601371</v>
      </c>
      <c r="P498" t="s">
        <v>1872</v>
      </c>
      <c r="Q498" t="s">
        <v>78</v>
      </c>
      <c r="R498" s="107"/>
      <c r="S498" s="107"/>
      <c r="T498" s="107"/>
      <c r="U498" s="107"/>
      <c r="W498" s="6"/>
      <c r="Y498"/>
      <c r="AA498" s="107"/>
      <c r="AI498"/>
      <c r="AJ498"/>
      <c r="AK498"/>
      <c r="AL498"/>
      <c r="AM498"/>
      <c r="AN498" s="6"/>
      <c r="AO498" s="34"/>
      <c r="AP498" s="6"/>
      <c r="AQ498" s="174"/>
      <c r="AR498" s="6"/>
      <c r="AS498" s="34"/>
      <c r="AT498" s="6"/>
      <c r="AU498" s="34"/>
      <c r="AV498" s="6"/>
      <c r="AW498" s="34"/>
      <c r="AX498" s="6"/>
      <c r="AY498" s="34"/>
      <c r="BA498"/>
      <c r="BB498"/>
      <c r="BD498" s="107"/>
      <c r="BF498" s="6"/>
      <c r="BG498" s="6"/>
      <c r="BI498" s="45"/>
      <c r="BM498">
        <v>495</v>
      </c>
    </row>
    <row r="499" spans="1:65" x14ac:dyDescent="0.3">
      <c r="A499" t="s">
        <v>1873</v>
      </c>
      <c r="B499" s="124">
        <v>46139</v>
      </c>
      <c r="C499" t="s">
        <v>115</v>
      </c>
      <c r="D499" t="s">
        <v>141</v>
      </c>
      <c r="E499" t="s">
        <v>317</v>
      </c>
      <c r="F499" t="s">
        <v>318</v>
      </c>
      <c r="G499" t="s">
        <v>70</v>
      </c>
      <c r="H499" t="s">
        <v>127</v>
      </c>
      <c r="I499" t="s">
        <v>1103</v>
      </c>
      <c r="J499" t="s">
        <v>73</v>
      </c>
      <c r="K499" s="45"/>
      <c r="L499" t="s">
        <v>119</v>
      </c>
      <c r="M499" t="s">
        <v>119</v>
      </c>
      <c r="N499" t="s">
        <v>76</v>
      </c>
      <c r="O499" s="91">
        <v>48000000</v>
      </c>
      <c r="P499" t="s">
        <v>1874</v>
      </c>
      <c r="Q499" t="s">
        <v>78</v>
      </c>
      <c r="R499" s="107"/>
      <c r="S499" s="107"/>
      <c r="T499" s="107"/>
      <c r="U499" s="107"/>
      <c r="W499" s="6"/>
      <c r="Y499"/>
      <c r="AA499" s="107"/>
      <c r="AI499"/>
      <c r="AJ499"/>
      <c r="AK499"/>
      <c r="AL499"/>
      <c r="AM499"/>
      <c r="AN499" s="6"/>
      <c r="AO499" s="34"/>
      <c r="AP499" s="6"/>
      <c r="AQ499" s="174"/>
      <c r="AR499" s="6"/>
      <c r="AS499" s="34"/>
      <c r="AT499" s="6"/>
      <c r="AU499" s="34"/>
      <c r="AV499" s="6"/>
      <c r="AW499" s="34"/>
      <c r="AX499" s="6"/>
      <c r="AY499" s="34"/>
      <c r="BA499"/>
      <c r="BB499"/>
      <c r="BD499" s="107"/>
      <c r="BF499" s="6"/>
      <c r="BG499" s="6"/>
      <c r="BI499" s="45"/>
      <c r="BM499">
        <v>496</v>
      </c>
    </row>
    <row r="500" spans="1:65" x14ac:dyDescent="0.3">
      <c r="A500" t="s">
        <v>1875</v>
      </c>
      <c r="B500" s="124">
        <v>46139</v>
      </c>
      <c r="C500" t="s">
        <v>115</v>
      </c>
      <c r="D500" t="s">
        <v>141</v>
      </c>
      <c r="E500" t="s">
        <v>317</v>
      </c>
      <c r="F500" t="s">
        <v>318</v>
      </c>
      <c r="G500" t="s">
        <v>97</v>
      </c>
      <c r="H500" t="s">
        <v>181</v>
      </c>
      <c r="I500" t="s">
        <v>546</v>
      </c>
      <c r="J500" t="s">
        <v>170</v>
      </c>
      <c r="K500" s="45"/>
      <c r="L500" t="s">
        <v>119</v>
      </c>
      <c r="M500" t="s">
        <v>119</v>
      </c>
      <c r="N500" t="s">
        <v>120</v>
      </c>
      <c r="O500" s="91">
        <v>641711</v>
      </c>
      <c r="P500" t="s">
        <v>1876</v>
      </c>
      <c r="Q500" t="s">
        <v>78</v>
      </c>
      <c r="R500" s="107"/>
      <c r="S500" s="107"/>
      <c r="T500" s="107"/>
      <c r="U500" s="107"/>
      <c r="W500" s="6"/>
      <c r="Y500"/>
      <c r="AA500" s="107"/>
      <c r="AI500"/>
      <c r="AJ500"/>
      <c r="AK500"/>
      <c r="AL500"/>
      <c r="AM500"/>
      <c r="AN500" s="6"/>
      <c r="AO500" s="34"/>
      <c r="AP500" s="6"/>
      <c r="AQ500" s="174"/>
      <c r="AR500" s="6"/>
      <c r="AS500" s="34"/>
      <c r="AT500" s="6"/>
      <c r="AU500" s="34"/>
      <c r="AV500" s="6"/>
      <c r="AW500" s="34"/>
      <c r="AX500" s="6"/>
      <c r="AY500" s="34"/>
      <c r="BA500"/>
      <c r="BB500"/>
      <c r="BD500" s="107"/>
      <c r="BF500" s="6"/>
      <c r="BG500" s="6"/>
      <c r="BI500" s="45"/>
      <c r="BM500">
        <v>497</v>
      </c>
    </row>
    <row r="501" spans="1:65" x14ac:dyDescent="0.3">
      <c r="A501" t="s">
        <v>1877</v>
      </c>
      <c r="B501" s="124">
        <v>46139</v>
      </c>
      <c r="C501" t="s">
        <v>115</v>
      </c>
      <c r="D501" t="s">
        <v>141</v>
      </c>
      <c r="E501" t="s">
        <v>317</v>
      </c>
      <c r="F501" t="s">
        <v>318</v>
      </c>
      <c r="G501" t="s">
        <v>70</v>
      </c>
      <c r="H501" t="s">
        <v>127</v>
      </c>
      <c r="I501" t="s">
        <v>550</v>
      </c>
      <c r="J501" t="s">
        <v>73</v>
      </c>
      <c r="K501" s="45"/>
      <c r="L501" t="s">
        <v>119</v>
      </c>
      <c r="M501" t="s">
        <v>119</v>
      </c>
      <c r="N501" t="s">
        <v>76</v>
      </c>
      <c r="O501" s="91">
        <v>12000000</v>
      </c>
      <c r="P501" t="s">
        <v>1878</v>
      </c>
      <c r="Q501" t="s">
        <v>78</v>
      </c>
      <c r="R501" s="107"/>
      <c r="S501" s="107"/>
      <c r="T501" s="107"/>
      <c r="U501" s="107"/>
      <c r="W501" s="6"/>
      <c r="Y501"/>
      <c r="AA501" s="107"/>
      <c r="AI501"/>
      <c r="AJ501"/>
      <c r="AK501"/>
      <c r="AL501"/>
      <c r="AM501"/>
      <c r="AN501" s="6"/>
      <c r="AO501" s="34"/>
      <c r="AP501" s="6"/>
      <c r="AQ501" s="174"/>
      <c r="AR501" s="6"/>
      <c r="AS501" s="34"/>
      <c r="AT501" s="6"/>
      <c r="AU501" s="34"/>
      <c r="AV501" s="6"/>
      <c r="AW501" s="34"/>
      <c r="AX501" s="6"/>
      <c r="AY501" s="34"/>
      <c r="BA501"/>
      <c r="BB501"/>
      <c r="BD501" s="107"/>
      <c r="BF501" s="6"/>
      <c r="BG501" s="6"/>
      <c r="BI501" s="45"/>
      <c r="BM501">
        <v>498</v>
      </c>
    </row>
    <row r="502" spans="1:65" x14ac:dyDescent="0.3">
      <c r="A502" t="s">
        <v>1879</v>
      </c>
      <c r="B502" s="124">
        <v>46139</v>
      </c>
      <c r="C502" t="s">
        <v>115</v>
      </c>
      <c r="D502" t="s">
        <v>141</v>
      </c>
      <c r="E502" t="s">
        <v>317</v>
      </c>
      <c r="F502" t="s">
        <v>318</v>
      </c>
      <c r="G502" t="s">
        <v>136</v>
      </c>
      <c r="H502" t="s">
        <v>293</v>
      </c>
      <c r="I502" t="s">
        <v>294</v>
      </c>
      <c r="J502" t="s">
        <v>170</v>
      </c>
      <c r="K502" s="45"/>
      <c r="L502" t="s">
        <v>119</v>
      </c>
      <c r="M502" t="s">
        <v>119</v>
      </c>
      <c r="N502" t="s">
        <v>120</v>
      </c>
      <c r="O502" s="91">
        <v>1000000</v>
      </c>
      <c r="P502" t="s">
        <v>1880</v>
      </c>
      <c r="Q502" t="s">
        <v>78</v>
      </c>
      <c r="R502" s="107"/>
      <c r="S502" s="107"/>
      <c r="T502" s="107"/>
      <c r="U502" s="107"/>
      <c r="W502" s="6"/>
      <c r="Y502"/>
      <c r="AA502" s="107"/>
      <c r="AI502"/>
      <c r="AJ502"/>
      <c r="AK502"/>
      <c r="AL502"/>
      <c r="AM502"/>
      <c r="AN502" s="6"/>
      <c r="AO502" s="34"/>
      <c r="AP502" s="6"/>
      <c r="AQ502" s="174"/>
      <c r="AR502" s="6"/>
      <c r="AS502" s="34"/>
      <c r="AT502" s="6"/>
      <c r="AU502" s="34"/>
      <c r="AV502" s="6"/>
      <c r="AW502" s="34"/>
      <c r="AX502" s="6"/>
      <c r="AY502" s="34"/>
      <c r="BA502"/>
      <c r="BB502"/>
      <c r="BD502" s="107"/>
      <c r="BF502" s="6"/>
      <c r="BG502" s="6"/>
      <c r="BI502" s="45"/>
      <c r="BM502">
        <v>499</v>
      </c>
    </row>
    <row r="503" spans="1:65" x14ac:dyDescent="0.3">
      <c r="A503" t="s">
        <v>1881</v>
      </c>
      <c r="B503" s="124">
        <v>46139</v>
      </c>
      <c r="C503" t="s">
        <v>115</v>
      </c>
      <c r="D503" t="s">
        <v>141</v>
      </c>
      <c r="E503" t="s">
        <v>317</v>
      </c>
      <c r="F503" t="s">
        <v>318</v>
      </c>
      <c r="G503" t="s">
        <v>136</v>
      </c>
      <c r="H503" t="s">
        <v>168</v>
      </c>
      <c r="I503" t="s">
        <v>1882</v>
      </c>
      <c r="J503" t="s">
        <v>73</v>
      </c>
      <c r="K503" s="45"/>
      <c r="L503" t="s">
        <v>119</v>
      </c>
      <c r="M503" t="s">
        <v>119</v>
      </c>
      <c r="N503" t="s">
        <v>120</v>
      </c>
      <c r="O503" s="91">
        <v>3987223.79</v>
      </c>
      <c r="P503" t="s">
        <v>1883</v>
      </c>
      <c r="Q503" t="s">
        <v>78</v>
      </c>
      <c r="R503" s="107"/>
      <c r="S503" s="107"/>
      <c r="T503" s="107"/>
      <c r="U503" s="107"/>
      <c r="W503" s="6"/>
      <c r="Y503"/>
      <c r="AA503" s="107"/>
      <c r="AI503"/>
      <c r="AJ503"/>
      <c r="AK503"/>
      <c r="AL503"/>
      <c r="AM503"/>
      <c r="AN503" s="6"/>
      <c r="AO503" s="34"/>
      <c r="AP503" s="6"/>
      <c r="AQ503" s="174"/>
      <c r="AR503" s="6"/>
      <c r="AS503" s="34"/>
      <c r="AT503" s="6"/>
      <c r="AU503" s="34"/>
      <c r="AV503" s="6"/>
      <c r="AW503" s="34"/>
      <c r="AX503" s="6"/>
      <c r="AY503" s="34"/>
      <c r="BA503"/>
      <c r="BB503"/>
      <c r="BD503" s="107"/>
      <c r="BF503" s="6"/>
      <c r="BG503" s="6"/>
      <c r="BI503" s="45"/>
      <c r="BM503">
        <v>500</v>
      </c>
    </row>
    <row r="504" spans="1:65" x14ac:dyDescent="0.3">
      <c r="A504" t="s">
        <v>1884</v>
      </c>
      <c r="B504" s="124">
        <v>46139</v>
      </c>
      <c r="C504" t="s">
        <v>66</v>
      </c>
      <c r="D504" t="s">
        <v>141</v>
      </c>
      <c r="E504" t="s">
        <v>317</v>
      </c>
      <c r="F504" t="s">
        <v>318</v>
      </c>
      <c r="G504" t="s">
        <v>136</v>
      </c>
      <c r="H504" t="s">
        <v>1885</v>
      </c>
      <c r="I504" t="s">
        <v>1886</v>
      </c>
      <c r="J504" t="s">
        <v>118</v>
      </c>
      <c r="K504" s="45" t="s">
        <v>1887</v>
      </c>
      <c r="L504" t="s">
        <v>66</v>
      </c>
      <c r="M504" t="s">
        <v>66</v>
      </c>
      <c r="N504" t="s">
        <v>120</v>
      </c>
      <c r="O504" s="91">
        <v>150000</v>
      </c>
      <c r="P504" t="s">
        <v>1888</v>
      </c>
      <c r="Q504" t="s">
        <v>78</v>
      </c>
      <c r="R504" s="107"/>
      <c r="S504" s="107"/>
      <c r="T504" s="107"/>
      <c r="U504" s="107"/>
      <c r="W504" s="6"/>
      <c r="Y504"/>
      <c r="AA504" s="107"/>
      <c r="AI504"/>
      <c r="AJ504"/>
      <c r="AK504"/>
      <c r="AL504"/>
      <c r="AM504"/>
      <c r="AN504" s="6"/>
      <c r="AO504" s="34"/>
      <c r="AP504" s="6"/>
      <c r="AQ504" s="174"/>
      <c r="AR504" s="6"/>
      <c r="AS504" s="34"/>
      <c r="AT504" s="6"/>
      <c r="AU504" s="34"/>
      <c r="AV504" s="6"/>
      <c r="AW504" s="34"/>
      <c r="AX504" s="6"/>
      <c r="AY504" s="34"/>
      <c r="BA504"/>
      <c r="BB504"/>
      <c r="BD504" s="107"/>
      <c r="BF504" s="6"/>
      <c r="BG504" s="6"/>
      <c r="BI504" s="45"/>
      <c r="BM504">
        <v>501</v>
      </c>
    </row>
    <row r="505" spans="1:65" x14ac:dyDescent="0.3">
      <c r="A505" t="s">
        <v>1889</v>
      </c>
      <c r="B505" s="124">
        <v>46139</v>
      </c>
      <c r="C505" t="s">
        <v>115</v>
      </c>
      <c r="D505" t="s">
        <v>141</v>
      </c>
      <c r="E505" t="s">
        <v>317</v>
      </c>
      <c r="F505" t="s">
        <v>318</v>
      </c>
      <c r="G505" t="s">
        <v>70</v>
      </c>
      <c r="H505" t="s">
        <v>127</v>
      </c>
      <c r="I505" t="s">
        <v>128</v>
      </c>
      <c r="J505" t="s">
        <v>118</v>
      </c>
      <c r="K505" s="45"/>
      <c r="L505" t="s">
        <v>119</v>
      </c>
      <c r="M505" t="s">
        <v>119</v>
      </c>
      <c r="N505" t="s">
        <v>76</v>
      </c>
      <c r="O505" s="91">
        <v>45000</v>
      </c>
      <c r="P505" t="s">
        <v>1890</v>
      </c>
      <c r="Q505" t="s">
        <v>78</v>
      </c>
      <c r="R505" s="107"/>
      <c r="S505" s="107"/>
      <c r="T505" s="107"/>
      <c r="U505" s="107"/>
      <c r="W505" s="6"/>
      <c r="Y505"/>
      <c r="AA505" s="107"/>
      <c r="AI505"/>
      <c r="AJ505"/>
      <c r="AK505"/>
      <c r="AL505"/>
      <c r="AM505"/>
      <c r="AN505" s="6"/>
      <c r="AO505" s="34"/>
      <c r="AP505" s="6"/>
      <c r="AQ505" s="174"/>
      <c r="AR505" s="6"/>
      <c r="AS505" s="34"/>
      <c r="AT505" s="6"/>
      <c r="AU505" s="34"/>
      <c r="AV505" s="6"/>
      <c r="AW505" s="34"/>
      <c r="AX505" s="6"/>
      <c r="AY505" s="34"/>
      <c r="BA505"/>
      <c r="BB505"/>
      <c r="BD505" s="107"/>
      <c r="BF505" s="6"/>
      <c r="BG505" s="6"/>
      <c r="BI505" s="45"/>
      <c r="BM505">
        <v>502</v>
      </c>
    </row>
    <row r="506" spans="1:65" x14ac:dyDescent="0.3">
      <c r="A506" t="s">
        <v>1891</v>
      </c>
      <c r="B506" s="124">
        <v>46139</v>
      </c>
      <c r="C506" t="s">
        <v>115</v>
      </c>
      <c r="D506" t="s">
        <v>141</v>
      </c>
      <c r="E506" t="s">
        <v>317</v>
      </c>
      <c r="F506" t="s">
        <v>318</v>
      </c>
      <c r="G506" t="s">
        <v>97</v>
      </c>
      <c r="H506" t="s">
        <v>632</v>
      </c>
      <c r="I506" t="s">
        <v>633</v>
      </c>
      <c r="J506" t="s">
        <v>118</v>
      </c>
      <c r="K506" s="45"/>
      <c r="L506" t="s">
        <v>119</v>
      </c>
      <c r="M506" t="s">
        <v>119</v>
      </c>
      <c r="N506" t="s">
        <v>120</v>
      </c>
      <c r="O506" s="91">
        <v>45000</v>
      </c>
      <c r="P506" t="s">
        <v>1892</v>
      </c>
      <c r="Q506" t="s">
        <v>78</v>
      </c>
      <c r="R506" s="107"/>
      <c r="S506" s="107"/>
      <c r="T506" s="107"/>
      <c r="U506" s="107"/>
      <c r="W506" s="6"/>
      <c r="Y506"/>
      <c r="AA506" s="107"/>
      <c r="AI506"/>
      <c r="AJ506"/>
      <c r="AK506"/>
      <c r="AL506"/>
      <c r="AM506"/>
      <c r="AN506" s="6"/>
      <c r="AO506" s="34"/>
      <c r="AP506" s="6"/>
      <c r="AQ506" s="174"/>
      <c r="AR506" s="6"/>
      <c r="AS506" s="34"/>
      <c r="AT506" s="6"/>
      <c r="AU506" s="34"/>
      <c r="AV506" s="6"/>
      <c r="AW506" s="34"/>
      <c r="AX506" s="6"/>
      <c r="AY506" s="34"/>
      <c r="BA506"/>
      <c r="BB506"/>
      <c r="BD506" s="107"/>
      <c r="BF506" s="6"/>
      <c r="BG506" s="6"/>
      <c r="BI506" s="45"/>
      <c r="BM506">
        <v>503</v>
      </c>
    </row>
    <row r="507" spans="1:65" x14ac:dyDescent="0.3">
      <c r="A507" t="s">
        <v>1893</v>
      </c>
      <c r="B507" s="124">
        <v>46139</v>
      </c>
      <c r="C507" t="s">
        <v>133</v>
      </c>
      <c r="D507" t="s">
        <v>141</v>
      </c>
      <c r="E507" t="s">
        <v>1036</v>
      </c>
      <c r="F507" t="s">
        <v>1037</v>
      </c>
      <c r="G507" t="s">
        <v>70</v>
      </c>
      <c r="H507" t="s">
        <v>287</v>
      </c>
      <c r="I507" t="s">
        <v>288</v>
      </c>
      <c r="J507" t="s">
        <v>73</v>
      </c>
      <c r="K507" s="45"/>
      <c r="L507" t="s">
        <v>133</v>
      </c>
      <c r="M507" t="s">
        <v>133</v>
      </c>
      <c r="N507" t="s">
        <v>76</v>
      </c>
      <c r="O507" s="91">
        <v>40000000</v>
      </c>
      <c r="P507" t="s">
        <v>1894</v>
      </c>
      <c r="Q507" t="s">
        <v>78</v>
      </c>
      <c r="R507" s="107"/>
      <c r="S507" s="107"/>
      <c r="T507" s="107"/>
      <c r="U507" s="107"/>
      <c r="W507" s="6"/>
      <c r="Y507"/>
      <c r="AA507" s="107"/>
      <c r="AI507"/>
      <c r="AJ507"/>
      <c r="AK507"/>
      <c r="AL507"/>
      <c r="AM507"/>
      <c r="AN507" s="6"/>
      <c r="AO507" s="34"/>
      <c r="AP507" s="6"/>
      <c r="AQ507" s="174"/>
      <c r="AR507" s="6"/>
      <c r="AS507" s="34"/>
      <c r="AT507" s="6"/>
      <c r="AU507" s="34"/>
      <c r="AV507" s="6"/>
      <c r="AW507" s="34"/>
      <c r="AX507" s="6"/>
      <c r="AY507" s="34"/>
      <c r="BA507"/>
      <c r="BB507"/>
      <c r="BD507" s="107"/>
      <c r="BF507" s="6"/>
      <c r="BG507" s="6"/>
      <c r="BI507" s="45"/>
      <c r="BM507">
        <v>504</v>
      </c>
    </row>
    <row r="508" spans="1:65" x14ac:dyDescent="0.3">
      <c r="A508" t="s">
        <v>1895</v>
      </c>
      <c r="B508" s="124">
        <v>46139</v>
      </c>
      <c r="C508" t="s">
        <v>66</v>
      </c>
      <c r="D508" t="s">
        <v>141</v>
      </c>
      <c r="E508" t="s">
        <v>317</v>
      </c>
      <c r="F508" t="s">
        <v>318</v>
      </c>
      <c r="G508" t="s">
        <v>97</v>
      </c>
      <c r="H508" t="s">
        <v>632</v>
      </c>
      <c r="I508" t="s">
        <v>643</v>
      </c>
      <c r="J508" t="s">
        <v>118</v>
      </c>
      <c r="K508" s="45" t="s">
        <v>1896</v>
      </c>
      <c r="L508" t="s">
        <v>66</v>
      </c>
      <c r="M508" t="s">
        <v>66</v>
      </c>
      <c r="N508" t="s">
        <v>120</v>
      </c>
      <c r="O508" s="91">
        <v>130000</v>
      </c>
      <c r="P508" t="s">
        <v>1897</v>
      </c>
      <c r="Q508" t="s">
        <v>78</v>
      </c>
      <c r="R508" s="107"/>
      <c r="S508" s="107"/>
      <c r="T508" s="107"/>
      <c r="U508" s="107"/>
      <c r="W508" s="6"/>
      <c r="Y508"/>
      <c r="AA508" s="107"/>
      <c r="AI508"/>
      <c r="AJ508"/>
      <c r="AK508"/>
      <c r="AL508"/>
      <c r="AM508"/>
      <c r="AN508" s="6"/>
      <c r="AO508" s="34"/>
      <c r="AP508" s="6"/>
      <c r="AQ508" s="174"/>
      <c r="AR508" s="6"/>
      <c r="AS508" s="34"/>
      <c r="AT508" s="6"/>
      <c r="AU508" s="34"/>
      <c r="AV508" s="6"/>
      <c r="AW508" s="34"/>
      <c r="AX508" s="6"/>
      <c r="AY508" s="34"/>
      <c r="BA508"/>
      <c r="BB508"/>
      <c r="BD508" s="107"/>
      <c r="BF508" s="6"/>
      <c r="BG508" s="6"/>
      <c r="BI508" s="45"/>
      <c r="BM508">
        <v>505</v>
      </c>
    </row>
    <row r="509" spans="1:65" x14ac:dyDescent="0.3">
      <c r="A509" t="s">
        <v>1898</v>
      </c>
      <c r="B509" s="124">
        <v>46139</v>
      </c>
      <c r="C509" t="s">
        <v>133</v>
      </c>
      <c r="D509" t="s">
        <v>141</v>
      </c>
      <c r="E509" t="s">
        <v>346</v>
      </c>
      <c r="F509" t="s">
        <v>1899</v>
      </c>
      <c r="G509" t="s">
        <v>136</v>
      </c>
      <c r="H509" t="s">
        <v>610</v>
      </c>
      <c r="I509" t="s">
        <v>611</v>
      </c>
      <c r="J509" t="s">
        <v>73</v>
      </c>
      <c r="K509" s="45"/>
      <c r="L509" t="s">
        <v>133</v>
      </c>
      <c r="M509" t="s">
        <v>133</v>
      </c>
      <c r="N509" t="s">
        <v>120</v>
      </c>
      <c r="O509" s="91">
        <v>1890001.15</v>
      </c>
      <c r="P509" t="s">
        <v>1900</v>
      </c>
      <c r="Q509" t="s">
        <v>78</v>
      </c>
      <c r="R509" s="107"/>
      <c r="S509" s="107"/>
      <c r="T509" s="107"/>
      <c r="U509" s="107"/>
      <c r="W509" s="6"/>
      <c r="Y509"/>
      <c r="AA509" s="107"/>
      <c r="AI509"/>
      <c r="AJ509"/>
      <c r="AK509"/>
      <c r="AL509"/>
      <c r="AM509"/>
      <c r="AN509" s="6"/>
      <c r="AO509" s="34"/>
      <c r="AP509" s="6"/>
      <c r="AQ509" s="174"/>
      <c r="AR509" s="6"/>
      <c r="AS509" s="34"/>
      <c r="AT509" s="6"/>
      <c r="AU509" s="34"/>
      <c r="AV509" s="6"/>
      <c r="AW509" s="34"/>
      <c r="AX509" s="6"/>
      <c r="AY509" s="34"/>
      <c r="BA509"/>
      <c r="BB509"/>
      <c r="BD509" s="107"/>
      <c r="BF509" s="6"/>
      <c r="BG509" s="6"/>
      <c r="BI509" s="45"/>
      <c r="BM509">
        <v>506</v>
      </c>
    </row>
    <row r="510" spans="1:65" x14ac:dyDescent="0.3">
      <c r="A510" t="s">
        <v>1901</v>
      </c>
      <c r="B510" s="124">
        <v>46140</v>
      </c>
      <c r="C510" t="s">
        <v>115</v>
      </c>
      <c r="D510" t="s">
        <v>141</v>
      </c>
      <c r="E510" t="s">
        <v>587</v>
      </c>
      <c r="F510" t="s">
        <v>215</v>
      </c>
      <c r="G510" t="s">
        <v>97</v>
      </c>
      <c r="H510" t="s">
        <v>302</v>
      </c>
      <c r="I510" t="s">
        <v>306</v>
      </c>
      <c r="J510" t="s">
        <v>118</v>
      </c>
      <c r="K510" s="45"/>
      <c r="L510" t="s">
        <v>119</v>
      </c>
      <c r="M510" t="s">
        <v>119</v>
      </c>
      <c r="N510" t="s">
        <v>120</v>
      </c>
      <c r="O510" s="91">
        <v>329000</v>
      </c>
      <c r="P510" t="s">
        <v>1902</v>
      </c>
      <c r="Q510" t="s">
        <v>78</v>
      </c>
      <c r="R510" s="107"/>
      <c r="S510" s="107"/>
      <c r="T510" s="107"/>
      <c r="U510" s="107"/>
      <c r="W510" s="6"/>
      <c r="Y510"/>
      <c r="AA510" s="107"/>
      <c r="AI510"/>
      <c r="AJ510"/>
      <c r="AK510"/>
      <c r="AL510"/>
      <c r="AM510"/>
      <c r="AN510" s="6"/>
      <c r="AO510" s="34"/>
      <c r="AP510" s="6"/>
      <c r="AQ510" s="174"/>
      <c r="AR510" s="6"/>
      <c r="AS510" s="34"/>
      <c r="AT510" s="6"/>
      <c r="AU510" s="34"/>
      <c r="AV510" s="6"/>
      <c r="AW510" s="34"/>
      <c r="AX510" s="6"/>
      <c r="AY510" s="34"/>
      <c r="BA510"/>
      <c r="BB510"/>
      <c r="BD510" s="107"/>
      <c r="BF510" s="6"/>
      <c r="BG510" s="6"/>
      <c r="BI510" s="45"/>
      <c r="BM510">
        <v>507</v>
      </c>
    </row>
    <row r="511" spans="1:65" x14ac:dyDescent="0.3">
      <c r="A511" t="s">
        <v>1903</v>
      </c>
      <c r="B511" s="124">
        <v>46140</v>
      </c>
      <c r="C511" t="s">
        <v>115</v>
      </c>
      <c r="D511" t="s">
        <v>141</v>
      </c>
      <c r="E511" t="s">
        <v>587</v>
      </c>
      <c r="F511" t="s">
        <v>215</v>
      </c>
      <c r="G511" t="s">
        <v>97</v>
      </c>
      <c r="H511" t="s">
        <v>116</v>
      </c>
      <c r="I511" t="s">
        <v>765</v>
      </c>
      <c r="J511" t="s">
        <v>73</v>
      </c>
      <c r="K511" s="45"/>
      <c r="L511" t="s">
        <v>119</v>
      </c>
      <c r="M511" t="s">
        <v>119</v>
      </c>
      <c r="N511" t="s">
        <v>120</v>
      </c>
      <c r="O511" s="91">
        <v>2590886.2200000002</v>
      </c>
      <c r="P511" t="s">
        <v>1904</v>
      </c>
      <c r="Q511" t="s">
        <v>78</v>
      </c>
      <c r="R511" s="107"/>
      <c r="S511" s="107"/>
      <c r="T511" s="107"/>
      <c r="U511" s="107"/>
      <c r="W511" s="6"/>
      <c r="Y511"/>
      <c r="AA511" s="107"/>
      <c r="AI511"/>
      <c r="AJ511"/>
      <c r="AK511"/>
      <c r="AL511"/>
      <c r="AM511"/>
      <c r="AN511" s="6"/>
      <c r="AO511" s="34"/>
      <c r="AP511" s="6"/>
      <c r="AQ511" s="174"/>
      <c r="AR511" s="6"/>
      <c r="AS511" s="34"/>
      <c r="AT511" s="6"/>
      <c r="AU511" s="34"/>
      <c r="AV511" s="6"/>
      <c r="AW511" s="34"/>
      <c r="AX511" s="6"/>
      <c r="AY511" s="34"/>
      <c r="BA511"/>
      <c r="BB511"/>
      <c r="BD511" s="107"/>
      <c r="BF511" s="6"/>
      <c r="BG511" s="6"/>
      <c r="BI511" s="45"/>
      <c r="BM511">
        <v>508</v>
      </c>
    </row>
    <row r="512" spans="1:65" x14ac:dyDescent="0.3">
      <c r="A512" t="s">
        <v>1905</v>
      </c>
      <c r="B512" s="124">
        <v>46140</v>
      </c>
      <c r="C512" t="s">
        <v>115</v>
      </c>
      <c r="D512" t="s">
        <v>141</v>
      </c>
      <c r="E512" t="s">
        <v>587</v>
      </c>
      <c r="F512" t="s">
        <v>215</v>
      </c>
      <c r="G512" t="s">
        <v>97</v>
      </c>
      <c r="H512" t="s">
        <v>116</v>
      </c>
      <c r="I512" t="s">
        <v>765</v>
      </c>
      <c r="J512" t="s">
        <v>73</v>
      </c>
      <c r="K512" s="45"/>
      <c r="L512" t="s">
        <v>119</v>
      </c>
      <c r="M512" t="s">
        <v>119</v>
      </c>
      <c r="N512" t="s">
        <v>120</v>
      </c>
      <c r="O512" s="91">
        <v>2590886.2200000002</v>
      </c>
      <c r="P512" t="s">
        <v>1906</v>
      </c>
      <c r="Q512" t="s">
        <v>78</v>
      </c>
      <c r="R512" s="107"/>
      <c r="S512" s="107"/>
      <c r="T512" s="107"/>
      <c r="U512" s="107"/>
      <c r="W512" s="6"/>
      <c r="Y512"/>
      <c r="AA512" s="107"/>
      <c r="AI512"/>
      <c r="AJ512"/>
      <c r="AK512"/>
      <c r="AL512"/>
      <c r="AM512"/>
      <c r="AN512" s="6"/>
      <c r="AO512" s="34"/>
      <c r="AP512" s="6"/>
      <c r="AQ512" s="174"/>
      <c r="AR512" s="6"/>
      <c r="AS512" s="34"/>
      <c r="AT512" s="6"/>
      <c r="AU512" s="34"/>
      <c r="AV512" s="6"/>
      <c r="AW512" s="34"/>
      <c r="AX512" s="6"/>
      <c r="AY512" s="34"/>
      <c r="BA512"/>
      <c r="BB512"/>
      <c r="BD512" s="107"/>
      <c r="BF512" s="6"/>
      <c r="BG512" s="6"/>
      <c r="BI512" s="45"/>
      <c r="BM512">
        <v>509</v>
      </c>
    </row>
    <row r="513" spans="1:65" x14ac:dyDescent="0.3">
      <c r="A513" t="s">
        <v>1907</v>
      </c>
      <c r="B513" s="124">
        <v>46140</v>
      </c>
      <c r="C513" t="s">
        <v>115</v>
      </c>
      <c r="D513" t="s">
        <v>141</v>
      </c>
      <c r="E513" t="s">
        <v>587</v>
      </c>
      <c r="F513" t="s">
        <v>215</v>
      </c>
      <c r="G513" t="s">
        <v>97</v>
      </c>
      <c r="H513" t="s">
        <v>116</v>
      </c>
      <c r="I513" t="s">
        <v>117</v>
      </c>
      <c r="J513" t="s">
        <v>73</v>
      </c>
      <c r="K513" s="45"/>
      <c r="L513" t="s">
        <v>119</v>
      </c>
      <c r="M513" t="s">
        <v>119</v>
      </c>
      <c r="N513" t="s">
        <v>120</v>
      </c>
      <c r="O513" s="91">
        <v>3134502.64</v>
      </c>
      <c r="P513" t="s">
        <v>1908</v>
      </c>
      <c r="Q513" t="s">
        <v>78</v>
      </c>
      <c r="R513" s="107"/>
      <c r="S513" s="107"/>
      <c r="T513" s="107"/>
      <c r="U513" s="107"/>
      <c r="W513" s="6"/>
      <c r="Y513"/>
      <c r="AA513" s="107"/>
      <c r="AI513"/>
      <c r="AJ513"/>
      <c r="AK513"/>
      <c r="AL513"/>
      <c r="AM513"/>
      <c r="AN513" s="6"/>
      <c r="AO513" s="34"/>
      <c r="AP513" s="6"/>
      <c r="AQ513" s="174"/>
      <c r="AR513" s="6"/>
      <c r="AS513" s="34"/>
      <c r="AT513" s="6"/>
      <c r="AU513" s="34"/>
      <c r="AV513" s="6"/>
      <c r="AW513" s="34"/>
      <c r="AX513" s="6"/>
      <c r="AY513" s="34"/>
      <c r="BA513"/>
      <c r="BB513"/>
      <c r="BD513" s="107"/>
      <c r="BF513" s="6"/>
      <c r="BG513" s="6"/>
      <c r="BI513" s="45"/>
      <c r="BM513">
        <v>510</v>
      </c>
    </row>
    <row r="514" spans="1:65" x14ac:dyDescent="0.3">
      <c r="A514" t="s">
        <v>1909</v>
      </c>
      <c r="B514" s="124">
        <v>46140</v>
      </c>
      <c r="C514" t="s">
        <v>115</v>
      </c>
      <c r="D514" t="s">
        <v>141</v>
      </c>
      <c r="E514" t="s">
        <v>134</v>
      </c>
      <c r="F514" t="s">
        <v>1309</v>
      </c>
      <c r="G514" t="s">
        <v>70</v>
      </c>
      <c r="H514" t="s">
        <v>216</v>
      </c>
      <c r="I514" t="s">
        <v>1312</v>
      </c>
      <c r="J514" t="s">
        <v>170</v>
      </c>
      <c r="K514" s="45"/>
      <c r="L514" t="s">
        <v>119</v>
      </c>
      <c r="M514" t="s">
        <v>119</v>
      </c>
      <c r="N514" t="s">
        <v>76</v>
      </c>
      <c r="O514" s="91">
        <v>1500000</v>
      </c>
      <c r="P514" t="s">
        <v>1910</v>
      </c>
      <c r="Q514" t="s">
        <v>78</v>
      </c>
      <c r="R514" s="107"/>
      <c r="S514" s="107"/>
      <c r="T514" s="107"/>
      <c r="U514" s="107"/>
      <c r="W514" s="6"/>
      <c r="Y514"/>
      <c r="AA514" s="107"/>
      <c r="AI514"/>
      <c r="AJ514"/>
      <c r="AK514"/>
      <c r="AL514"/>
      <c r="AM514"/>
      <c r="AN514" s="6"/>
      <c r="AO514" s="34"/>
      <c r="AP514" s="6"/>
      <c r="AQ514" s="174"/>
      <c r="AR514" s="6"/>
      <c r="AS514" s="34"/>
      <c r="AT514" s="6"/>
      <c r="AU514" s="34"/>
      <c r="AV514" s="6"/>
      <c r="AW514" s="34"/>
      <c r="AX514" s="6"/>
      <c r="AY514" s="34"/>
      <c r="BA514"/>
      <c r="BB514"/>
      <c r="BD514" s="107"/>
      <c r="BF514" s="6"/>
      <c r="BG514" s="6"/>
      <c r="BI514" s="45"/>
      <c r="BM514">
        <v>511</v>
      </c>
    </row>
    <row r="515" spans="1:65" x14ac:dyDescent="0.3">
      <c r="A515" t="s">
        <v>1911</v>
      </c>
      <c r="B515" s="124">
        <v>46140</v>
      </c>
      <c r="C515" t="s">
        <v>115</v>
      </c>
      <c r="D515" t="s">
        <v>141</v>
      </c>
      <c r="E515" t="s">
        <v>134</v>
      </c>
      <c r="F515" t="s">
        <v>1309</v>
      </c>
      <c r="G515" t="s">
        <v>70</v>
      </c>
      <c r="H515" t="s">
        <v>319</v>
      </c>
      <c r="I515" t="s">
        <v>579</v>
      </c>
      <c r="J515" t="s">
        <v>73</v>
      </c>
      <c r="K515" s="45"/>
      <c r="L515" t="s">
        <v>119</v>
      </c>
      <c r="M515" t="s">
        <v>119</v>
      </c>
      <c r="N515" t="s">
        <v>76</v>
      </c>
      <c r="O515" s="91">
        <v>12698000</v>
      </c>
      <c r="P515" t="s">
        <v>1912</v>
      </c>
      <c r="Q515" t="s">
        <v>78</v>
      </c>
      <c r="R515" s="107"/>
      <c r="S515" s="107"/>
      <c r="T515" s="107"/>
      <c r="U515" s="107"/>
      <c r="W515" s="6"/>
      <c r="Y515"/>
      <c r="AA515" s="107"/>
      <c r="AI515"/>
      <c r="AJ515"/>
      <c r="AK515"/>
      <c r="AL515"/>
      <c r="AM515"/>
      <c r="AN515" s="6"/>
      <c r="AO515" s="34"/>
      <c r="AP515" s="6"/>
      <c r="AQ515" s="174"/>
      <c r="AR515" s="6"/>
      <c r="AS515" s="34"/>
      <c r="AT515" s="6"/>
      <c r="AU515" s="34"/>
      <c r="AV515" s="6"/>
      <c r="AW515" s="34"/>
      <c r="AX515" s="6"/>
      <c r="AY515" s="34"/>
      <c r="BA515"/>
      <c r="BB515"/>
      <c r="BD515" s="107"/>
      <c r="BF515" s="6"/>
      <c r="BG515" s="6"/>
      <c r="BI515" s="45"/>
      <c r="BM515">
        <v>512</v>
      </c>
    </row>
    <row r="516" spans="1:65" x14ac:dyDescent="0.3">
      <c r="A516" t="s">
        <v>1913</v>
      </c>
      <c r="B516" s="124">
        <v>46140</v>
      </c>
      <c r="C516" t="s">
        <v>115</v>
      </c>
      <c r="D516" t="s">
        <v>141</v>
      </c>
      <c r="E516" t="s">
        <v>134</v>
      </c>
      <c r="F516" t="s">
        <v>1309</v>
      </c>
      <c r="G516" t="s">
        <v>136</v>
      </c>
      <c r="H516" t="s">
        <v>168</v>
      </c>
      <c r="I516" t="s">
        <v>647</v>
      </c>
      <c r="J516" t="s">
        <v>73</v>
      </c>
      <c r="K516" s="45"/>
      <c r="L516" t="s">
        <v>119</v>
      </c>
      <c r="M516" t="s">
        <v>119</v>
      </c>
      <c r="N516" t="s">
        <v>76</v>
      </c>
      <c r="O516" s="91">
        <v>36888000</v>
      </c>
      <c r="P516" t="s">
        <v>1914</v>
      </c>
      <c r="Q516" t="s">
        <v>78</v>
      </c>
      <c r="R516" s="107"/>
      <c r="S516" s="107"/>
      <c r="T516" s="107"/>
      <c r="U516" s="107"/>
      <c r="W516" s="6"/>
      <c r="Y516"/>
      <c r="AA516" s="107"/>
      <c r="AI516"/>
      <c r="AJ516"/>
      <c r="AK516"/>
      <c r="AL516"/>
      <c r="AM516"/>
      <c r="AN516" s="6"/>
      <c r="AO516" s="34"/>
      <c r="AP516" s="6"/>
      <c r="AQ516" s="174"/>
      <c r="AR516" s="6"/>
      <c r="AS516" s="34"/>
      <c r="AT516" s="6"/>
      <c r="AU516" s="34"/>
      <c r="AV516" s="6"/>
      <c r="AW516" s="34"/>
      <c r="AX516" s="6"/>
      <c r="AY516" s="34"/>
      <c r="BA516"/>
      <c r="BB516"/>
      <c r="BD516" s="107"/>
      <c r="BF516" s="6"/>
      <c r="BG516" s="6"/>
      <c r="BI516" s="45"/>
      <c r="BM516">
        <v>513</v>
      </c>
    </row>
    <row r="517" spans="1:65" x14ac:dyDescent="0.3">
      <c r="A517" t="s">
        <v>1915</v>
      </c>
      <c r="B517" s="124">
        <v>46140</v>
      </c>
      <c r="C517" t="s">
        <v>115</v>
      </c>
      <c r="D517" t="s">
        <v>141</v>
      </c>
      <c r="E517" t="s">
        <v>134</v>
      </c>
      <c r="F517" t="s">
        <v>1309</v>
      </c>
      <c r="G517" t="s">
        <v>70</v>
      </c>
      <c r="H517" t="s">
        <v>127</v>
      </c>
      <c r="I517" t="s">
        <v>235</v>
      </c>
      <c r="J517" t="s">
        <v>170</v>
      </c>
      <c r="K517" s="45"/>
      <c r="L517" t="s">
        <v>119</v>
      </c>
      <c r="M517" t="s">
        <v>119</v>
      </c>
      <c r="N517" t="s">
        <v>76</v>
      </c>
      <c r="O517" s="91">
        <v>1740000</v>
      </c>
      <c r="P517" t="s">
        <v>1916</v>
      </c>
      <c r="Q517" t="s">
        <v>78</v>
      </c>
      <c r="R517" s="107"/>
      <c r="S517" s="107"/>
      <c r="T517" s="107"/>
      <c r="U517" s="107"/>
      <c r="W517" s="6"/>
      <c r="Y517"/>
      <c r="AA517" s="107"/>
      <c r="AI517"/>
      <c r="AJ517"/>
      <c r="AK517"/>
      <c r="AL517"/>
      <c r="AM517"/>
      <c r="AN517" s="6"/>
      <c r="AO517" s="34"/>
      <c r="AP517" s="6"/>
      <c r="AQ517" s="174"/>
      <c r="AR517" s="6"/>
      <c r="AS517" s="34"/>
      <c r="AT517" s="6"/>
      <c r="AU517" s="34"/>
      <c r="AV517" s="6"/>
      <c r="AW517" s="34"/>
      <c r="AX517" s="6"/>
      <c r="AY517" s="34"/>
      <c r="BA517"/>
      <c r="BB517"/>
      <c r="BD517" s="107"/>
      <c r="BF517" s="6"/>
      <c r="BG517" s="6"/>
      <c r="BI517" s="45"/>
      <c r="BM517">
        <v>514</v>
      </c>
    </row>
    <row r="518" spans="1:65" x14ac:dyDescent="0.3">
      <c r="A518" t="s">
        <v>1917</v>
      </c>
      <c r="B518" s="124">
        <v>46140</v>
      </c>
      <c r="C518" t="s">
        <v>115</v>
      </c>
      <c r="D518" t="s">
        <v>141</v>
      </c>
      <c r="E518" t="s">
        <v>134</v>
      </c>
      <c r="F518" t="s">
        <v>1309</v>
      </c>
      <c r="G518" t="s">
        <v>70</v>
      </c>
      <c r="H518" t="s">
        <v>127</v>
      </c>
      <c r="I518" t="s">
        <v>389</v>
      </c>
      <c r="J518" t="s">
        <v>118</v>
      </c>
      <c r="K518" s="45"/>
      <c r="L518" t="s">
        <v>119</v>
      </c>
      <c r="M518" t="s">
        <v>119</v>
      </c>
      <c r="N518" t="s">
        <v>76</v>
      </c>
      <c r="O518" s="91">
        <v>536117</v>
      </c>
      <c r="P518" t="s">
        <v>1918</v>
      </c>
      <c r="Q518" t="s">
        <v>78</v>
      </c>
      <c r="R518" s="107"/>
      <c r="S518" s="107"/>
      <c r="T518" s="107"/>
      <c r="U518" s="107"/>
      <c r="W518" s="6"/>
      <c r="Y518"/>
      <c r="AA518" s="107"/>
      <c r="AI518"/>
      <c r="AJ518"/>
      <c r="AK518"/>
      <c r="AL518"/>
      <c r="AM518"/>
      <c r="AN518" s="6"/>
      <c r="AO518" s="34"/>
      <c r="AP518" s="6"/>
      <c r="AQ518" s="174"/>
      <c r="AR518" s="6"/>
      <c r="AS518" s="34"/>
      <c r="AT518" s="6"/>
      <c r="AU518" s="34"/>
      <c r="AV518" s="6"/>
      <c r="AW518" s="34"/>
      <c r="AX518" s="6"/>
      <c r="AY518" s="34"/>
      <c r="BA518"/>
      <c r="BB518"/>
      <c r="BD518" s="107"/>
      <c r="BF518" s="6"/>
      <c r="BG518" s="6"/>
      <c r="BI518" s="45"/>
      <c r="BM518">
        <v>515</v>
      </c>
    </row>
    <row r="519" spans="1:65" x14ac:dyDescent="0.3">
      <c r="A519" t="s">
        <v>1919</v>
      </c>
      <c r="B519" s="124">
        <v>46140</v>
      </c>
      <c r="C519" t="s">
        <v>133</v>
      </c>
      <c r="D519" t="s">
        <v>141</v>
      </c>
      <c r="E519" t="s">
        <v>134</v>
      </c>
      <c r="F519" t="s">
        <v>1309</v>
      </c>
      <c r="G519" t="s">
        <v>70</v>
      </c>
      <c r="H519" t="s">
        <v>216</v>
      </c>
      <c r="I519" t="s">
        <v>1323</v>
      </c>
      <c r="J519" t="s">
        <v>73</v>
      </c>
      <c r="K519" s="45"/>
      <c r="L519" t="s">
        <v>133</v>
      </c>
      <c r="M519" t="s">
        <v>133</v>
      </c>
      <c r="N519" t="s">
        <v>76</v>
      </c>
      <c r="O519" s="91">
        <v>10324000</v>
      </c>
      <c r="P519" t="s">
        <v>1920</v>
      </c>
      <c r="Q519" t="s">
        <v>78</v>
      </c>
      <c r="R519" s="107"/>
      <c r="S519" s="107"/>
      <c r="T519" s="107"/>
      <c r="U519" s="107"/>
      <c r="W519" s="6"/>
      <c r="Y519"/>
      <c r="AA519" s="107"/>
      <c r="AI519"/>
      <c r="AJ519"/>
      <c r="AK519"/>
      <c r="AL519"/>
      <c r="AM519"/>
      <c r="AN519" s="6"/>
      <c r="AO519" s="34"/>
      <c r="AP519" s="6"/>
      <c r="AQ519" s="174"/>
      <c r="AR519" s="6"/>
      <c r="AS519" s="34"/>
      <c r="AT519" s="6"/>
      <c r="AU519" s="34"/>
      <c r="AV519" s="6"/>
      <c r="AW519" s="34"/>
      <c r="AX519" s="6"/>
      <c r="AY519" s="34"/>
      <c r="BA519"/>
      <c r="BB519"/>
      <c r="BD519" s="107"/>
      <c r="BF519" s="6"/>
      <c r="BG519" s="6"/>
      <c r="BI519" s="45"/>
      <c r="BM519">
        <v>516</v>
      </c>
    </row>
    <row r="520" spans="1:65" x14ac:dyDescent="0.3">
      <c r="A520" t="s">
        <v>1921</v>
      </c>
      <c r="B520" s="124">
        <v>46140</v>
      </c>
      <c r="C520" t="s">
        <v>115</v>
      </c>
      <c r="D520" t="s">
        <v>141</v>
      </c>
      <c r="E520" t="s">
        <v>317</v>
      </c>
      <c r="F520" t="s">
        <v>318</v>
      </c>
      <c r="G520" t="s">
        <v>97</v>
      </c>
      <c r="H520" t="s">
        <v>632</v>
      </c>
      <c r="I520" t="s">
        <v>643</v>
      </c>
      <c r="J520" t="s">
        <v>73</v>
      </c>
      <c r="K520" s="45"/>
      <c r="L520" t="s">
        <v>119</v>
      </c>
      <c r="M520" t="s">
        <v>119</v>
      </c>
      <c r="N520" t="s">
        <v>120</v>
      </c>
      <c r="O520" s="91">
        <v>19500000</v>
      </c>
      <c r="P520" t="s">
        <v>1922</v>
      </c>
      <c r="Q520" t="s">
        <v>78</v>
      </c>
      <c r="R520" s="107"/>
      <c r="S520" s="107"/>
      <c r="T520" s="107"/>
      <c r="U520" s="107"/>
      <c r="W520" s="6"/>
      <c r="Y520"/>
      <c r="AA520" s="107"/>
      <c r="AI520"/>
      <c r="AJ520"/>
      <c r="AK520"/>
      <c r="AL520"/>
      <c r="AM520"/>
      <c r="AN520" s="6"/>
      <c r="AO520" s="34"/>
      <c r="AP520" s="6"/>
      <c r="AQ520" s="174"/>
      <c r="AR520" s="6"/>
      <c r="AS520" s="34"/>
      <c r="AT520" s="6"/>
      <c r="AU520" s="34"/>
      <c r="AV520" s="6"/>
      <c r="AW520" s="34"/>
      <c r="AX520" s="6"/>
      <c r="AY520" s="34"/>
      <c r="BA520"/>
      <c r="BB520"/>
      <c r="BD520" s="107"/>
      <c r="BF520" s="6"/>
      <c r="BG520" s="6"/>
      <c r="BI520" s="45"/>
      <c r="BM520">
        <v>517</v>
      </c>
    </row>
    <row r="521" spans="1:65" x14ac:dyDescent="0.3">
      <c r="A521" t="s">
        <v>1923</v>
      </c>
      <c r="B521" s="124">
        <v>46140</v>
      </c>
      <c r="C521" t="s">
        <v>115</v>
      </c>
      <c r="D521" t="s">
        <v>141</v>
      </c>
      <c r="E521" t="s">
        <v>166</v>
      </c>
      <c r="F521" t="s">
        <v>167</v>
      </c>
      <c r="G521" t="s">
        <v>136</v>
      </c>
      <c r="H521" t="s">
        <v>168</v>
      </c>
      <c r="I521" t="s">
        <v>829</v>
      </c>
      <c r="J521" t="s">
        <v>170</v>
      </c>
      <c r="K521" s="45"/>
      <c r="L521" t="s">
        <v>119</v>
      </c>
      <c r="M521" t="s">
        <v>119</v>
      </c>
      <c r="N521" t="s">
        <v>120</v>
      </c>
      <c r="O521" s="91">
        <v>1500000</v>
      </c>
      <c r="P521" t="s">
        <v>1924</v>
      </c>
      <c r="Q521" t="s">
        <v>78</v>
      </c>
      <c r="R521" s="107"/>
      <c r="S521" s="107"/>
      <c r="T521" s="107"/>
      <c r="U521" s="107"/>
      <c r="W521" s="6"/>
      <c r="Y521"/>
      <c r="AA521" s="107"/>
      <c r="AI521"/>
      <c r="AJ521"/>
      <c r="AK521"/>
      <c r="AL521"/>
      <c r="AM521"/>
      <c r="AN521" s="6"/>
      <c r="AO521" s="34"/>
      <c r="AP521" s="6"/>
      <c r="AQ521" s="174"/>
      <c r="AR521" s="6"/>
      <c r="AS521" s="34"/>
      <c r="AT521" s="6"/>
      <c r="AU521" s="34"/>
      <c r="AV521" s="6"/>
      <c r="AW521" s="34"/>
      <c r="AX521" s="6"/>
      <c r="AY521" s="34"/>
      <c r="BA521"/>
      <c r="BB521"/>
      <c r="BD521" s="107"/>
      <c r="BF521" s="6"/>
      <c r="BG521" s="6"/>
      <c r="BI521" s="45"/>
      <c r="BM521">
        <v>518</v>
      </c>
    </row>
    <row r="522" spans="1:65" x14ac:dyDescent="0.3">
      <c r="A522" t="s">
        <v>1925</v>
      </c>
      <c r="B522" s="124">
        <v>46140</v>
      </c>
      <c r="C522" t="s">
        <v>133</v>
      </c>
      <c r="D522" t="s">
        <v>141</v>
      </c>
      <c r="E522" t="s">
        <v>317</v>
      </c>
      <c r="F522" t="s">
        <v>318</v>
      </c>
      <c r="G522" t="s">
        <v>97</v>
      </c>
      <c r="H522" t="s">
        <v>302</v>
      </c>
      <c r="I522" t="s">
        <v>303</v>
      </c>
      <c r="J522" t="s">
        <v>170</v>
      </c>
      <c r="K522" s="45"/>
      <c r="L522" t="s">
        <v>133</v>
      </c>
      <c r="M522" t="s">
        <v>133</v>
      </c>
      <c r="N522" t="s">
        <v>120</v>
      </c>
      <c r="O522" s="91">
        <v>688500</v>
      </c>
      <c r="P522" t="s">
        <v>1926</v>
      </c>
      <c r="Q522" t="s">
        <v>78</v>
      </c>
      <c r="R522" s="107"/>
      <c r="S522" s="107"/>
      <c r="T522" s="107"/>
      <c r="U522" s="107"/>
      <c r="W522" s="6"/>
      <c r="Y522"/>
      <c r="AA522" s="107"/>
      <c r="AI522"/>
      <c r="AJ522"/>
      <c r="AK522"/>
      <c r="AL522"/>
      <c r="AM522"/>
      <c r="AN522" s="6"/>
      <c r="AO522" s="34"/>
      <c r="AP522" s="6"/>
      <c r="AQ522" s="174"/>
      <c r="AR522" s="6"/>
      <c r="AS522" s="34"/>
      <c r="AT522" s="6"/>
      <c r="AU522" s="34"/>
      <c r="AV522" s="6"/>
      <c r="AW522" s="34"/>
      <c r="AX522" s="6"/>
      <c r="AY522" s="34"/>
      <c r="BA522"/>
      <c r="BB522"/>
      <c r="BD522" s="107"/>
      <c r="BF522" s="6"/>
      <c r="BG522" s="6"/>
      <c r="BI522" s="45"/>
      <c r="BM522">
        <v>519</v>
      </c>
    </row>
    <row r="523" spans="1:65" x14ac:dyDescent="0.3">
      <c r="A523" t="s">
        <v>1927</v>
      </c>
      <c r="B523" s="124">
        <v>46140</v>
      </c>
      <c r="C523" t="s">
        <v>115</v>
      </c>
      <c r="D523" t="s">
        <v>141</v>
      </c>
      <c r="E523" t="s">
        <v>317</v>
      </c>
      <c r="F523" t="s">
        <v>318</v>
      </c>
      <c r="G523" t="s">
        <v>70</v>
      </c>
      <c r="H523" t="s">
        <v>127</v>
      </c>
      <c r="I523" t="s">
        <v>389</v>
      </c>
      <c r="J523" t="s">
        <v>170</v>
      </c>
      <c r="K523" s="45"/>
      <c r="L523" t="s">
        <v>119</v>
      </c>
      <c r="M523" t="s">
        <v>119</v>
      </c>
      <c r="N523" t="s">
        <v>76</v>
      </c>
      <c r="O523" s="91">
        <v>1100588</v>
      </c>
      <c r="P523" t="s">
        <v>1928</v>
      </c>
      <c r="Q523" t="s">
        <v>78</v>
      </c>
      <c r="R523" s="107"/>
      <c r="S523" s="107"/>
      <c r="T523" s="107"/>
      <c r="U523" s="107"/>
      <c r="W523" s="6"/>
      <c r="Y523"/>
      <c r="AA523" s="107"/>
      <c r="AI523"/>
      <c r="AJ523"/>
      <c r="AK523"/>
      <c r="AL523"/>
      <c r="AM523"/>
      <c r="AN523" s="6"/>
      <c r="AO523" s="34"/>
      <c r="AP523" s="6"/>
      <c r="AQ523" s="174"/>
      <c r="AR523" s="6"/>
      <c r="AS523" s="34"/>
      <c r="AT523" s="6"/>
      <c r="AU523" s="34"/>
      <c r="AV523" s="6"/>
      <c r="AW523" s="34"/>
      <c r="AX523" s="6"/>
      <c r="AY523" s="34"/>
      <c r="BA523"/>
      <c r="BB523"/>
      <c r="BD523" s="107"/>
      <c r="BF523" s="6"/>
      <c r="BG523" s="6"/>
      <c r="BI523" s="45"/>
      <c r="BM523">
        <v>520</v>
      </c>
    </row>
    <row r="524" spans="1:65" x14ac:dyDescent="0.3">
      <c r="A524" t="s">
        <v>1929</v>
      </c>
      <c r="B524" s="124">
        <v>46140</v>
      </c>
      <c r="C524" t="s">
        <v>115</v>
      </c>
      <c r="D524" t="s">
        <v>141</v>
      </c>
      <c r="E524" t="s">
        <v>317</v>
      </c>
      <c r="F524" t="s">
        <v>318</v>
      </c>
      <c r="G524" t="s">
        <v>97</v>
      </c>
      <c r="H524" t="s">
        <v>632</v>
      </c>
      <c r="I524" t="s">
        <v>1930</v>
      </c>
      <c r="J524" t="s">
        <v>118</v>
      </c>
      <c r="K524" s="45"/>
      <c r="L524" t="s">
        <v>119</v>
      </c>
      <c r="M524" t="s">
        <v>119</v>
      </c>
      <c r="N524" t="s">
        <v>120</v>
      </c>
      <c r="O524" s="91">
        <v>88952</v>
      </c>
      <c r="P524" t="s">
        <v>1931</v>
      </c>
      <c r="Q524" t="s">
        <v>78</v>
      </c>
      <c r="R524" s="107"/>
      <c r="S524" s="107"/>
      <c r="T524" s="107"/>
      <c r="U524" s="107"/>
      <c r="W524" s="6"/>
      <c r="Y524"/>
      <c r="AA524" s="107"/>
      <c r="AI524"/>
      <c r="AJ524"/>
      <c r="AK524"/>
      <c r="AL524"/>
      <c r="AM524"/>
      <c r="AN524" s="6"/>
      <c r="AO524" s="34"/>
      <c r="AP524" s="6"/>
      <c r="AQ524" s="174"/>
      <c r="AR524" s="6"/>
      <c r="AS524" s="34"/>
      <c r="AT524" s="6"/>
      <c r="AU524" s="34"/>
      <c r="AV524" s="6"/>
      <c r="AW524" s="34"/>
      <c r="AX524" s="6"/>
      <c r="AY524" s="34"/>
      <c r="BA524"/>
      <c r="BB524"/>
      <c r="BD524" s="107"/>
      <c r="BF524" s="6"/>
      <c r="BG524" s="6"/>
      <c r="BI524" s="45"/>
      <c r="BM524">
        <v>521</v>
      </c>
    </row>
    <row r="525" spans="1:65" x14ac:dyDescent="0.3">
      <c r="A525" t="s">
        <v>1932</v>
      </c>
      <c r="B525" s="124">
        <v>46140</v>
      </c>
      <c r="C525" t="s">
        <v>115</v>
      </c>
      <c r="D525" t="s">
        <v>141</v>
      </c>
      <c r="E525" t="s">
        <v>317</v>
      </c>
      <c r="F525" t="s">
        <v>318</v>
      </c>
      <c r="G525" t="s">
        <v>97</v>
      </c>
      <c r="H525" t="s">
        <v>181</v>
      </c>
      <c r="I525" t="s">
        <v>742</v>
      </c>
      <c r="J525" t="s">
        <v>118</v>
      </c>
      <c r="K525" s="45"/>
      <c r="L525" t="s">
        <v>119</v>
      </c>
      <c r="M525" t="s">
        <v>119</v>
      </c>
      <c r="N525" t="s">
        <v>120</v>
      </c>
      <c r="O525" s="91">
        <v>332560</v>
      </c>
      <c r="P525" t="s">
        <v>1933</v>
      </c>
      <c r="Q525" t="s">
        <v>78</v>
      </c>
      <c r="R525" s="107"/>
      <c r="S525" s="107"/>
      <c r="T525" s="107"/>
      <c r="U525" s="107"/>
      <c r="W525" s="6"/>
      <c r="Y525"/>
      <c r="AA525" s="107"/>
      <c r="AI525"/>
      <c r="AJ525"/>
      <c r="AK525"/>
      <c r="AL525"/>
      <c r="AM525"/>
      <c r="AN525" s="6"/>
      <c r="AO525" s="34"/>
      <c r="AP525" s="6"/>
      <c r="AQ525" s="174"/>
      <c r="AR525" s="6"/>
      <c r="AS525" s="34"/>
      <c r="AT525" s="6"/>
      <c r="AU525" s="34"/>
      <c r="AV525" s="6"/>
      <c r="AW525" s="34"/>
      <c r="AX525" s="6"/>
      <c r="AY525" s="34"/>
      <c r="BA525"/>
      <c r="BB525"/>
      <c r="BD525" s="107"/>
      <c r="BF525" s="6"/>
      <c r="BG525" s="6"/>
      <c r="BI525" s="45"/>
      <c r="BM525">
        <v>522</v>
      </c>
    </row>
    <row r="526" spans="1:65" x14ac:dyDescent="0.3">
      <c r="A526" t="s">
        <v>1934</v>
      </c>
      <c r="B526" s="124">
        <v>46140</v>
      </c>
      <c r="C526" t="s">
        <v>115</v>
      </c>
      <c r="D526" t="s">
        <v>141</v>
      </c>
      <c r="E526" t="s">
        <v>317</v>
      </c>
      <c r="F526" t="s">
        <v>318</v>
      </c>
      <c r="G526" t="s">
        <v>97</v>
      </c>
      <c r="H526" t="s">
        <v>632</v>
      </c>
      <c r="I526" t="s">
        <v>1056</v>
      </c>
      <c r="J526" t="s">
        <v>170</v>
      </c>
      <c r="K526" s="45"/>
      <c r="L526" t="s">
        <v>119</v>
      </c>
      <c r="M526" t="s">
        <v>119</v>
      </c>
      <c r="N526" t="s">
        <v>120</v>
      </c>
      <c r="O526" s="91">
        <v>787345</v>
      </c>
      <c r="P526" t="s">
        <v>1935</v>
      </c>
      <c r="Q526" t="s">
        <v>78</v>
      </c>
      <c r="R526" s="107"/>
      <c r="S526" s="107"/>
      <c r="T526" s="107"/>
      <c r="U526" s="107"/>
      <c r="W526" s="6"/>
      <c r="Y526"/>
      <c r="AA526" s="107"/>
      <c r="AI526"/>
      <c r="AJ526"/>
      <c r="AK526"/>
      <c r="AL526"/>
      <c r="AM526"/>
      <c r="AN526" s="6"/>
      <c r="AO526" s="34"/>
      <c r="AP526" s="6"/>
      <c r="AQ526" s="174"/>
      <c r="AR526" s="6"/>
      <c r="AS526" s="34"/>
      <c r="AT526" s="6"/>
      <c r="AU526" s="34"/>
      <c r="AV526" s="6"/>
      <c r="AW526" s="34"/>
      <c r="AX526" s="6"/>
      <c r="AY526" s="34"/>
      <c r="BA526"/>
      <c r="BB526"/>
      <c r="BD526" s="107"/>
      <c r="BF526" s="6"/>
      <c r="BG526" s="6"/>
      <c r="BI526" s="45"/>
      <c r="BM526">
        <v>523</v>
      </c>
    </row>
    <row r="527" spans="1:65" x14ac:dyDescent="0.3">
      <c r="A527" t="s">
        <v>1936</v>
      </c>
      <c r="B527" s="124">
        <v>46141</v>
      </c>
      <c r="C527" t="s">
        <v>115</v>
      </c>
      <c r="D527" t="s">
        <v>141</v>
      </c>
      <c r="E527" t="s">
        <v>587</v>
      </c>
      <c r="F527" t="s">
        <v>215</v>
      </c>
      <c r="G527" t="s">
        <v>136</v>
      </c>
      <c r="H527" t="s">
        <v>137</v>
      </c>
      <c r="I527" t="s">
        <v>1937</v>
      </c>
      <c r="J527" t="s">
        <v>118</v>
      </c>
      <c r="K527" s="45"/>
      <c r="L527" t="s">
        <v>119</v>
      </c>
      <c r="M527" t="s">
        <v>119</v>
      </c>
      <c r="N527" t="s">
        <v>120</v>
      </c>
      <c r="O527" s="91">
        <v>80000</v>
      </c>
      <c r="P527" t="s">
        <v>1938</v>
      </c>
      <c r="Q527" t="s">
        <v>78</v>
      </c>
      <c r="R527" s="107"/>
      <c r="S527" s="107"/>
      <c r="T527" s="107"/>
      <c r="U527" s="107"/>
      <c r="W527" s="6"/>
      <c r="Y527"/>
      <c r="AA527" s="107"/>
      <c r="AI527"/>
      <c r="AJ527"/>
      <c r="AK527"/>
      <c r="AL527"/>
      <c r="AM527"/>
      <c r="AN527" s="6"/>
      <c r="AO527" s="34"/>
      <c r="AP527" s="6"/>
      <c r="AQ527" s="174"/>
      <c r="AR527" s="6"/>
      <c r="AS527" s="34"/>
      <c r="AT527" s="6"/>
      <c r="AU527" s="34"/>
      <c r="AV527" s="6"/>
      <c r="AW527" s="34"/>
      <c r="AX527" s="6"/>
      <c r="AY527" s="34"/>
      <c r="BA527"/>
      <c r="BB527"/>
      <c r="BD527" s="107"/>
      <c r="BF527" s="6"/>
      <c r="BG527" s="6"/>
      <c r="BI527" s="45"/>
      <c r="BM527">
        <v>524</v>
      </c>
    </row>
    <row r="528" spans="1:65" x14ac:dyDescent="0.3">
      <c r="A528" t="s">
        <v>1939</v>
      </c>
      <c r="B528" s="124">
        <v>46142</v>
      </c>
      <c r="C528" t="s">
        <v>66</v>
      </c>
      <c r="D528" t="s">
        <v>1364</v>
      </c>
      <c r="E528" t="s">
        <v>262</v>
      </c>
      <c r="F528" t="s">
        <v>215</v>
      </c>
      <c r="G528" t="s">
        <v>70</v>
      </c>
      <c r="H528" t="s">
        <v>142</v>
      </c>
      <c r="I528" t="s">
        <v>794</v>
      </c>
      <c r="J528" t="s">
        <v>118</v>
      </c>
      <c r="K528" s="45" t="s">
        <v>1940</v>
      </c>
      <c r="L528" t="s">
        <v>66</v>
      </c>
      <c r="M528" t="s">
        <v>66</v>
      </c>
      <c r="N528" t="s">
        <v>76</v>
      </c>
      <c r="O528" s="91">
        <v>575000</v>
      </c>
      <c r="P528" t="s">
        <v>1941</v>
      </c>
      <c r="Q528" t="s">
        <v>78</v>
      </c>
      <c r="R528" s="107"/>
      <c r="S528" s="107"/>
      <c r="T528" s="107"/>
      <c r="U528" s="107"/>
      <c r="W528" s="6"/>
      <c r="Y528"/>
      <c r="AA528" s="107"/>
      <c r="AI528"/>
      <c r="AJ528"/>
      <c r="AK528"/>
      <c r="AL528"/>
      <c r="AM528"/>
      <c r="AN528" s="6"/>
      <c r="AO528" s="34"/>
      <c r="AP528" s="6"/>
      <c r="AQ528" s="174"/>
      <c r="AR528" s="6"/>
      <c r="AS528" s="34"/>
      <c r="AT528" s="6"/>
      <c r="AU528" s="34"/>
      <c r="AV528" s="6"/>
      <c r="AW528" s="34"/>
      <c r="AX528" s="6"/>
      <c r="AY528" s="34"/>
      <c r="BA528"/>
      <c r="BB528"/>
      <c r="BD528" s="107"/>
      <c r="BF528" s="6"/>
      <c r="BG528" s="6"/>
      <c r="BI528" s="45"/>
      <c r="BM528">
        <v>525</v>
      </c>
    </row>
    <row r="529" spans="1:65" x14ac:dyDescent="0.3">
      <c r="A529" t="s">
        <v>1942</v>
      </c>
      <c r="B529" s="124">
        <v>46142</v>
      </c>
      <c r="C529" t="s">
        <v>66</v>
      </c>
      <c r="D529" t="s">
        <v>141</v>
      </c>
      <c r="E529" t="s">
        <v>262</v>
      </c>
      <c r="F529" t="s">
        <v>215</v>
      </c>
      <c r="G529" t="s">
        <v>70</v>
      </c>
      <c r="H529" t="s">
        <v>142</v>
      </c>
      <c r="I529" t="s">
        <v>263</v>
      </c>
      <c r="J529" t="s">
        <v>118</v>
      </c>
      <c r="K529" s="45" t="s">
        <v>1943</v>
      </c>
      <c r="L529" t="s">
        <v>66</v>
      </c>
      <c r="M529" t="s">
        <v>66</v>
      </c>
      <c r="N529" t="s">
        <v>76</v>
      </c>
      <c r="O529" s="91">
        <v>200000</v>
      </c>
      <c r="P529" t="s">
        <v>1944</v>
      </c>
      <c r="Q529" t="s">
        <v>78</v>
      </c>
      <c r="R529" s="107"/>
      <c r="S529" s="107"/>
      <c r="T529" s="107"/>
      <c r="U529" s="107"/>
      <c r="W529" s="6"/>
      <c r="Y529"/>
      <c r="AA529" s="107"/>
      <c r="AI529"/>
      <c r="AJ529"/>
      <c r="AK529"/>
      <c r="AL529"/>
      <c r="AM529"/>
      <c r="AN529" s="6"/>
      <c r="AO529" s="34"/>
      <c r="AP529" s="6"/>
      <c r="AQ529" s="174"/>
      <c r="AR529" s="6"/>
      <c r="AS529" s="34"/>
      <c r="AT529" s="6"/>
      <c r="AU529" s="34"/>
      <c r="AV529" s="6"/>
      <c r="AW529" s="34"/>
      <c r="AX529" s="6"/>
      <c r="AY529" s="34"/>
      <c r="BA529"/>
      <c r="BB529"/>
      <c r="BD529" s="107"/>
      <c r="BF529" s="6"/>
      <c r="BG529" s="6"/>
      <c r="BI529" s="45"/>
      <c r="BM529">
        <v>526</v>
      </c>
    </row>
    <row r="530" spans="1:65" x14ac:dyDescent="0.3">
      <c r="A530" t="s">
        <v>1945</v>
      </c>
      <c r="B530" s="124">
        <v>46146</v>
      </c>
      <c r="C530" t="s">
        <v>115</v>
      </c>
      <c r="D530" t="s">
        <v>141</v>
      </c>
      <c r="E530" t="s">
        <v>277</v>
      </c>
      <c r="F530" t="s">
        <v>278</v>
      </c>
      <c r="G530" t="s">
        <v>70</v>
      </c>
      <c r="H530" t="s">
        <v>127</v>
      </c>
      <c r="I530" t="s">
        <v>128</v>
      </c>
      <c r="J530" t="s">
        <v>118</v>
      </c>
      <c r="K530" s="45"/>
      <c r="L530" t="s">
        <v>119</v>
      </c>
      <c r="M530" t="s">
        <v>119</v>
      </c>
      <c r="N530" t="s">
        <v>76</v>
      </c>
      <c r="O530" s="91">
        <v>210000</v>
      </c>
      <c r="P530" t="s">
        <v>1946</v>
      </c>
      <c r="Q530" t="s">
        <v>78</v>
      </c>
      <c r="R530" s="107"/>
      <c r="S530" s="107"/>
      <c r="T530" s="107"/>
      <c r="U530" s="107"/>
      <c r="W530" s="6"/>
      <c r="Y530"/>
      <c r="AA530" s="107"/>
      <c r="AI530"/>
      <c r="AJ530"/>
      <c r="AK530"/>
      <c r="AL530"/>
      <c r="AM530"/>
      <c r="AN530" s="6"/>
      <c r="AO530" s="34"/>
      <c r="AP530" s="6"/>
      <c r="AQ530" s="174"/>
      <c r="AR530" s="6"/>
      <c r="AS530" s="34"/>
      <c r="AT530" s="6"/>
      <c r="AU530" s="34"/>
      <c r="AV530" s="6"/>
      <c r="AW530" s="34"/>
      <c r="AX530" s="6"/>
      <c r="AY530" s="34"/>
      <c r="BA530"/>
      <c r="BB530"/>
      <c r="BD530" s="107"/>
      <c r="BF530" s="6"/>
      <c r="BG530" s="6"/>
      <c r="BI530" s="45"/>
      <c r="BM530">
        <v>527</v>
      </c>
    </row>
    <row r="531" spans="1:65" x14ac:dyDescent="0.3">
      <c r="A531" t="s">
        <v>1947</v>
      </c>
      <c r="B531" s="124">
        <v>46146</v>
      </c>
      <c r="C531" t="s">
        <v>133</v>
      </c>
      <c r="D531" t="s">
        <v>141</v>
      </c>
      <c r="E531" t="s">
        <v>277</v>
      </c>
      <c r="F531" t="s">
        <v>278</v>
      </c>
      <c r="G531" t="s">
        <v>97</v>
      </c>
      <c r="H531" t="s">
        <v>632</v>
      </c>
      <c r="I531" t="s">
        <v>747</v>
      </c>
      <c r="J531" t="s">
        <v>118</v>
      </c>
      <c r="K531" s="45"/>
      <c r="L531" t="s">
        <v>133</v>
      </c>
      <c r="M531" t="s">
        <v>133</v>
      </c>
      <c r="N531" t="s">
        <v>120</v>
      </c>
      <c r="O531" s="91">
        <v>15000</v>
      </c>
      <c r="P531" t="s">
        <v>1948</v>
      </c>
      <c r="Q531" t="s">
        <v>78</v>
      </c>
      <c r="R531" s="107"/>
      <c r="S531" s="107"/>
      <c r="T531" s="107"/>
      <c r="U531" s="107"/>
      <c r="W531" s="6"/>
      <c r="Y531"/>
      <c r="AA531" s="107"/>
      <c r="AI531"/>
      <c r="AJ531"/>
      <c r="AK531"/>
      <c r="AL531"/>
      <c r="AM531"/>
      <c r="AN531" s="6"/>
      <c r="AO531" s="34"/>
      <c r="AP531" s="6"/>
      <c r="AQ531" s="174"/>
      <c r="AR531" s="6"/>
      <c r="AS531" s="34"/>
      <c r="AT531" s="6"/>
      <c r="AU531" s="34"/>
      <c r="AV531" s="6"/>
      <c r="AW531" s="34"/>
      <c r="AX531" s="6"/>
      <c r="AY531" s="34"/>
      <c r="BA531"/>
      <c r="BB531"/>
      <c r="BD531" s="107"/>
      <c r="BF531" s="6"/>
      <c r="BG531" s="6"/>
      <c r="BI531" s="45"/>
      <c r="BM531">
        <v>528</v>
      </c>
    </row>
    <row r="532" spans="1:65" x14ac:dyDescent="0.3">
      <c r="A532" t="s">
        <v>1949</v>
      </c>
      <c r="B532" s="124">
        <v>46146</v>
      </c>
      <c r="C532" t="s">
        <v>133</v>
      </c>
      <c r="D532" t="s">
        <v>141</v>
      </c>
      <c r="E532" t="s">
        <v>277</v>
      </c>
      <c r="F532" t="s">
        <v>278</v>
      </c>
      <c r="G532" t="s">
        <v>97</v>
      </c>
      <c r="H532" t="s">
        <v>632</v>
      </c>
      <c r="I532" t="s">
        <v>633</v>
      </c>
      <c r="J532" t="s">
        <v>118</v>
      </c>
      <c r="K532" s="45"/>
      <c r="L532" t="s">
        <v>133</v>
      </c>
      <c r="M532" t="s">
        <v>133</v>
      </c>
      <c r="N532" t="s">
        <v>120</v>
      </c>
      <c r="O532" s="91">
        <v>7168.8</v>
      </c>
      <c r="P532" t="s">
        <v>1950</v>
      </c>
      <c r="Q532" t="s">
        <v>78</v>
      </c>
      <c r="R532" s="107"/>
      <c r="S532" s="107"/>
      <c r="T532" s="107"/>
      <c r="U532" s="107"/>
      <c r="W532" s="6"/>
      <c r="Y532"/>
      <c r="AA532" s="107"/>
      <c r="AI532"/>
      <c r="AJ532"/>
      <c r="AK532"/>
      <c r="AL532"/>
      <c r="AM532"/>
      <c r="AN532" s="6"/>
      <c r="AO532" s="34"/>
      <c r="AP532" s="6"/>
      <c r="AQ532" s="174"/>
      <c r="AR532" s="6"/>
      <c r="AS532" s="34"/>
      <c r="AT532" s="6"/>
      <c r="AU532" s="34"/>
      <c r="AV532" s="6"/>
      <c r="AW532" s="34"/>
      <c r="AX532" s="6"/>
      <c r="AY532" s="34"/>
      <c r="BA532"/>
      <c r="BB532"/>
      <c r="BD532" s="107"/>
      <c r="BF532" s="6"/>
      <c r="BG532" s="6"/>
      <c r="BI532" s="45"/>
      <c r="BM532">
        <v>529</v>
      </c>
    </row>
    <row r="533" spans="1:65" x14ac:dyDescent="0.3">
      <c r="A533" t="s">
        <v>1951</v>
      </c>
      <c r="B533" s="124">
        <v>46146</v>
      </c>
      <c r="C533" t="s">
        <v>133</v>
      </c>
      <c r="D533" t="s">
        <v>141</v>
      </c>
      <c r="E533" t="s">
        <v>332</v>
      </c>
      <c r="F533" t="s">
        <v>1952</v>
      </c>
      <c r="G533" t="s">
        <v>136</v>
      </c>
      <c r="H533" t="s">
        <v>610</v>
      </c>
      <c r="I533" t="s">
        <v>611</v>
      </c>
      <c r="J533" t="s">
        <v>73</v>
      </c>
      <c r="K533" s="45"/>
      <c r="L533" t="s">
        <v>133</v>
      </c>
      <c r="M533" t="s">
        <v>133</v>
      </c>
      <c r="N533" t="s">
        <v>120</v>
      </c>
      <c r="O533" s="91">
        <v>4832878.55</v>
      </c>
      <c r="P533" t="s">
        <v>1953</v>
      </c>
      <c r="Q533" t="s">
        <v>78</v>
      </c>
      <c r="R533" s="107"/>
      <c r="S533" s="107"/>
      <c r="T533" s="107"/>
      <c r="U533" s="107"/>
      <c r="W533" s="6"/>
      <c r="Y533"/>
      <c r="AA533" s="107"/>
      <c r="AI533"/>
      <c r="AJ533"/>
      <c r="AK533"/>
      <c r="AL533"/>
      <c r="AM533"/>
      <c r="AN533" s="6"/>
      <c r="AO533" s="34"/>
      <c r="AP533" s="6"/>
      <c r="AQ533" s="174"/>
      <c r="AR533" s="6"/>
      <c r="AS533" s="34"/>
      <c r="AT533" s="6"/>
      <c r="AU533" s="34"/>
      <c r="AV533" s="6"/>
      <c r="AW533" s="34"/>
      <c r="AX533" s="6"/>
      <c r="AY533" s="34"/>
      <c r="BA533"/>
      <c r="BB533"/>
      <c r="BD533" s="107"/>
      <c r="BF533" s="6"/>
      <c r="BG533" s="6"/>
      <c r="BI533" s="45"/>
      <c r="BM533">
        <v>530</v>
      </c>
    </row>
    <row r="534" spans="1:65" x14ac:dyDescent="0.3">
      <c r="A534" t="s">
        <v>1954</v>
      </c>
      <c r="B534" s="124">
        <v>46146</v>
      </c>
      <c r="C534" t="s">
        <v>115</v>
      </c>
      <c r="D534" t="s">
        <v>141</v>
      </c>
      <c r="E534" t="s">
        <v>317</v>
      </c>
      <c r="F534" t="s">
        <v>318</v>
      </c>
      <c r="G534" t="s">
        <v>70</v>
      </c>
      <c r="H534" t="s">
        <v>127</v>
      </c>
      <c r="I534" t="s">
        <v>128</v>
      </c>
      <c r="J534" t="s">
        <v>118</v>
      </c>
      <c r="K534" s="45"/>
      <c r="L534" t="s">
        <v>119</v>
      </c>
      <c r="M534" t="s">
        <v>119</v>
      </c>
      <c r="N534" t="s">
        <v>76</v>
      </c>
      <c r="O534" s="91">
        <v>287000</v>
      </c>
      <c r="P534" t="s">
        <v>1955</v>
      </c>
      <c r="Q534" t="s">
        <v>78</v>
      </c>
      <c r="R534" s="107"/>
      <c r="S534" s="107"/>
      <c r="T534" s="107"/>
      <c r="U534" s="107"/>
      <c r="W534" s="6"/>
      <c r="Y534"/>
      <c r="AA534" s="107"/>
      <c r="AI534"/>
      <c r="AJ534"/>
      <c r="AK534"/>
      <c r="AL534"/>
      <c r="AM534"/>
      <c r="AN534" s="6"/>
      <c r="AO534" s="34"/>
      <c r="AP534" s="6"/>
      <c r="AQ534" s="174"/>
      <c r="AR534" s="6"/>
      <c r="AS534" s="34"/>
      <c r="AT534" s="6"/>
      <c r="AU534" s="34"/>
      <c r="AV534" s="6"/>
      <c r="AW534" s="34"/>
      <c r="AX534" s="6"/>
      <c r="AY534" s="34"/>
      <c r="BA534"/>
      <c r="BB534"/>
      <c r="BD534" s="107"/>
      <c r="BF534" s="6"/>
      <c r="BG534" s="6"/>
      <c r="BI534" s="45"/>
      <c r="BM534">
        <v>531</v>
      </c>
    </row>
    <row r="535" spans="1:65" x14ac:dyDescent="0.3">
      <c r="A535" t="s">
        <v>1956</v>
      </c>
      <c r="B535" s="124">
        <v>46148</v>
      </c>
      <c r="C535" t="s">
        <v>66</v>
      </c>
      <c r="D535" t="s">
        <v>141</v>
      </c>
      <c r="E535" t="s">
        <v>262</v>
      </c>
      <c r="F535" t="s">
        <v>215</v>
      </c>
      <c r="G535" t="s">
        <v>70</v>
      </c>
      <c r="H535" t="s">
        <v>142</v>
      </c>
      <c r="I535" t="s">
        <v>263</v>
      </c>
      <c r="J535" t="s">
        <v>118</v>
      </c>
      <c r="K535" s="45" t="s">
        <v>1940</v>
      </c>
      <c r="L535" t="s">
        <v>66</v>
      </c>
      <c r="M535" t="s">
        <v>66</v>
      </c>
      <c r="N535" t="s">
        <v>120</v>
      </c>
      <c r="O535" s="91">
        <v>580000</v>
      </c>
      <c r="P535" t="s">
        <v>1957</v>
      </c>
      <c r="Q535" t="s">
        <v>78</v>
      </c>
      <c r="R535" s="107"/>
      <c r="S535" s="107"/>
      <c r="T535" s="107"/>
      <c r="U535" s="107"/>
      <c r="W535" s="6"/>
      <c r="Y535"/>
      <c r="AA535" s="107"/>
      <c r="AI535"/>
      <c r="AJ535"/>
      <c r="AK535"/>
      <c r="AL535"/>
      <c r="AM535"/>
      <c r="AN535" s="6"/>
      <c r="AO535" s="34"/>
      <c r="AP535" s="6"/>
      <c r="AQ535" s="174"/>
      <c r="AR535" s="6"/>
      <c r="AS535" s="34"/>
      <c r="AT535" s="6"/>
      <c r="AU535" s="34"/>
      <c r="AV535" s="6"/>
      <c r="AW535" s="34"/>
      <c r="AX535" s="6"/>
      <c r="AY535" s="34"/>
      <c r="BA535"/>
      <c r="BB535"/>
      <c r="BD535" s="107"/>
      <c r="BF535" s="6"/>
      <c r="BG535" s="6"/>
      <c r="BI535" s="45"/>
      <c r="BM535">
        <v>532</v>
      </c>
    </row>
    <row r="536" spans="1:65" x14ac:dyDescent="0.3">
      <c r="A536" t="s">
        <v>1958</v>
      </c>
      <c r="B536" s="124">
        <v>46148</v>
      </c>
      <c r="C536" t="s">
        <v>115</v>
      </c>
      <c r="D536" t="s">
        <v>141</v>
      </c>
      <c r="E536" t="s">
        <v>1175</v>
      </c>
      <c r="F536" t="s">
        <v>215</v>
      </c>
      <c r="G536" t="s">
        <v>70</v>
      </c>
      <c r="H536" t="s">
        <v>127</v>
      </c>
      <c r="I536" t="s">
        <v>389</v>
      </c>
      <c r="J536" t="s">
        <v>118</v>
      </c>
      <c r="K536" s="45"/>
      <c r="L536" t="s">
        <v>119</v>
      </c>
      <c r="M536" t="s">
        <v>119</v>
      </c>
      <c r="N536" t="s">
        <v>76</v>
      </c>
      <c r="O536" s="91">
        <v>580000</v>
      </c>
      <c r="P536" t="s">
        <v>1959</v>
      </c>
      <c r="Q536" t="s">
        <v>78</v>
      </c>
      <c r="R536" s="107"/>
      <c r="S536" s="107"/>
      <c r="T536" s="107"/>
      <c r="U536" s="107"/>
      <c r="W536" s="6"/>
      <c r="Y536"/>
      <c r="AA536" s="107"/>
      <c r="AI536"/>
      <c r="AJ536"/>
      <c r="AK536"/>
      <c r="AL536"/>
      <c r="AM536"/>
      <c r="AN536" s="6"/>
      <c r="AO536" s="34"/>
      <c r="AP536" s="6"/>
      <c r="AQ536" s="174"/>
      <c r="AR536" s="6"/>
      <c r="AS536" s="34"/>
      <c r="AT536" s="6"/>
      <c r="AU536" s="34"/>
      <c r="AV536" s="6"/>
      <c r="AW536" s="34"/>
      <c r="AX536" s="6"/>
      <c r="AY536" s="34"/>
      <c r="BA536"/>
      <c r="BB536"/>
      <c r="BD536" s="107"/>
      <c r="BF536" s="6"/>
      <c r="BG536" s="6"/>
      <c r="BI536" s="45"/>
      <c r="BM536">
        <v>533</v>
      </c>
    </row>
    <row r="537" spans="1:65" x14ac:dyDescent="0.3">
      <c r="A537" t="s">
        <v>1960</v>
      </c>
      <c r="B537" s="124">
        <v>46148</v>
      </c>
      <c r="C537" t="s">
        <v>115</v>
      </c>
      <c r="D537" t="s">
        <v>141</v>
      </c>
      <c r="E537" t="s">
        <v>1175</v>
      </c>
      <c r="F537" t="s">
        <v>215</v>
      </c>
      <c r="G537" t="s">
        <v>70</v>
      </c>
      <c r="H537" t="s">
        <v>142</v>
      </c>
      <c r="I537" t="s">
        <v>143</v>
      </c>
      <c r="J537" t="s">
        <v>118</v>
      </c>
      <c r="K537" s="45"/>
      <c r="L537" t="s">
        <v>119</v>
      </c>
      <c r="M537" t="s">
        <v>119</v>
      </c>
      <c r="N537" t="s">
        <v>76</v>
      </c>
      <c r="O537" s="91">
        <v>553000</v>
      </c>
      <c r="P537" t="s">
        <v>1961</v>
      </c>
      <c r="Q537" t="s">
        <v>78</v>
      </c>
      <c r="R537" s="107"/>
      <c r="S537" s="107"/>
      <c r="T537" s="107"/>
      <c r="U537" s="107"/>
      <c r="W537" s="6"/>
      <c r="Y537"/>
      <c r="AA537" s="107"/>
      <c r="AI537"/>
      <c r="AJ537"/>
      <c r="AK537"/>
      <c r="AL537"/>
      <c r="AM537"/>
      <c r="AN537" s="6"/>
      <c r="AO537" s="34"/>
      <c r="AP537" s="6"/>
      <c r="AQ537" s="174"/>
      <c r="AR537" s="6"/>
      <c r="AS537" s="34"/>
      <c r="AT537" s="6"/>
      <c r="AU537" s="34"/>
      <c r="AV537" s="6"/>
      <c r="AW537" s="34"/>
      <c r="AX537" s="6"/>
      <c r="AY537" s="34"/>
      <c r="BA537"/>
      <c r="BB537"/>
      <c r="BD537" s="107"/>
      <c r="BF537" s="6"/>
      <c r="BG537" s="6"/>
      <c r="BI537" s="45"/>
      <c r="BM537">
        <v>534</v>
      </c>
    </row>
    <row r="538" spans="1:65" x14ac:dyDescent="0.3">
      <c r="A538" t="s">
        <v>1962</v>
      </c>
      <c r="B538" s="124">
        <v>46148</v>
      </c>
      <c r="C538" t="s">
        <v>115</v>
      </c>
      <c r="D538" t="s">
        <v>141</v>
      </c>
      <c r="E538" t="s">
        <v>1175</v>
      </c>
      <c r="F538" t="s">
        <v>215</v>
      </c>
      <c r="G538" t="s">
        <v>136</v>
      </c>
      <c r="H538" t="s">
        <v>168</v>
      </c>
      <c r="I538" t="s">
        <v>1963</v>
      </c>
      <c r="J538" t="s">
        <v>118</v>
      </c>
      <c r="K538" s="45"/>
      <c r="L538" t="s">
        <v>119</v>
      </c>
      <c r="M538" t="s">
        <v>119</v>
      </c>
      <c r="N538" t="s">
        <v>120</v>
      </c>
      <c r="O538" s="91">
        <v>250000</v>
      </c>
      <c r="P538" t="s">
        <v>1964</v>
      </c>
      <c r="Q538" t="s">
        <v>78</v>
      </c>
      <c r="R538" s="107"/>
      <c r="S538" s="107"/>
      <c r="T538" s="107"/>
      <c r="U538" s="107"/>
      <c r="W538" s="6"/>
      <c r="Y538"/>
      <c r="AA538" s="107"/>
      <c r="AI538"/>
      <c r="AJ538"/>
      <c r="AK538"/>
      <c r="AL538"/>
      <c r="AM538"/>
      <c r="AN538" s="6"/>
      <c r="AO538" s="34"/>
      <c r="AP538" s="6"/>
      <c r="AQ538" s="174"/>
      <c r="AR538" s="6"/>
      <c r="AS538" s="34"/>
      <c r="AT538" s="6"/>
      <c r="AU538" s="34"/>
      <c r="AV538" s="6"/>
      <c r="AW538" s="34"/>
      <c r="AX538" s="6"/>
      <c r="AY538" s="34"/>
      <c r="BA538"/>
      <c r="BB538"/>
      <c r="BD538" s="107"/>
      <c r="BF538" s="6"/>
      <c r="BG538" s="6"/>
      <c r="BI538" s="45"/>
      <c r="BM538">
        <v>535</v>
      </c>
    </row>
    <row r="539" spans="1:65" x14ac:dyDescent="0.3">
      <c r="A539" t="s">
        <v>1965</v>
      </c>
      <c r="B539" s="124">
        <v>46148</v>
      </c>
      <c r="C539" t="s">
        <v>115</v>
      </c>
      <c r="D539" t="s">
        <v>141</v>
      </c>
      <c r="E539" t="s">
        <v>1175</v>
      </c>
      <c r="F539" t="s">
        <v>215</v>
      </c>
      <c r="G539" t="s">
        <v>136</v>
      </c>
      <c r="H539" t="s">
        <v>1085</v>
      </c>
      <c r="I539" t="s">
        <v>1711</v>
      </c>
      <c r="J539" t="s">
        <v>118</v>
      </c>
      <c r="K539" s="45"/>
      <c r="L539" t="s">
        <v>119</v>
      </c>
      <c r="M539" t="s">
        <v>119</v>
      </c>
      <c r="N539" t="s">
        <v>120</v>
      </c>
      <c r="O539" s="91">
        <v>150000</v>
      </c>
      <c r="P539" t="s">
        <v>1966</v>
      </c>
      <c r="Q539" t="s">
        <v>78</v>
      </c>
      <c r="R539" s="107"/>
      <c r="S539" s="107"/>
      <c r="T539" s="107"/>
      <c r="U539" s="107"/>
      <c r="W539" s="6"/>
      <c r="Y539"/>
      <c r="AA539" s="107"/>
      <c r="AI539"/>
      <c r="AJ539"/>
      <c r="AK539"/>
      <c r="AL539"/>
      <c r="AM539"/>
      <c r="AN539" s="6"/>
      <c r="AO539" s="34"/>
      <c r="AP539" s="6"/>
      <c r="AQ539" s="174"/>
      <c r="AR539" s="6"/>
      <c r="AS539" s="34"/>
      <c r="AT539" s="6"/>
      <c r="AU539" s="34"/>
      <c r="AV539" s="6"/>
      <c r="AW539" s="34"/>
      <c r="AX539" s="6"/>
      <c r="AY539" s="34"/>
      <c r="BA539"/>
      <c r="BB539"/>
      <c r="BD539" s="107"/>
      <c r="BF539" s="6"/>
      <c r="BG539" s="6"/>
      <c r="BI539" s="45"/>
      <c r="BM539">
        <v>536</v>
      </c>
    </row>
    <row r="540" spans="1:65" x14ac:dyDescent="0.3">
      <c r="A540" t="s">
        <v>1967</v>
      </c>
      <c r="B540" s="124">
        <v>46148</v>
      </c>
      <c r="C540" t="s">
        <v>115</v>
      </c>
      <c r="D540" t="s">
        <v>141</v>
      </c>
      <c r="E540" t="s">
        <v>1175</v>
      </c>
      <c r="F540" t="s">
        <v>215</v>
      </c>
      <c r="G540" t="s">
        <v>136</v>
      </c>
      <c r="H540" t="s">
        <v>1085</v>
      </c>
      <c r="I540" t="s">
        <v>1968</v>
      </c>
      <c r="J540" t="s">
        <v>118</v>
      </c>
      <c r="K540" s="45"/>
      <c r="L540" t="s">
        <v>119</v>
      </c>
      <c r="M540" t="s">
        <v>119</v>
      </c>
      <c r="N540" t="s">
        <v>120</v>
      </c>
      <c r="O540" s="91">
        <v>266000</v>
      </c>
      <c r="P540" t="s">
        <v>1969</v>
      </c>
      <c r="Q540" t="s">
        <v>78</v>
      </c>
      <c r="R540" s="107"/>
      <c r="S540" s="107"/>
      <c r="T540" s="107"/>
      <c r="U540" s="107"/>
      <c r="W540" s="6"/>
      <c r="Y540"/>
      <c r="AA540" s="107"/>
      <c r="AI540"/>
      <c r="AJ540"/>
      <c r="AK540"/>
      <c r="AL540"/>
      <c r="AM540"/>
      <c r="AN540" s="6"/>
      <c r="AO540" s="34"/>
      <c r="AP540" s="6"/>
      <c r="AQ540" s="174"/>
      <c r="AR540" s="6"/>
      <c r="AS540" s="34"/>
      <c r="AT540" s="6"/>
      <c r="AU540" s="34"/>
      <c r="AV540" s="6"/>
      <c r="AW540" s="34"/>
      <c r="AX540" s="6"/>
      <c r="AY540" s="34"/>
      <c r="BA540"/>
      <c r="BB540"/>
      <c r="BD540" s="107"/>
      <c r="BF540" s="6"/>
      <c r="BG540" s="6"/>
      <c r="BI540" s="45"/>
      <c r="BM540">
        <v>537</v>
      </c>
    </row>
    <row r="541" spans="1:65" x14ac:dyDescent="0.3">
      <c r="A541" t="s">
        <v>1970</v>
      </c>
      <c r="B541" s="124">
        <v>46148</v>
      </c>
      <c r="C541" t="s">
        <v>115</v>
      </c>
      <c r="D541" t="s">
        <v>141</v>
      </c>
      <c r="E541" t="s">
        <v>1175</v>
      </c>
      <c r="F541" t="s">
        <v>215</v>
      </c>
      <c r="G541" t="s">
        <v>136</v>
      </c>
      <c r="H541" t="s">
        <v>610</v>
      </c>
      <c r="I541" t="s">
        <v>611</v>
      </c>
      <c r="J541" t="s">
        <v>170</v>
      </c>
      <c r="K541" s="45"/>
      <c r="L541" t="s">
        <v>119</v>
      </c>
      <c r="M541" t="s">
        <v>119</v>
      </c>
      <c r="N541" t="s">
        <v>120</v>
      </c>
      <c r="O541" s="91">
        <v>1550000</v>
      </c>
      <c r="P541" t="s">
        <v>1971</v>
      </c>
      <c r="Q541" t="s">
        <v>78</v>
      </c>
      <c r="R541" s="107"/>
      <c r="S541" s="107"/>
      <c r="T541" s="107"/>
      <c r="U541" s="107"/>
      <c r="W541" s="6"/>
      <c r="Y541"/>
      <c r="AA541" s="107"/>
      <c r="AI541"/>
      <c r="AJ541"/>
      <c r="AK541"/>
      <c r="AL541"/>
      <c r="AM541"/>
      <c r="AN541" s="6"/>
      <c r="AO541" s="34"/>
      <c r="AP541" s="6"/>
      <c r="AQ541" s="174"/>
      <c r="AR541" s="6"/>
      <c r="AS541" s="34"/>
      <c r="AT541" s="6"/>
      <c r="AU541" s="34"/>
      <c r="AV541" s="6"/>
      <c r="AW541" s="34"/>
      <c r="AX541" s="6"/>
      <c r="AY541" s="34"/>
      <c r="BA541"/>
      <c r="BB541"/>
      <c r="BD541" s="107"/>
      <c r="BF541" s="6"/>
      <c r="BG541" s="6"/>
      <c r="BI541" s="45"/>
      <c r="BM541">
        <v>538</v>
      </c>
    </row>
    <row r="542" spans="1:65" x14ac:dyDescent="0.3">
      <c r="A542" t="s">
        <v>1972</v>
      </c>
      <c r="B542" s="124">
        <v>46148</v>
      </c>
      <c r="C542" t="s">
        <v>115</v>
      </c>
      <c r="D542" t="s">
        <v>141</v>
      </c>
      <c r="E542" t="s">
        <v>1175</v>
      </c>
      <c r="F542" t="s">
        <v>215</v>
      </c>
      <c r="G542" t="s">
        <v>136</v>
      </c>
      <c r="H542" t="s">
        <v>137</v>
      </c>
      <c r="I542" t="s">
        <v>1937</v>
      </c>
      <c r="J542" t="s">
        <v>118</v>
      </c>
      <c r="K542" s="45"/>
      <c r="L542" t="s">
        <v>119</v>
      </c>
      <c r="M542" t="s">
        <v>119</v>
      </c>
      <c r="N542" t="s">
        <v>120</v>
      </c>
      <c r="O542" s="91">
        <v>580000</v>
      </c>
      <c r="P542" t="s">
        <v>1973</v>
      </c>
      <c r="Q542" t="s">
        <v>78</v>
      </c>
      <c r="R542" s="107"/>
      <c r="S542" s="107"/>
      <c r="T542" s="107"/>
      <c r="U542" s="107"/>
      <c r="W542" s="6"/>
      <c r="Y542"/>
      <c r="AA542" s="107"/>
      <c r="AI542"/>
      <c r="AJ542"/>
      <c r="AK542"/>
      <c r="AL542"/>
      <c r="AM542"/>
      <c r="AN542" s="6"/>
      <c r="AO542" s="34"/>
      <c r="AP542" s="6"/>
      <c r="AQ542" s="174"/>
      <c r="AR542" s="6"/>
      <c r="AS542" s="34"/>
      <c r="AT542" s="6"/>
      <c r="AU542" s="34"/>
      <c r="AV542" s="6"/>
      <c r="AW542" s="34"/>
      <c r="AX542" s="6"/>
      <c r="AY542" s="34"/>
      <c r="BA542"/>
      <c r="BB542"/>
      <c r="BD542" s="107"/>
      <c r="BF542" s="6"/>
      <c r="BG542" s="6"/>
      <c r="BI542" s="45"/>
      <c r="BM542">
        <v>539</v>
      </c>
    </row>
    <row r="543" spans="1:65" x14ac:dyDescent="0.3">
      <c r="A543" t="s">
        <v>1974</v>
      </c>
      <c r="B543" s="124">
        <v>46148</v>
      </c>
      <c r="C543" t="s">
        <v>115</v>
      </c>
      <c r="D543" t="s">
        <v>141</v>
      </c>
      <c r="E543" t="s">
        <v>1175</v>
      </c>
      <c r="F543" t="s">
        <v>215</v>
      </c>
      <c r="G543" t="s">
        <v>136</v>
      </c>
      <c r="H543" t="s">
        <v>137</v>
      </c>
      <c r="I543" t="s">
        <v>1975</v>
      </c>
      <c r="J543" t="s">
        <v>170</v>
      </c>
      <c r="K543" s="45"/>
      <c r="L543" t="s">
        <v>119</v>
      </c>
      <c r="M543" t="s">
        <v>119</v>
      </c>
      <c r="N543" t="s">
        <v>120</v>
      </c>
      <c r="O543" s="91">
        <v>584000</v>
      </c>
      <c r="P543" t="s">
        <v>1976</v>
      </c>
      <c r="Q543" t="s">
        <v>78</v>
      </c>
      <c r="R543" s="107"/>
      <c r="S543" s="107"/>
      <c r="T543" s="107"/>
      <c r="U543" s="107"/>
      <c r="W543" s="6"/>
      <c r="Y543"/>
      <c r="AA543" s="107"/>
      <c r="AI543"/>
      <c r="AJ543"/>
      <c r="AK543"/>
      <c r="AL543"/>
      <c r="AM543"/>
      <c r="AN543" s="6"/>
      <c r="AO543" s="34"/>
      <c r="AP543" s="6"/>
      <c r="AQ543" s="174"/>
      <c r="AR543" s="6"/>
      <c r="AS543" s="34"/>
      <c r="AT543" s="6"/>
      <c r="AU543" s="34"/>
      <c r="AV543" s="6"/>
      <c r="AW543" s="34"/>
      <c r="AX543" s="6"/>
      <c r="AY543" s="34"/>
      <c r="BA543"/>
      <c r="BB543"/>
      <c r="BD543" s="107"/>
      <c r="BF543" s="6"/>
      <c r="BG543" s="6"/>
      <c r="BI543" s="45"/>
      <c r="BM543">
        <v>540</v>
      </c>
    </row>
    <row r="544" spans="1:65" x14ac:dyDescent="0.3">
      <c r="A544" t="s">
        <v>1977</v>
      </c>
      <c r="B544" s="124">
        <v>46148</v>
      </c>
      <c r="C544" t="s">
        <v>115</v>
      </c>
      <c r="D544" t="s">
        <v>141</v>
      </c>
      <c r="E544" t="s">
        <v>1175</v>
      </c>
      <c r="F544" t="s">
        <v>215</v>
      </c>
      <c r="G544" t="s">
        <v>136</v>
      </c>
      <c r="H544" t="s">
        <v>137</v>
      </c>
      <c r="I544" t="s">
        <v>1975</v>
      </c>
      <c r="J544" t="s">
        <v>118</v>
      </c>
      <c r="K544" s="45"/>
      <c r="L544" t="s">
        <v>119</v>
      </c>
      <c r="M544" t="s">
        <v>119</v>
      </c>
      <c r="N544" t="s">
        <v>120</v>
      </c>
      <c r="O544" s="91">
        <v>580000</v>
      </c>
      <c r="P544" t="s">
        <v>1978</v>
      </c>
      <c r="Q544" t="s">
        <v>78</v>
      </c>
      <c r="R544" s="107"/>
      <c r="S544" s="107"/>
      <c r="T544" s="107"/>
      <c r="U544" s="107"/>
      <c r="W544" s="6"/>
      <c r="Y544"/>
      <c r="AA544" s="107"/>
      <c r="AI544"/>
      <c r="AJ544"/>
      <c r="AK544"/>
      <c r="AL544"/>
      <c r="AM544"/>
      <c r="AN544" s="6"/>
      <c r="AO544" s="34"/>
      <c r="AP544" s="6"/>
      <c r="AQ544" s="174"/>
      <c r="AR544" s="6"/>
      <c r="AS544" s="34"/>
      <c r="AT544" s="6"/>
      <c r="AU544" s="34"/>
      <c r="AV544" s="6"/>
      <c r="AW544" s="34"/>
      <c r="AX544" s="6"/>
      <c r="AY544" s="34"/>
      <c r="BA544"/>
      <c r="BB544"/>
      <c r="BD544" s="107"/>
      <c r="BF544" s="6"/>
      <c r="BG544" s="6"/>
      <c r="BI544" s="45"/>
      <c r="BM544">
        <v>541</v>
      </c>
    </row>
    <row r="545" spans="1:65" x14ac:dyDescent="0.3">
      <c r="A545" t="s">
        <v>1979</v>
      </c>
      <c r="B545" s="124">
        <v>46148</v>
      </c>
      <c r="C545" t="s">
        <v>115</v>
      </c>
      <c r="D545" t="s">
        <v>141</v>
      </c>
      <c r="E545" t="s">
        <v>1175</v>
      </c>
      <c r="F545" t="s">
        <v>215</v>
      </c>
      <c r="G545" t="s">
        <v>136</v>
      </c>
      <c r="H545" t="s">
        <v>137</v>
      </c>
      <c r="I545" t="s">
        <v>1980</v>
      </c>
      <c r="J545" t="s">
        <v>118</v>
      </c>
      <c r="K545" s="45"/>
      <c r="L545" t="s">
        <v>119</v>
      </c>
      <c r="M545" t="s">
        <v>119</v>
      </c>
      <c r="N545" t="s">
        <v>120</v>
      </c>
      <c r="O545" s="91">
        <v>550000</v>
      </c>
      <c r="P545" t="s">
        <v>1981</v>
      </c>
      <c r="Q545" t="s">
        <v>78</v>
      </c>
      <c r="R545" s="107"/>
      <c r="S545" s="107"/>
      <c r="T545" s="107"/>
      <c r="U545" s="107"/>
      <c r="W545" s="6"/>
      <c r="Y545"/>
      <c r="AA545" s="107"/>
      <c r="AI545"/>
      <c r="AJ545"/>
      <c r="AK545"/>
      <c r="AL545"/>
      <c r="AM545"/>
      <c r="AN545" s="6"/>
      <c r="AO545" s="34"/>
      <c r="AP545" s="6"/>
      <c r="AQ545" s="174"/>
      <c r="AR545" s="6"/>
      <c r="AS545" s="34"/>
      <c r="AT545" s="6"/>
      <c r="AU545" s="34"/>
      <c r="AV545" s="6"/>
      <c r="AW545" s="34"/>
      <c r="AX545" s="6"/>
      <c r="AY545" s="34"/>
      <c r="BA545"/>
      <c r="BB545"/>
      <c r="BD545" s="107"/>
      <c r="BF545" s="6"/>
      <c r="BG545" s="6"/>
      <c r="BI545" s="45"/>
      <c r="BM545">
        <v>542</v>
      </c>
    </row>
    <row r="546" spans="1:65" x14ac:dyDescent="0.3">
      <c r="A546" t="s">
        <v>1982</v>
      </c>
      <c r="B546" s="124">
        <v>46149</v>
      </c>
      <c r="C546" t="s">
        <v>66</v>
      </c>
      <c r="D546" t="s">
        <v>1364</v>
      </c>
      <c r="E546" t="s">
        <v>262</v>
      </c>
      <c r="F546" t="s">
        <v>215</v>
      </c>
      <c r="G546" t="s">
        <v>70</v>
      </c>
      <c r="H546" t="s">
        <v>142</v>
      </c>
      <c r="I546" t="s">
        <v>536</v>
      </c>
      <c r="J546" t="s">
        <v>118</v>
      </c>
      <c r="K546" s="45" t="s">
        <v>1983</v>
      </c>
      <c r="L546" t="s">
        <v>66</v>
      </c>
      <c r="M546" t="s">
        <v>66</v>
      </c>
      <c r="N546" t="s">
        <v>76</v>
      </c>
      <c r="O546" s="91">
        <v>520000</v>
      </c>
      <c r="P546" t="s">
        <v>1858</v>
      </c>
      <c r="Q546" t="s">
        <v>78</v>
      </c>
      <c r="R546" s="107"/>
      <c r="S546" s="107"/>
      <c r="T546" s="107"/>
      <c r="U546" s="107"/>
      <c r="W546" s="6"/>
      <c r="Y546"/>
      <c r="AA546" s="107"/>
      <c r="AI546"/>
      <c r="AJ546"/>
      <c r="AK546"/>
      <c r="AL546"/>
      <c r="AM546"/>
      <c r="AN546" s="6"/>
      <c r="AO546" s="34"/>
      <c r="AP546" s="6"/>
      <c r="AQ546" s="174"/>
      <c r="AR546" s="6"/>
      <c r="AS546" s="34"/>
      <c r="AT546" s="6"/>
      <c r="AU546" s="34"/>
      <c r="AV546" s="6"/>
      <c r="AW546" s="34"/>
      <c r="AX546" s="6"/>
      <c r="AY546" s="34"/>
      <c r="BA546"/>
      <c r="BB546"/>
      <c r="BD546" s="107"/>
      <c r="BF546" s="6"/>
      <c r="BG546" s="6"/>
      <c r="BI546" s="45"/>
      <c r="BM546">
        <v>543</v>
      </c>
    </row>
    <row r="547" spans="1:65" x14ac:dyDescent="0.3">
      <c r="A547" t="s">
        <v>1984</v>
      </c>
      <c r="B547" s="124">
        <v>46149</v>
      </c>
      <c r="C547" t="s">
        <v>115</v>
      </c>
      <c r="D547" t="s">
        <v>141</v>
      </c>
      <c r="E547" t="s">
        <v>134</v>
      </c>
      <c r="F547" t="s">
        <v>135</v>
      </c>
      <c r="G547" t="s">
        <v>97</v>
      </c>
      <c r="H547" t="s">
        <v>632</v>
      </c>
      <c r="I547" t="s">
        <v>747</v>
      </c>
      <c r="J547" t="s">
        <v>170</v>
      </c>
      <c r="K547" s="45"/>
      <c r="L547" t="s">
        <v>119</v>
      </c>
      <c r="M547" t="s">
        <v>119</v>
      </c>
      <c r="N547" t="s">
        <v>120</v>
      </c>
      <c r="O547" s="91">
        <v>710128</v>
      </c>
      <c r="P547" t="s">
        <v>1985</v>
      </c>
      <c r="Q547" t="s">
        <v>78</v>
      </c>
      <c r="R547" s="107"/>
      <c r="S547" s="107"/>
      <c r="T547" s="107"/>
      <c r="U547" s="107"/>
      <c r="W547" s="6"/>
      <c r="Y547"/>
      <c r="AA547" s="107"/>
      <c r="AI547"/>
      <c r="AJ547"/>
      <c r="AK547"/>
      <c r="AL547"/>
      <c r="AM547"/>
      <c r="AN547" s="6"/>
      <c r="AO547" s="34"/>
      <c r="AP547" s="6"/>
      <c r="AQ547" s="174"/>
      <c r="AR547" s="6"/>
      <c r="AS547" s="34"/>
      <c r="AT547" s="6"/>
      <c r="AU547" s="34"/>
      <c r="AV547" s="6"/>
      <c r="AW547" s="34"/>
      <c r="AX547" s="6"/>
      <c r="AY547" s="34"/>
      <c r="BA547"/>
      <c r="BB547"/>
      <c r="BD547" s="107"/>
      <c r="BF547" s="6"/>
      <c r="BG547" s="6"/>
      <c r="BI547" s="45"/>
      <c r="BM547">
        <v>544</v>
      </c>
    </row>
    <row r="548" spans="1:65" x14ac:dyDescent="0.3">
      <c r="A548" t="s">
        <v>1986</v>
      </c>
      <c r="B548" s="124">
        <v>46149</v>
      </c>
      <c r="C548" t="s">
        <v>115</v>
      </c>
      <c r="D548" t="s">
        <v>141</v>
      </c>
      <c r="E548" t="s">
        <v>134</v>
      </c>
      <c r="F548" t="s">
        <v>135</v>
      </c>
      <c r="G548" t="s">
        <v>97</v>
      </c>
      <c r="H548" t="s">
        <v>632</v>
      </c>
      <c r="I548" t="s">
        <v>747</v>
      </c>
      <c r="J548" t="s">
        <v>170</v>
      </c>
      <c r="K548" s="45"/>
      <c r="L548" t="s">
        <v>119</v>
      </c>
      <c r="M548" t="s">
        <v>119</v>
      </c>
      <c r="N548" t="s">
        <v>120</v>
      </c>
      <c r="O548" s="91">
        <v>710128</v>
      </c>
      <c r="P548" t="s">
        <v>1987</v>
      </c>
      <c r="Q548" t="s">
        <v>78</v>
      </c>
      <c r="R548" s="107"/>
      <c r="S548" s="107"/>
      <c r="T548" s="107"/>
      <c r="U548" s="107"/>
      <c r="W548" s="6"/>
      <c r="Y548"/>
      <c r="AA548" s="107"/>
      <c r="AI548"/>
      <c r="AJ548"/>
      <c r="AK548"/>
      <c r="AL548"/>
      <c r="AM548"/>
      <c r="AN548" s="6"/>
      <c r="AO548" s="34"/>
      <c r="AP548" s="6"/>
      <c r="AQ548" s="174"/>
      <c r="AR548" s="6"/>
      <c r="AS548" s="34"/>
      <c r="AT548" s="6"/>
      <c r="AU548" s="34"/>
      <c r="AV548" s="6"/>
      <c r="AW548" s="34"/>
      <c r="AX548" s="6"/>
      <c r="AY548" s="34"/>
      <c r="BA548"/>
      <c r="BB548"/>
      <c r="BD548" s="107"/>
      <c r="BF548" s="6"/>
      <c r="BG548" s="6"/>
      <c r="BI548" s="45"/>
      <c r="BM548">
        <v>545</v>
      </c>
    </row>
    <row r="549" spans="1:65" x14ac:dyDescent="0.3">
      <c r="A549" t="s">
        <v>1988</v>
      </c>
      <c r="B549" s="124">
        <v>46149</v>
      </c>
      <c r="C549" t="s">
        <v>115</v>
      </c>
      <c r="D549" t="s">
        <v>141</v>
      </c>
      <c r="E549" t="s">
        <v>134</v>
      </c>
      <c r="F549" t="s">
        <v>135</v>
      </c>
      <c r="G549" t="s">
        <v>70</v>
      </c>
      <c r="H549" t="s">
        <v>142</v>
      </c>
      <c r="I549" t="s">
        <v>143</v>
      </c>
      <c r="J549" t="s">
        <v>118</v>
      </c>
      <c r="K549" s="45"/>
      <c r="L549" t="s">
        <v>119</v>
      </c>
      <c r="M549" t="s">
        <v>119</v>
      </c>
      <c r="N549" t="s">
        <v>76</v>
      </c>
      <c r="O549" s="91">
        <v>580000</v>
      </c>
      <c r="P549" t="s">
        <v>1989</v>
      </c>
      <c r="Q549" t="s">
        <v>78</v>
      </c>
      <c r="R549" s="107"/>
      <c r="S549" s="107"/>
      <c r="T549" s="107"/>
      <c r="U549" s="107"/>
      <c r="W549" s="6"/>
      <c r="Y549"/>
      <c r="AA549" s="107"/>
      <c r="AI549"/>
      <c r="AJ549"/>
      <c r="AK549"/>
      <c r="AL549"/>
      <c r="AM549"/>
      <c r="AN549" s="6"/>
      <c r="AO549" s="34"/>
      <c r="AP549" s="6"/>
      <c r="AQ549" s="174"/>
      <c r="AR549" s="6"/>
      <c r="AS549" s="34"/>
      <c r="AT549" s="6"/>
      <c r="AU549" s="34"/>
      <c r="AV549" s="6"/>
      <c r="AW549" s="34"/>
      <c r="AX549" s="6"/>
      <c r="AY549" s="34"/>
      <c r="BA549"/>
      <c r="BB549"/>
      <c r="BD549" s="107"/>
      <c r="BF549" s="6"/>
      <c r="BG549" s="6"/>
      <c r="BI549" s="45"/>
      <c r="BM549">
        <v>546</v>
      </c>
    </row>
    <row r="550" spans="1:65" x14ac:dyDescent="0.3">
      <c r="A550" t="s">
        <v>1990</v>
      </c>
      <c r="B550" s="124">
        <v>46150</v>
      </c>
      <c r="C550" t="s">
        <v>115</v>
      </c>
      <c r="D550" t="s">
        <v>141</v>
      </c>
      <c r="E550" t="s">
        <v>332</v>
      </c>
      <c r="F550" t="s">
        <v>670</v>
      </c>
      <c r="G550" t="s">
        <v>136</v>
      </c>
      <c r="H550" t="s">
        <v>1885</v>
      </c>
      <c r="I550" t="s">
        <v>1886</v>
      </c>
      <c r="J550" t="s">
        <v>73</v>
      </c>
      <c r="K550" s="45"/>
      <c r="L550" t="s">
        <v>119</v>
      </c>
      <c r="M550" t="s">
        <v>119</v>
      </c>
      <c r="N550" t="s">
        <v>76</v>
      </c>
      <c r="O550" s="91">
        <v>482921.82</v>
      </c>
      <c r="P550" t="s">
        <v>1991</v>
      </c>
      <c r="Q550" t="s">
        <v>78</v>
      </c>
      <c r="R550" s="107"/>
      <c r="S550" s="107"/>
      <c r="T550" s="107"/>
      <c r="U550" s="107"/>
      <c r="W550" s="6"/>
      <c r="Y550"/>
      <c r="AA550" s="107"/>
      <c r="AI550"/>
      <c r="AJ550"/>
      <c r="AK550"/>
      <c r="AL550"/>
      <c r="AM550"/>
      <c r="AN550" s="6"/>
      <c r="AO550" s="34"/>
      <c r="AP550" s="6"/>
      <c r="AQ550" s="174"/>
      <c r="AR550" s="6"/>
      <c r="AS550" s="34"/>
      <c r="AT550" s="6"/>
      <c r="AU550" s="34"/>
      <c r="AV550" s="6"/>
      <c r="AW550" s="34"/>
      <c r="AX550" s="6"/>
      <c r="AY550" s="34"/>
      <c r="BA550"/>
      <c r="BB550"/>
      <c r="BD550" s="107"/>
      <c r="BF550" s="6"/>
      <c r="BG550" s="6"/>
      <c r="BI550" s="45"/>
      <c r="BM550">
        <v>547</v>
      </c>
    </row>
    <row r="551" spans="1:65" x14ac:dyDescent="0.3">
      <c r="A551" t="s">
        <v>1992</v>
      </c>
      <c r="B551" s="124">
        <v>46150</v>
      </c>
      <c r="C551" t="s">
        <v>115</v>
      </c>
      <c r="D551" t="s">
        <v>141</v>
      </c>
      <c r="E551" t="s">
        <v>332</v>
      </c>
      <c r="F551" t="s">
        <v>670</v>
      </c>
      <c r="G551" t="s">
        <v>70</v>
      </c>
      <c r="H551" t="s">
        <v>127</v>
      </c>
      <c r="I551" t="s">
        <v>1103</v>
      </c>
      <c r="J551" t="s">
        <v>118</v>
      </c>
      <c r="K551" s="45"/>
      <c r="L551" t="s">
        <v>119</v>
      </c>
      <c r="M551" t="s">
        <v>119</v>
      </c>
      <c r="N551" t="s">
        <v>76</v>
      </c>
      <c r="O551" s="91">
        <v>580000</v>
      </c>
      <c r="P551" t="s">
        <v>1993</v>
      </c>
      <c r="Q551" t="s">
        <v>78</v>
      </c>
      <c r="R551" s="107"/>
      <c r="S551" s="107"/>
      <c r="T551" s="107"/>
      <c r="U551" s="107"/>
      <c r="W551" s="6"/>
      <c r="Y551"/>
      <c r="AA551" s="107"/>
      <c r="AI551"/>
      <c r="AJ551"/>
      <c r="AK551"/>
      <c r="AL551"/>
      <c r="AM551"/>
      <c r="AN551" s="6"/>
      <c r="AO551" s="34"/>
      <c r="AP551" s="6"/>
      <c r="AQ551" s="174"/>
      <c r="AR551" s="6"/>
      <c r="AS551" s="34"/>
      <c r="AT551" s="6"/>
      <c r="AU551" s="34"/>
      <c r="AV551" s="6"/>
      <c r="AW551" s="34"/>
      <c r="AX551" s="6"/>
      <c r="AY551" s="34"/>
      <c r="BA551"/>
      <c r="BB551"/>
      <c r="BD551" s="107"/>
      <c r="BF551" s="6"/>
      <c r="BG551" s="6"/>
      <c r="BI551" s="45"/>
      <c r="BM551">
        <v>548</v>
      </c>
    </row>
    <row r="552" spans="1:65" x14ac:dyDescent="0.3">
      <c r="A552" t="s">
        <v>1994</v>
      </c>
      <c r="B552" s="124">
        <v>46153</v>
      </c>
      <c r="C552" t="s">
        <v>1995</v>
      </c>
      <c r="D552" t="s">
        <v>141</v>
      </c>
      <c r="E552" t="s">
        <v>262</v>
      </c>
      <c r="F552" t="s">
        <v>215</v>
      </c>
      <c r="G552" t="s">
        <v>70</v>
      </c>
      <c r="H552" t="s">
        <v>287</v>
      </c>
      <c r="I552" t="s">
        <v>603</v>
      </c>
      <c r="J552" t="s">
        <v>118</v>
      </c>
      <c r="K552" s="45"/>
      <c r="L552" t="s">
        <v>119</v>
      </c>
      <c r="M552" t="s">
        <v>119</v>
      </c>
      <c r="N552" t="s">
        <v>76</v>
      </c>
      <c r="O552" s="91">
        <v>430000</v>
      </c>
      <c r="P552" t="s">
        <v>1996</v>
      </c>
      <c r="Q552" t="s">
        <v>78</v>
      </c>
      <c r="R552" s="107"/>
      <c r="S552" s="107"/>
      <c r="T552" s="107"/>
      <c r="U552" s="107"/>
      <c r="W552" s="6"/>
      <c r="Y552"/>
      <c r="AA552" s="107"/>
      <c r="AI552"/>
      <c r="AJ552"/>
      <c r="AK552"/>
      <c r="AL552"/>
      <c r="AM552"/>
      <c r="AN552" s="6"/>
      <c r="AO552" s="34"/>
      <c r="AP552" s="6"/>
      <c r="AQ552" s="174"/>
      <c r="AR552" s="6"/>
      <c r="AS552" s="34"/>
      <c r="AT552" s="6"/>
      <c r="AU552" s="34"/>
      <c r="AV552" s="6"/>
      <c r="AW552" s="34"/>
      <c r="AX552" s="6"/>
      <c r="AY552" s="34"/>
      <c r="BA552"/>
      <c r="BB552"/>
      <c r="BD552" s="107"/>
      <c r="BF552" s="6"/>
      <c r="BG552" s="6"/>
      <c r="BI552" s="45"/>
      <c r="BM552">
        <v>549</v>
      </c>
    </row>
    <row r="553" spans="1:65" x14ac:dyDescent="0.3">
      <c r="A553" t="s">
        <v>1997</v>
      </c>
      <c r="B553" s="124">
        <v>46153</v>
      </c>
      <c r="C553" t="s">
        <v>1995</v>
      </c>
      <c r="D553" t="s">
        <v>141</v>
      </c>
      <c r="E553" t="s">
        <v>277</v>
      </c>
      <c r="F553" t="s">
        <v>278</v>
      </c>
      <c r="G553" t="s">
        <v>70</v>
      </c>
      <c r="H553" t="s">
        <v>127</v>
      </c>
      <c r="I553" t="s">
        <v>235</v>
      </c>
      <c r="J553" t="s">
        <v>118</v>
      </c>
      <c r="K553" s="45"/>
      <c r="L553" t="s">
        <v>119</v>
      </c>
      <c r="M553" t="s">
        <v>119</v>
      </c>
      <c r="N553" t="s">
        <v>76</v>
      </c>
      <c r="O553" s="91">
        <v>50000</v>
      </c>
      <c r="P553" t="s">
        <v>1998</v>
      </c>
      <c r="Q553" t="s">
        <v>78</v>
      </c>
      <c r="R553" s="107"/>
      <c r="S553" s="107"/>
      <c r="T553" s="107"/>
      <c r="U553" s="107"/>
      <c r="W553" s="6"/>
      <c r="Y553"/>
      <c r="AA553" s="107"/>
      <c r="AI553"/>
      <c r="AJ553"/>
      <c r="AK553"/>
      <c r="AL553"/>
      <c r="AM553"/>
      <c r="AN553" s="6"/>
      <c r="AO553" s="34"/>
      <c r="AP553" s="6"/>
      <c r="AQ553" s="174"/>
      <c r="AR553" s="6"/>
      <c r="AS553" s="34"/>
      <c r="AT553" s="6"/>
      <c r="AU553" s="34"/>
      <c r="AV553" s="6"/>
      <c r="AW553" s="34"/>
      <c r="AX553" s="6"/>
      <c r="AY553" s="34"/>
      <c r="BA553"/>
      <c r="BB553"/>
      <c r="BD553" s="107"/>
      <c r="BF553" s="6"/>
      <c r="BG553" s="6"/>
      <c r="BI553" s="45"/>
      <c r="BM553">
        <v>550</v>
      </c>
    </row>
    <row r="554" spans="1:65" x14ac:dyDescent="0.3">
      <c r="A554" t="s">
        <v>1999</v>
      </c>
      <c r="B554" s="124">
        <v>46153</v>
      </c>
      <c r="C554" t="s">
        <v>1995</v>
      </c>
      <c r="D554" t="s">
        <v>141</v>
      </c>
      <c r="E554" t="s">
        <v>798</v>
      </c>
      <c r="F554" t="s">
        <v>799</v>
      </c>
      <c r="G554" t="s">
        <v>70</v>
      </c>
      <c r="H554" t="s">
        <v>800</v>
      </c>
      <c r="I554" t="s">
        <v>864</v>
      </c>
      <c r="J554" t="s">
        <v>73</v>
      </c>
      <c r="K554" s="45"/>
      <c r="L554" t="s">
        <v>119</v>
      </c>
      <c r="M554" t="s">
        <v>119</v>
      </c>
      <c r="N554" t="s">
        <v>76</v>
      </c>
      <c r="O554" s="91">
        <v>3000000</v>
      </c>
      <c r="P554" t="s">
        <v>2000</v>
      </c>
      <c r="Q554" t="s">
        <v>78</v>
      </c>
      <c r="R554" s="107"/>
      <c r="S554" s="107"/>
      <c r="T554" s="107"/>
      <c r="U554" s="107"/>
      <c r="W554" s="6"/>
      <c r="Y554"/>
      <c r="AA554" s="107"/>
      <c r="AI554"/>
      <c r="AJ554"/>
      <c r="AK554"/>
      <c r="AL554"/>
      <c r="AM554"/>
      <c r="AN554" s="6"/>
      <c r="AO554" s="34"/>
      <c r="AP554" s="6"/>
      <c r="AQ554" s="174"/>
      <c r="AR554" s="6"/>
      <c r="AS554" s="34"/>
      <c r="AT554" s="6"/>
      <c r="AU554" s="34"/>
      <c r="AV554" s="6"/>
      <c r="AW554" s="34"/>
      <c r="AX554" s="6"/>
      <c r="AY554" s="34"/>
      <c r="BA554"/>
      <c r="BB554"/>
      <c r="BD554" s="107"/>
      <c r="BF554" s="6"/>
      <c r="BG554" s="6"/>
      <c r="BI554" s="45"/>
      <c r="BM554">
        <v>551</v>
      </c>
    </row>
    <row r="555" spans="1:65" x14ac:dyDescent="0.3">
      <c r="A555" t="s">
        <v>2001</v>
      </c>
      <c r="B555" s="124">
        <v>46153</v>
      </c>
      <c r="C555" t="s">
        <v>1995</v>
      </c>
      <c r="D555" t="s">
        <v>141</v>
      </c>
      <c r="E555" t="s">
        <v>798</v>
      </c>
      <c r="F555" t="s">
        <v>799</v>
      </c>
      <c r="G555" t="s">
        <v>70</v>
      </c>
      <c r="H555" t="s">
        <v>800</v>
      </c>
      <c r="I555" t="s">
        <v>1524</v>
      </c>
      <c r="J555" t="s">
        <v>73</v>
      </c>
      <c r="K555" s="45"/>
      <c r="L555" t="s">
        <v>119</v>
      </c>
      <c r="M555" t="s">
        <v>119</v>
      </c>
      <c r="N555" t="s">
        <v>76</v>
      </c>
      <c r="O555" s="91">
        <v>19000000</v>
      </c>
      <c r="P555" t="s">
        <v>2002</v>
      </c>
      <c r="Q555"/>
      <c r="R555" s="107"/>
      <c r="S555" s="107"/>
      <c r="T555" s="107"/>
      <c r="U555" s="107"/>
      <c r="W555" s="6"/>
      <c r="Y555"/>
      <c r="AA555" s="107"/>
      <c r="AI555"/>
      <c r="AJ555"/>
      <c r="AK555"/>
      <c r="AL555"/>
      <c r="AM555"/>
      <c r="AN555" s="6"/>
      <c r="AO555" s="34"/>
      <c r="AP555" s="6"/>
      <c r="AQ555" s="174"/>
      <c r="AR555" s="6"/>
      <c r="AS555" s="34"/>
      <c r="AT555" s="6"/>
      <c r="AU555" s="34"/>
      <c r="AV555" s="6"/>
      <c r="AW555" s="34"/>
      <c r="AX555" s="6"/>
      <c r="AY555" s="34"/>
      <c r="BA555"/>
      <c r="BB555"/>
      <c r="BD555" s="107"/>
      <c r="BF555" s="6"/>
      <c r="BG555" s="6"/>
      <c r="BI555" s="45"/>
      <c r="BM555">
        <v>552</v>
      </c>
    </row>
    <row r="556" spans="1:65" x14ac:dyDescent="0.3">
      <c r="A556" t="s">
        <v>2003</v>
      </c>
      <c r="B556" s="124">
        <v>46153</v>
      </c>
      <c r="C556" t="s">
        <v>1995</v>
      </c>
      <c r="D556" t="s">
        <v>141</v>
      </c>
      <c r="E556" t="s">
        <v>798</v>
      </c>
      <c r="F556" t="s">
        <v>799</v>
      </c>
      <c r="G556" t="s">
        <v>70</v>
      </c>
      <c r="H556" t="s">
        <v>800</v>
      </c>
      <c r="I556" t="s">
        <v>864</v>
      </c>
      <c r="J556" t="s">
        <v>170</v>
      </c>
      <c r="K556" s="45"/>
      <c r="L556" t="s">
        <v>119</v>
      </c>
      <c r="M556" t="s">
        <v>119</v>
      </c>
      <c r="N556" t="s">
        <v>76</v>
      </c>
      <c r="O556" s="91">
        <v>1200000</v>
      </c>
      <c r="P556" t="s">
        <v>2000</v>
      </c>
      <c r="Q556" t="s">
        <v>78</v>
      </c>
      <c r="R556" s="107"/>
      <c r="S556" s="107"/>
      <c r="T556" s="107"/>
      <c r="U556" s="107"/>
      <c r="W556" s="6"/>
      <c r="Y556"/>
      <c r="AA556" s="107"/>
      <c r="AI556"/>
      <c r="AJ556"/>
      <c r="AK556"/>
      <c r="AL556"/>
      <c r="AM556"/>
      <c r="AN556" s="6"/>
      <c r="AO556" s="34"/>
      <c r="AP556" s="6"/>
      <c r="AQ556" s="174"/>
      <c r="AR556" s="6"/>
      <c r="AS556" s="34"/>
      <c r="AT556" s="6"/>
      <c r="AU556" s="34"/>
      <c r="AV556" s="6"/>
      <c r="AW556" s="34"/>
      <c r="AX556" s="6"/>
      <c r="AY556" s="34"/>
      <c r="BA556"/>
      <c r="BB556"/>
      <c r="BD556" s="107"/>
      <c r="BF556" s="6"/>
      <c r="BG556" s="6"/>
      <c r="BI556" s="45"/>
      <c r="BM556">
        <v>553</v>
      </c>
    </row>
    <row r="557" spans="1:65" x14ac:dyDescent="0.3">
      <c r="A557" t="s">
        <v>2004</v>
      </c>
      <c r="B557" s="124">
        <v>46153</v>
      </c>
      <c r="C557" t="s">
        <v>1995</v>
      </c>
      <c r="D557" t="s">
        <v>141</v>
      </c>
      <c r="E557" t="s">
        <v>798</v>
      </c>
      <c r="F557" t="s">
        <v>799</v>
      </c>
      <c r="G557" t="s">
        <v>70</v>
      </c>
      <c r="H557" t="s">
        <v>800</v>
      </c>
      <c r="I557" t="s">
        <v>864</v>
      </c>
      <c r="J557" t="s">
        <v>73</v>
      </c>
      <c r="K557" s="45"/>
      <c r="L557" t="s">
        <v>119</v>
      </c>
      <c r="M557" t="s">
        <v>119</v>
      </c>
      <c r="N557" t="s">
        <v>76</v>
      </c>
      <c r="O557" s="91">
        <v>5200000</v>
      </c>
      <c r="P557" t="s">
        <v>2000</v>
      </c>
      <c r="Q557" t="s">
        <v>78</v>
      </c>
      <c r="R557" s="107"/>
      <c r="S557" s="107"/>
      <c r="T557" s="107"/>
      <c r="U557" s="107"/>
      <c r="W557" s="6"/>
      <c r="Y557"/>
      <c r="AA557" s="107"/>
      <c r="AI557"/>
      <c r="AJ557"/>
      <c r="AK557"/>
      <c r="AL557"/>
      <c r="AM557"/>
      <c r="AN557" s="6"/>
      <c r="AO557" s="34"/>
      <c r="AP557" s="6"/>
      <c r="AQ557" s="174"/>
      <c r="AR557" s="6"/>
      <c r="AS557" s="34"/>
      <c r="AT557" s="6"/>
      <c r="AU557" s="34"/>
      <c r="AV557" s="6"/>
      <c r="AW557" s="34"/>
      <c r="AX557" s="6"/>
      <c r="AY557" s="34"/>
      <c r="BA557"/>
      <c r="BB557"/>
      <c r="BD557" s="107"/>
      <c r="BF557" s="6"/>
      <c r="BG557" s="6"/>
      <c r="BI557" s="45"/>
      <c r="BM557">
        <v>554</v>
      </c>
    </row>
    <row r="558" spans="1:65" x14ac:dyDescent="0.3">
      <c r="A558" t="s">
        <v>2005</v>
      </c>
      <c r="B558" s="124">
        <v>46153</v>
      </c>
      <c r="C558" t="s">
        <v>1995</v>
      </c>
      <c r="D558" t="s">
        <v>141</v>
      </c>
      <c r="E558" t="s">
        <v>798</v>
      </c>
      <c r="F558" t="s">
        <v>799</v>
      </c>
      <c r="G558" t="s">
        <v>70</v>
      </c>
      <c r="H558" t="s">
        <v>800</v>
      </c>
      <c r="I558" t="s">
        <v>864</v>
      </c>
      <c r="J558" t="s">
        <v>73</v>
      </c>
      <c r="K558" s="45"/>
      <c r="L558" t="s">
        <v>119</v>
      </c>
      <c r="M558" t="s">
        <v>119</v>
      </c>
      <c r="N558" t="s">
        <v>76</v>
      </c>
      <c r="O558" s="91">
        <v>17000000</v>
      </c>
      <c r="P558" t="s">
        <v>2000</v>
      </c>
      <c r="Q558" t="s">
        <v>78</v>
      </c>
      <c r="R558" s="107"/>
      <c r="S558" s="107"/>
      <c r="T558" s="107"/>
      <c r="U558" s="107"/>
      <c r="W558" s="6"/>
      <c r="Y558"/>
      <c r="AA558" s="107"/>
      <c r="AI558"/>
      <c r="AJ558"/>
      <c r="AK558"/>
      <c r="AL558"/>
      <c r="AM558"/>
      <c r="AN558" s="6"/>
      <c r="AO558" s="34"/>
      <c r="AP558" s="6"/>
      <c r="AQ558" s="174"/>
      <c r="AR558" s="6"/>
      <c r="AS558" s="34"/>
      <c r="AT558" s="6"/>
      <c r="AU558" s="34"/>
      <c r="AV558" s="6"/>
      <c r="AW558" s="34"/>
      <c r="AX558" s="6"/>
      <c r="AY558" s="34"/>
      <c r="BA558"/>
      <c r="BB558"/>
      <c r="BD558" s="107"/>
      <c r="BF558" s="6"/>
      <c r="BG558" s="6"/>
      <c r="BI558" s="45"/>
      <c r="BM558">
        <v>555</v>
      </c>
    </row>
    <row r="559" spans="1:65" x14ac:dyDescent="0.3">
      <c r="A559" t="s">
        <v>2006</v>
      </c>
      <c r="B559" s="124">
        <v>46153</v>
      </c>
      <c r="C559" t="s">
        <v>1995</v>
      </c>
      <c r="D559" t="s">
        <v>141</v>
      </c>
      <c r="E559" t="s">
        <v>798</v>
      </c>
      <c r="F559" t="s">
        <v>799</v>
      </c>
      <c r="G559" t="s">
        <v>70</v>
      </c>
      <c r="H559" t="s">
        <v>800</v>
      </c>
      <c r="I559" t="s">
        <v>864</v>
      </c>
      <c r="J559" t="s">
        <v>73</v>
      </c>
      <c r="K559" s="45"/>
      <c r="L559" t="s">
        <v>119</v>
      </c>
      <c r="M559" t="s">
        <v>119</v>
      </c>
      <c r="N559" t="s">
        <v>76</v>
      </c>
      <c r="O559" s="91">
        <v>4700000</v>
      </c>
      <c r="P559" t="s">
        <v>2000</v>
      </c>
      <c r="Q559" t="s">
        <v>78</v>
      </c>
      <c r="R559" s="107"/>
      <c r="S559" s="107"/>
      <c r="T559" s="107"/>
      <c r="U559" s="107"/>
      <c r="W559" s="6"/>
      <c r="Y559"/>
      <c r="AA559" s="107"/>
      <c r="AI559"/>
      <c r="AJ559"/>
      <c r="AK559"/>
      <c r="AL559"/>
      <c r="AM559"/>
      <c r="AN559" s="6"/>
      <c r="AO559" s="34"/>
      <c r="AP559" s="6"/>
      <c r="AQ559" s="174"/>
      <c r="AR559" s="6"/>
      <c r="AS559" s="34"/>
      <c r="AT559" s="6"/>
      <c r="AU559" s="34"/>
      <c r="AV559" s="6"/>
      <c r="AW559" s="34"/>
      <c r="AX559" s="6"/>
      <c r="AY559" s="34"/>
      <c r="BA559"/>
      <c r="BB559"/>
      <c r="BD559" s="107"/>
      <c r="BF559" s="6"/>
      <c r="BG559" s="6"/>
      <c r="BI559" s="45"/>
      <c r="BM559">
        <v>556</v>
      </c>
    </row>
    <row r="560" spans="1:65" x14ac:dyDescent="0.3">
      <c r="A560" t="s">
        <v>2007</v>
      </c>
      <c r="B560" s="124">
        <v>46153</v>
      </c>
      <c r="C560" t="s">
        <v>1995</v>
      </c>
      <c r="D560" t="s">
        <v>141</v>
      </c>
      <c r="E560" t="s">
        <v>798</v>
      </c>
      <c r="F560" t="s">
        <v>799</v>
      </c>
      <c r="G560" t="s">
        <v>70</v>
      </c>
      <c r="H560" t="s">
        <v>800</v>
      </c>
      <c r="I560" t="s">
        <v>864</v>
      </c>
      <c r="J560" t="s">
        <v>170</v>
      </c>
      <c r="K560" s="45"/>
      <c r="L560" t="s">
        <v>119</v>
      </c>
      <c r="M560" t="s">
        <v>119</v>
      </c>
      <c r="N560" t="s">
        <v>76</v>
      </c>
      <c r="O560" s="91">
        <v>780000</v>
      </c>
      <c r="P560" t="s">
        <v>2000</v>
      </c>
      <c r="Q560" t="s">
        <v>78</v>
      </c>
      <c r="R560" s="107"/>
      <c r="S560" s="107"/>
      <c r="T560" s="107"/>
      <c r="U560" s="107"/>
      <c r="W560" s="6"/>
      <c r="Y560"/>
      <c r="AA560" s="107"/>
      <c r="AI560"/>
      <c r="AJ560"/>
      <c r="AK560"/>
      <c r="AL560"/>
      <c r="AM560"/>
      <c r="AN560" s="6"/>
      <c r="AO560" s="34"/>
      <c r="AP560" s="6"/>
      <c r="AQ560" s="174"/>
      <c r="AR560" s="6"/>
      <c r="AS560" s="34"/>
      <c r="AT560" s="6"/>
      <c r="AU560" s="34"/>
      <c r="AV560" s="6"/>
      <c r="AW560" s="34"/>
      <c r="AX560" s="6"/>
      <c r="AY560" s="34"/>
      <c r="BA560"/>
      <c r="BB560"/>
      <c r="BD560" s="107"/>
      <c r="BF560" s="6"/>
      <c r="BG560" s="6"/>
      <c r="BI560" s="45"/>
      <c r="BM560">
        <v>557</v>
      </c>
    </row>
    <row r="561" spans="1:65" x14ac:dyDescent="0.3">
      <c r="A561" t="s">
        <v>2008</v>
      </c>
      <c r="B561" s="124">
        <v>46153</v>
      </c>
      <c r="C561" t="s">
        <v>1995</v>
      </c>
      <c r="D561" t="s">
        <v>141</v>
      </c>
      <c r="E561" t="s">
        <v>798</v>
      </c>
      <c r="F561" t="s">
        <v>799</v>
      </c>
      <c r="G561" t="s">
        <v>70</v>
      </c>
      <c r="H561" t="s">
        <v>800</v>
      </c>
      <c r="I561" t="s">
        <v>864</v>
      </c>
      <c r="J561" t="s">
        <v>170</v>
      </c>
      <c r="K561" s="45"/>
      <c r="L561" t="s">
        <v>119</v>
      </c>
      <c r="M561" t="s">
        <v>119</v>
      </c>
      <c r="N561" t="s">
        <v>76</v>
      </c>
      <c r="O561" s="91">
        <v>1100000</v>
      </c>
      <c r="P561" t="s">
        <v>2000</v>
      </c>
      <c r="Q561" t="s">
        <v>78</v>
      </c>
      <c r="R561" s="107"/>
      <c r="S561" s="107"/>
      <c r="T561" s="107"/>
      <c r="U561" s="107"/>
      <c r="W561" s="6"/>
      <c r="Y561"/>
      <c r="AA561" s="107"/>
      <c r="AI561"/>
      <c r="AJ561"/>
      <c r="AK561"/>
      <c r="AL561"/>
      <c r="AM561"/>
      <c r="AN561" s="6"/>
      <c r="AO561" s="34"/>
      <c r="AP561" s="6"/>
      <c r="AQ561" s="174"/>
      <c r="AR561" s="6"/>
      <c r="AS561" s="34"/>
      <c r="AT561" s="6"/>
      <c r="AU561" s="34"/>
      <c r="AV561" s="6"/>
      <c r="AW561" s="34"/>
      <c r="AX561" s="6"/>
      <c r="AY561" s="34"/>
      <c r="BA561"/>
      <c r="BB561"/>
      <c r="BD561" s="107"/>
      <c r="BF561" s="6"/>
      <c r="BG561" s="6"/>
      <c r="BI561" s="45"/>
      <c r="BM561">
        <v>558</v>
      </c>
    </row>
    <row r="562" spans="1:65" x14ac:dyDescent="0.3">
      <c r="A562" t="s">
        <v>2009</v>
      </c>
      <c r="B562" s="124">
        <v>46153</v>
      </c>
      <c r="C562" t="s">
        <v>1995</v>
      </c>
      <c r="D562" t="s">
        <v>141</v>
      </c>
      <c r="E562" t="s">
        <v>587</v>
      </c>
      <c r="F562" t="s">
        <v>215</v>
      </c>
      <c r="G562" t="s">
        <v>174</v>
      </c>
      <c r="H562" t="s">
        <v>187</v>
      </c>
      <c r="I562" t="s">
        <v>834</v>
      </c>
      <c r="J562" t="s">
        <v>170</v>
      </c>
      <c r="K562" s="45"/>
      <c r="L562" t="s">
        <v>119</v>
      </c>
      <c r="M562" t="s">
        <v>119</v>
      </c>
      <c r="N562" t="s">
        <v>120</v>
      </c>
      <c r="O562" s="91">
        <v>585000</v>
      </c>
      <c r="P562" t="s">
        <v>2010</v>
      </c>
      <c r="Q562" t="s">
        <v>78</v>
      </c>
      <c r="R562" s="107"/>
      <c r="S562" s="107"/>
      <c r="T562" s="107"/>
      <c r="U562" s="107"/>
      <c r="W562" s="6"/>
      <c r="Y562"/>
      <c r="AA562" s="107"/>
      <c r="AI562"/>
      <c r="AJ562"/>
      <c r="AK562"/>
      <c r="AL562"/>
      <c r="AM562"/>
      <c r="AN562" s="6"/>
      <c r="AO562" s="34"/>
      <c r="AP562" s="6"/>
      <c r="AQ562" s="174"/>
      <c r="AR562" s="6"/>
      <c r="AS562" s="34"/>
      <c r="AT562" s="6"/>
      <c r="AU562" s="34"/>
      <c r="AV562" s="6"/>
      <c r="AW562" s="34"/>
      <c r="AX562" s="6"/>
      <c r="AY562" s="34"/>
      <c r="BA562"/>
      <c r="BB562"/>
      <c r="BD562" s="107"/>
      <c r="BF562" s="6"/>
      <c r="BG562" s="6"/>
      <c r="BI562" s="45"/>
      <c r="BM562">
        <v>559</v>
      </c>
    </row>
    <row r="563" spans="1:65" x14ac:dyDescent="0.3">
      <c r="A563" t="s">
        <v>2011</v>
      </c>
      <c r="B563" s="124">
        <v>46153</v>
      </c>
      <c r="C563" t="s">
        <v>1995</v>
      </c>
      <c r="D563" t="s">
        <v>141</v>
      </c>
      <c r="E563" t="s">
        <v>798</v>
      </c>
      <c r="F563" t="s">
        <v>799</v>
      </c>
      <c r="G563" t="s">
        <v>70</v>
      </c>
      <c r="H563" t="s">
        <v>800</v>
      </c>
      <c r="I563" t="s">
        <v>1524</v>
      </c>
      <c r="J563" t="s">
        <v>73</v>
      </c>
      <c r="K563" s="45"/>
      <c r="L563" t="s">
        <v>119</v>
      </c>
      <c r="M563" t="s">
        <v>119</v>
      </c>
      <c r="N563" t="s">
        <v>76</v>
      </c>
      <c r="O563" s="91">
        <v>75000000</v>
      </c>
      <c r="P563" t="s">
        <v>2002</v>
      </c>
      <c r="Q563" t="s">
        <v>78</v>
      </c>
      <c r="R563" s="107"/>
      <c r="S563" s="107"/>
      <c r="T563" s="107"/>
      <c r="U563" s="107"/>
      <c r="W563" s="6"/>
      <c r="Y563"/>
      <c r="AA563" s="107"/>
      <c r="AI563"/>
      <c r="AJ563"/>
      <c r="AK563"/>
      <c r="AL563"/>
      <c r="AM563"/>
      <c r="AN563" s="6"/>
      <c r="AO563" s="34"/>
      <c r="AP563" s="6"/>
      <c r="AQ563" s="174"/>
      <c r="AR563" s="6"/>
      <c r="AS563" s="34"/>
      <c r="AT563" s="6"/>
      <c r="AU563" s="34"/>
      <c r="AV563" s="6"/>
      <c r="AW563" s="34"/>
      <c r="AX563" s="6"/>
      <c r="AY563" s="34"/>
      <c r="BA563"/>
      <c r="BB563"/>
      <c r="BD563" s="107"/>
      <c r="BF563" s="6"/>
      <c r="BG563" s="6"/>
      <c r="BI563" s="45"/>
      <c r="BM563">
        <v>560</v>
      </c>
    </row>
    <row r="564" spans="1:65" x14ac:dyDescent="0.3">
      <c r="A564" t="s">
        <v>2012</v>
      </c>
      <c r="B564" s="124">
        <v>46154</v>
      </c>
      <c r="C564" t="s">
        <v>1995</v>
      </c>
      <c r="D564" t="s">
        <v>141</v>
      </c>
      <c r="E564" t="s">
        <v>746</v>
      </c>
      <c r="F564" t="s">
        <v>215</v>
      </c>
      <c r="G564" t="s">
        <v>70</v>
      </c>
      <c r="H564" t="s">
        <v>287</v>
      </c>
      <c r="I564" t="s">
        <v>603</v>
      </c>
      <c r="J564" t="s">
        <v>118</v>
      </c>
      <c r="K564" s="45"/>
      <c r="L564" t="s">
        <v>119</v>
      </c>
      <c r="M564" t="s">
        <v>119</v>
      </c>
      <c r="N564" t="s">
        <v>76</v>
      </c>
      <c r="O564" s="91">
        <v>375000</v>
      </c>
      <c r="P564" t="s">
        <v>2013</v>
      </c>
      <c r="Q564" t="s">
        <v>78</v>
      </c>
      <c r="R564" s="107"/>
      <c r="S564" s="107"/>
      <c r="T564" s="107"/>
      <c r="U564" s="107"/>
      <c r="W564" s="6"/>
      <c r="Y564"/>
      <c r="AA564" s="107"/>
      <c r="AI564"/>
      <c r="AJ564"/>
      <c r="AK564"/>
      <c r="AL564"/>
      <c r="AM564"/>
      <c r="AN564" s="6"/>
      <c r="AO564" s="34"/>
      <c r="AP564" s="6"/>
      <c r="AQ564" s="174"/>
      <c r="AR564" s="6"/>
      <c r="AS564" s="34"/>
      <c r="AT564" s="6"/>
      <c r="AU564" s="34"/>
      <c r="AV564" s="6"/>
      <c r="AW564" s="34"/>
      <c r="AX564" s="6"/>
      <c r="AY564" s="34"/>
      <c r="BA564"/>
      <c r="BB564"/>
      <c r="BD564" s="107"/>
      <c r="BF564" s="6"/>
      <c r="BG564" s="6"/>
      <c r="BI564" s="45"/>
      <c r="BM564">
        <v>561</v>
      </c>
    </row>
    <row r="565" spans="1:65" x14ac:dyDescent="0.3">
      <c r="A565" t="s">
        <v>2014</v>
      </c>
      <c r="B565" s="124">
        <v>46155</v>
      </c>
      <c r="C565" t="s">
        <v>1995</v>
      </c>
      <c r="D565" t="s">
        <v>141</v>
      </c>
      <c r="E565" t="s">
        <v>317</v>
      </c>
      <c r="F565" t="s">
        <v>318</v>
      </c>
      <c r="G565" t="s">
        <v>97</v>
      </c>
      <c r="H565" t="s">
        <v>302</v>
      </c>
      <c r="I565" t="s">
        <v>2015</v>
      </c>
      <c r="J565" t="s">
        <v>118</v>
      </c>
      <c r="K565" s="45"/>
      <c r="L565" t="s">
        <v>119</v>
      </c>
      <c r="M565" t="s">
        <v>119</v>
      </c>
      <c r="N565" t="s">
        <v>120</v>
      </c>
      <c r="O565" s="91">
        <v>580000</v>
      </c>
      <c r="P565" t="s">
        <v>2016</v>
      </c>
      <c r="Q565" t="s">
        <v>78</v>
      </c>
      <c r="R565" s="107"/>
      <c r="S565" s="107"/>
      <c r="T565" s="107"/>
      <c r="U565" s="107"/>
      <c r="W565" s="6"/>
      <c r="Y565"/>
      <c r="AA565" s="107"/>
      <c r="AI565"/>
      <c r="AJ565"/>
      <c r="AK565"/>
      <c r="AL565"/>
      <c r="AM565"/>
      <c r="AN565" s="6"/>
      <c r="AO565" s="34"/>
      <c r="AP565" s="6"/>
      <c r="AQ565" s="174"/>
      <c r="AR565" s="6"/>
      <c r="AS565" s="34"/>
      <c r="AT565" s="6"/>
      <c r="AU565" s="34"/>
      <c r="AV565" s="6"/>
      <c r="AW565" s="34"/>
      <c r="AX565" s="6"/>
      <c r="AY565" s="34"/>
      <c r="BA565"/>
      <c r="BB565"/>
      <c r="BD565" s="107"/>
      <c r="BF565" s="6"/>
      <c r="BG565" s="6"/>
      <c r="BI565" s="45"/>
      <c r="BM565">
        <v>562</v>
      </c>
    </row>
    <row r="566" spans="1:65" x14ac:dyDescent="0.3">
      <c r="A566" t="s">
        <v>2017</v>
      </c>
      <c r="B566" s="124">
        <v>46155</v>
      </c>
      <c r="C566" t="s">
        <v>1995</v>
      </c>
      <c r="D566" t="s">
        <v>141</v>
      </c>
      <c r="E566" t="s">
        <v>1036</v>
      </c>
      <c r="F566" t="s">
        <v>1037</v>
      </c>
      <c r="G566" t="s">
        <v>70</v>
      </c>
      <c r="H566" t="s">
        <v>287</v>
      </c>
      <c r="I566" t="s">
        <v>288</v>
      </c>
      <c r="J566" t="s">
        <v>73</v>
      </c>
      <c r="K566" s="45"/>
      <c r="L566" t="s">
        <v>119</v>
      </c>
      <c r="M566" t="s">
        <v>119</v>
      </c>
      <c r="N566" t="s">
        <v>76</v>
      </c>
      <c r="O566" s="91">
        <v>40000000</v>
      </c>
      <c r="P566" t="s">
        <v>2018</v>
      </c>
      <c r="Q566" t="s">
        <v>78</v>
      </c>
      <c r="R566" s="107"/>
      <c r="S566" s="107"/>
      <c r="T566" s="107"/>
      <c r="U566" s="107"/>
      <c r="W566" s="6"/>
      <c r="Y566"/>
      <c r="AA566" s="107"/>
      <c r="AI566"/>
      <c r="AJ566"/>
      <c r="AK566"/>
      <c r="AL566"/>
      <c r="AM566"/>
      <c r="AN566" s="6"/>
      <c r="AO566" s="34"/>
      <c r="AP566" s="6"/>
      <c r="AQ566" s="174"/>
      <c r="AR566" s="6"/>
      <c r="AS566" s="34"/>
      <c r="AT566" s="6"/>
      <c r="AU566" s="34"/>
      <c r="AV566" s="6"/>
      <c r="AW566" s="34"/>
      <c r="AX566" s="6"/>
      <c r="AY566" s="34"/>
      <c r="BA566"/>
      <c r="BB566"/>
      <c r="BD566" s="107"/>
      <c r="BF566" s="6"/>
      <c r="BG566" s="6"/>
      <c r="BI566" s="45"/>
      <c r="BM566">
        <v>563</v>
      </c>
    </row>
    <row r="567" spans="1:65" x14ac:dyDescent="0.3">
      <c r="A567" t="s">
        <v>2019</v>
      </c>
      <c r="B567" s="124">
        <v>46155</v>
      </c>
      <c r="C567" t="s">
        <v>1995</v>
      </c>
      <c r="D567" t="s">
        <v>141</v>
      </c>
      <c r="E567" t="s">
        <v>1036</v>
      </c>
      <c r="F567" t="s">
        <v>1037</v>
      </c>
      <c r="G567" t="s">
        <v>70</v>
      </c>
      <c r="H567" t="s">
        <v>287</v>
      </c>
      <c r="I567" t="s">
        <v>716</v>
      </c>
      <c r="J567" t="s">
        <v>73</v>
      </c>
      <c r="K567" s="45"/>
      <c r="L567" t="s">
        <v>119</v>
      </c>
      <c r="M567" t="s">
        <v>119</v>
      </c>
      <c r="N567" t="s">
        <v>76</v>
      </c>
      <c r="O567" s="91">
        <v>60000000</v>
      </c>
      <c r="P567" t="s">
        <v>1870</v>
      </c>
      <c r="Q567" t="s">
        <v>78</v>
      </c>
      <c r="R567" s="107"/>
      <c r="S567" s="107"/>
      <c r="T567" s="107"/>
      <c r="U567" s="107"/>
      <c r="W567" s="6"/>
      <c r="Y567"/>
      <c r="AA567" s="107"/>
      <c r="AI567"/>
      <c r="AJ567"/>
      <c r="AK567"/>
      <c r="AL567"/>
      <c r="AM567"/>
      <c r="AN567" s="6"/>
      <c r="AO567" s="34"/>
      <c r="AP567" s="6"/>
      <c r="AQ567" s="174"/>
      <c r="AR567" s="6"/>
      <c r="AS567" s="34"/>
      <c r="AT567" s="6"/>
      <c r="AU567" s="34"/>
      <c r="AV567" s="6"/>
      <c r="AW567" s="34"/>
      <c r="AX567" s="6"/>
      <c r="AY567" s="34"/>
      <c r="BA567"/>
      <c r="BB567"/>
      <c r="BD567" s="107"/>
      <c r="BF567" s="6"/>
      <c r="BG567" s="6"/>
      <c r="BI567" s="45"/>
      <c r="BM567">
        <v>564</v>
      </c>
    </row>
    <row r="568" spans="1:65" x14ac:dyDescent="0.3">
      <c r="A568" t="s">
        <v>2020</v>
      </c>
      <c r="B568" s="124">
        <v>46155</v>
      </c>
      <c r="C568" t="s">
        <v>1995</v>
      </c>
      <c r="D568" t="s">
        <v>141</v>
      </c>
      <c r="E568" t="s">
        <v>214</v>
      </c>
      <c r="F568" t="s">
        <v>553</v>
      </c>
      <c r="G568" t="s">
        <v>97</v>
      </c>
      <c r="H568" t="s">
        <v>309</v>
      </c>
      <c r="I568" t="s">
        <v>2021</v>
      </c>
      <c r="J568" t="s">
        <v>118</v>
      </c>
      <c r="K568" s="45"/>
      <c r="L568" t="s">
        <v>119</v>
      </c>
      <c r="M568" t="s">
        <v>119</v>
      </c>
      <c r="N568" t="s">
        <v>120</v>
      </c>
      <c r="O568" s="91">
        <v>299000</v>
      </c>
      <c r="P568" t="s">
        <v>2022</v>
      </c>
      <c r="Q568" t="s">
        <v>78</v>
      </c>
      <c r="R568" s="107"/>
      <c r="S568" s="107"/>
      <c r="T568" s="107"/>
      <c r="U568" s="107"/>
      <c r="W568" s="6"/>
      <c r="Y568"/>
      <c r="AA568" s="107"/>
      <c r="AI568"/>
      <c r="AJ568"/>
      <c r="AK568"/>
      <c r="AL568"/>
      <c r="AM568"/>
      <c r="AN568" s="6"/>
      <c r="AO568" s="34"/>
      <c r="AP568" s="6"/>
      <c r="AQ568" s="174"/>
      <c r="AR568" s="6"/>
      <c r="AS568" s="34"/>
      <c r="AT568" s="6"/>
      <c r="AU568" s="34"/>
      <c r="AV568" s="6"/>
      <c r="AW568" s="34"/>
      <c r="AX568" s="6"/>
      <c r="AY568" s="34"/>
      <c r="BA568"/>
      <c r="BB568"/>
      <c r="BD568" s="107"/>
      <c r="BF568" s="6"/>
      <c r="BG568" s="6"/>
      <c r="BI568" s="45"/>
      <c r="BM568">
        <v>565</v>
      </c>
    </row>
    <row r="569" spans="1:65" x14ac:dyDescent="0.3">
      <c r="A569" t="s">
        <v>2023</v>
      </c>
      <c r="B569" s="124">
        <v>46155</v>
      </c>
      <c r="C569" t="s">
        <v>66</v>
      </c>
      <c r="D569" t="s">
        <v>141</v>
      </c>
      <c r="E569" t="s">
        <v>1175</v>
      </c>
      <c r="F569" t="s">
        <v>2024</v>
      </c>
      <c r="G569" t="s">
        <v>70</v>
      </c>
      <c r="H569" t="s">
        <v>142</v>
      </c>
      <c r="I569" t="s">
        <v>143</v>
      </c>
      <c r="J569" t="s">
        <v>73</v>
      </c>
      <c r="K569" s="45" t="s">
        <v>2025</v>
      </c>
      <c r="L569" t="s">
        <v>66</v>
      </c>
      <c r="M569" t="s">
        <v>66</v>
      </c>
      <c r="N569" t="s">
        <v>76</v>
      </c>
      <c r="O569" s="91">
        <v>193631.06</v>
      </c>
      <c r="P569" t="s">
        <v>2026</v>
      </c>
      <c r="Q569" t="s">
        <v>78</v>
      </c>
      <c r="R569" s="107"/>
      <c r="S569" s="107"/>
      <c r="T569" s="107"/>
      <c r="U569" s="107"/>
      <c r="W569" s="6"/>
      <c r="Y569"/>
      <c r="AA569" s="107"/>
      <c r="AI569"/>
      <c r="AJ569"/>
      <c r="AK569"/>
      <c r="AL569"/>
      <c r="AM569"/>
      <c r="AN569" s="6"/>
      <c r="AO569" s="34"/>
      <c r="AP569" s="6"/>
      <c r="AQ569" s="174"/>
      <c r="AR569" s="6"/>
      <c r="AS569" s="34"/>
      <c r="AT569" s="6"/>
      <c r="AU569" s="34"/>
      <c r="AV569" s="6"/>
      <c r="AW569" s="34"/>
      <c r="AX569" s="6"/>
      <c r="AY569" s="34"/>
      <c r="BA569"/>
      <c r="BB569"/>
      <c r="BD569" s="107"/>
      <c r="BF569" s="6"/>
      <c r="BG569" s="6"/>
      <c r="BI569" s="45"/>
      <c r="BM569">
        <v>566</v>
      </c>
    </row>
    <row r="570" spans="1:65" x14ac:dyDescent="0.3">
      <c r="A570" t="s">
        <v>2027</v>
      </c>
      <c r="B570" s="124">
        <v>46155</v>
      </c>
      <c r="C570" t="s">
        <v>66</v>
      </c>
      <c r="D570" t="s">
        <v>141</v>
      </c>
      <c r="E570" t="s">
        <v>760</v>
      </c>
      <c r="F570" t="s">
        <v>215</v>
      </c>
      <c r="G570" t="s">
        <v>70</v>
      </c>
      <c r="H570" t="s">
        <v>127</v>
      </c>
      <c r="I570" t="s">
        <v>1103</v>
      </c>
      <c r="J570" t="s">
        <v>118</v>
      </c>
      <c r="K570" s="45" t="s">
        <v>2028</v>
      </c>
      <c r="L570" t="s">
        <v>66</v>
      </c>
      <c r="M570" t="s">
        <v>66</v>
      </c>
      <c r="N570" t="s">
        <v>76</v>
      </c>
      <c r="O570" s="91">
        <v>15580</v>
      </c>
      <c r="P570" t="s">
        <v>2029</v>
      </c>
      <c r="Q570" t="s">
        <v>78</v>
      </c>
      <c r="R570" s="107"/>
      <c r="S570" s="107"/>
      <c r="T570" s="107"/>
      <c r="U570" s="107"/>
      <c r="W570" s="6"/>
      <c r="Y570"/>
      <c r="AA570" s="107"/>
      <c r="AI570"/>
      <c r="AJ570"/>
      <c r="AK570"/>
      <c r="AL570"/>
      <c r="AM570"/>
      <c r="AN570" s="6"/>
      <c r="AO570" s="34"/>
      <c r="AP570" s="6"/>
      <c r="AQ570" s="174"/>
      <c r="AR570" s="6"/>
      <c r="AS570" s="34"/>
      <c r="AT570" s="6"/>
      <c r="AU570" s="34"/>
      <c r="AV570" s="6"/>
      <c r="AW570" s="34"/>
      <c r="AX570" s="6"/>
      <c r="AY570" s="34"/>
      <c r="BA570"/>
      <c r="BB570"/>
      <c r="BD570" s="107"/>
      <c r="BF570" s="6"/>
      <c r="BG570" s="6"/>
      <c r="BI570" s="45"/>
      <c r="BM570">
        <v>567</v>
      </c>
    </row>
    <row r="571" spans="1:65" x14ac:dyDescent="0.3">
      <c r="A571" t="s">
        <v>2030</v>
      </c>
      <c r="B571" s="124">
        <v>46155</v>
      </c>
      <c r="C571" t="s">
        <v>1995</v>
      </c>
      <c r="D571" t="s">
        <v>141</v>
      </c>
      <c r="E571" t="s">
        <v>317</v>
      </c>
      <c r="F571" t="s">
        <v>318</v>
      </c>
      <c r="G571" t="s">
        <v>70</v>
      </c>
      <c r="H571" t="s">
        <v>127</v>
      </c>
      <c r="I571" t="s">
        <v>128</v>
      </c>
      <c r="J571" t="s">
        <v>118</v>
      </c>
      <c r="K571" s="45"/>
      <c r="L571" t="s">
        <v>119</v>
      </c>
      <c r="M571" t="s">
        <v>119</v>
      </c>
      <c r="N571" t="s">
        <v>76</v>
      </c>
      <c r="O571" s="91">
        <v>45000</v>
      </c>
      <c r="P571" t="s">
        <v>2031</v>
      </c>
      <c r="Q571" t="s">
        <v>78</v>
      </c>
      <c r="R571" s="107"/>
      <c r="S571" s="107"/>
      <c r="T571" s="107"/>
      <c r="U571" s="107"/>
      <c r="W571" s="6"/>
      <c r="Y571"/>
      <c r="AA571" s="107"/>
      <c r="AI571"/>
      <c r="AJ571"/>
      <c r="AK571"/>
      <c r="AL571"/>
      <c r="AM571"/>
      <c r="AN571" s="6"/>
      <c r="AO571" s="34"/>
      <c r="AP571" s="6"/>
      <c r="AQ571" s="174"/>
      <c r="AR571" s="6"/>
      <c r="AS571" s="34"/>
      <c r="AT571" s="6"/>
      <c r="AU571" s="34"/>
      <c r="AV571" s="6"/>
      <c r="AW571" s="34"/>
      <c r="AX571" s="6"/>
      <c r="AY571" s="34"/>
      <c r="BA571"/>
      <c r="BB571"/>
      <c r="BD571" s="107"/>
      <c r="BF571" s="6"/>
      <c r="BG571" s="6"/>
      <c r="BI571" s="45"/>
      <c r="BM571">
        <v>568</v>
      </c>
    </row>
    <row r="572" spans="1:65" x14ac:dyDescent="0.3">
      <c r="A572" t="s">
        <v>2032</v>
      </c>
      <c r="B572" s="124">
        <v>46156</v>
      </c>
      <c r="C572" t="s">
        <v>1995</v>
      </c>
      <c r="D572" t="s">
        <v>141</v>
      </c>
      <c r="E572" t="s">
        <v>1175</v>
      </c>
      <c r="F572" t="s">
        <v>215</v>
      </c>
      <c r="G572" t="s">
        <v>97</v>
      </c>
      <c r="H572" t="s">
        <v>302</v>
      </c>
      <c r="I572" t="s">
        <v>2033</v>
      </c>
      <c r="J572" t="s">
        <v>118</v>
      </c>
      <c r="K572" s="45"/>
      <c r="L572" t="s">
        <v>119</v>
      </c>
      <c r="M572" t="s">
        <v>119</v>
      </c>
      <c r="N572" t="s">
        <v>120</v>
      </c>
      <c r="O572" s="91">
        <v>580000</v>
      </c>
      <c r="P572" t="s">
        <v>2034</v>
      </c>
      <c r="Q572" t="s">
        <v>78</v>
      </c>
      <c r="R572" s="107"/>
      <c r="S572" s="107"/>
      <c r="T572" s="107"/>
      <c r="U572" s="107"/>
      <c r="W572" s="6"/>
      <c r="Y572"/>
      <c r="AA572" s="107"/>
      <c r="AI572"/>
      <c r="AJ572"/>
      <c r="AK572"/>
      <c r="AL572"/>
      <c r="AM572"/>
      <c r="AN572" s="6"/>
      <c r="AO572" s="34"/>
      <c r="AP572" s="6"/>
      <c r="AQ572" s="174"/>
      <c r="AR572" s="6"/>
      <c r="AS572" s="34"/>
      <c r="AT572" s="6"/>
      <c r="AU572" s="34"/>
      <c r="AV572" s="6"/>
      <c r="AW572" s="34"/>
      <c r="AX572" s="6"/>
      <c r="AY572" s="34"/>
      <c r="BA572"/>
      <c r="BB572"/>
      <c r="BD572" s="107"/>
      <c r="BF572" s="6"/>
      <c r="BG572" s="6"/>
      <c r="BI572" s="45"/>
      <c r="BM572">
        <v>569</v>
      </c>
    </row>
    <row r="573" spans="1:65" x14ac:dyDescent="0.3">
      <c r="A573" t="s">
        <v>2035</v>
      </c>
      <c r="B573" s="124">
        <v>46157</v>
      </c>
      <c r="C573" t="s">
        <v>1995</v>
      </c>
      <c r="D573" t="s">
        <v>141</v>
      </c>
      <c r="E573" t="s">
        <v>282</v>
      </c>
      <c r="F573" t="s">
        <v>215</v>
      </c>
      <c r="G573" t="s">
        <v>97</v>
      </c>
      <c r="H573" t="s">
        <v>250</v>
      </c>
      <c r="I573" t="s">
        <v>251</v>
      </c>
      <c r="J573" t="s">
        <v>73</v>
      </c>
      <c r="K573" s="45"/>
      <c r="L573" t="s">
        <v>119</v>
      </c>
      <c r="M573" t="s">
        <v>119</v>
      </c>
      <c r="N573" t="s">
        <v>120</v>
      </c>
      <c r="O573" s="91">
        <v>4300000</v>
      </c>
      <c r="P573" t="s">
        <v>722</v>
      </c>
      <c r="Q573" t="s">
        <v>78</v>
      </c>
      <c r="R573" s="107"/>
      <c r="S573" s="107"/>
      <c r="T573" s="107"/>
      <c r="U573" s="107"/>
      <c r="W573" s="6"/>
      <c r="Y573"/>
      <c r="AA573" s="107"/>
      <c r="AI573"/>
      <c r="AJ573"/>
      <c r="AK573"/>
      <c r="AL573"/>
      <c r="AM573"/>
      <c r="AN573" s="6"/>
      <c r="AO573" s="34"/>
      <c r="AP573" s="6"/>
      <c r="AQ573" s="174"/>
      <c r="AR573" s="6"/>
      <c r="AS573" s="34"/>
      <c r="AT573" s="6"/>
      <c r="AU573" s="34"/>
      <c r="AV573" s="6"/>
      <c r="AW573" s="34"/>
      <c r="AX573" s="6"/>
      <c r="AY573" s="34"/>
      <c r="BA573"/>
      <c r="BB573"/>
      <c r="BD573" s="107"/>
      <c r="BF573" s="6"/>
      <c r="BG573" s="6"/>
      <c r="BI573" s="45"/>
      <c r="BM573">
        <v>570</v>
      </c>
    </row>
    <row r="574" spans="1:65" x14ac:dyDescent="0.3">
      <c r="A574" t="s">
        <v>2036</v>
      </c>
      <c r="B574" s="124">
        <v>46157</v>
      </c>
      <c r="C574" t="s">
        <v>1995</v>
      </c>
      <c r="D574" t="s">
        <v>141</v>
      </c>
      <c r="E574" t="s">
        <v>68</v>
      </c>
      <c r="F574" t="s">
        <v>1469</v>
      </c>
      <c r="G574" t="s">
        <v>97</v>
      </c>
      <c r="H574" t="s">
        <v>116</v>
      </c>
      <c r="I574" t="s">
        <v>1239</v>
      </c>
      <c r="J574" t="s">
        <v>118</v>
      </c>
      <c r="K574" s="45"/>
      <c r="L574" t="s">
        <v>119</v>
      </c>
      <c r="M574" t="s">
        <v>119</v>
      </c>
      <c r="N574" t="s">
        <v>76</v>
      </c>
      <c r="O574" s="91">
        <v>69120</v>
      </c>
      <c r="P574" t="s">
        <v>2037</v>
      </c>
      <c r="Q574" t="s">
        <v>78</v>
      </c>
      <c r="R574" s="107"/>
      <c r="S574" s="107"/>
      <c r="T574" s="107"/>
      <c r="U574" s="107"/>
      <c r="W574" s="6"/>
      <c r="Y574"/>
      <c r="AA574" s="107"/>
      <c r="AI574"/>
      <c r="AJ574"/>
      <c r="AK574"/>
      <c r="AL574"/>
      <c r="AM574"/>
      <c r="AN574" s="6"/>
      <c r="AO574" s="34"/>
      <c r="AP574" s="6"/>
      <c r="AQ574" s="174"/>
      <c r="AR574" s="6"/>
      <c r="AS574" s="34"/>
      <c r="AT574" s="6"/>
      <c r="AU574" s="34"/>
      <c r="AV574" s="6"/>
      <c r="AW574" s="34"/>
      <c r="AX574" s="6"/>
      <c r="AY574" s="34"/>
      <c r="BA574"/>
      <c r="BB574"/>
      <c r="BD574" s="107"/>
      <c r="BF574" s="6"/>
      <c r="BG574" s="6"/>
      <c r="BI574" s="45"/>
      <c r="BM574">
        <v>571</v>
      </c>
    </row>
    <row r="575" spans="1:65" x14ac:dyDescent="0.3">
      <c r="A575" t="s">
        <v>2038</v>
      </c>
      <c r="B575" s="124">
        <v>46157</v>
      </c>
      <c r="C575" t="s">
        <v>1995</v>
      </c>
      <c r="D575" t="s">
        <v>141</v>
      </c>
      <c r="E575" t="s">
        <v>760</v>
      </c>
      <c r="F575" t="s">
        <v>215</v>
      </c>
      <c r="G575" t="s">
        <v>70</v>
      </c>
      <c r="H575" t="s">
        <v>287</v>
      </c>
      <c r="I575" t="s">
        <v>603</v>
      </c>
      <c r="J575" t="s">
        <v>118</v>
      </c>
      <c r="K575" s="45"/>
      <c r="L575" t="s">
        <v>119</v>
      </c>
      <c r="M575" t="s">
        <v>119</v>
      </c>
      <c r="N575" t="s">
        <v>76</v>
      </c>
      <c r="O575" s="91">
        <v>20584</v>
      </c>
      <c r="P575" t="s">
        <v>2039</v>
      </c>
      <c r="Q575" t="s">
        <v>78</v>
      </c>
      <c r="R575" s="107"/>
      <c r="S575" s="107"/>
      <c r="T575" s="107"/>
      <c r="U575" s="107"/>
      <c r="W575" s="6"/>
      <c r="Y575"/>
      <c r="AA575" s="107"/>
      <c r="AI575"/>
      <c r="AJ575"/>
      <c r="AK575"/>
      <c r="AL575"/>
      <c r="AM575"/>
      <c r="AN575" s="6"/>
      <c r="AO575" s="34"/>
      <c r="AP575" s="6"/>
      <c r="AQ575" s="174"/>
      <c r="AR575" s="6"/>
      <c r="AS575" s="34"/>
      <c r="AT575" s="6"/>
      <c r="AU575" s="34"/>
      <c r="AV575" s="6"/>
      <c r="AW575" s="34"/>
      <c r="AX575" s="6"/>
      <c r="AY575" s="34"/>
      <c r="BA575"/>
      <c r="BB575"/>
      <c r="BD575" s="107"/>
      <c r="BF575" s="6"/>
      <c r="BG575" s="6"/>
      <c r="BI575" s="45"/>
      <c r="BM575">
        <v>572</v>
      </c>
    </row>
    <row r="576" spans="1:65" x14ac:dyDescent="0.3">
      <c r="A576" t="s">
        <v>2040</v>
      </c>
      <c r="B576" s="124">
        <v>46157</v>
      </c>
      <c r="C576" t="s">
        <v>1995</v>
      </c>
      <c r="D576" t="s">
        <v>141</v>
      </c>
      <c r="E576" t="s">
        <v>262</v>
      </c>
      <c r="F576" t="s">
        <v>215</v>
      </c>
      <c r="G576" t="s">
        <v>70</v>
      </c>
      <c r="H576" t="s">
        <v>142</v>
      </c>
      <c r="I576" t="s">
        <v>794</v>
      </c>
      <c r="J576" t="s">
        <v>170</v>
      </c>
      <c r="K576" s="45"/>
      <c r="L576" t="s">
        <v>119</v>
      </c>
      <c r="M576" t="s">
        <v>119</v>
      </c>
      <c r="N576" t="s">
        <v>76</v>
      </c>
      <c r="O576" s="91">
        <v>800000</v>
      </c>
      <c r="P576" t="s">
        <v>2041</v>
      </c>
      <c r="Q576" t="s">
        <v>78</v>
      </c>
      <c r="R576" s="107"/>
      <c r="S576" s="107"/>
      <c r="T576" s="107"/>
      <c r="U576" s="107"/>
      <c r="W576" s="6"/>
      <c r="Y576"/>
      <c r="AA576" s="107"/>
      <c r="AI576"/>
      <c r="AJ576"/>
      <c r="AK576"/>
      <c r="AL576"/>
      <c r="AM576"/>
      <c r="AN576" s="6"/>
      <c r="AO576" s="34"/>
      <c r="AP576" s="6"/>
      <c r="AQ576" s="174"/>
      <c r="AR576" s="6"/>
      <c r="AS576" s="34"/>
      <c r="AT576" s="6"/>
      <c r="AU576" s="34"/>
      <c r="AV576" s="6"/>
      <c r="AW576" s="34"/>
      <c r="AX576" s="6"/>
      <c r="AY576" s="34"/>
      <c r="BA576"/>
      <c r="BB576"/>
      <c r="BD576" s="107"/>
      <c r="BF576" s="6"/>
      <c r="BG576" s="6"/>
      <c r="BI576" s="45"/>
      <c r="BM576">
        <v>573</v>
      </c>
    </row>
    <row r="577" spans="1:65" x14ac:dyDescent="0.3">
      <c r="A577" t="s">
        <v>2042</v>
      </c>
      <c r="B577" s="124">
        <v>46157</v>
      </c>
      <c r="C577" t="s">
        <v>66</v>
      </c>
      <c r="D577" t="s">
        <v>141</v>
      </c>
      <c r="E577" t="s">
        <v>760</v>
      </c>
      <c r="F577" t="s">
        <v>215</v>
      </c>
      <c r="G577" t="s">
        <v>70</v>
      </c>
      <c r="H577" t="s">
        <v>127</v>
      </c>
      <c r="I577" t="s">
        <v>1103</v>
      </c>
      <c r="J577" t="s">
        <v>170</v>
      </c>
      <c r="K577" s="45" t="s">
        <v>2043</v>
      </c>
      <c r="L577" t="s">
        <v>66</v>
      </c>
      <c r="M577" t="s">
        <v>66</v>
      </c>
      <c r="N577" t="s">
        <v>76</v>
      </c>
      <c r="O577" s="91">
        <v>9390.2199999999993</v>
      </c>
      <c r="P577" t="s">
        <v>2044</v>
      </c>
      <c r="Q577" t="s">
        <v>78</v>
      </c>
      <c r="R577" s="107"/>
      <c r="S577" s="107"/>
      <c r="T577" s="107"/>
      <c r="U577" s="107"/>
      <c r="W577" s="6"/>
      <c r="Y577"/>
      <c r="AA577" s="107"/>
      <c r="AI577"/>
      <c r="AJ577"/>
      <c r="AK577"/>
      <c r="AL577"/>
      <c r="AM577"/>
      <c r="AN577" s="6"/>
      <c r="AO577" s="34"/>
      <c r="AP577" s="6"/>
      <c r="AQ577" s="174"/>
      <c r="AR577" s="6"/>
      <c r="AS577" s="34"/>
      <c r="AT577" s="6"/>
      <c r="AU577" s="34"/>
      <c r="AV577" s="6"/>
      <c r="AW577" s="34"/>
      <c r="AX577" s="6"/>
      <c r="AY577" s="34"/>
      <c r="BA577"/>
      <c r="BB577"/>
      <c r="BD577" s="107"/>
      <c r="BF577" s="6"/>
      <c r="BG577" s="6"/>
      <c r="BI577" s="45"/>
      <c r="BM577">
        <v>574</v>
      </c>
    </row>
    <row r="578" spans="1:65" x14ac:dyDescent="0.3">
      <c r="A578" t="s">
        <v>2045</v>
      </c>
      <c r="B578" s="124">
        <v>46157</v>
      </c>
      <c r="C578" t="s">
        <v>1995</v>
      </c>
      <c r="D578" t="s">
        <v>141</v>
      </c>
      <c r="E578" t="s">
        <v>798</v>
      </c>
      <c r="F578" t="s">
        <v>799</v>
      </c>
      <c r="G578" t="s">
        <v>70</v>
      </c>
      <c r="H578" t="s">
        <v>800</v>
      </c>
      <c r="I578" t="s">
        <v>861</v>
      </c>
      <c r="J578" t="s">
        <v>73</v>
      </c>
      <c r="K578" s="45"/>
      <c r="L578" t="s">
        <v>119</v>
      </c>
      <c r="M578" t="s">
        <v>119</v>
      </c>
      <c r="N578" t="s">
        <v>76</v>
      </c>
      <c r="O578" s="91">
        <v>10000000</v>
      </c>
      <c r="P578" t="s">
        <v>2046</v>
      </c>
      <c r="Q578" t="s">
        <v>78</v>
      </c>
      <c r="R578" s="107"/>
      <c r="S578" s="107"/>
      <c r="T578" s="107"/>
      <c r="U578" s="107"/>
      <c r="W578" s="6"/>
      <c r="Y578"/>
      <c r="AA578" s="107"/>
      <c r="AI578"/>
      <c r="AJ578"/>
      <c r="AK578"/>
      <c r="AL578"/>
      <c r="AM578"/>
      <c r="AN578" s="6"/>
      <c r="AO578" s="34"/>
      <c r="AP578" s="6"/>
      <c r="AQ578" s="174"/>
      <c r="AR578" s="6"/>
      <c r="AS578" s="34"/>
      <c r="AT578" s="6"/>
      <c r="AU578" s="34"/>
      <c r="AV578" s="6"/>
      <c r="AW578" s="34"/>
      <c r="AX578" s="6"/>
      <c r="AY578" s="34"/>
      <c r="BA578"/>
      <c r="BB578"/>
      <c r="BD578" s="107"/>
      <c r="BF578" s="6"/>
      <c r="BG578" s="6"/>
      <c r="BI578" s="45"/>
      <c r="BM578">
        <v>575</v>
      </c>
    </row>
    <row r="579" spans="1:65" x14ac:dyDescent="0.3">
      <c r="A579" t="s">
        <v>2047</v>
      </c>
      <c r="B579" s="124">
        <v>46157</v>
      </c>
      <c r="C579" t="s">
        <v>1995</v>
      </c>
      <c r="D579" t="s">
        <v>141</v>
      </c>
      <c r="E579" t="s">
        <v>798</v>
      </c>
      <c r="F579" t="s">
        <v>799</v>
      </c>
      <c r="G579" t="s">
        <v>70</v>
      </c>
      <c r="H579" t="s">
        <v>800</v>
      </c>
      <c r="I579" t="s">
        <v>864</v>
      </c>
      <c r="J579" t="s">
        <v>73</v>
      </c>
      <c r="K579" s="45"/>
      <c r="L579" t="s">
        <v>119</v>
      </c>
      <c r="M579" t="s">
        <v>119</v>
      </c>
      <c r="N579" t="s">
        <v>76</v>
      </c>
      <c r="O579" s="91">
        <v>337986.65</v>
      </c>
      <c r="P579" t="s">
        <v>2048</v>
      </c>
      <c r="Q579" t="s">
        <v>78</v>
      </c>
      <c r="R579" s="107"/>
      <c r="S579" s="107"/>
      <c r="T579" s="107"/>
      <c r="U579" s="107"/>
      <c r="W579" s="6"/>
      <c r="Y579"/>
      <c r="AA579" s="107"/>
      <c r="AI579"/>
      <c r="AJ579"/>
      <c r="AK579"/>
      <c r="AL579"/>
      <c r="AM579"/>
      <c r="AN579" s="6"/>
      <c r="AO579" s="34"/>
      <c r="AP579" s="6"/>
      <c r="AQ579" s="174"/>
      <c r="AR579" s="6"/>
      <c r="AS579" s="34"/>
      <c r="AT579" s="6"/>
      <c r="AU579" s="34"/>
      <c r="AV579" s="6"/>
      <c r="AW579" s="34"/>
      <c r="AX579" s="6"/>
      <c r="AY579" s="34"/>
      <c r="BA579"/>
      <c r="BB579"/>
      <c r="BD579" s="107"/>
      <c r="BF579" s="6"/>
      <c r="BG579" s="6"/>
      <c r="BI579" s="45"/>
      <c r="BM579">
        <v>576</v>
      </c>
    </row>
    <row r="580" spans="1:65" x14ac:dyDescent="0.3">
      <c r="A580" t="s">
        <v>2049</v>
      </c>
      <c r="B580" s="124">
        <v>46157</v>
      </c>
      <c r="C580" t="s">
        <v>1995</v>
      </c>
      <c r="D580" t="s">
        <v>141</v>
      </c>
      <c r="E580" t="s">
        <v>798</v>
      </c>
      <c r="F580" t="s">
        <v>799</v>
      </c>
      <c r="G580" t="s">
        <v>70</v>
      </c>
      <c r="H580" t="s">
        <v>800</v>
      </c>
      <c r="I580" t="s">
        <v>1524</v>
      </c>
      <c r="J580" t="s">
        <v>73</v>
      </c>
      <c r="K580" s="45"/>
      <c r="L580" t="s">
        <v>119</v>
      </c>
      <c r="M580" t="s">
        <v>119</v>
      </c>
      <c r="N580" t="s">
        <v>76</v>
      </c>
      <c r="O580" s="91">
        <v>17000000</v>
      </c>
      <c r="P580" t="s">
        <v>2002</v>
      </c>
      <c r="Q580" t="s">
        <v>78</v>
      </c>
      <c r="R580" s="107"/>
      <c r="S580" s="107"/>
      <c r="T580" s="107"/>
      <c r="U580" s="107"/>
      <c r="W580" s="6"/>
      <c r="Y580"/>
      <c r="AA580" s="107"/>
      <c r="AI580"/>
      <c r="AJ580"/>
      <c r="AK580"/>
      <c r="AL580"/>
      <c r="AM580"/>
      <c r="AN580" s="6"/>
      <c r="AO580" s="34"/>
      <c r="AP580" s="6"/>
      <c r="AQ580" s="174"/>
      <c r="AR580" s="6"/>
      <c r="AS580" s="34"/>
      <c r="AT580" s="6"/>
      <c r="AU580" s="34"/>
      <c r="AV580" s="6"/>
      <c r="AW580" s="34"/>
      <c r="AX580" s="6"/>
      <c r="AY580" s="34"/>
      <c r="BA580"/>
      <c r="BB580"/>
      <c r="BD580" s="107"/>
      <c r="BF580" s="6"/>
      <c r="BG580" s="6"/>
      <c r="BI580" s="45"/>
      <c r="BM580">
        <v>577</v>
      </c>
    </row>
    <row r="581" spans="1:65" x14ac:dyDescent="0.3">
      <c r="A581" t="s">
        <v>2050</v>
      </c>
      <c r="B581" s="124">
        <v>46160</v>
      </c>
      <c r="C581" t="s">
        <v>1995</v>
      </c>
      <c r="D581" t="s">
        <v>1364</v>
      </c>
      <c r="E581" t="s">
        <v>262</v>
      </c>
      <c r="F581" t="s">
        <v>215</v>
      </c>
      <c r="G581" t="s">
        <v>70</v>
      </c>
      <c r="H581" t="s">
        <v>142</v>
      </c>
      <c r="I581" t="s">
        <v>263</v>
      </c>
      <c r="J581" t="s">
        <v>73</v>
      </c>
      <c r="K581" s="45"/>
      <c r="L581" t="s">
        <v>119</v>
      </c>
      <c r="M581" t="s">
        <v>119</v>
      </c>
      <c r="N581" t="s">
        <v>76</v>
      </c>
      <c r="O581" s="91">
        <v>124960000</v>
      </c>
      <c r="P581" t="s">
        <v>2051</v>
      </c>
      <c r="Q581" t="s">
        <v>78</v>
      </c>
      <c r="R581" s="107"/>
      <c r="S581" s="107"/>
      <c r="T581" s="107"/>
      <c r="U581" s="107"/>
      <c r="W581" s="6"/>
      <c r="Y581"/>
      <c r="AA581" s="107"/>
      <c r="AI581"/>
      <c r="AJ581"/>
      <c r="AK581"/>
      <c r="AL581"/>
      <c r="AM581"/>
      <c r="AN581" s="6"/>
      <c r="AO581" s="34"/>
      <c r="AP581" s="6"/>
      <c r="AQ581" s="174"/>
      <c r="AR581" s="6"/>
      <c r="AS581" s="34"/>
      <c r="AT581" s="6"/>
      <c r="AU581" s="34"/>
      <c r="AV581" s="6"/>
      <c r="AW581" s="34"/>
      <c r="AX581" s="6"/>
      <c r="AY581" s="34"/>
      <c r="BA581"/>
      <c r="BB581"/>
      <c r="BD581" s="107"/>
      <c r="BF581" s="6"/>
      <c r="BG581" s="6"/>
      <c r="BI581" s="45"/>
      <c r="BM581">
        <v>578</v>
      </c>
    </row>
    <row r="582" spans="1:65" x14ac:dyDescent="0.3">
      <c r="A582" t="s">
        <v>2052</v>
      </c>
      <c r="B582" s="124">
        <v>46160</v>
      </c>
      <c r="C582" t="s">
        <v>1995</v>
      </c>
      <c r="D582" t="s">
        <v>1364</v>
      </c>
      <c r="E582" t="s">
        <v>262</v>
      </c>
      <c r="F582" t="s">
        <v>215</v>
      </c>
      <c r="G582" t="s">
        <v>70</v>
      </c>
      <c r="H582" t="s">
        <v>800</v>
      </c>
      <c r="I582" t="s">
        <v>1524</v>
      </c>
      <c r="J582" t="s">
        <v>73</v>
      </c>
      <c r="K582" s="45"/>
      <c r="L582" t="s">
        <v>119</v>
      </c>
      <c r="M582" t="s">
        <v>119</v>
      </c>
      <c r="N582" t="s">
        <v>76</v>
      </c>
      <c r="O582" s="91">
        <v>1850000</v>
      </c>
      <c r="P582" t="s">
        <v>2053</v>
      </c>
      <c r="Q582" t="s">
        <v>78</v>
      </c>
      <c r="R582" s="107"/>
      <c r="S582" s="107"/>
      <c r="T582" s="107"/>
      <c r="U582" s="107"/>
      <c r="W582" s="6"/>
      <c r="Y582"/>
      <c r="AA582" s="107"/>
      <c r="AI582"/>
      <c r="AJ582"/>
      <c r="AK582"/>
      <c r="AL582"/>
      <c r="AM582"/>
      <c r="AN582" s="6"/>
      <c r="AO582" s="34"/>
      <c r="AP582" s="6"/>
      <c r="AQ582" s="174"/>
      <c r="AR582" s="6"/>
      <c r="AS582" s="34"/>
      <c r="AT582" s="6"/>
      <c r="AU582" s="34"/>
      <c r="AV582" s="6"/>
      <c r="AW582" s="34"/>
      <c r="AX582" s="6"/>
      <c r="AY582" s="34"/>
      <c r="BA582"/>
      <c r="BB582"/>
      <c r="BD582" s="107"/>
      <c r="BF582" s="6"/>
      <c r="BG582" s="6"/>
      <c r="BI582" s="45"/>
      <c r="BM582">
        <v>579</v>
      </c>
    </row>
    <row r="583" spans="1:65" x14ac:dyDescent="0.3">
      <c r="A583" t="s">
        <v>2054</v>
      </c>
      <c r="B583" s="124">
        <v>46160</v>
      </c>
      <c r="C583" t="s">
        <v>66</v>
      </c>
      <c r="D583" t="s">
        <v>141</v>
      </c>
      <c r="E583" t="s">
        <v>317</v>
      </c>
      <c r="F583" t="s">
        <v>318</v>
      </c>
      <c r="G583" t="s">
        <v>70</v>
      </c>
      <c r="H583" t="s">
        <v>287</v>
      </c>
      <c r="I583" t="s">
        <v>603</v>
      </c>
      <c r="J583" t="s">
        <v>73</v>
      </c>
      <c r="K583" s="45" t="s">
        <v>2055</v>
      </c>
      <c r="L583" t="s">
        <v>66</v>
      </c>
      <c r="M583" t="s">
        <v>66</v>
      </c>
      <c r="N583" t="s">
        <v>76</v>
      </c>
      <c r="O583" s="91">
        <v>554037090</v>
      </c>
      <c r="P583" t="s">
        <v>2056</v>
      </c>
      <c r="Q583" t="s">
        <v>78</v>
      </c>
      <c r="R583" s="107"/>
      <c r="S583" s="107"/>
      <c r="T583" s="107"/>
      <c r="U583" s="107"/>
      <c r="V583" t="s">
        <v>2057</v>
      </c>
      <c r="W583" s="6">
        <v>46165</v>
      </c>
      <c r="X583" t="s">
        <v>2058</v>
      </c>
      <c r="Y583" t="s">
        <v>81</v>
      </c>
      <c r="Z583" t="s">
        <v>688</v>
      </c>
      <c r="AA583" s="107" t="s">
        <v>1095</v>
      </c>
      <c r="AB583" t="s">
        <v>2059</v>
      </c>
      <c r="AC583" t="s">
        <v>2060</v>
      </c>
      <c r="AD583" t="s">
        <v>2061</v>
      </c>
      <c r="AE583" t="s">
        <v>86</v>
      </c>
      <c r="AF583" t="s">
        <v>87</v>
      </c>
      <c r="AG583" t="s">
        <v>87</v>
      </c>
      <c r="AH583" t="s">
        <v>825</v>
      </c>
      <c r="AI583"/>
      <c r="AJ583"/>
      <c r="AK583" t="s">
        <v>2062</v>
      </c>
      <c r="AL583" t="s">
        <v>155</v>
      </c>
      <c r="AM583" t="s">
        <v>931</v>
      </c>
      <c r="AN583" s="6">
        <v>46171</v>
      </c>
      <c r="AO583" s="34"/>
      <c r="AP583" s="6">
        <v>46174</v>
      </c>
      <c r="AQ583" s="174"/>
      <c r="AR583" s="6">
        <v>46176</v>
      </c>
      <c r="AS583" s="34"/>
      <c r="AT583" s="6">
        <v>46176</v>
      </c>
      <c r="AU583" s="34"/>
      <c r="AV583" s="6">
        <v>46176</v>
      </c>
      <c r="AW583" s="34"/>
      <c r="AX583" s="6">
        <v>46176</v>
      </c>
      <c r="AY583" s="34"/>
      <c r="BA583"/>
      <c r="BB583"/>
      <c r="BD583" s="107"/>
      <c r="BF583" s="6"/>
      <c r="BG583" s="6"/>
      <c r="BI583" s="45"/>
      <c r="BM583">
        <v>580</v>
      </c>
    </row>
    <row r="584" spans="1:65" x14ac:dyDescent="0.3">
      <c r="A584" t="s">
        <v>2063</v>
      </c>
      <c r="B584" s="124">
        <v>46161</v>
      </c>
      <c r="C584" t="s">
        <v>1995</v>
      </c>
      <c r="D584" t="s">
        <v>141</v>
      </c>
      <c r="E584" t="s">
        <v>134</v>
      </c>
      <c r="F584" t="s">
        <v>135</v>
      </c>
      <c r="G584" t="s">
        <v>70</v>
      </c>
      <c r="H584" t="s">
        <v>287</v>
      </c>
      <c r="I584" t="s">
        <v>603</v>
      </c>
      <c r="J584" t="s">
        <v>118</v>
      </c>
      <c r="K584" s="45"/>
      <c r="L584" t="s">
        <v>119</v>
      </c>
      <c r="M584" t="s">
        <v>119</v>
      </c>
      <c r="N584" t="s">
        <v>76</v>
      </c>
      <c r="O584" s="91">
        <v>221776</v>
      </c>
      <c r="P584" t="s">
        <v>2064</v>
      </c>
      <c r="Q584" t="s">
        <v>78</v>
      </c>
      <c r="R584" s="107"/>
      <c r="S584" s="107"/>
      <c r="T584" s="107"/>
      <c r="U584" s="107"/>
      <c r="W584" s="6"/>
      <c r="Y584"/>
      <c r="AA584" s="107"/>
      <c r="AI584"/>
      <c r="AJ584"/>
      <c r="AK584"/>
      <c r="AL584"/>
      <c r="AM584"/>
      <c r="AN584" s="6"/>
      <c r="AO584" s="34"/>
      <c r="AP584" s="6"/>
      <c r="AQ584" s="174"/>
      <c r="AR584" s="6"/>
      <c r="AS584" s="34"/>
      <c r="AT584" s="6"/>
      <c r="AU584" s="34"/>
      <c r="AV584" s="6"/>
      <c r="AW584" s="34"/>
      <c r="AX584" s="6"/>
      <c r="AY584" s="34"/>
      <c r="BA584"/>
      <c r="BB584"/>
      <c r="BD584" s="107"/>
      <c r="BF584" s="6"/>
      <c r="BG584" s="6"/>
      <c r="BI584" s="45"/>
      <c r="BM584">
        <v>581</v>
      </c>
    </row>
    <row r="585" spans="1:65" x14ac:dyDescent="0.3">
      <c r="A585" t="s">
        <v>2065</v>
      </c>
      <c r="B585" s="124">
        <v>46161</v>
      </c>
      <c r="C585" t="s">
        <v>1995</v>
      </c>
      <c r="D585" t="s">
        <v>141</v>
      </c>
      <c r="E585" t="s">
        <v>134</v>
      </c>
      <c r="F585" t="s">
        <v>135</v>
      </c>
      <c r="G585" t="s">
        <v>97</v>
      </c>
      <c r="H585" t="s">
        <v>309</v>
      </c>
      <c r="I585" t="s">
        <v>310</v>
      </c>
      <c r="J585" t="s">
        <v>170</v>
      </c>
      <c r="K585" s="45"/>
      <c r="L585" t="s">
        <v>119</v>
      </c>
      <c r="M585" t="s">
        <v>119</v>
      </c>
      <c r="N585" t="s">
        <v>120</v>
      </c>
      <c r="O585" s="91">
        <v>1015962</v>
      </c>
      <c r="P585" t="s">
        <v>2066</v>
      </c>
      <c r="Q585" t="s">
        <v>78</v>
      </c>
      <c r="R585" s="107"/>
      <c r="S585" s="107"/>
      <c r="T585" s="107"/>
      <c r="U585" s="107"/>
      <c r="W585" s="6"/>
      <c r="Y585"/>
      <c r="AA585" s="107"/>
      <c r="AI585"/>
      <c r="AJ585"/>
      <c r="AK585"/>
      <c r="AL585"/>
      <c r="AM585"/>
      <c r="AN585" s="6"/>
      <c r="AO585" s="34"/>
      <c r="AP585" s="6"/>
      <c r="AQ585" s="174"/>
      <c r="AR585" s="6"/>
      <c r="AS585" s="34"/>
      <c r="AT585" s="6"/>
      <c r="AU585" s="34"/>
      <c r="AV585" s="6"/>
      <c r="AW585" s="34"/>
      <c r="AX585" s="6"/>
      <c r="AY585" s="34"/>
      <c r="BA585"/>
      <c r="BB585"/>
      <c r="BD585" s="107"/>
      <c r="BF585" s="6"/>
      <c r="BG585" s="6"/>
      <c r="BI585" s="45"/>
      <c r="BM585">
        <v>582</v>
      </c>
    </row>
    <row r="586" spans="1:65" x14ac:dyDescent="0.3">
      <c r="A586" t="s">
        <v>2067</v>
      </c>
      <c r="B586" s="124">
        <v>46161</v>
      </c>
      <c r="C586" t="s">
        <v>1995</v>
      </c>
      <c r="D586" t="s">
        <v>141</v>
      </c>
      <c r="E586" t="s">
        <v>346</v>
      </c>
      <c r="F586" t="s">
        <v>1899</v>
      </c>
      <c r="G586" t="s">
        <v>136</v>
      </c>
      <c r="H586" t="s">
        <v>610</v>
      </c>
      <c r="I586" t="s">
        <v>611</v>
      </c>
      <c r="J586" t="s">
        <v>73</v>
      </c>
      <c r="K586" s="45"/>
      <c r="L586" t="s">
        <v>119</v>
      </c>
      <c r="M586" t="s">
        <v>119</v>
      </c>
      <c r="N586" t="s">
        <v>120</v>
      </c>
      <c r="O586" s="91">
        <v>18900001.149999999</v>
      </c>
      <c r="P586" t="s">
        <v>2068</v>
      </c>
      <c r="Q586" t="s">
        <v>78</v>
      </c>
      <c r="R586" s="107"/>
      <c r="S586" s="107"/>
      <c r="T586" s="107"/>
      <c r="U586" s="107"/>
      <c r="W586" s="6"/>
      <c r="Y586"/>
      <c r="AA586" s="107"/>
      <c r="AI586"/>
      <c r="AJ586"/>
      <c r="AK586"/>
      <c r="AL586"/>
      <c r="AM586"/>
      <c r="AN586" s="6"/>
      <c r="AO586" s="34"/>
      <c r="AP586" s="6"/>
      <c r="AQ586" s="174"/>
      <c r="AR586" s="6"/>
      <c r="AS586" s="34"/>
      <c r="AT586" s="6"/>
      <c r="AU586" s="34"/>
      <c r="AV586" s="6"/>
      <c r="AW586" s="34"/>
      <c r="AX586" s="6"/>
      <c r="AY586" s="34"/>
      <c r="BA586"/>
      <c r="BB586"/>
      <c r="BD586" s="107"/>
      <c r="BF586" s="6"/>
      <c r="BG586" s="6"/>
      <c r="BI586" s="45"/>
      <c r="BM586">
        <v>583</v>
      </c>
    </row>
    <row r="587" spans="1:65" x14ac:dyDescent="0.3">
      <c r="A587" t="s">
        <v>2069</v>
      </c>
      <c r="B587" s="124">
        <v>46161</v>
      </c>
      <c r="C587" t="s">
        <v>1995</v>
      </c>
      <c r="D587" t="s">
        <v>141</v>
      </c>
      <c r="E587" t="s">
        <v>277</v>
      </c>
      <c r="F587" t="s">
        <v>1041</v>
      </c>
      <c r="G587" t="s">
        <v>70</v>
      </c>
      <c r="H587" t="s">
        <v>319</v>
      </c>
      <c r="I587" t="s">
        <v>579</v>
      </c>
      <c r="J587" t="s">
        <v>118</v>
      </c>
      <c r="K587" s="45"/>
      <c r="L587" t="s">
        <v>119</v>
      </c>
      <c r="M587" t="s">
        <v>119</v>
      </c>
      <c r="N587" t="s">
        <v>76</v>
      </c>
      <c r="O587" s="91">
        <v>387419</v>
      </c>
      <c r="P587" t="s">
        <v>2070</v>
      </c>
      <c r="Q587" t="s">
        <v>78</v>
      </c>
      <c r="R587" s="107"/>
      <c r="S587" s="107"/>
      <c r="T587" s="107"/>
      <c r="U587" s="107"/>
      <c r="W587" s="6"/>
      <c r="Y587"/>
      <c r="AA587" s="107"/>
      <c r="AI587"/>
      <c r="AJ587"/>
      <c r="AK587"/>
      <c r="AL587"/>
      <c r="AM587"/>
      <c r="AN587" s="6"/>
      <c r="AO587" s="34"/>
      <c r="AP587" s="6"/>
      <c r="AQ587" s="174"/>
      <c r="AR587" s="6"/>
      <c r="AS587" s="34"/>
      <c r="AT587" s="6"/>
      <c r="AU587" s="34"/>
      <c r="AV587" s="6"/>
      <c r="AW587" s="34"/>
      <c r="AX587" s="6"/>
      <c r="AY587" s="34"/>
      <c r="BA587"/>
      <c r="BB587"/>
      <c r="BD587" s="107"/>
      <c r="BF587" s="6"/>
      <c r="BG587" s="6"/>
      <c r="BI587" s="45"/>
      <c r="BM587">
        <v>584</v>
      </c>
    </row>
    <row r="588" spans="1:65" x14ac:dyDescent="0.3">
      <c r="A588" t="s">
        <v>2071</v>
      </c>
      <c r="B588" s="124">
        <v>46162</v>
      </c>
      <c r="C588" t="s">
        <v>1995</v>
      </c>
      <c r="D588" t="s">
        <v>141</v>
      </c>
      <c r="E588" t="s">
        <v>277</v>
      </c>
      <c r="F588" t="s">
        <v>278</v>
      </c>
      <c r="G588" t="s">
        <v>70</v>
      </c>
      <c r="H588" t="s">
        <v>127</v>
      </c>
      <c r="I588" t="s">
        <v>235</v>
      </c>
      <c r="J588" t="s">
        <v>118</v>
      </c>
      <c r="K588" s="45"/>
      <c r="L588" t="s">
        <v>119</v>
      </c>
      <c r="M588" t="s">
        <v>119</v>
      </c>
      <c r="N588" t="s">
        <v>76</v>
      </c>
      <c r="O588" s="91">
        <v>17662.5</v>
      </c>
      <c r="P588" t="s">
        <v>668</v>
      </c>
      <c r="Q588" t="s">
        <v>78</v>
      </c>
      <c r="R588" s="107"/>
      <c r="S588" s="107"/>
      <c r="T588" s="107"/>
      <c r="U588" s="107"/>
      <c r="W588" s="6"/>
      <c r="Y588"/>
      <c r="AA588" s="107"/>
      <c r="AI588"/>
      <c r="AJ588"/>
      <c r="AK588"/>
      <c r="AL588"/>
      <c r="AM588"/>
      <c r="AN588" s="6"/>
      <c r="AO588" s="34"/>
      <c r="AP588" s="6"/>
      <c r="AQ588" s="174"/>
      <c r="AR588" s="6"/>
      <c r="AS588" s="34"/>
      <c r="AT588" s="6"/>
      <c r="AU588" s="34"/>
      <c r="AV588" s="6"/>
      <c r="AW588" s="34"/>
      <c r="AX588" s="6"/>
      <c r="AY588" s="34"/>
      <c r="BA588"/>
      <c r="BB588"/>
      <c r="BD588" s="107"/>
      <c r="BF588" s="6"/>
      <c r="BG588" s="6"/>
      <c r="BI588" s="45"/>
      <c r="BM588">
        <v>585</v>
      </c>
    </row>
    <row r="589" spans="1:65" x14ac:dyDescent="0.3">
      <c r="A589" t="s">
        <v>2072</v>
      </c>
      <c r="B589" s="124">
        <v>46162</v>
      </c>
      <c r="C589" t="s">
        <v>1995</v>
      </c>
      <c r="D589" t="s">
        <v>141</v>
      </c>
      <c r="E589" t="s">
        <v>317</v>
      </c>
      <c r="F589" t="s">
        <v>318</v>
      </c>
      <c r="G589" t="s">
        <v>97</v>
      </c>
      <c r="H589" t="s">
        <v>632</v>
      </c>
      <c r="I589" t="s">
        <v>747</v>
      </c>
      <c r="J589" t="s">
        <v>118</v>
      </c>
      <c r="K589" s="45"/>
      <c r="L589" t="s">
        <v>119</v>
      </c>
      <c r="M589" t="s">
        <v>119</v>
      </c>
      <c r="N589" t="s">
        <v>120</v>
      </c>
      <c r="O589" s="91">
        <v>343000</v>
      </c>
      <c r="P589" t="s">
        <v>2073</v>
      </c>
      <c r="Q589" t="s">
        <v>78</v>
      </c>
      <c r="R589" s="107"/>
      <c r="S589" s="107"/>
      <c r="T589" s="107"/>
      <c r="U589" s="107"/>
      <c r="W589" s="6"/>
      <c r="Y589"/>
      <c r="AA589" s="107"/>
      <c r="AI589"/>
      <c r="AJ589"/>
      <c r="AK589"/>
      <c r="AL589"/>
      <c r="AM589"/>
      <c r="AN589" s="6"/>
      <c r="AO589" s="34"/>
      <c r="AP589" s="6"/>
      <c r="AQ589" s="174"/>
      <c r="AR589" s="6"/>
      <c r="AS589" s="34"/>
      <c r="AT589" s="6"/>
      <c r="AU589" s="34"/>
      <c r="AV589" s="6"/>
      <c r="AW589" s="34"/>
      <c r="AX589" s="6"/>
      <c r="AY589" s="34"/>
      <c r="BA589"/>
      <c r="BB589"/>
      <c r="BD589" s="107"/>
      <c r="BF589" s="6"/>
      <c r="BG589" s="6"/>
      <c r="BI589" s="45"/>
      <c r="BM589">
        <v>586</v>
      </c>
    </row>
    <row r="590" spans="1:65" x14ac:dyDescent="0.3">
      <c r="A590" t="s">
        <v>2074</v>
      </c>
      <c r="B590" s="124">
        <v>46162</v>
      </c>
      <c r="C590" t="s">
        <v>1995</v>
      </c>
      <c r="D590" t="s">
        <v>141</v>
      </c>
      <c r="E590" t="s">
        <v>277</v>
      </c>
      <c r="F590" t="s">
        <v>278</v>
      </c>
      <c r="G590" t="s">
        <v>70</v>
      </c>
      <c r="H590" t="s">
        <v>127</v>
      </c>
      <c r="I590" t="s">
        <v>128</v>
      </c>
      <c r="J590" t="s">
        <v>118</v>
      </c>
      <c r="K590" s="45"/>
      <c r="L590" t="s">
        <v>119</v>
      </c>
      <c r="M590" t="s">
        <v>119</v>
      </c>
      <c r="N590" t="s">
        <v>76</v>
      </c>
      <c r="O590" s="91">
        <v>125000</v>
      </c>
      <c r="P590" t="s">
        <v>2075</v>
      </c>
      <c r="Q590" t="s">
        <v>78</v>
      </c>
      <c r="R590" s="107"/>
      <c r="S590" s="107"/>
      <c r="T590" s="107"/>
      <c r="U590" s="107"/>
      <c r="W590" s="6"/>
      <c r="Y590"/>
      <c r="AA590" s="107"/>
      <c r="AI590"/>
      <c r="AJ590"/>
      <c r="AK590"/>
      <c r="AL590"/>
      <c r="AM590"/>
      <c r="AN590" s="6"/>
      <c r="AO590" s="34"/>
      <c r="AP590" s="6"/>
      <c r="AQ590" s="174"/>
      <c r="AR590" s="6"/>
      <c r="AS590" s="34"/>
      <c r="AT590" s="6"/>
      <c r="AU590" s="34"/>
      <c r="AV590" s="6"/>
      <c r="AW590" s="34"/>
      <c r="AX590" s="6"/>
      <c r="AY590" s="34"/>
      <c r="BA590"/>
      <c r="BB590"/>
      <c r="BD590" s="107"/>
      <c r="BF590" s="6"/>
      <c r="BG590" s="6"/>
      <c r="BI590" s="45"/>
      <c r="BM590">
        <v>587</v>
      </c>
    </row>
    <row r="591" spans="1:65" x14ac:dyDescent="0.3">
      <c r="A591" t="s">
        <v>2076</v>
      </c>
      <c r="B591" s="124">
        <v>46162</v>
      </c>
      <c r="C591" t="s">
        <v>1995</v>
      </c>
      <c r="D591" t="s">
        <v>141</v>
      </c>
      <c r="E591" t="s">
        <v>277</v>
      </c>
      <c r="F591" t="s">
        <v>278</v>
      </c>
      <c r="G591" t="s">
        <v>70</v>
      </c>
      <c r="H591" t="s">
        <v>127</v>
      </c>
      <c r="I591" t="s">
        <v>389</v>
      </c>
      <c r="J591" t="s">
        <v>118</v>
      </c>
      <c r="K591" s="45"/>
      <c r="L591" t="s">
        <v>119</v>
      </c>
      <c r="M591" t="s">
        <v>119</v>
      </c>
      <c r="N591" t="s">
        <v>76</v>
      </c>
      <c r="O591" s="91">
        <v>11500</v>
      </c>
      <c r="P591" t="s">
        <v>755</v>
      </c>
      <c r="Q591" t="s">
        <v>78</v>
      </c>
      <c r="R591" s="107"/>
      <c r="S591" s="107"/>
      <c r="T591" s="107"/>
      <c r="U591" s="107"/>
      <c r="W591" s="6"/>
      <c r="Y591"/>
      <c r="AA591" s="107"/>
      <c r="AI591"/>
      <c r="AJ591"/>
      <c r="AK591"/>
      <c r="AL591"/>
      <c r="AM591"/>
      <c r="AN591" s="6"/>
      <c r="AO591" s="34"/>
      <c r="AP591" s="6"/>
      <c r="AQ591" s="174"/>
      <c r="AR591" s="6"/>
      <c r="AS591" s="34"/>
      <c r="AT591" s="6"/>
      <c r="AU591" s="34"/>
      <c r="AV591" s="6"/>
      <c r="AW591" s="34"/>
      <c r="AX591" s="6"/>
      <c r="AY591" s="34"/>
      <c r="BA591"/>
      <c r="BB591"/>
      <c r="BD591" s="107"/>
      <c r="BF591" s="6"/>
      <c r="BG591" s="6"/>
      <c r="BI591" s="45"/>
      <c r="BM591">
        <v>588</v>
      </c>
    </row>
    <row r="592" spans="1:65" x14ac:dyDescent="0.3">
      <c r="A592" t="s">
        <v>2077</v>
      </c>
      <c r="B592" s="124">
        <v>46163</v>
      </c>
      <c r="C592" t="s">
        <v>1995</v>
      </c>
      <c r="D592" t="s">
        <v>141</v>
      </c>
      <c r="E592" t="s">
        <v>277</v>
      </c>
      <c r="F592" t="s">
        <v>1041</v>
      </c>
      <c r="G592" t="s">
        <v>97</v>
      </c>
      <c r="H592" t="s">
        <v>632</v>
      </c>
      <c r="I592" t="s">
        <v>747</v>
      </c>
      <c r="J592" t="s">
        <v>118</v>
      </c>
      <c r="K592" s="45"/>
      <c r="L592" t="s">
        <v>119</v>
      </c>
      <c r="M592" t="s">
        <v>119</v>
      </c>
      <c r="N592" t="s">
        <v>120</v>
      </c>
      <c r="O592" s="91">
        <v>214399</v>
      </c>
      <c r="P592" t="s">
        <v>2078</v>
      </c>
      <c r="Q592" t="s">
        <v>78</v>
      </c>
      <c r="R592" s="107"/>
      <c r="S592" s="107"/>
      <c r="T592" s="107"/>
      <c r="U592" s="107"/>
      <c r="W592" s="6"/>
      <c r="Y592"/>
      <c r="AA592" s="107"/>
      <c r="AI592"/>
      <c r="AJ592"/>
      <c r="AK592"/>
      <c r="AL592"/>
      <c r="AM592"/>
      <c r="AN592" s="6"/>
      <c r="AO592" s="34"/>
      <c r="AP592" s="6"/>
      <c r="AQ592" s="174"/>
      <c r="AR592" s="6"/>
      <c r="AS592" s="34"/>
      <c r="AT592" s="6"/>
      <c r="AU592" s="34"/>
      <c r="AV592" s="6"/>
      <c r="AW592" s="34"/>
      <c r="AX592" s="6"/>
      <c r="AY592" s="34"/>
      <c r="BA592"/>
      <c r="BB592"/>
      <c r="BD592" s="107"/>
      <c r="BF592" s="6"/>
      <c r="BG592" s="6"/>
      <c r="BI592" s="45"/>
      <c r="BM592">
        <v>589</v>
      </c>
    </row>
    <row r="593" spans="1:65" x14ac:dyDescent="0.3">
      <c r="A593" t="s">
        <v>2079</v>
      </c>
      <c r="B593" s="124">
        <v>46163</v>
      </c>
      <c r="C593" t="s">
        <v>1995</v>
      </c>
      <c r="D593" t="s">
        <v>141</v>
      </c>
      <c r="E593" t="s">
        <v>367</v>
      </c>
      <c r="F593" t="s">
        <v>368</v>
      </c>
      <c r="G593" t="s">
        <v>174</v>
      </c>
      <c r="H593" t="s">
        <v>187</v>
      </c>
      <c r="I593" t="s">
        <v>2080</v>
      </c>
      <c r="J593" t="s">
        <v>118</v>
      </c>
      <c r="K593" s="45"/>
      <c r="L593" t="s">
        <v>119</v>
      </c>
      <c r="M593" t="s">
        <v>119</v>
      </c>
      <c r="N593" t="s">
        <v>120</v>
      </c>
      <c r="O593" s="91">
        <v>18345</v>
      </c>
      <c r="P593" t="s">
        <v>2081</v>
      </c>
      <c r="Q593" t="s">
        <v>78</v>
      </c>
      <c r="R593" s="107"/>
      <c r="S593" s="107"/>
      <c r="T593" s="107"/>
      <c r="U593" s="107"/>
      <c r="W593" s="6"/>
      <c r="Y593"/>
      <c r="AA593" s="107"/>
      <c r="AI593"/>
      <c r="AJ593"/>
      <c r="AK593"/>
      <c r="AL593"/>
      <c r="AM593"/>
      <c r="AN593" s="6"/>
      <c r="AO593" s="34"/>
      <c r="AP593" s="6"/>
      <c r="AQ593" s="174"/>
      <c r="AR593" s="6"/>
      <c r="AS593" s="34"/>
      <c r="AT593" s="6"/>
      <c r="AU593" s="34"/>
      <c r="AV593" s="6"/>
      <c r="AW593" s="34"/>
      <c r="AX593" s="6"/>
      <c r="AY593" s="34"/>
      <c r="BA593"/>
      <c r="BB593"/>
      <c r="BD593" s="107"/>
      <c r="BF593" s="6"/>
      <c r="BG593" s="6"/>
      <c r="BI593" s="45"/>
      <c r="BM593">
        <v>590</v>
      </c>
    </row>
    <row r="594" spans="1:65" x14ac:dyDescent="0.3">
      <c r="A594" t="s">
        <v>2082</v>
      </c>
      <c r="B594" s="124">
        <v>46164</v>
      </c>
      <c r="C594" t="s">
        <v>1995</v>
      </c>
      <c r="D594" t="s">
        <v>141</v>
      </c>
      <c r="E594" t="s">
        <v>68</v>
      </c>
      <c r="F594" t="s">
        <v>69</v>
      </c>
      <c r="G594" t="s">
        <v>97</v>
      </c>
      <c r="H594" t="s">
        <v>250</v>
      </c>
      <c r="I594" t="s">
        <v>251</v>
      </c>
      <c r="J594" t="s">
        <v>170</v>
      </c>
      <c r="K594" s="45"/>
      <c r="L594" t="s">
        <v>119</v>
      </c>
      <c r="M594" t="s">
        <v>119</v>
      </c>
      <c r="N594" t="s">
        <v>120</v>
      </c>
      <c r="O594" s="91">
        <v>117365.5</v>
      </c>
      <c r="P594" t="s">
        <v>2083</v>
      </c>
      <c r="Q594" t="s">
        <v>78</v>
      </c>
      <c r="R594" s="107"/>
      <c r="S594" s="107"/>
      <c r="T594" s="107"/>
      <c r="U594" s="107"/>
      <c r="W594" s="6"/>
      <c r="Y594"/>
      <c r="AA594" s="107"/>
      <c r="AI594"/>
      <c r="AJ594"/>
      <c r="AK594"/>
      <c r="AL594"/>
      <c r="AM594"/>
      <c r="AN594" s="6"/>
      <c r="AO594" s="34"/>
      <c r="AP594" s="6"/>
      <c r="AQ594" s="174"/>
      <c r="AR594" s="6"/>
      <c r="AS594" s="34"/>
      <c r="AT594" s="6"/>
      <c r="AU594" s="34"/>
      <c r="AV594" s="6"/>
      <c r="AW594" s="34"/>
      <c r="AX594" s="6"/>
      <c r="AY594" s="34"/>
      <c r="BA594"/>
      <c r="BB594"/>
      <c r="BD594" s="107"/>
      <c r="BF594" s="6"/>
      <c r="BG594" s="6"/>
      <c r="BI594" s="45"/>
      <c r="BM594">
        <v>591</v>
      </c>
    </row>
    <row r="595" spans="1:65" x14ac:dyDescent="0.3">
      <c r="A595" t="s">
        <v>2084</v>
      </c>
      <c r="B595" s="124">
        <v>46164</v>
      </c>
      <c r="C595" t="s">
        <v>1995</v>
      </c>
      <c r="D595" t="s">
        <v>141</v>
      </c>
      <c r="E595" t="s">
        <v>746</v>
      </c>
      <c r="F595" t="s">
        <v>2085</v>
      </c>
      <c r="G595" t="s">
        <v>136</v>
      </c>
      <c r="H595" t="s">
        <v>610</v>
      </c>
      <c r="I595" t="s">
        <v>611</v>
      </c>
      <c r="J595" t="s">
        <v>73</v>
      </c>
      <c r="K595" s="45"/>
      <c r="L595" t="s">
        <v>119</v>
      </c>
      <c r="M595" t="s">
        <v>119</v>
      </c>
      <c r="N595" t="s">
        <v>120</v>
      </c>
      <c r="O595" s="91">
        <v>50000000</v>
      </c>
      <c r="P595" t="s">
        <v>2086</v>
      </c>
      <c r="Q595" t="s">
        <v>78</v>
      </c>
      <c r="R595" s="107"/>
      <c r="S595" s="107"/>
      <c r="T595" s="107"/>
      <c r="U595" s="107"/>
      <c r="W595" s="6"/>
      <c r="Y595"/>
      <c r="AA595" s="107"/>
      <c r="AI595"/>
      <c r="AJ595"/>
      <c r="AK595"/>
      <c r="AL595"/>
      <c r="AM595"/>
      <c r="AN595" s="6"/>
      <c r="AO595" s="34"/>
      <c r="AP595" s="6"/>
      <c r="AQ595" s="174"/>
      <c r="AR595" s="6"/>
      <c r="AS595" s="34"/>
      <c r="AT595" s="6"/>
      <c r="AU595" s="34"/>
      <c r="AV595" s="6"/>
      <c r="AW595" s="34"/>
      <c r="AX595" s="6"/>
      <c r="AY595" s="34"/>
      <c r="BA595"/>
      <c r="BB595"/>
      <c r="BD595" s="107"/>
      <c r="BF595" s="6"/>
      <c r="BG595" s="6"/>
      <c r="BI595" s="45"/>
      <c r="BM595">
        <v>592</v>
      </c>
    </row>
    <row r="596" spans="1:65" x14ac:dyDescent="0.3">
      <c r="A596" t="s">
        <v>2087</v>
      </c>
      <c r="B596" s="124">
        <v>46164</v>
      </c>
      <c r="C596" t="s">
        <v>1995</v>
      </c>
      <c r="D596" t="s">
        <v>141</v>
      </c>
      <c r="E596" t="s">
        <v>134</v>
      </c>
      <c r="F596" t="s">
        <v>135</v>
      </c>
      <c r="G596" t="s">
        <v>136</v>
      </c>
      <c r="H596" t="s">
        <v>168</v>
      </c>
      <c r="I596" t="s">
        <v>2088</v>
      </c>
      <c r="J596" t="s">
        <v>118</v>
      </c>
      <c r="K596" s="45"/>
      <c r="L596" t="s">
        <v>119</v>
      </c>
      <c r="M596" t="s">
        <v>119</v>
      </c>
      <c r="N596" t="s">
        <v>120</v>
      </c>
      <c r="O596" s="91">
        <v>100000</v>
      </c>
      <c r="P596" t="s">
        <v>2089</v>
      </c>
      <c r="Q596" t="s">
        <v>78</v>
      </c>
      <c r="R596" s="107"/>
      <c r="S596" s="107"/>
      <c r="T596" s="107"/>
      <c r="U596" s="107"/>
      <c r="W596" s="6"/>
      <c r="Y596"/>
      <c r="AA596" s="107"/>
      <c r="AI596"/>
      <c r="AJ596"/>
      <c r="AK596"/>
      <c r="AL596"/>
      <c r="AM596"/>
      <c r="AN596" s="6"/>
      <c r="AO596" s="34"/>
      <c r="AP596" s="6"/>
      <c r="AQ596" s="174"/>
      <c r="AR596" s="6"/>
      <c r="AS596" s="34"/>
      <c r="AT596" s="6"/>
      <c r="AU596" s="34"/>
      <c r="AV596" s="6"/>
      <c r="AW596" s="34"/>
      <c r="AX596" s="6"/>
      <c r="AY596" s="34"/>
      <c r="BA596"/>
      <c r="BB596"/>
      <c r="BD596" s="107"/>
      <c r="BF596" s="6"/>
      <c r="BG596" s="6"/>
      <c r="BI596" s="45"/>
      <c r="BM596">
        <v>593</v>
      </c>
    </row>
    <row r="597" spans="1:65" x14ac:dyDescent="0.3">
      <c r="A597" t="s">
        <v>2090</v>
      </c>
      <c r="B597" s="124">
        <v>46164</v>
      </c>
      <c r="C597" t="s">
        <v>1995</v>
      </c>
      <c r="D597" t="s">
        <v>141</v>
      </c>
      <c r="E597" t="s">
        <v>134</v>
      </c>
      <c r="F597" t="s">
        <v>135</v>
      </c>
      <c r="G597" t="s">
        <v>136</v>
      </c>
      <c r="H597" t="s">
        <v>610</v>
      </c>
      <c r="I597" t="s">
        <v>2091</v>
      </c>
      <c r="J597" t="s">
        <v>118</v>
      </c>
      <c r="K597" s="45"/>
      <c r="L597" t="s">
        <v>119</v>
      </c>
      <c r="M597" t="s">
        <v>119</v>
      </c>
      <c r="N597" t="s">
        <v>120</v>
      </c>
      <c r="O597" s="91">
        <v>140000</v>
      </c>
      <c r="P597" t="s">
        <v>2092</v>
      </c>
      <c r="Q597" t="s">
        <v>78</v>
      </c>
      <c r="R597" s="107"/>
      <c r="S597" s="107"/>
      <c r="T597" s="107"/>
      <c r="U597" s="107"/>
      <c r="W597" s="6"/>
      <c r="Y597"/>
      <c r="AA597" s="107"/>
      <c r="AI597"/>
      <c r="AJ597"/>
      <c r="AK597"/>
      <c r="AL597"/>
      <c r="AM597"/>
      <c r="AN597" s="6"/>
      <c r="AO597" s="34"/>
      <c r="AP597" s="6"/>
      <c r="AQ597" s="174"/>
      <c r="AR597" s="6"/>
      <c r="AS597" s="34"/>
      <c r="AT597" s="6"/>
      <c r="AU597" s="34"/>
      <c r="AV597" s="6"/>
      <c r="AW597" s="34"/>
      <c r="AX597" s="6"/>
      <c r="AY597" s="34"/>
      <c r="BA597"/>
      <c r="BB597"/>
      <c r="BD597" s="107"/>
      <c r="BF597" s="6"/>
      <c r="BG597" s="6"/>
      <c r="BI597" s="45"/>
      <c r="BM597">
        <v>594</v>
      </c>
    </row>
    <row r="598" spans="1:65" x14ac:dyDescent="0.3">
      <c r="A598" t="s">
        <v>2093</v>
      </c>
      <c r="B598" s="124">
        <v>46164</v>
      </c>
      <c r="C598" t="s">
        <v>1995</v>
      </c>
      <c r="D598" t="s">
        <v>141</v>
      </c>
      <c r="E598" t="s">
        <v>134</v>
      </c>
      <c r="F598" t="s">
        <v>135</v>
      </c>
      <c r="G598" t="s">
        <v>136</v>
      </c>
      <c r="H598" t="s">
        <v>1085</v>
      </c>
      <c r="I598" t="s">
        <v>1086</v>
      </c>
      <c r="J598" t="s">
        <v>118</v>
      </c>
      <c r="K598" s="45"/>
      <c r="L598" t="s">
        <v>119</v>
      </c>
      <c r="M598" t="s">
        <v>119</v>
      </c>
      <c r="N598" t="s">
        <v>120</v>
      </c>
      <c r="O598" s="91">
        <v>200000</v>
      </c>
      <c r="P598" t="s">
        <v>2094</v>
      </c>
      <c r="Q598" t="s">
        <v>78</v>
      </c>
      <c r="R598" s="107"/>
      <c r="S598" s="107"/>
      <c r="T598" s="107"/>
      <c r="U598" s="107"/>
      <c r="W598" s="6"/>
      <c r="Y598"/>
      <c r="AA598" s="107"/>
      <c r="AI598"/>
      <c r="AJ598"/>
      <c r="AK598"/>
      <c r="AL598"/>
      <c r="AM598"/>
      <c r="AN598" s="6"/>
      <c r="AO598" s="34"/>
      <c r="AP598" s="6"/>
      <c r="AQ598" s="174"/>
      <c r="AR598" s="6"/>
      <c r="AS598" s="34"/>
      <c r="AT598" s="6"/>
      <c r="AU598" s="34"/>
      <c r="AV598" s="6"/>
      <c r="AW598" s="34"/>
      <c r="AX598" s="6"/>
      <c r="AY598" s="34"/>
      <c r="BA598"/>
      <c r="BB598"/>
      <c r="BD598" s="107"/>
      <c r="BF598" s="6"/>
      <c r="BG598" s="6"/>
      <c r="BI598" s="45"/>
      <c r="BM598">
        <v>595</v>
      </c>
    </row>
    <row r="599" spans="1:65" x14ac:dyDescent="0.3">
      <c r="A599" t="s">
        <v>2095</v>
      </c>
      <c r="B599" s="124">
        <v>46164</v>
      </c>
      <c r="C599" t="s">
        <v>1995</v>
      </c>
      <c r="D599" t="s">
        <v>141</v>
      </c>
      <c r="E599" t="s">
        <v>282</v>
      </c>
      <c r="F599" t="s">
        <v>215</v>
      </c>
      <c r="G599" t="s">
        <v>97</v>
      </c>
      <c r="H599" t="s">
        <v>181</v>
      </c>
      <c r="I599" t="s">
        <v>1081</v>
      </c>
      <c r="J599" t="s">
        <v>118</v>
      </c>
      <c r="K599" s="45"/>
      <c r="L599" t="s">
        <v>119</v>
      </c>
      <c r="M599" t="s">
        <v>119</v>
      </c>
      <c r="N599" t="s">
        <v>120</v>
      </c>
      <c r="O599" s="91">
        <v>396000</v>
      </c>
      <c r="P599"/>
      <c r="Q599" t="s">
        <v>78</v>
      </c>
      <c r="R599" s="107"/>
      <c r="S599" s="107"/>
      <c r="T599" s="107"/>
      <c r="U599" s="107"/>
      <c r="W599" s="6"/>
      <c r="Y599"/>
      <c r="AA599" s="107"/>
      <c r="AI599"/>
      <c r="AJ599"/>
      <c r="AK599"/>
      <c r="AL599"/>
      <c r="AM599"/>
      <c r="AN599" s="6"/>
      <c r="AO599" s="34"/>
      <c r="AP599" s="6"/>
      <c r="AQ599" s="174"/>
      <c r="AR599" s="6"/>
      <c r="AS599" s="34"/>
      <c r="AT599" s="6"/>
      <c r="AU599" s="34"/>
      <c r="AV599" s="6"/>
      <c r="AW599" s="34"/>
      <c r="AX599" s="6"/>
      <c r="AY599" s="34"/>
      <c r="BA599"/>
      <c r="BB599"/>
      <c r="BD599" s="107"/>
      <c r="BF599" s="6"/>
      <c r="BG599" s="6"/>
      <c r="BI599" s="45"/>
      <c r="BM599">
        <v>596</v>
      </c>
    </row>
    <row r="600" spans="1:65" x14ac:dyDescent="0.3">
      <c r="A600" t="s">
        <v>2096</v>
      </c>
      <c r="B600" s="124">
        <v>46164</v>
      </c>
      <c r="C600" t="s">
        <v>1995</v>
      </c>
      <c r="D600" t="s">
        <v>141</v>
      </c>
      <c r="E600" t="s">
        <v>134</v>
      </c>
      <c r="F600" t="s">
        <v>135</v>
      </c>
      <c r="G600" t="s">
        <v>97</v>
      </c>
      <c r="H600" t="s">
        <v>309</v>
      </c>
      <c r="I600" t="s">
        <v>1353</v>
      </c>
      <c r="J600" t="s">
        <v>170</v>
      </c>
      <c r="K600" s="45"/>
      <c r="L600" t="s">
        <v>119</v>
      </c>
      <c r="M600" t="s">
        <v>119</v>
      </c>
      <c r="N600" t="s">
        <v>120</v>
      </c>
      <c r="O600" s="91">
        <v>1015962</v>
      </c>
      <c r="P600" t="s">
        <v>2097</v>
      </c>
      <c r="Q600" t="s">
        <v>78</v>
      </c>
      <c r="R600" s="107"/>
      <c r="S600" s="107"/>
      <c r="T600" s="107"/>
      <c r="U600" s="107"/>
      <c r="W600" s="6"/>
      <c r="Y600"/>
      <c r="AA600" s="107"/>
      <c r="AI600"/>
      <c r="AJ600"/>
      <c r="AK600"/>
      <c r="AL600"/>
      <c r="AM600"/>
      <c r="AN600" s="6"/>
      <c r="AO600" s="34"/>
      <c r="AP600" s="6"/>
      <c r="AQ600" s="174"/>
      <c r="AR600" s="6"/>
      <c r="AS600" s="34"/>
      <c r="AT600" s="6"/>
      <c r="AU600" s="34"/>
      <c r="AV600" s="6"/>
      <c r="AW600" s="34"/>
      <c r="AX600" s="6"/>
      <c r="AY600" s="34"/>
      <c r="BA600"/>
      <c r="BB600"/>
      <c r="BD600" s="107"/>
      <c r="BF600" s="6"/>
      <c r="BG600" s="6"/>
      <c r="BI600" s="45"/>
      <c r="BM600">
        <v>597</v>
      </c>
    </row>
    <row r="601" spans="1:65" x14ac:dyDescent="0.3">
      <c r="A601" t="s">
        <v>2098</v>
      </c>
      <c r="B601" s="124">
        <v>46164</v>
      </c>
      <c r="C601" t="s">
        <v>1995</v>
      </c>
      <c r="D601" t="s">
        <v>141</v>
      </c>
      <c r="E601" t="s">
        <v>277</v>
      </c>
      <c r="F601" t="s">
        <v>278</v>
      </c>
      <c r="G601" t="s">
        <v>70</v>
      </c>
      <c r="H601" t="s">
        <v>319</v>
      </c>
      <c r="I601" t="s">
        <v>579</v>
      </c>
      <c r="J601" t="s">
        <v>170</v>
      </c>
      <c r="K601" s="45"/>
      <c r="L601" t="s">
        <v>119</v>
      </c>
      <c r="M601" t="s">
        <v>119</v>
      </c>
      <c r="N601" t="s">
        <v>76</v>
      </c>
      <c r="O601" s="91">
        <v>1300000</v>
      </c>
      <c r="P601" t="s">
        <v>2099</v>
      </c>
      <c r="Q601" t="s">
        <v>78</v>
      </c>
      <c r="R601" s="107"/>
      <c r="S601" s="107"/>
      <c r="T601" s="107"/>
      <c r="U601" s="107"/>
      <c r="W601" s="6"/>
      <c r="Y601"/>
      <c r="AA601" s="107"/>
      <c r="AI601"/>
      <c r="AJ601"/>
      <c r="AK601"/>
      <c r="AL601"/>
      <c r="AM601"/>
      <c r="AN601" s="6"/>
      <c r="AO601" s="34"/>
      <c r="AP601" s="6"/>
      <c r="AQ601" s="174"/>
      <c r="AR601" s="6"/>
      <c r="AS601" s="34"/>
      <c r="AT601" s="6"/>
      <c r="AU601" s="34"/>
      <c r="AV601" s="6"/>
      <c r="AW601" s="34"/>
      <c r="AX601" s="6"/>
      <c r="AY601" s="34"/>
      <c r="BA601"/>
      <c r="BB601"/>
      <c r="BD601" s="107"/>
      <c r="BF601" s="6"/>
      <c r="BG601" s="6"/>
      <c r="BI601" s="45"/>
      <c r="BM601">
        <v>598</v>
      </c>
    </row>
    <row r="602" spans="1:65" x14ac:dyDescent="0.3">
      <c r="A602" t="s">
        <v>2100</v>
      </c>
      <c r="B602" s="124">
        <v>46164</v>
      </c>
      <c r="C602" t="s">
        <v>1995</v>
      </c>
      <c r="D602" t="s">
        <v>141</v>
      </c>
      <c r="E602" t="s">
        <v>277</v>
      </c>
      <c r="F602" t="s">
        <v>278</v>
      </c>
      <c r="G602" t="s">
        <v>97</v>
      </c>
      <c r="H602" t="s">
        <v>309</v>
      </c>
      <c r="I602" t="s">
        <v>1353</v>
      </c>
      <c r="J602" t="s">
        <v>118</v>
      </c>
      <c r="K602" s="45"/>
      <c r="L602" t="s">
        <v>119</v>
      </c>
      <c r="M602" t="s">
        <v>119</v>
      </c>
      <c r="N602" t="s">
        <v>120</v>
      </c>
      <c r="O602" s="91">
        <v>60000</v>
      </c>
      <c r="P602" t="s">
        <v>2101</v>
      </c>
      <c r="Q602" t="s">
        <v>78</v>
      </c>
      <c r="R602" s="107"/>
      <c r="S602" s="107"/>
      <c r="T602" s="107"/>
      <c r="U602" s="107"/>
      <c r="W602" s="6"/>
      <c r="Y602"/>
      <c r="AA602" s="107"/>
      <c r="AI602"/>
      <c r="AJ602"/>
      <c r="AK602"/>
      <c r="AL602"/>
      <c r="AM602"/>
      <c r="AN602" s="6"/>
      <c r="AO602" s="34"/>
      <c r="AP602" s="6"/>
      <c r="AQ602" s="174"/>
      <c r="AR602" s="6"/>
      <c r="AS602" s="34"/>
      <c r="AT602" s="6"/>
      <c r="AU602" s="34"/>
      <c r="AV602" s="6"/>
      <c r="AW602" s="34"/>
      <c r="AX602" s="6"/>
      <c r="AY602" s="34"/>
      <c r="BA602"/>
      <c r="BB602"/>
      <c r="BD602" s="107"/>
      <c r="BF602" s="6"/>
      <c r="BG602" s="6"/>
      <c r="BI602" s="45"/>
      <c r="BM602">
        <v>599</v>
      </c>
    </row>
    <row r="603" spans="1:65" x14ac:dyDescent="0.3">
      <c r="A603" t="s">
        <v>2102</v>
      </c>
      <c r="B603" s="124">
        <v>46164</v>
      </c>
      <c r="C603" t="s">
        <v>1995</v>
      </c>
      <c r="D603" t="s">
        <v>141</v>
      </c>
      <c r="E603" t="s">
        <v>277</v>
      </c>
      <c r="F603" t="s">
        <v>278</v>
      </c>
      <c r="G603" t="s">
        <v>97</v>
      </c>
      <c r="H603" t="s">
        <v>632</v>
      </c>
      <c r="I603" t="s">
        <v>747</v>
      </c>
      <c r="J603" t="s">
        <v>118</v>
      </c>
      <c r="K603" s="45"/>
      <c r="L603" t="s">
        <v>119</v>
      </c>
      <c r="M603" t="s">
        <v>119</v>
      </c>
      <c r="N603" t="s">
        <v>120</v>
      </c>
      <c r="O603" s="91">
        <v>15000</v>
      </c>
      <c r="P603" t="s">
        <v>2103</v>
      </c>
      <c r="Q603" t="s">
        <v>78</v>
      </c>
      <c r="R603" s="107"/>
      <c r="S603" s="107"/>
      <c r="T603" s="107"/>
      <c r="U603" s="107"/>
      <c r="W603" s="6"/>
      <c r="Y603"/>
      <c r="AA603" s="107"/>
      <c r="AI603"/>
      <c r="AJ603"/>
      <c r="AK603"/>
      <c r="AL603"/>
      <c r="AM603"/>
      <c r="AN603" s="6"/>
      <c r="AO603" s="34"/>
      <c r="AP603" s="6"/>
      <c r="AQ603" s="174"/>
      <c r="AR603" s="6"/>
      <c r="AS603" s="34"/>
      <c r="AT603" s="6"/>
      <c r="AU603" s="34"/>
      <c r="AV603" s="6"/>
      <c r="AW603" s="34"/>
      <c r="AX603" s="6"/>
      <c r="AY603" s="34"/>
      <c r="BA603"/>
      <c r="BB603"/>
      <c r="BD603" s="107"/>
      <c r="BF603" s="6"/>
      <c r="BG603" s="6"/>
      <c r="BI603" s="45"/>
      <c r="BM603">
        <v>600</v>
      </c>
    </row>
    <row r="604" spans="1:65" x14ac:dyDescent="0.3">
      <c r="A604" t="s">
        <v>2104</v>
      </c>
      <c r="B604" s="124">
        <v>46164</v>
      </c>
      <c r="C604" t="s">
        <v>1995</v>
      </c>
      <c r="D604" t="s">
        <v>141</v>
      </c>
      <c r="E604" t="s">
        <v>277</v>
      </c>
      <c r="F604" t="s">
        <v>278</v>
      </c>
      <c r="G604" t="s">
        <v>70</v>
      </c>
      <c r="H604" t="s">
        <v>319</v>
      </c>
      <c r="I604" t="s">
        <v>579</v>
      </c>
      <c r="J604" t="s">
        <v>170</v>
      </c>
      <c r="K604" s="45"/>
      <c r="L604" t="s">
        <v>119</v>
      </c>
      <c r="M604" t="s">
        <v>119</v>
      </c>
      <c r="N604" t="s">
        <v>76</v>
      </c>
      <c r="O604" s="91">
        <v>730000</v>
      </c>
      <c r="P604" t="s">
        <v>2105</v>
      </c>
      <c r="Q604" t="s">
        <v>78</v>
      </c>
      <c r="R604" s="107"/>
      <c r="S604" s="107"/>
      <c r="T604" s="107"/>
      <c r="U604" s="107"/>
      <c r="W604" s="6"/>
      <c r="Y604"/>
      <c r="AA604" s="107"/>
      <c r="AI604"/>
      <c r="AJ604"/>
      <c r="AK604"/>
      <c r="AL604"/>
      <c r="AM604"/>
      <c r="AN604" s="6"/>
      <c r="AO604" s="34"/>
      <c r="AP604" s="6"/>
      <c r="AQ604" s="174"/>
      <c r="AR604" s="6"/>
      <c r="AS604" s="34"/>
      <c r="AT604" s="6"/>
      <c r="AU604" s="34"/>
      <c r="AV604" s="6"/>
      <c r="AW604" s="34"/>
      <c r="AX604" s="6"/>
      <c r="AY604" s="34"/>
      <c r="BA604"/>
      <c r="BB604"/>
      <c r="BD604" s="107"/>
      <c r="BF604" s="6"/>
      <c r="BG604" s="6"/>
      <c r="BI604" s="45"/>
      <c r="BM604">
        <v>601</v>
      </c>
    </row>
    <row r="605" spans="1:65" x14ac:dyDescent="0.3">
      <c r="A605" t="s">
        <v>2106</v>
      </c>
      <c r="B605" s="124">
        <v>46164</v>
      </c>
      <c r="C605" t="s">
        <v>1995</v>
      </c>
      <c r="D605" t="s">
        <v>141</v>
      </c>
      <c r="E605" t="s">
        <v>277</v>
      </c>
      <c r="F605" t="s">
        <v>278</v>
      </c>
      <c r="G605" t="s">
        <v>97</v>
      </c>
      <c r="H605" t="s">
        <v>181</v>
      </c>
      <c r="I605" t="s">
        <v>742</v>
      </c>
      <c r="J605" t="s">
        <v>118</v>
      </c>
      <c r="K605" s="45"/>
      <c r="L605" t="s">
        <v>119</v>
      </c>
      <c r="M605" t="s">
        <v>119</v>
      </c>
      <c r="N605" t="s">
        <v>120</v>
      </c>
      <c r="O605" s="91">
        <v>131319</v>
      </c>
      <c r="P605" t="s">
        <v>2107</v>
      </c>
      <c r="Q605" t="s">
        <v>78</v>
      </c>
      <c r="R605" s="107"/>
      <c r="S605" s="107"/>
      <c r="T605" s="107"/>
      <c r="U605" s="107"/>
      <c r="W605" s="6"/>
      <c r="Y605"/>
      <c r="AA605" s="107"/>
      <c r="AI605"/>
      <c r="AJ605"/>
      <c r="AK605"/>
      <c r="AL605"/>
      <c r="AM605"/>
      <c r="AN605" s="6"/>
      <c r="AO605" s="34"/>
      <c r="AP605" s="6"/>
      <c r="AQ605" s="174"/>
      <c r="AR605" s="6"/>
      <c r="AS605" s="34"/>
      <c r="AT605" s="6"/>
      <c r="AU605" s="34"/>
      <c r="AV605" s="6"/>
      <c r="AW605" s="34"/>
      <c r="AX605" s="6"/>
      <c r="AY605" s="34"/>
      <c r="BA605"/>
      <c r="BB605"/>
      <c r="BD605" s="107"/>
      <c r="BF605" s="6"/>
      <c r="BG605" s="6"/>
      <c r="BI605" s="45"/>
      <c r="BM605">
        <v>602</v>
      </c>
    </row>
    <row r="606" spans="1:65" x14ac:dyDescent="0.3">
      <c r="A606" t="s">
        <v>2108</v>
      </c>
      <c r="B606" s="124">
        <v>46164</v>
      </c>
      <c r="C606" t="s">
        <v>1995</v>
      </c>
      <c r="D606" t="s">
        <v>141</v>
      </c>
      <c r="E606" t="s">
        <v>277</v>
      </c>
      <c r="F606" t="s">
        <v>278</v>
      </c>
      <c r="G606" t="s">
        <v>70</v>
      </c>
      <c r="H606" t="s">
        <v>127</v>
      </c>
      <c r="I606" t="s">
        <v>568</v>
      </c>
      <c r="J606" t="s">
        <v>118</v>
      </c>
      <c r="K606" s="45"/>
      <c r="L606" t="s">
        <v>119</v>
      </c>
      <c r="M606" t="s">
        <v>119</v>
      </c>
      <c r="N606" t="s">
        <v>76</v>
      </c>
      <c r="O606" s="91">
        <v>523114</v>
      </c>
      <c r="P606" t="s">
        <v>2109</v>
      </c>
      <c r="Q606" t="s">
        <v>78</v>
      </c>
      <c r="R606" s="107"/>
      <c r="S606" s="107"/>
      <c r="T606" s="107"/>
      <c r="U606" s="107"/>
      <c r="W606" s="6"/>
      <c r="Y606"/>
      <c r="AA606" s="107"/>
      <c r="AI606"/>
      <c r="AJ606"/>
      <c r="AK606"/>
      <c r="AL606"/>
      <c r="AM606"/>
      <c r="AN606" s="6"/>
      <c r="AO606" s="34"/>
      <c r="AP606" s="6"/>
      <c r="AQ606" s="174"/>
      <c r="AR606" s="6"/>
      <c r="AS606" s="34"/>
      <c r="AT606" s="6"/>
      <c r="AU606" s="34"/>
      <c r="AV606" s="6"/>
      <c r="AW606" s="34"/>
      <c r="AX606" s="6"/>
      <c r="AY606" s="34"/>
      <c r="BA606"/>
      <c r="BB606"/>
      <c r="BD606" s="107"/>
      <c r="BF606" s="6"/>
      <c r="BG606" s="6"/>
      <c r="BI606" s="45"/>
      <c r="BM606">
        <v>603</v>
      </c>
    </row>
    <row r="607" spans="1:65" x14ac:dyDescent="0.3">
      <c r="A607" t="s">
        <v>2110</v>
      </c>
      <c r="B607" s="124">
        <v>46164</v>
      </c>
      <c r="C607" t="s">
        <v>1995</v>
      </c>
      <c r="D607" t="s">
        <v>141</v>
      </c>
      <c r="E607" t="s">
        <v>277</v>
      </c>
      <c r="F607" t="s">
        <v>278</v>
      </c>
      <c r="G607" t="s">
        <v>70</v>
      </c>
      <c r="H607" t="s">
        <v>319</v>
      </c>
      <c r="I607" t="s">
        <v>579</v>
      </c>
      <c r="J607" t="s">
        <v>170</v>
      </c>
      <c r="K607" s="45"/>
      <c r="L607" t="s">
        <v>119</v>
      </c>
      <c r="M607" t="s">
        <v>119</v>
      </c>
      <c r="N607" t="s">
        <v>76</v>
      </c>
      <c r="O607" s="91">
        <v>730000</v>
      </c>
      <c r="P607" t="s">
        <v>2111</v>
      </c>
      <c r="Q607" t="s">
        <v>78</v>
      </c>
      <c r="R607" s="107"/>
      <c r="S607" s="107"/>
      <c r="T607" s="107"/>
      <c r="U607" s="107"/>
      <c r="W607" s="6"/>
      <c r="Y607"/>
      <c r="AA607" s="107"/>
      <c r="AI607"/>
      <c r="AJ607"/>
      <c r="AK607"/>
      <c r="AL607"/>
      <c r="AM607"/>
      <c r="AN607" s="6"/>
      <c r="AO607" s="34"/>
      <c r="AP607" s="6"/>
      <c r="AQ607" s="174"/>
      <c r="AR607" s="6"/>
      <c r="AS607" s="34"/>
      <c r="AT607" s="6"/>
      <c r="AU607" s="34"/>
      <c r="AV607" s="6"/>
      <c r="AW607" s="34"/>
      <c r="AX607" s="6"/>
      <c r="AY607" s="34"/>
      <c r="BA607"/>
      <c r="BB607"/>
      <c r="BD607" s="107"/>
      <c r="BF607" s="6"/>
      <c r="BG607" s="6"/>
      <c r="BI607" s="45"/>
      <c r="BM607">
        <v>604</v>
      </c>
    </row>
    <row r="608" spans="1:65" x14ac:dyDescent="0.3">
      <c r="A608" t="s">
        <v>2112</v>
      </c>
      <c r="B608" s="124">
        <v>46164</v>
      </c>
      <c r="C608" t="s">
        <v>1995</v>
      </c>
      <c r="D608" t="s">
        <v>141</v>
      </c>
      <c r="E608" t="s">
        <v>277</v>
      </c>
      <c r="F608" t="s">
        <v>278</v>
      </c>
      <c r="G608" t="s">
        <v>97</v>
      </c>
      <c r="H608" t="s">
        <v>632</v>
      </c>
      <c r="I608" t="s">
        <v>633</v>
      </c>
      <c r="J608" t="s">
        <v>118</v>
      </c>
      <c r="K608" s="45"/>
      <c r="L608" t="s">
        <v>119</v>
      </c>
      <c r="M608" t="s">
        <v>119</v>
      </c>
      <c r="N608" t="s">
        <v>120</v>
      </c>
      <c r="O608" s="91">
        <v>7168.8</v>
      </c>
      <c r="P608" t="s">
        <v>2113</v>
      </c>
      <c r="Q608" t="s">
        <v>78</v>
      </c>
      <c r="R608" s="107"/>
      <c r="S608" s="107"/>
      <c r="T608" s="107"/>
      <c r="U608" s="107"/>
      <c r="W608" s="6"/>
      <c r="Y608"/>
      <c r="AA608" s="107"/>
      <c r="AI608"/>
      <c r="AJ608"/>
      <c r="AK608"/>
      <c r="AL608"/>
      <c r="AM608"/>
      <c r="AN608" s="6"/>
      <c r="AO608" s="34"/>
      <c r="AP608" s="6"/>
      <c r="AQ608" s="174"/>
      <c r="AR608" s="6"/>
      <c r="AS608" s="34"/>
      <c r="AT608" s="6"/>
      <c r="AU608" s="34"/>
      <c r="AV608" s="6"/>
      <c r="AW608" s="34"/>
      <c r="AX608" s="6"/>
      <c r="AY608" s="34"/>
      <c r="BA608"/>
      <c r="BB608"/>
      <c r="BD608" s="107"/>
      <c r="BF608" s="6"/>
      <c r="BG608" s="6"/>
      <c r="BI608" s="45"/>
      <c r="BM608">
        <v>605</v>
      </c>
    </row>
    <row r="609" spans="1:65" x14ac:dyDescent="0.3">
      <c r="A609" t="s">
        <v>2114</v>
      </c>
      <c r="B609" s="124">
        <v>46164</v>
      </c>
      <c r="C609" t="s">
        <v>1995</v>
      </c>
      <c r="D609" t="s">
        <v>141</v>
      </c>
      <c r="E609" t="s">
        <v>282</v>
      </c>
      <c r="F609" t="s">
        <v>215</v>
      </c>
      <c r="G609" t="s">
        <v>97</v>
      </c>
      <c r="H609" t="s">
        <v>302</v>
      </c>
      <c r="I609" t="s">
        <v>306</v>
      </c>
      <c r="J609" t="s">
        <v>118</v>
      </c>
      <c r="K609" s="45"/>
      <c r="L609" t="s">
        <v>119</v>
      </c>
      <c r="M609" t="s">
        <v>119</v>
      </c>
      <c r="N609" t="s">
        <v>120</v>
      </c>
      <c r="O609" s="91">
        <v>150000</v>
      </c>
      <c r="P609" t="s">
        <v>2115</v>
      </c>
      <c r="Q609" t="s">
        <v>78</v>
      </c>
      <c r="R609" s="107"/>
      <c r="S609" s="107"/>
      <c r="T609" s="107"/>
      <c r="U609" s="107"/>
      <c r="W609" s="6"/>
      <c r="Y609"/>
      <c r="AA609" s="107"/>
      <c r="AI609"/>
      <c r="AJ609"/>
      <c r="AK609"/>
      <c r="AL609"/>
      <c r="AM609"/>
      <c r="AN609" s="6"/>
      <c r="AO609" s="34"/>
      <c r="AP609" s="6"/>
      <c r="AQ609" s="174"/>
      <c r="AR609" s="6"/>
      <c r="AS609" s="34"/>
      <c r="AT609" s="6"/>
      <c r="AU609" s="34"/>
      <c r="AV609" s="6"/>
      <c r="AW609" s="34"/>
      <c r="AX609" s="6"/>
      <c r="AY609" s="34"/>
      <c r="BA609"/>
      <c r="BB609"/>
      <c r="BD609" s="107"/>
      <c r="BF609" s="6"/>
      <c r="BG609" s="6"/>
      <c r="BI609" s="45"/>
      <c r="BM609">
        <v>606</v>
      </c>
    </row>
    <row r="610" spans="1:65" x14ac:dyDescent="0.3">
      <c r="A610" t="s">
        <v>2116</v>
      </c>
      <c r="B610" s="124">
        <v>46164</v>
      </c>
      <c r="C610" t="s">
        <v>1995</v>
      </c>
      <c r="D610" t="s">
        <v>141</v>
      </c>
      <c r="E610" t="s">
        <v>282</v>
      </c>
      <c r="F610" t="s">
        <v>215</v>
      </c>
      <c r="G610" t="s">
        <v>97</v>
      </c>
      <c r="H610" t="s">
        <v>302</v>
      </c>
      <c r="I610" t="s">
        <v>306</v>
      </c>
      <c r="J610" t="s">
        <v>118</v>
      </c>
      <c r="K610" s="45"/>
      <c r="L610" t="s">
        <v>119</v>
      </c>
      <c r="M610" t="s">
        <v>119</v>
      </c>
      <c r="N610" t="s">
        <v>120</v>
      </c>
      <c r="O610" s="91">
        <v>150000</v>
      </c>
      <c r="P610" t="s">
        <v>2117</v>
      </c>
      <c r="Q610" t="s">
        <v>78</v>
      </c>
      <c r="R610" s="107"/>
      <c r="S610" s="107"/>
      <c r="T610" s="107"/>
      <c r="U610" s="107"/>
      <c r="W610" s="6"/>
      <c r="Y610"/>
      <c r="AA610" s="107"/>
      <c r="AI610"/>
      <c r="AJ610"/>
      <c r="AK610"/>
      <c r="AL610"/>
      <c r="AM610"/>
      <c r="AN610" s="6"/>
      <c r="AO610" s="34"/>
      <c r="AP610" s="6"/>
      <c r="AQ610" s="174"/>
      <c r="AR610" s="6"/>
      <c r="AS610" s="34"/>
      <c r="AT610" s="6"/>
      <c r="AU610" s="34"/>
      <c r="AV610" s="6"/>
      <c r="AW610" s="34"/>
      <c r="AX610" s="6"/>
      <c r="AY610" s="34"/>
      <c r="BA610"/>
      <c r="BB610"/>
      <c r="BD610" s="107"/>
      <c r="BF610" s="6"/>
      <c r="BG610" s="6"/>
      <c r="BI610" s="45"/>
      <c r="BM610">
        <v>607</v>
      </c>
    </row>
    <row r="611" spans="1:65" x14ac:dyDescent="0.3">
      <c r="A611" t="s">
        <v>2118</v>
      </c>
      <c r="B611" s="124">
        <v>46164</v>
      </c>
      <c r="C611" t="s">
        <v>1995</v>
      </c>
      <c r="D611" t="s">
        <v>141</v>
      </c>
      <c r="E611" t="s">
        <v>282</v>
      </c>
      <c r="F611" t="s">
        <v>215</v>
      </c>
      <c r="G611" t="s">
        <v>97</v>
      </c>
      <c r="H611" t="s">
        <v>309</v>
      </c>
      <c r="I611" t="s">
        <v>1353</v>
      </c>
      <c r="J611" t="s">
        <v>118</v>
      </c>
      <c r="K611" s="45"/>
      <c r="L611" t="s">
        <v>119</v>
      </c>
      <c r="M611" t="s">
        <v>119</v>
      </c>
      <c r="N611" t="s">
        <v>120</v>
      </c>
      <c r="O611" s="91">
        <v>146160</v>
      </c>
      <c r="P611" t="s">
        <v>2119</v>
      </c>
      <c r="Q611" t="s">
        <v>78</v>
      </c>
      <c r="R611" s="107"/>
      <c r="S611" s="107"/>
      <c r="T611" s="107"/>
      <c r="U611" s="107"/>
      <c r="W611" s="6"/>
      <c r="Y611"/>
      <c r="AA611" s="107"/>
      <c r="AI611"/>
      <c r="AJ611"/>
      <c r="AK611"/>
      <c r="AL611"/>
      <c r="AM611"/>
      <c r="AN611" s="6"/>
      <c r="AO611" s="34"/>
      <c r="AP611" s="6"/>
      <c r="AQ611" s="174"/>
      <c r="AR611" s="6"/>
      <c r="AS611" s="34"/>
      <c r="AT611" s="6"/>
      <c r="AU611" s="34"/>
      <c r="AV611" s="6"/>
      <c r="AW611" s="34"/>
      <c r="AX611" s="6"/>
      <c r="AY611" s="34"/>
      <c r="BA611"/>
      <c r="BB611"/>
      <c r="BD611" s="107"/>
      <c r="BF611" s="6"/>
      <c r="BG611" s="6"/>
      <c r="BI611" s="45"/>
      <c r="BM611">
        <v>608</v>
      </c>
    </row>
    <row r="612" spans="1:65" x14ac:dyDescent="0.3">
      <c r="A612" t="s">
        <v>2120</v>
      </c>
      <c r="B612" s="124">
        <v>46167</v>
      </c>
      <c r="C612" t="s">
        <v>1995</v>
      </c>
      <c r="D612" t="s">
        <v>141</v>
      </c>
      <c r="E612" t="s">
        <v>587</v>
      </c>
      <c r="F612" t="s">
        <v>215</v>
      </c>
      <c r="G612" t="s">
        <v>97</v>
      </c>
      <c r="H612" t="s">
        <v>632</v>
      </c>
      <c r="I612" t="s">
        <v>643</v>
      </c>
      <c r="J612" t="s">
        <v>118</v>
      </c>
      <c r="K612" s="45"/>
      <c r="L612" t="s">
        <v>119</v>
      </c>
      <c r="M612" t="s">
        <v>119</v>
      </c>
      <c r="N612" t="s">
        <v>120</v>
      </c>
      <c r="O612" s="91">
        <v>102250</v>
      </c>
      <c r="P612" t="s">
        <v>2121</v>
      </c>
      <c r="Q612" t="s">
        <v>78</v>
      </c>
      <c r="R612" s="107"/>
      <c r="S612" s="107"/>
      <c r="T612" s="107"/>
      <c r="U612" s="107"/>
      <c r="W612" s="6"/>
      <c r="Y612"/>
      <c r="AA612" s="107"/>
      <c r="AI612"/>
      <c r="AJ612"/>
      <c r="AK612"/>
      <c r="AL612"/>
      <c r="AM612"/>
      <c r="AN612" s="6"/>
      <c r="AO612" s="34"/>
      <c r="AP612" s="6"/>
      <c r="AQ612" s="174"/>
      <c r="AR612" s="6"/>
      <c r="AS612" s="34"/>
      <c r="AT612" s="6"/>
      <c r="AU612" s="34"/>
      <c r="AV612" s="6"/>
      <c r="AW612" s="34"/>
      <c r="AX612" s="6"/>
      <c r="AY612" s="34"/>
      <c r="BA612"/>
      <c r="BB612"/>
      <c r="BD612" s="107"/>
      <c r="BF612" s="6"/>
      <c r="BG612" s="6"/>
      <c r="BI612" s="45"/>
      <c r="BM612">
        <v>609</v>
      </c>
    </row>
    <row r="613" spans="1:65" x14ac:dyDescent="0.3">
      <c r="A613" t="s">
        <v>2122</v>
      </c>
      <c r="B613" s="124">
        <v>46167</v>
      </c>
      <c r="C613" t="s">
        <v>1995</v>
      </c>
      <c r="D613" t="s">
        <v>141</v>
      </c>
      <c r="E613" t="s">
        <v>346</v>
      </c>
      <c r="F613" t="s">
        <v>833</v>
      </c>
      <c r="G613" t="s">
        <v>70</v>
      </c>
      <c r="H613" t="s">
        <v>287</v>
      </c>
      <c r="I613" t="s">
        <v>603</v>
      </c>
      <c r="J613" t="s">
        <v>73</v>
      </c>
      <c r="K613" s="45"/>
      <c r="L613" t="s">
        <v>119</v>
      </c>
      <c r="M613" t="s">
        <v>119</v>
      </c>
      <c r="N613" t="s">
        <v>76</v>
      </c>
      <c r="O613" s="91">
        <v>6457675</v>
      </c>
      <c r="P613" t="s">
        <v>2123</v>
      </c>
      <c r="Q613" t="s">
        <v>78</v>
      </c>
      <c r="R613" s="107"/>
      <c r="S613" s="107"/>
      <c r="T613" s="107"/>
      <c r="U613" s="107"/>
      <c r="W613" s="6"/>
      <c r="Y613"/>
      <c r="AA613" s="107"/>
      <c r="AI613"/>
      <c r="AJ613"/>
      <c r="AK613"/>
      <c r="AL613"/>
      <c r="AM613"/>
      <c r="AN613" s="6"/>
      <c r="AO613" s="34"/>
      <c r="AP613" s="6"/>
      <c r="AQ613" s="174"/>
      <c r="AR613" s="6"/>
      <c r="AS613" s="34"/>
      <c r="AT613" s="6"/>
      <c r="AU613" s="34"/>
      <c r="AV613" s="6"/>
      <c r="AW613" s="34"/>
      <c r="AX613" s="6"/>
      <c r="AY613" s="34"/>
      <c r="BA613"/>
      <c r="BB613"/>
      <c r="BD613" s="107"/>
      <c r="BF613" s="6"/>
      <c r="BG613" s="6"/>
      <c r="BI613" s="45"/>
      <c r="BM613">
        <v>610</v>
      </c>
    </row>
    <row r="614" spans="1:65" x14ac:dyDescent="0.3">
      <c r="A614" t="s">
        <v>2124</v>
      </c>
      <c r="B614" s="124">
        <v>46168</v>
      </c>
      <c r="C614" t="s">
        <v>1995</v>
      </c>
      <c r="D614" t="s">
        <v>141</v>
      </c>
      <c r="E614" t="s">
        <v>1028</v>
      </c>
      <c r="F614" t="s">
        <v>215</v>
      </c>
      <c r="G614" t="s">
        <v>97</v>
      </c>
      <c r="H614" t="s">
        <v>309</v>
      </c>
      <c r="I614" t="s">
        <v>1353</v>
      </c>
      <c r="J614" t="s">
        <v>118</v>
      </c>
      <c r="K614" s="45"/>
      <c r="L614" t="s">
        <v>119</v>
      </c>
      <c r="M614" t="s">
        <v>119</v>
      </c>
      <c r="N614" t="s">
        <v>120</v>
      </c>
      <c r="O614" s="91">
        <v>150000</v>
      </c>
      <c r="P614" t="s">
        <v>2125</v>
      </c>
      <c r="Q614" t="s">
        <v>78</v>
      </c>
      <c r="R614" s="107"/>
      <c r="S614" s="107"/>
      <c r="T614" s="107"/>
      <c r="U614" s="107"/>
      <c r="W614" s="6"/>
      <c r="Y614"/>
      <c r="AA614" s="107"/>
      <c r="AI614"/>
      <c r="AJ614"/>
      <c r="AK614"/>
      <c r="AL614"/>
      <c r="AM614"/>
      <c r="AN614" s="6"/>
      <c r="AO614" s="34"/>
      <c r="AP614" s="6"/>
      <c r="AQ614" s="174"/>
      <c r="AR614" s="6"/>
      <c r="AS614" s="34"/>
      <c r="AT614" s="6"/>
      <c r="AU614" s="34"/>
      <c r="AV614" s="6"/>
      <c r="AW614" s="34"/>
      <c r="AX614" s="6"/>
      <c r="AY614" s="34"/>
      <c r="BA614"/>
      <c r="BB614"/>
      <c r="BD614" s="107"/>
      <c r="BF614" s="6"/>
      <c r="BG614" s="6"/>
      <c r="BI614" s="45"/>
      <c r="BM614">
        <v>611</v>
      </c>
    </row>
    <row r="615" spans="1:65" x14ac:dyDescent="0.3">
      <c r="A615" t="s">
        <v>2126</v>
      </c>
      <c r="B615" s="124">
        <v>46169</v>
      </c>
      <c r="C615" t="s">
        <v>1995</v>
      </c>
      <c r="D615" t="s">
        <v>141</v>
      </c>
      <c r="E615" t="s">
        <v>166</v>
      </c>
      <c r="F615" t="s">
        <v>167</v>
      </c>
      <c r="G615" t="s">
        <v>97</v>
      </c>
      <c r="H615" t="s">
        <v>632</v>
      </c>
      <c r="I615" t="s">
        <v>747</v>
      </c>
      <c r="J615" t="s">
        <v>73</v>
      </c>
      <c r="K615" s="45"/>
      <c r="L615" t="s">
        <v>119</v>
      </c>
      <c r="M615" t="s">
        <v>119</v>
      </c>
      <c r="N615" t="s">
        <v>120</v>
      </c>
      <c r="O615" s="91">
        <v>276262.46000000002</v>
      </c>
      <c r="P615" t="s">
        <v>2127</v>
      </c>
      <c r="Q615" t="s">
        <v>78</v>
      </c>
      <c r="R615" s="107"/>
      <c r="S615" s="107"/>
      <c r="T615" s="107"/>
      <c r="U615" s="107"/>
      <c r="W615" s="6"/>
      <c r="Y615"/>
      <c r="AA615" s="107"/>
      <c r="AI615"/>
      <c r="AJ615"/>
      <c r="AK615"/>
      <c r="AL615"/>
      <c r="AM615"/>
      <c r="AN615" s="6"/>
      <c r="AO615" s="34"/>
      <c r="AP615" s="6"/>
      <c r="AQ615" s="174"/>
      <c r="AR615" s="6"/>
      <c r="AS615" s="34"/>
      <c r="AT615" s="6"/>
      <c r="AU615" s="34"/>
      <c r="AV615" s="6"/>
      <c r="AW615" s="34"/>
      <c r="AX615" s="6"/>
      <c r="AY615" s="34"/>
      <c r="BA615"/>
      <c r="BB615"/>
      <c r="BD615" s="107"/>
      <c r="BF615" s="6"/>
      <c r="BG615" s="6"/>
      <c r="BI615" s="45"/>
      <c r="BM615">
        <v>612</v>
      </c>
    </row>
    <row r="616" spans="1:65" x14ac:dyDescent="0.3">
      <c r="A616" t="s">
        <v>2128</v>
      </c>
      <c r="B616" s="124">
        <v>46169</v>
      </c>
      <c r="C616" t="s">
        <v>1995</v>
      </c>
      <c r="D616" t="s">
        <v>141</v>
      </c>
      <c r="E616" t="s">
        <v>166</v>
      </c>
      <c r="F616" t="s">
        <v>167</v>
      </c>
      <c r="G616" t="s">
        <v>97</v>
      </c>
      <c r="H616" t="s">
        <v>632</v>
      </c>
      <c r="I616" t="s">
        <v>633</v>
      </c>
      <c r="J616" t="s">
        <v>118</v>
      </c>
      <c r="K616" s="45"/>
      <c r="L616" t="s">
        <v>119</v>
      </c>
      <c r="M616" t="s">
        <v>119</v>
      </c>
      <c r="N616" t="s">
        <v>120</v>
      </c>
      <c r="O616" s="91">
        <v>12500</v>
      </c>
      <c r="P616" t="s">
        <v>2129</v>
      </c>
      <c r="Q616" t="s">
        <v>78</v>
      </c>
      <c r="R616" s="107"/>
      <c r="S616" s="107"/>
      <c r="T616" s="107"/>
      <c r="U616" s="107"/>
      <c r="W616" s="6"/>
      <c r="Y616"/>
      <c r="AA616" s="107"/>
      <c r="AI616"/>
      <c r="AJ616"/>
      <c r="AK616"/>
      <c r="AL616"/>
      <c r="AM616"/>
      <c r="AN616" s="6"/>
      <c r="AO616" s="34"/>
      <c r="AP616" s="6"/>
      <c r="AQ616" s="174"/>
      <c r="AR616" s="6"/>
      <c r="AS616" s="34"/>
      <c r="AT616" s="6"/>
      <c r="AU616" s="34"/>
      <c r="AV616" s="6"/>
      <c r="AW616" s="34"/>
      <c r="AX616" s="6"/>
      <c r="AY616" s="34"/>
      <c r="BA616"/>
      <c r="BB616"/>
      <c r="BD616" s="107"/>
      <c r="BF616" s="6"/>
      <c r="BG616" s="6"/>
      <c r="BI616" s="45"/>
    </row>
    <row r="617" spans="1:65" x14ac:dyDescent="0.3">
      <c r="A617" t="s">
        <v>2130</v>
      </c>
      <c r="B617" s="124">
        <v>46169</v>
      </c>
      <c r="C617" t="s">
        <v>1995</v>
      </c>
      <c r="D617" t="s">
        <v>141</v>
      </c>
      <c r="E617" t="s">
        <v>587</v>
      </c>
      <c r="F617" t="s">
        <v>215</v>
      </c>
      <c r="G617" t="s">
        <v>97</v>
      </c>
      <c r="H617" t="s">
        <v>632</v>
      </c>
      <c r="I617" t="s">
        <v>643</v>
      </c>
      <c r="J617" t="s">
        <v>118</v>
      </c>
      <c r="K617" s="45"/>
      <c r="L617" t="s">
        <v>119</v>
      </c>
      <c r="M617" t="s">
        <v>119</v>
      </c>
      <c r="N617" t="s">
        <v>120</v>
      </c>
      <c r="O617" s="91">
        <v>402250</v>
      </c>
      <c r="P617" t="s">
        <v>2131</v>
      </c>
      <c r="Q617" t="s">
        <v>78</v>
      </c>
      <c r="R617" s="107"/>
      <c r="S617" s="107"/>
      <c r="T617" s="107"/>
      <c r="U617" s="107"/>
      <c r="W617" s="6"/>
      <c r="Y617"/>
      <c r="AA617" s="107"/>
      <c r="AI617"/>
      <c r="AJ617"/>
      <c r="AK617"/>
      <c r="AL617"/>
      <c r="AM617"/>
      <c r="AN617" s="6"/>
      <c r="AO617" s="34"/>
      <c r="AP617" s="6"/>
      <c r="AQ617" s="174"/>
      <c r="AR617" s="6"/>
      <c r="AS617" s="34"/>
      <c r="AT617" s="6"/>
      <c r="AU617" s="34"/>
      <c r="AV617" s="6"/>
      <c r="AW617" s="34"/>
      <c r="AX617" s="6"/>
      <c r="AY617" s="34"/>
      <c r="BA617"/>
      <c r="BB617"/>
      <c r="BD617" s="107"/>
      <c r="BF617" s="6"/>
      <c r="BG617" s="6"/>
      <c r="BI617" s="45"/>
    </row>
    <row r="618" spans="1:65" x14ac:dyDescent="0.3">
      <c r="A618" t="s">
        <v>2132</v>
      </c>
      <c r="B618" s="124">
        <v>46169</v>
      </c>
      <c r="C618" t="s">
        <v>1995</v>
      </c>
      <c r="D618" t="s">
        <v>141</v>
      </c>
      <c r="E618" t="s">
        <v>277</v>
      </c>
      <c r="F618" t="s">
        <v>278</v>
      </c>
      <c r="G618" t="s">
        <v>97</v>
      </c>
      <c r="H618" t="s">
        <v>181</v>
      </c>
      <c r="I618" t="s">
        <v>546</v>
      </c>
      <c r="J618" t="s">
        <v>118</v>
      </c>
      <c r="K618" s="45"/>
      <c r="L618" t="s">
        <v>119</v>
      </c>
      <c r="M618" t="s">
        <v>119</v>
      </c>
      <c r="N618" t="s">
        <v>120</v>
      </c>
      <c r="O618" s="91">
        <v>13618</v>
      </c>
      <c r="P618" t="s">
        <v>2133</v>
      </c>
      <c r="Q618" t="s">
        <v>78</v>
      </c>
      <c r="R618" s="107"/>
      <c r="S618" s="107"/>
      <c r="T618" s="107"/>
      <c r="U618" s="107"/>
      <c r="W618" s="6"/>
      <c r="Y618"/>
      <c r="AA618" s="107"/>
      <c r="AI618"/>
      <c r="AJ618"/>
      <c r="AK618"/>
      <c r="AL618"/>
      <c r="AM618"/>
      <c r="AN618" s="6"/>
      <c r="AO618" s="34"/>
      <c r="AP618" s="6"/>
      <c r="AQ618" s="174"/>
      <c r="AR618" s="6"/>
      <c r="AS618" s="34"/>
      <c r="AT618" s="6"/>
      <c r="AU618" s="34"/>
      <c r="AV618" s="6"/>
      <c r="AW618" s="34"/>
      <c r="AX618" s="6"/>
      <c r="AY618" s="34"/>
      <c r="BA618"/>
      <c r="BB618"/>
      <c r="BD618" s="107"/>
      <c r="BF618" s="6"/>
      <c r="BG618" s="6"/>
      <c r="BI618" s="45"/>
    </row>
    <row r="619" spans="1:65" x14ac:dyDescent="0.3">
      <c r="A619" t="s">
        <v>2134</v>
      </c>
      <c r="B619" s="124">
        <v>46169</v>
      </c>
      <c r="C619" t="s">
        <v>1995</v>
      </c>
      <c r="D619" t="s">
        <v>141</v>
      </c>
      <c r="E619" t="s">
        <v>317</v>
      </c>
      <c r="F619" t="s">
        <v>318</v>
      </c>
      <c r="G619" t="s">
        <v>97</v>
      </c>
      <c r="H619" t="s">
        <v>302</v>
      </c>
      <c r="I619" t="s">
        <v>303</v>
      </c>
      <c r="J619" t="s">
        <v>170</v>
      </c>
      <c r="K619" s="45"/>
      <c r="L619" t="s">
        <v>119</v>
      </c>
      <c r="M619" t="s">
        <v>119</v>
      </c>
      <c r="N619" t="s">
        <v>120</v>
      </c>
      <c r="O619" s="91">
        <v>688500</v>
      </c>
      <c r="P619" t="s">
        <v>2135</v>
      </c>
      <c r="Q619" t="s">
        <v>78</v>
      </c>
      <c r="R619" s="107"/>
      <c r="S619" s="107"/>
      <c r="T619" s="107"/>
      <c r="U619" s="107"/>
      <c r="W619" s="6"/>
      <c r="Y619"/>
      <c r="AA619" s="107"/>
      <c r="AI619"/>
      <c r="AJ619"/>
      <c r="AK619"/>
      <c r="AL619"/>
      <c r="AM619"/>
      <c r="AN619" s="6"/>
      <c r="AO619" s="34"/>
      <c r="AP619" s="6"/>
      <c r="AQ619" s="174"/>
      <c r="AR619" s="6"/>
      <c r="AS619" s="34"/>
      <c r="AT619" s="6"/>
      <c r="AU619" s="34"/>
      <c r="AV619" s="6"/>
      <c r="AW619" s="34"/>
      <c r="AX619" s="6"/>
      <c r="AY619" s="34"/>
      <c r="BA619"/>
      <c r="BB619"/>
      <c r="BD619" s="107"/>
      <c r="BF619" s="6"/>
      <c r="BG619" s="6"/>
      <c r="BI619" s="45"/>
    </row>
    <row r="620" spans="1:65" x14ac:dyDescent="0.3">
      <c r="A620" t="s">
        <v>2136</v>
      </c>
      <c r="B620" s="124">
        <v>46169</v>
      </c>
      <c r="C620" t="s">
        <v>1995</v>
      </c>
      <c r="D620" t="s">
        <v>141</v>
      </c>
      <c r="E620" t="s">
        <v>277</v>
      </c>
      <c r="F620" t="s">
        <v>1041</v>
      </c>
      <c r="G620" t="s">
        <v>70</v>
      </c>
      <c r="H620" t="s">
        <v>319</v>
      </c>
      <c r="I620" t="s">
        <v>579</v>
      </c>
      <c r="J620" t="s">
        <v>118</v>
      </c>
      <c r="K620" s="45"/>
      <c r="L620" t="s">
        <v>119</v>
      </c>
      <c r="M620" t="s">
        <v>119</v>
      </c>
      <c r="N620" t="s">
        <v>76</v>
      </c>
      <c r="O620" s="91">
        <v>545320</v>
      </c>
      <c r="P620" t="s">
        <v>2137</v>
      </c>
      <c r="Q620" t="s">
        <v>78</v>
      </c>
      <c r="R620" s="107"/>
      <c r="S620" s="107"/>
      <c r="T620" s="107"/>
      <c r="U620" s="107"/>
      <c r="W620" s="6"/>
      <c r="Y620"/>
      <c r="AA620" s="107"/>
      <c r="AI620"/>
      <c r="AJ620"/>
      <c r="AK620"/>
      <c r="AL620"/>
      <c r="AM620"/>
      <c r="AN620" s="6"/>
      <c r="AO620" s="34"/>
      <c r="AP620" s="6"/>
      <c r="AQ620" s="174"/>
      <c r="AR620" s="6"/>
      <c r="AS620" s="34"/>
      <c r="AT620" s="6"/>
      <c r="AU620" s="34"/>
      <c r="AV620" s="6"/>
      <c r="AW620" s="34"/>
      <c r="AX620" s="6"/>
      <c r="AY620" s="34"/>
      <c r="BA620"/>
      <c r="BB620"/>
      <c r="BD620" s="107"/>
      <c r="BF620" s="6"/>
      <c r="BG620" s="6"/>
      <c r="BI620" s="45"/>
    </row>
    <row r="621" spans="1:65" x14ac:dyDescent="0.3">
      <c r="A621" t="s">
        <v>2138</v>
      </c>
      <c r="B621" s="124">
        <v>46170</v>
      </c>
      <c r="C621" t="s">
        <v>1995</v>
      </c>
      <c r="D621" t="s">
        <v>141</v>
      </c>
      <c r="E621" t="s">
        <v>587</v>
      </c>
      <c r="F621" t="s">
        <v>215</v>
      </c>
      <c r="G621" t="s">
        <v>136</v>
      </c>
      <c r="H621" t="s">
        <v>137</v>
      </c>
      <c r="I621" t="s">
        <v>138</v>
      </c>
      <c r="J621" t="s">
        <v>73</v>
      </c>
      <c r="K621" s="45"/>
      <c r="L621" t="s">
        <v>119</v>
      </c>
      <c r="M621" t="s">
        <v>119</v>
      </c>
      <c r="N621" t="s">
        <v>120</v>
      </c>
      <c r="O621" s="91">
        <v>53200000</v>
      </c>
      <c r="P621" t="s">
        <v>2139</v>
      </c>
      <c r="Q621" t="s">
        <v>78</v>
      </c>
      <c r="R621" s="107"/>
      <c r="S621" s="107"/>
      <c r="T621" s="107"/>
      <c r="U621" s="107"/>
      <c r="W621" s="6"/>
      <c r="Y621"/>
      <c r="AA621" s="107"/>
      <c r="AI621"/>
      <c r="AJ621"/>
      <c r="AK621"/>
      <c r="AL621"/>
      <c r="AM621"/>
      <c r="AN621" s="6"/>
      <c r="AO621" s="34"/>
      <c r="AP621" s="6"/>
      <c r="AQ621" s="174"/>
      <c r="AR621" s="6"/>
      <c r="AS621" s="34"/>
      <c r="AT621" s="6"/>
      <c r="AU621" s="34"/>
      <c r="AV621" s="6"/>
      <c r="AW621" s="34"/>
      <c r="AX621" s="6"/>
      <c r="AY621" s="34"/>
      <c r="BA621"/>
      <c r="BB621"/>
      <c r="BD621" s="107"/>
      <c r="BF621" s="6"/>
      <c r="BG621" s="6"/>
      <c r="BI621" s="45"/>
    </row>
    <row r="622" spans="1:65" x14ac:dyDescent="0.3">
      <c r="A622" t="s">
        <v>2140</v>
      </c>
      <c r="B622" s="124">
        <v>46170</v>
      </c>
      <c r="C622" t="s">
        <v>1995</v>
      </c>
      <c r="D622" t="s">
        <v>141</v>
      </c>
      <c r="E622" t="s">
        <v>587</v>
      </c>
      <c r="F622" t="s">
        <v>215</v>
      </c>
      <c r="G622" t="s">
        <v>136</v>
      </c>
      <c r="H622" t="s">
        <v>137</v>
      </c>
      <c r="I622" t="s">
        <v>138</v>
      </c>
      <c r="J622" t="s">
        <v>73</v>
      </c>
      <c r="K622" s="45"/>
      <c r="L622" t="s">
        <v>119</v>
      </c>
      <c r="M622" t="s">
        <v>119</v>
      </c>
      <c r="N622" t="s">
        <v>120</v>
      </c>
      <c r="O622" s="91">
        <v>53200000</v>
      </c>
      <c r="P622" t="s">
        <v>2141</v>
      </c>
      <c r="Q622" t="s">
        <v>78</v>
      </c>
      <c r="R622" s="107"/>
      <c r="S622" s="107"/>
      <c r="T622" s="107"/>
      <c r="U622" s="107"/>
      <c r="W622" s="6"/>
      <c r="Y622"/>
      <c r="AA622" s="107"/>
      <c r="AI622"/>
      <c r="AJ622"/>
      <c r="AK622"/>
      <c r="AL622"/>
      <c r="AM622"/>
      <c r="AN622" s="6"/>
      <c r="AO622" s="34"/>
      <c r="AP622" s="6"/>
      <c r="AQ622" s="174"/>
      <c r="AR622" s="6"/>
      <c r="AS622" s="34"/>
      <c r="AT622" s="6"/>
      <c r="AU622" s="34"/>
      <c r="AV622" s="6"/>
      <c r="AW622" s="34"/>
      <c r="AX622" s="6"/>
      <c r="AY622" s="34"/>
      <c r="BA622"/>
      <c r="BB622"/>
      <c r="BD622" s="107"/>
      <c r="BF622" s="6"/>
      <c r="BG622" s="6"/>
      <c r="BI622" s="45"/>
    </row>
    <row r="623" spans="1:65" x14ac:dyDescent="0.3">
      <c r="A623" t="s">
        <v>2142</v>
      </c>
      <c r="B623" s="124">
        <v>46170</v>
      </c>
      <c r="C623" t="s">
        <v>1995</v>
      </c>
      <c r="D623" t="s">
        <v>141</v>
      </c>
      <c r="E623" t="s">
        <v>1175</v>
      </c>
      <c r="F623" t="s">
        <v>215</v>
      </c>
      <c r="G623" t="s">
        <v>70</v>
      </c>
      <c r="H623" t="s">
        <v>127</v>
      </c>
      <c r="I623" t="s">
        <v>568</v>
      </c>
      <c r="J623" t="s">
        <v>73</v>
      </c>
      <c r="K623" s="45"/>
      <c r="L623" t="s">
        <v>119</v>
      </c>
      <c r="M623" t="s">
        <v>119</v>
      </c>
      <c r="N623" t="s">
        <v>76</v>
      </c>
      <c r="O623" s="91">
        <v>579999.93000000005</v>
      </c>
      <c r="P623" t="s">
        <v>2143</v>
      </c>
      <c r="Q623" t="s">
        <v>78</v>
      </c>
      <c r="R623" s="107"/>
      <c r="S623" s="107"/>
      <c r="T623" s="107"/>
      <c r="U623" s="107"/>
      <c r="W623" s="6"/>
      <c r="Y623"/>
      <c r="AA623" s="107"/>
      <c r="AI623"/>
      <c r="AJ623"/>
      <c r="AK623"/>
      <c r="AL623"/>
      <c r="AM623"/>
      <c r="AN623" s="6"/>
      <c r="AO623" s="34"/>
      <c r="AP623" s="6"/>
      <c r="AQ623" s="174"/>
      <c r="AR623" s="6"/>
      <c r="AS623" s="34"/>
      <c r="AT623" s="6"/>
      <c r="AU623" s="34"/>
      <c r="AV623" s="6"/>
      <c r="AW623" s="34"/>
      <c r="AX623" s="6"/>
      <c r="AY623" s="34"/>
      <c r="BA623"/>
      <c r="BB623"/>
      <c r="BD623" s="107"/>
      <c r="BF623" s="6"/>
      <c r="BG623" s="6"/>
      <c r="BI623" s="45"/>
    </row>
    <row r="624" spans="1:65" x14ac:dyDescent="0.3">
      <c r="A624" t="s">
        <v>2144</v>
      </c>
      <c r="B624" s="124">
        <v>46170</v>
      </c>
      <c r="C624" t="s">
        <v>1995</v>
      </c>
      <c r="D624" t="s">
        <v>141</v>
      </c>
      <c r="E624" t="s">
        <v>317</v>
      </c>
      <c r="F624" t="s">
        <v>318</v>
      </c>
      <c r="G624" t="s">
        <v>70</v>
      </c>
      <c r="H624" t="s">
        <v>287</v>
      </c>
      <c r="I624" t="s">
        <v>603</v>
      </c>
      <c r="J624" t="s">
        <v>118</v>
      </c>
      <c r="K624" s="45"/>
      <c r="L624" t="s">
        <v>119</v>
      </c>
      <c r="M624" t="s">
        <v>119</v>
      </c>
      <c r="N624" t="s">
        <v>76</v>
      </c>
      <c r="O624" s="91">
        <v>133524</v>
      </c>
      <c r="P624" t="s">
        <v>2145</v>
      </c>
      <c r="Q624" t="s">
        <v>78</v>
      </c>
      <c r="R624" s="107"/>
      <c r="S624" s="107"/>
      <c r="T624" s="107"/>
      <c r="U624" s="107"/>
      <c r="W624" s="6"/>
      <c r="Y624"/>
      <c r="AA624" s="107"/>
      <c r="AI624"/>
      <c r="AJ624"/>
      <c r="AK624"/>
      <c r="AL624"/>
      <c r="AM624"/>
      <c r="AN624" s="6"/>
      <c r="AO624" s="34"/>
      <c r="AP624" s="6"/>
      <c r="AQ624" s="174"/>
      <c r="AR624" s="6"/>
      <c r="AS624" s="34"/>
      <c r="AT624" s="6"/>
      <c r="AU624" s="34"/>
      <c r="AV624" s="6"/>
      <c r="AW624" s="34"/>
      <c r="AX624" s="6"/>
      <c r="AY624" s="34"/>
      <c r="BA624"/>
      <c r="BB624"/>
      <c r="BD624" s="107"/>
      <c r="BF624" s="6"/>
      <c r="BG624" s="6"/>
      <c r="BI624" s="45"/>
    </row>
    <row r="625" spans="1:65" x14ac:dyDescent="0.3">
      <c r="A625" t="s">
        <v>2146</v>
      </c>
      <c r="B625" s="124">
        <v>46170</v>
      </c>
      <c r="C625" t="s">
        <v>1995</v>
      </c>
      <c r="D625" t="s">
        <v>141</v>
      </c>
      <c r="E625" t="s">
        <v>317</v>
      </c>
      <c r="F625" t="s">
        <v>318</v>
      </c>
      <c r="G625" t="s">
        <v>70</v>
      </c>
      <c r="H625" t="s">
        <v>127</v>
      </c>
      <c r="I625" t="s">
        <v>235</v>
      </c>
      <c r="J625" t="s">
        <v>118</v>
      </c>
      <c r="K625" s="45"/>
      <c r="L625" t="s">
        <v>119</v>
      </c>
      <c r="M625" t="s">
        <v>119</v>
      </c>
      <c r="N625" t="s">
        <v>76</v>
      </c>
      <c r="O625" s="91">
        <v>500000</v>
      </c>
      <c r="P625" t="s">
        <v>2147</v>
      </c>
      <c r="Q625" t="s">
        <v>78</v>
      </c>
      <c r="R625" s="107"/>
      <c r="S625" s="107"/>
      <c r="T625" s="107"/>
      <c r="U625" s="107"/>
      <c r="W625" s="6"/>
      <c r="Y625"/>
      <c r="AA625" s="107"/>
      <c r="AI625"/>
      <c r="AJ625"/>
      <c r="AK625"/>
      <c r="AL625"/>
      <c r="AM625"/>
      <c r="AN625" s="6"/>
      <c r="AO625" s="34"/>
      <c r="AP625" s="6"/>
      <c r="AQ625" s="174"/>
      <c r="AR625" s="6"/>
      <c r="AS625" s="34"/>
      <c r="AT625" s="6"/>
      <c r="AU625" s="34"/>
      <c r="AV625" s="6"/>
      <c r="AW625" s="34"/>
      <c r="AX625" s="6"/>
      <c r="AY625" s="34"/>
      <c r="BA625"/>
      <c r="BB625"/>
      <c r="BD625" s="107"/>
      <c r="BF625" s="6"/>
      <c r="BG625" s="6"/>
      <c r="BI625" s="45"/>
    </row>
    <row r="626" spans="1:65" x14ac:dyDescent="0.3">
      <c r="A626" t="s">
        <v>2148</v>
      </c>
      <c r="B626" s="124">
        <v>46170</v>
      </c>
      <c r="C626" t="s">
        <v>1995</v>
      </c>
      <c r="D626" t="s">
        <v>141</v>
      </c>
      <c r="E626" t="s">
        <v>214</v>
      </c>
      <c r="F626" t="s">
        <v>553</v>
      </c>
      <c r="G626" t="s">
        <v>136</v>
      </c>
      <c r="H626" t="s">
        <v>168</v>
      </c>
      <c r="I626" t="s">
        <v>829</v>
      </c>
      <c r="J626" t="s">
        <v>73</v>
      </c>
      <c r="K626" s="45"/>
      <c r="L626" t="s">
        <v>119</v>
      </c>
      <c r="M626" t="s">
        <v>119</v>
      </c>
      <c r="N626" t="s">
        <v>120</v>
      </c>
      <c r="O626" s="91">
        <v>2218488</v>
      </c>
      <c r="P626" t="s">
        <v>2149</v>
      </c>
      <c r="Q626" t="s">
        <v>78</v>
      </c>
      <c r="R626" s="107"/>
      <c r="S626" s="107"/>
      <c r="T626" s="107"/>
      <c r="U626" s="107"/>
      <c r="W626" s="6"/>
      <c r="Y626"/>
      <c r="AA626" s="107"/>
      <c r="AI626"/>
      <c r="AJ626"/>
      <c r="AK626"/>
      <c r="AL626"/>
      <c r="AM626"/>
      <c r="AN626" s="6"/>
      <c r="AO626" s="34"/>
      <c r="AP626" s="6"/>
      <c r="AQ626" s="174"/>
      <c r="AR626" s="6"/>
      <c r="AS626" s="34"/>
      <c r="AT626" s="6"/>
      <c r="AU626" s="34"/>
      <c r="AV626" s="6"/>
      <c r="AW626" s="34"/>
      <c r="AX626" s="6"/>
      <c r="AY626" s="34"/>
      <c r="BA626"/>
      <c r="BB626"/>
      <c r="BD626" s="107"/>
      <c r="BF626" s="6"/>
      <c r="BG626" s="6"/>
      <c r="BI626" s="45"/>
    </row>
    <row r="627" spans="1:65" x14ac:dyDescent="0.3">
      <c r="A627" t="s">
        <v>2150</v>
      </c>
      <c r="B627" s="124">
        <v>46170</v>
      </c>
      <c r="C627" t="s">
        <v>1995</v>
      </c>
      <c r="D627" t="s">
        <v>141</v>
      </c>
      <c r="E627" t="s">
        <v>166</v>
      </c>
      <c r="F627" t="s">
        <v>167</v>
      </c>
      <c r="G627" t="s">
        <v>97</v>
      </c>
      <c r="H627" t="s">
        <v>632</v>
      </c>
      <c r="I627" t="s">
        <v>643</v>
      </c>
      <c r="J627" t="s">
        <v>118</v>
      </c>
      <c r="K627" s="45"/>
      <c r="L627" t="s">
        <v>119</v>
      </c>
      <c r="M627" t="s">
        <v>119</v>
      </c>
      <c r="N627" t="s">
        <v>120</v>
      </c>
      <c r="O627" s="91">
        <v>144499</v>
      </c>
      <c r="P627" t="s">
        <v>2151</v>
      </c>
      <c r="Q627" t="s">
        <v>78</v>
      </c>
      <c r="R627" s="107"/>
      <c r="S627" s="107"/>
      <c r="T627" s="107"/>
      <c r="U627" s="107"/>
      <c r="W627" s="6"/>
      <c r="Y627"/>
      <c r="AA627" s="107"/>
      <c r="AI627"/>
      <c r="AJ627"/>
      <c r="AK627"/>
      <c r="AL627"/>
      <c r="AM627"/>
      <c r="AN627" s="6"/>
      <c r="AO627" s="34"/>
      <c r="AP627" s="6"/>
      <c r="AQ627" s="174"/>
      <c r="AR627" s="6"/>
      <c r="AS627" s="34"/>
      <c r="AT627" s="6"/>
      <c r="AU627" s="34"/>
      <c r="AV627" s="6"/>
      <c r="AW627" s="34"/>
      <c r="AX627" s="6"/>
      <c r="AY627" s="34"/>
      <c r="BA627"/>
      <c r="BB627"/>
      <c r="BD627" s="107"/>
      <c r="BF627" s="6"/>
      <c r="BG627" s="6"/>
      <c r="BI627" s="45"/>
    </row>
    <row r="628" spans="1:65" x14ac:dyDescent="0.3">
      <c r="A628" t="s">
        <v>2152</v>
      </c>
      <c r="B628" s="124">
        <v>46170</v>
      </c>
      <c r="C628" t="s">
        <v>1995</v>
      </c>
      <c r="D628" t="s">
        <v>141</v>
      </c>
      <c r="E628" t="s">
        <v>166</v>
      </c>
      <c r="F628" t="s">
        <v>167</v>
      </c>
      <c r="G628" t="s">
        <v>70</v>
      </c>
      <c r="H628" t="s">
        <v>287</v>
      </c>
      <c r="I628" t="s">
        <v>603</v>
      </c>
      <c r="J628" t="s">
        <v>118</v>
      </c>
      <c r="K628" s="45"/>
      <c r="L628" t="s">
        <v>119</v>
      </c>
      <c r="M628" t="s">
        <v>119</v>
      </c>
      <c r="N628" t="s">
        <v>76</v>
      </c>
      <c r="O628" s="91">
        <v>140504</v>
      </c>
      <c r="P628" t="s">
        <v>2153</v>
      </c>
      <c r="Q628" t="s">
        <v>78</v>
      </c>
      <c r="R628" s="107"/>
      <c r="S628" s="107"/>
      <c r="T628" s="107"/>
      <c r="U628" s="107"/>
      <c r="W628" s="6"/>
      <c r="Y628"/>
      <c r="AA628" s="107"/>
      <c r="AI628"/>
      <c r="AJ628"/>
      <c r="AK628"/>
      <c r="AL628"/>
      <c r="AM628"/>
      <c r="AN628" s="6"/>
      <c r="AO628" s="34"/>
      <c r="AP628" s="6"/>
      <c r="AQ628" s="174"/>
      <c r="AR628" s="6"/>
      <c r="AS628" s="34"/>
      <c r="AT628" s="6"/>
      <c r="AU628" s="34"/>
      <c r="AV628" s="6"/>
      <c r="AW628" s="34"/>
      <c r="AX628" s="6"/>
      <c r="AY628" s="34"/>
      <c r="BA628"/>
      <c r="BB628"/>
      <c r="BD628" s="107"/>
      <c r="BF628" s="6"/>
      <c r="BG628" s="6"/>
      <c r="BI628" s="45"/>
    </row>
    <row r="629" spans="1:65" x14ac:dyDescent="0.3">
      <c r="A629" t="s">
        <v>2154</v>
      </c>
      <c r="B629" s="124">
        <v>46170</v>
      </c>
      <c r="C629" t="s">
        <v>1995</v>
      </c>
      <c r="D629" t="s">
        <v>141</v>
      </c>
      <c r="E629" t="s">
        <v>798</v>
      </c>
      <c r="F629" t="s">
        <v>1044</v>
      </c>
      <c r="G629" t="s">
        <v>70</v>
      </c>
      <c r="H629" t="s">
        <v>319</v>
      </c>
      <c r="I629" t="s">
        <v>320</v>
      </c>
      <c r="J629" t="s">
        <v>73</v>
      </c>
      <c r="K629" s="45"/>
      <c r="L629" t="s">
        <v>119</v>
      </c>
      <c r="M629" t="s">
        <v>119</v>
      </c>
      <c r="N629" t="s">
        <v>120</v>
      </c>
      <c r="O629" s="91">
        <v>14427790.710000001</v>
      </c>
      <c r="P629" t="s">
        <v>2155</v>
      </c>
      <c r="Q629" t="s">
        <v>78</v>
      </c>
      <c r="R629" s="107"/>
      <c r="S629" s="107"/>
      <c r="T629" s="107"/>
      <c r="U629" s="107"/>
      <c r="W629" s="6"/>
      <c r="Y629"/>
      <c r="AA629" s="107"/>
      <c r="AI629"/>
      <c r="AJ629"/>
      <c r="AK629"/>
      <c r="AL629"/>
      <c r="AM629"/>
      <c r="AN629" s="6"/>
      <c r="AO629" s="34"/>
      <c r="AP629" s="6"/>
      <c r="AQ629" s="174"/>
      <c r="AR629" s="6"/>
      <c r="AS629" s="34"/>
      <c r="AT629" s="6"/>
      <c r="AU629" s="34"/>
      <c r="AV629" s="6"/>
      <c r="AW629" s="34"/>
      <c r="AX629" s="6"/>
      <c r="AY629" s="34"/>
      <c r="BA629"/>
      <c r="BB629"/>
      <c r="BD629" s="107"/>
      <c r="BF629" s="6"/>
      <c r="BG629" s="6"/>
      <c r="BI629" s="45"/>
    </row>
    <row r="630" spans="1:65" x14ac:dyDescent="0.3">
      <c r="A630" t="s">
        <v>2156</v>
      </c>
      <c r="B630" s="124">
        <v>46170</v>
      </c>
      <c r="C630" t="s">
        <v>1995</v>
      </c>
      <c r="D630" t="s">
        <v>141</v>
      </c>
      <c r="E630" t="s">
        <v>683</v>
      </c>
      <c r="F630" t="s">
        <v>215</v>
      </c>
      <c r="G630" t="s">
        <v>97</v>
      </c>
      <c r="H630" t="s">
        <v>309</v>
      </c>
      <c r="I630" t="s">
        <v>1353</v>
      </c>
      <c r="J630" t="s">
        <v>118</v>
      </c>
      <c r="K630" s="45"/>
      <c r="L630" t="s">
        <v>119</v>
      </c>
      <c r="M630" t="s">
        <v>119</v>
      </c>
      <c r="N630" t="s">
        <v>76</v>
      </c>
      <c r="O630" s="91">
        <v>115562</v>
      </c>
      <c r="P630" t="s">
        <v>2157</v>
      </c>
      <c r="Q630" t="s">
        <v>78</v>
      </c>
      <c r="R630" s="107"/>
      <c r="S630" s="107"/>
      <c r="T630" s="107"/>
      <c r="U630" s="107"/>
      <c r="W630" s="6"/>
      <c r="Y630"/>
      <c r="AA630" s="107"/>
      <c r="AI630"/>
      <c r="AJ630"/>
      <c r="AK630"/>
      <c r="AL630"/>
      <c r="AM630"/>
      <c r="AN630" s="6"/>
      <c r="AO630" s="34"/>
      <c r="AP630" s="6"/>
      <c r="AQ630" s="174"/>
      <c r="AR630" s="6"/>
      <c r="AS630" s="34"/>
      <c r="AT630" s="6"/>
      <c r="AU630" s="34"/>
      <c r="AV630" s="6"/>
      <c r="AW630" s="34"/>
      <c r="AX630" s="6"/>
      <c r="AY630" s="34"/>
      <c r="BA630"/>
      <c r="BB630"/>
      <c r="BD630" s="107"/>
      <c r="BF630" s="6"/>
      <c r="BG630" s="6"/>
      <c r="BI630" s="45"/>
    </row>
    <row r="631" spans="1:65" x14ac:dyDescent="0.3">
      <c r="A631" t="s">
        <v>2158</v>
      </c>
      <c r="B631" s="124">
        <v>46170</v>
      </c>
      <c r="C631" t="s">
        <v>1995</v>
      </c>
      <c r="D631" t="s">
        <v>141</v>
      </c>
      <c r="E631" t="s">
        <v>683</v>
      </c>
      <c r="F631" t="s">
        <v>215</v>
      </c>
      <c r="G631" t="s">
        <v>97</v>
      </c>
      <c r="H631" t="s">
        <v>116</v>
      </c>
      <c r="I631" t="s">
        <v>117</v>
      </c>
      <c r="J631" t="s">
        <v>118</v>
      </c>
      <c r="K631" s="45"/>
      <c r="L631" t="s">
        <v>119</v>
      </c>
      <c r="M631" t="s">
        <v>119</v>
      </c>
      <c r="N631" t="s">
        <v>120</v>
      </c>
      <c r="O631" s="91">
        <v>105531</v>
      </c>
      <c r="P631" t="s">
        <v>2159</v>
      </c>
      <c r="Q631" t="s">
        <v>78</v>
      </c>
      <c r="R631" s="107"/>
      <c r="S631" s="107"/>
      <c r="T631" s="107"/>
      <c r="U631" s="107"/>
      <c r="W631" s="6"/>
      <c r="Y631"/>
      <c r="AA631" s="107"/>
      <c r="AI631"/>
      <c r="AJ631"/>
      <c r="AK631"/>
      <c r="AL631"/>
      <c r="AM631"/>
      <c r="AN631" s="6"/>
      <c r="AO631" s="34"/>
      <c r="AP631" s="6"/>
      <c r="AQ631" s="174"/>
      <c r="AR631" s="6"/>
      <c r="AS631" s="34"/>
      <c r="AT631" s="6"/>
      <c r="AU631" s="34"/>
      <c r="AV631" s="6"/>
      <c r="AW631" s="34"/>
      <c r="AX631" s="6"/>
      <c r="AY631" s="34"/>
      <c r="BA631"/>
      <c r="BB631"/>
      <c r="BD631" s="107"/>
      <c r="BF631" s="6"/>
      <c r="BG631" s="6"/>
      <c r="BI631" s="45"/>
    </row>
    <row r="632" spans="1:65" x14ac:dyDescent="0.3">
      <c r="A632" t="s">
        <v>2160</v>
      </c>
      <c r="B632" s="124">
        <v>46170</v>
      </c>
      <c r="C632" t="s">
        <v>1995</v>
      </c>
      <c r="D632" t="s">
        <v>141</v>
      </c>
      <c r="E632" t="s">
        <v>683</v>
      </c>
      <c r="F632" t="s">
        <v>215</v>
      </c>
      <c r="G632" t="s">
        <v>97</v>
      </c>
      <c r="H632" t="s">
        <v>116</v>
      </c>
      <c r="I632" t="s">
        <v>761</v>
      </c>
      <c r="J632" t="s">
        <v>118</v>
      </c>
      <c r="K632" s="45"/>
      <c r="L632" t="s">
        <v>119</v>
      </c>
      <c r="M632" t="s">
        <v>119</v>
      </c>
      <c r="N632" t="s">
        <v>120</v>
      </c>
      <c r="O632" s="91">
        <v>4987</v>
      </c>
      <c r="P632" t="s">
        <v>2161</v>
      </c>
      <c r="Q632" t="s">
        <v>78</v>
      </c>
      <c r="R632" s="107"/>
      <c r="S632" s="107"/>
      <c r="T632" s="107"/>
      <c r="U632" s="107"/>
      <c r="W632" s="6"/>
      <c r="Y632"/>
      <c r="AA632" s="107"/>
      <c r="AI632"/>
      <c r="AJ632"/>
      <c r="AK632"/>
      <c r="AL632"/>
      <c r="AM632"/>
      <c r="AN632" s="6"/>
      <c r="AO632" s="34"/>
      <c r="AP632" s="6"/>
      <c r="AQ632" s="174"/>
      <c r="AR632" s="6"/>
      <c r="AS632" s="34"/>
      <c r="AT632" s="6"/>
      <c r="AU632" s="34"/>
      <c r="AV632" s="6"/>
      <c r="AW632" s="34"/>
      <c r="AX632" s="6"/>
      <c r="AY632" s="34"/>
      <c r="BA632"/>
      <c r="BB632"/>
      <c r="BD632" s="107"/>
      <c r="BF632" s="6"/>
      <c r="BG632" s="6"/>
      <c r="BI632" s="45"/>
    </row>
    <row r="633" spans="1:65" x14ac:dyDescent="0.3">
      <c r="A633" t="s">
        <v>2162</v>
      </c>
      <c r="B633" s="124">
        <v>46170</v>
      </c>
      <c r="C633" t="s">
        <v>1995</v>
      </c>
      <c r="D633" t="s">
        <v>141</v>
      </c>
      <c r="E633" t="s">
        <v>683</v>
      </c>
      <c r="F633" t="s">
        <v>215</v>
      </c>
      <c r="G633" t="s">
        <v>97</v>
      </c>
      <c r="H633" t="s">
        <v>116</v>
      </c>
      <c r="I633" t="s">
        <v>765</v>
      </c>
      <c r="J633" t="s">
        <v>118</v>
      </c>
      <c r="K633" s="45"/>
      <c r="L633" t="s">
        <v>119</v>
      </c>
      <c r="M633" t="s">
        <v>119</v>
      </c>
      <c r="N633" t="s">
        <v>120</v>
      </c>
      <c r="O633" s="91">
        <v>5000</v>
      </c>
      <c r="P633" t="s">
        <v>2163</v>
      </c>
      <c r="Q633" t="s">
        <v>78</v>
      </c>
      <c r="R633" s="107"/>
      <c r="S633" s="107"/>
      <c r="T633" s="107"/>
      <c r="U633" s="107"/>
      <c r="W633" s="6"/>
      <c r="Y633"/>
      <c r="AA633" s="107"/>
      <c r="AI633"/>
      <c r="AJ633"/>
      <c r="AK633"/>
      <c r="AL633"/>
      <c r="AM633"/>
      <c r="AN633" s="6"/>
      <c r="AO633" s="34"/>
      <c r="AP633" s="6"/>
      <c r="AQ633" s="174"/>
      <c r="AR633" s="6"/>
      <c r="AS633" s="34"/>
      <c r="AT633" s="6"/>
      <c r="AU633" s="34"/>
      <c r="AV633" s="6"/>
      <c r="AW633" s="34"/>
      <c r="AX633" s="6"/>
      <c r="AY633" s="34"/>
      <c r="BA633"/>
      <c r="BB633"/>
      <c r="BD633" s="107"/>
      <c r="BF633" s="6"/>
      <c r="BG633" s="6"/>
      <c r="BI633" s="45"/>
    </row>
    <row r="634" spans="1:65" x14ac:dyDescent="0.3">
      <c r="A634" t="s">
        <v>2164</v>
      </c>
      <c r="B634" s="124">
        <v>46170</v>
      </c>
      <c r="C634" t="s">
        <v>1995</v>
      </c>
      <c r="D634" t="s">
        <v>141</v>
      </c>
      <c r="E634" t="s">
        <v>683</v>
      </c>
      <c r="F634" t="s">
        <v>215</v>
      </c>
      <c r="G634" t="s">
        <v>97</v>
      </c>
      <c r="H634" t="s">
        <v>632</v>
      </c>
      <c r="I634" t="s">
        <v>1056</v>
      </c>
      <c r="J634" t="s">
        <v>118</v>
      </c>
      <c r="K634" s="45"/>
      <c r="L634" t="s">
        <v>119</v>
      </c>
      <c r="M634" t="s">
        <v>119</v>
      </c>
      <c r="N634" t="s">
        <v>120</v>
      </c>
      <c r="O634" s="91">
        <v>10000</v>
      </c>
      <c r="P634" t="s">
        <v>2165</v>
      </c>
      <c r="Q634" t="s">
        <v>78</v>
      </c>
      <c r="R634" s="107"/>
      <c r="S634" s="107"/>
      <c r="T634" s="107"/>
      <c r="U634" s="107"/>
      <c r="W634" s="6"/>
      <c r="Y634"/>
      <c r="AA634" s="107"/>
      <c r="AI634"/>
      <c r="AJ634"/>
      <c r="AK634"/>
      <c r="AL634"/>
      <c r="AM634"/>
      <c r="AN634" s="6"/>
      <c r="AO634" s="34"/>
      <c r="AP634" s="6"/>
      <c r="AQ634" s="174"/>
      <c r="AR634" s="6"/>
      <c r="AS634" s="34"/>
      <c r="AT634" s="6"/>
      <c r="AU634" s="34"/>
      <c r="AV634" s="6"/>
      <c r="AW634" s="34"/>
      <c r="AX634" s="6"/>
      <c r="AY634" s="34"/>
      <c r="BA634"/>
      <c r="BB634"/>
      <c r="BD634" s="107"/>
      <c r="BF634" s="6"/>
      <c r="BG634" s="6"/>
      <c r="BI634" s="45"/>
    </row>
    <row r="635" spans="1:65" x14ac:dyDescent="0.3">
      <c r="A635" t="s">
        <v>2166</v>
      </c>
      <c r="B635" s="124">
        <v>46170</v>
      </c>
      <c r="C635" t="s">
        <v>1995</v>
      </c>
      <c r="D635" t="s">
        <v>141</v>
      </c>
      <c r="E635" t="s">
        <v>683</v>
      </c>
      <c r="F635" t="s">
        <v>215</v>
      </c>
      <c r="G635" t="s">
        <v>97</v>
      </c>
      <c r="H635" t="s">
        <v>181</v>
      </c>
      <c r="I635" t="s">
        <v>546</v>
      </c>
      <c r="J635" t="s">
        <v>118</v>
      </c>
      <c r="K635" s="45"/>
      <c r="L635" t="s">
        <v>119</v>
      </c>
      <c r="M635" t="s">
        <v>119</v>
      </c>
      <c r="N635" t="s">
        <v>120</v>
      </c>
      <c r="O635" s="91">
        <v>15000</v>
      </c>
      <c r="P635" t="s">
        <v>2167</v>
      </c>
      <c r="Q635" t="s">
        <v>78</v>
      </c>
      <c r="R635" s="107"/>
      <c r="S635" s="107"/>
      <c r="T635" s="107"/>
      <c r="U635" s="107"/>
      <c r="W635" s="6"/>
      <c r="Y635"/>
      <c r="AA635" s="107"/>
      <c r="AI635"/>
      <c r="AJ635"/>
      <c r="AK635"/>
      <c r="AL635"/>
      <c r="AM635"/>
      <c r="AN635" s="6"/>
      <c r="AO635" s="34"/>
      <c r="AP635" s="6"/>
      <c r="AQ635" s="174"/>
      <c r="AR635" s="6"/>
      <c r="AS635" s="34"/>
      <c r="AT635" s="6"/>
      <c r="AU635" s="34"/>
      <c r="AV635" s="6"/>
      <c r="AW635" s="34"/>
      <c r="AX635" s="6"/>
      <c r="AY635" s="34"/>
      <c r="BA635"/>
      <c r="BB635"/>
      <c r="BD635" s="107"/>
      <c r="BF635" s="6"/>
      <c r="BG635" s="6"/>
      <c r="BI635" s="45"/>
    </row>
    <row r="636" spans="1:65" x14ac:dyDescent="0.3">
      <c r="A636" t="s">
        <v>2168</v>
      </c>
      <c r="B636" s="124">
        <v>46171</v>
      </c>
      <c r="C636" t="s">
        <v>1995</v>
      </c>
      <c r="D636" t="s">
        <v>141</v>
      </c>
      <c r="E636" t="s">
        <v>277</v>
      </c>
      <c r="F636" t="s">
        <v>278</v>
      </c>
      <c r="G636" t="s">
        <v>70</v>
      </c>
      <c r="H636" t="s">
        <v>287</v>
      </c>
      <c r="I636" t="s">
        <v>716</v>
      </c>
      <c r="J636" t="s">
        <v>118</v>
      </c>
      <c r="K636" s="45"/>
      <c r="L636" t="s">
        <v>119</v>
      </c>
      <c r="M636" t="s">
        <v>119</v>
      </c>
      <c r="N636" t="s">
        <v>76</v>
      </c>
      <c r="O636" s="91">
        <v>580000</v>
      </c>
      <c r="P636" t="s">
        <v>2169</v>
      </c>
      <c r="Q636" t="s">
        <v>78</v>
      </c>
      <c r="R636" s="107"/>
      <c r="S636" s="107"/>
      <c r="T636" s="107"/>
      <c r="U636" s="107"/>
      <c r="W636" s="6"/>
      <c r="Y636"/>
      <c r="AA636" s="107"/>
      <c r="AI636"/>
      <c r="AJ636"/>
      <c r="AK636"/>
      <c r="AL636"/>
      <c r="AM636"/>
      <c r="AN636" s="6"/>
      <c r="AO636" s="34"/>
      <c r="AP636" s="6"/>
      <c r="AQ636" s="174"/>
      <c r="AR636" s="6"/>
      <c r="AS636" s="34"/>
      <c r="AT636" s="6"/>
      <c r="AU636" s="34"/>
      <c r="AV636" s="6"/>
      <c r="AW636" s="34"/>
      <c r="AX636" s="6"/>
      <c r="AY636" s="34"/>
      <c r="BA636"/>
      <c r="BB636"/>
      <c r="BD636" s="107"/>
      <c r="BF636" s="6"/>
      <c r="BG636" s="6"/>
      <c r="BI636" s="45"/>
    </row>
    <row r="637" spans="1:65" x14ac:dyDescent="0.3">
      <c r="A637" t="s">
        <v>2170</v>
      </c>
      <c r="B637" s="124">
        <v>46171</v>
      </c>
      <c r="C637" t="s">
        <v>1995</v>
      </c>
      <c r="D637" t="s">
        <v>141</v>
      </c>
      <c r="E637" t="s">
        <v>277</v>
      </c>
      <c r="F637" t="s">
        <v>278</v>
      </c>
      <c r="G637" t="s">
        <v>97</v>
      </c>
      <c r="H637" t="s">
        <v>632</v>
      </c>
      <c r="I637" t="s">
        <v>1930</v>
      </c>
      <c r="J637" t="s">
        <v>118</v>
      </c>
      <c r="K637" s="45"/>
      <c r="L637" t="s">
        <v>119</v>
      </c>
      <c r="M637" t="s">
        <v>119</v>
      </c>
      <c r="N637" t="s">
        <v>120</v>
      </c>
      <c r="O637" s="91">
        <v>300000</v>
      </c>
      <c r="P637" t="s">
        <v>2171</v>
      </c>
      <c r="Q637" t="s">
        <v>78</v>
      </c>
      <c r="R637" s="107"/>
      <c r="S637" s="107"/>
      <c r="T637" s="107"/>
      <c r="U637" s="107"/>
      <c r="W637" s="6"/>
      <c r="Y637"/>
      <c r="AA637" s="107"/>
      <c r="AI637"/>
      <c r="AJ637"/>
      <c r="AK637"/>
      <c r="AL637"/>
      <c r="AM637"/>
      <c r="AN637" s="6"/>
      <c r="AO637" s="34"/>
      <c r="AP637" s="6"/>
      <c r="AQ637" s="174"/>
      <c r="AR637" s="6"/>
      <c r="AS637" s="34"/>
      <c r="AT637" s="6"/>
      <c r="AU637" s="34"/>
      <c r="AV637" s="6"/>
      <c r="AW637" s="34"/>
      <c r="AX637" s="6"/>
      <c r="AY637" s="34"/>
      <c r="BA637"/>
      <c r="BB637"/>
      <c r="BD637" s="107"/>
      <c r="BF637" s="6"/>
      <c r="BG637" s="6"/>
      <c r="BI637" s="45"/>
    </row>
    <row r="638" spans="1:65" x14ac:dyDescent="0.3">
      <c r="A638" t="s">
        <v>2172</v>
      </c>
      <c r="B638" s="124">
        <v>46171</v>
      </c>
      <c r="C638" t="s">
        <v>1995</v>
      </c>
      <c r="D638" t="s">
        <v>141</v>
      </c>
      <c r="E638" t="s">
        <v>262</v>
      </c>
      <c r="F638" t="s">
        <v>215</v>
      </c>
      <c r="G638" t="s">
        <v>136</v>
      </c>
      <c r="H638" t="s">
        <v>168</v>
      </c>
      <c r="I638" t="s">
        <v>2173</v>
      </c>
      <c r="J638" t="s">
        <v>118</v>
      </c>
      <c r="K638" s="45"/>
      <c r="L638" t="s">
        <v>119</v>
      </c>
      <c r="M638" t="s">
        <v>119</v>
      </c>
      <c r="N638" t="s">
        <v>120</v>
      </c>
      <c r="O638" s="91">
        <v>73000</v>
      </c>
      <c r="P638" t="s">
        <v>2174</v>
      </c>
      <c r="Q638" t="s">
        <v>78</v>
      </c>
      <c r="R638" s="107"/>
      <c r="S638" s="107"/>
      <c r="T638" s="107"/>
      <c r="U638" s="107"/>
      <c r="W638" s="6"/>
      <c r="Y638"/>
      <c r="AA638" s="107"/>
      <c r="AI638"/>
      <c r="AJ638"/>
      <c r="AK638"/>
      <c r="AL638"/>
      <c r="AM638"/>
      <c r="AN638" s="6"/>
      <c r="AO638" s="34"/>
      <c r="AP638" s="6"/>
      <c r="AQ638" s="174"/>
      <c r="AR638" s="6"/>
      <c r="AS638" s="34"/>
      <c r="AT638" s="6"/>
      <c r="AU638" s="34"/>
      <c r="AV638" s="6"/>
      <c r="AW638" s="34"/>
      <c r="AX638" s="6"/>
      <c r="AY638" s="34"/>
      <c r="BA638"/>
      <c r="BB638"/>
      <c r="BD638" s="107"/>
      <c r="BF638" s="6"/>
      <c r="BG638" s="6"/>
      <c r="BI638" s="45"/>
    </row>
    <row r="639" spans="1:65" x14ac:dyDescent="0.3">
      <c r="A639" t="s">
        <v>2175</v>
      </c>
      <c r="B639" s="124">
        <v>46171</v>
      </c>
      <c r="C639" t="s">
        <v>1995</v>
      </c>
      <c r="D639" t="s">
        <v>141</v>
      </c>
      <c r="E639" t="s">
        <v>332</v>
      </c>
      <c r="F639" t="s">
        <v>1952</v>
      </c>
      <c r="G639" t="s">
        <v>136</v>
      </c>
      <c r="H639" t="s">
        <v>610</v>
      </c>
      <c r="I639" t="s">
        <v>611</v>
      </c>
      <c r="J639" t="s">
        <v>73</v>
      </c>
      <c r="K639" s="45"/>
      <c r="L639" t="s">
        <v>119</v>
      </c>
      <c r="M639" t="s">
        <v>119</v>
      </c>
      <c r="N639" t="s">
        <v>120</v>
      </c>
      <c r="O639" s="91">
        <v>4832878.55</v>
      </c>
      <c r="P639" t="s">
        <v>2176</v>
      </c>
      <c r="Q639" t="s">
        <v>78</v>
      </c>
      <c r="R639" s="107"/>
      <c r="S639" s="107"/>
      <c r="T639" s="107"/>
      <c r="U639" s="107"/>
      <c r="W639" s="6"/>
      <c r="Y639"/>
      <c r="AA639" s="107"/>
      <c r="AI639"/>
      <c r="AJ639"/>
      <c r="AK639"/>
      <c r="AL639"/>
      <c r="AM639"/>
      <c r="AN639" s="6"/>
      <c r="AO639" s="34"/>
      <c r="AP639" s="6"/>
      <c r="AQ639" s="174"/>
      <c r="AR639" s="6"/>
      <c r="AS639" s="34"/>
      <c r="AT639" s="6"/>
      <c r="AU639" s="34"/>
      <c r="AV639" s="6"/>
      <c r="AW639" s="34"/>
      <c r="AX639" s="6"/>
      <c r="AY639" s="34"/>
      <c r="BA639"/>
      <c r="BB639"/>
      <c r="BD639" s="107"/>
      <c r="BF639" s="6"/>
      <c r="BG639" s="6"/>
      <c r="BI639" s="45"/>
    </row>
    <row r="640" spans="1:65" x14ac:dyDescent="0.3">
      <c r="A640" t="s">
        <v>2177</v>
      </c>
      <c r="B640" s="124">
        <v>46171</v>
      </c>
      <c r="C640" t="s">
        <v>1995</v>
      </c>
      <c r="D640" t="s">
        <v>141</v>
      </c>
      <c r="E640" t="s">
        <v>277</v>
      </c>
      <c r="F640" t="s">
        <v>278</v>
      </c>
      <c r="G640" t="s">
        <v>70</v>
      </c>
      <c r="H640" t="s">
        <v>287</v>
      </c>
      <c r="I640" t="s">
        <v>603</v>
      </c>
      <c r="J640" t="s">
        <v>118</v>
      </c>
      <c r="K640" s="45"/>
      <c r="L640" t="s">
        <v>119</v>
      </c>
      <c r="M640" t="s">
        <v>119</v>
      </c>
      <c r="N640" t="s">
        <v>76</v>
      </c>
      <c r="O640" s="91">
        <v>580000</v>
      </c>
      <c r="P640" t="s">
        <v>2178</v>
      </c>
      <c r="Q640" t="s">
        <v>78</v>
      </c>
      <c r="R640" s="107"/>
      <c r="S640" s="107"/>
      <c r="T640" s="107"/>
      <c r="U640" s="107"/>
      <c r="W640" s="6"/>
      <c r="Y640"/>
      <c r="AA640" s="107"/>
      <c r="AI640"/>
      <c r="AJ640"/>
      <c r="AK640"/>
      <c r="AL640"/>
      <c r="AM640"/>
      <c r="AN640" s="6"/>
      <c r="AO640" s="34"/>
      <c r="AP640" s="6"/>
      <c r="AQ640" s="174"/>
      <c r="AR640" s="6"/>
      <c r="AS640" s="34"/>
      <c r="AT640" s="6"/>
      <c r="AU640" s="34"/>
      <c r="AV640" s="6"/>
      <c r="AW640" s="34"/>
      <c r="AX640" s="6"/>
      <c r="AY640" s="34"/>
      <c r="BA640"/>
      <c r="BB640"/>
      <c r="BD640" s="107"/>
      <c r="BF640" s="6"/>
      <c r="BG640" s="6"/>
      <c r="BI640" s="45"/>
      <c r="BM640">
        <v>613</v>
      </c>
    </row>
  </sheetData>
  <mergeCells count="4">
    <mergeCell ref="A1:P2"/>
    <mergeCell ref="Q1:AB2"/>
    <mergeCell ref="AC1:AT2"/>
    <mergeCell ref="AU1:BG2"/>
  </mergeCells>
  <conditionalFormatting sqref="C1:C1048576">
    <cfRule type="containsText" dxfId="52" priority="3" operator="containsText" text="En Tiempo">
      <formula>NOT(ISERROR(SEARCH("En Tiempo",C1)))</formula>
    </cfRule>
    <cfRule type="containsText" dxfId="51" priority="4" operator="containsText" text="Atrasado">
      <formula>NOT(ISERROR(SEARCH("Atrasado",C1)))</formula>
    </cfRule>
    <cfRule type="containsText" dxfId="50" priority="5" operator="containsText" text="Rechazado">
      <formula>NOT(ISERROR(SEARCH("Rechazado",C1)))</formula>
    </cfRule>
  </conditionalFormatting>
  <conditionalFormatting sqref="J641:J1048576 C1:C1048576 L3:P640">
    <cfRule type="containsText" dxfId="49" priority="18" operator="containsText" text="Concluido">
      <formula>NOT(ISERROR(SEARCH("Concluido",C1)))</formula>
    </cfRule>
  </conditionalFormatting>
  <conditionalFormatting sqref="J641:J1048576 L3:P640">
    <cfRule type="containsText" dxfId="48" priority="16" operator="containsText" text="Rechazado">
      <formula>NOT(ISERROR(SEARCH("Rechazado",J3)))</formula>
    </cfRule>
    <cfRule type="containsText" dxfId="47" priority="17" operator="containsText" text="En Proceso">
      <formula>NOT(ISERROR(SEARCH("En Proceso",J3)))</formula>
    </cfRule>
  </conditionalFormatting>
  <conditionalFormatting sqref="M1:M1048576">
    <cfRule type="containsText" dxfId="46" priority="1" operator="containsText" text="Desierta">
      <formula>NOT(ISERROR(SEARCH("Desierta",M1)))</formula>
    </cfRule>
  </conditionalFormatting>
  <conditionalFormatting sqref="BG1:BG2 BL3 BL65:BL640 BG641:BG1048576">
    <cfRule type="containsText" dxfId="45" priority="13" operator="containsText" text="Contraoferta">
      <formula>NOT(ISERROR(SEARCH("Contraoferta",BG1)))</formula>
    </cfRule>
  </conditionalFormatting>
  <conditionalFormatting sqref="BL3 BL65:BL640 BG641:BG1048576 M1:M1048576">
    <cfRule type="containsText" dxfId="44" priority="15" operator="containsText" text="Adjudicado">
      <formula>NOT(ISERROR(SEARCH("Adjudicado",M1)))</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39"/>
  <sheetViews>
    <sheetView workbookViewId="0">
      <pane xSplit="1" topLeftCell="H1" activePane="topRight" state="frozen"/>
      <selection pane="topRight" activeCell="C17" sqref="C17"/>
    </sheetView>
  </sheetViews>
  <sheetFormatPr baseColWidth="10" defaultColWidth="8.88671875" defaultRowHeight="14.4" x14ac:dyDescent="0.3"/>
  <cols>
    <col min="1" max="1" width="19.33203125" customWidth="1"/>
    <col min="2" max="3" width="21" style="88" customWidth="1"/>
    <col min="4" max="4" width="21" customWidth="1"/>
    <col min="5" max="5" width="47" customWidth="1"/>
    <col min="6" max="6" width="60.6640625" customWidth="1"/>
    <col min="7" max="7" width="35" style="2" customWidth="1"/>
    <col min="8" max="8" width="73.6640625" customWidth="1"/>
    <col min="9" max="9" width="81.88671875" customWidth="1"/>
    <col min="10" max="10" width="43.33203125" style="5" customWidth="1"/>
    <col min="11" max="11" width="31.5546875" style="106" customWidth="1"/>
    <col min="12" max="12" width="28.33203125" hidden="1" customWidth="1"/>
    <col min="13" max="13" width="28.33203125" customWidth="1"/>
    <col min="14" max="14" width="43" customWidth="1"/>
    <col min="15" max="15" width="24.5546875" style="112" customWidth="1"/>
    <col min="16" max="16" width="55.88671875" style="50" customWidth="1"/>
    <col min="17" max="17" width="19.88671875" customWidth="1"/>
    <col min="18" max="18" width="19.88671875" style="107" customWidth="1"/>
    <col min="19" max="19" width="17.6640625" style="107" customWidth="1"/>
    <col min="20" max="20" width="15.44140625" style="107" customWidth="1"/>
    <col min="21" max="21" width="16.88671875" customWidth="1"/>
  </cols>
  <sheetData>
    <row r="1" spans="1:21" ht="101.25" customHeight="1" x14ac:dyDescent="0.3">
      <c r="A1" s="190"/>
      <c r="B1" s="190"/>
      <c r="C1" s="190"/>
      <c r="D1" s="190"/>
      <c r="E1" s="190"/>
      <c r="F1" s="190"/>
      <c r="G1" s="190"/>
      <c r="H1" s="190"/>
      <c r="I1" s="190"/>
      <c r="J1" s="190"/>
      <c r="K1" s="190"/>
      <c r="L1" s="190"/>
      <c r="M1" s="190"/>
      <c r="N1" s="190"/>
      <c r="O1" s="190"/>
      <c r="P1" s="190"/>
      <c r="Q1" s="190"/>
      <c r="R1" s="190"/>
    </row>
    <row r="2" spans="1:21" ht="46.8" x14ac:dyDescent="0.3">
      <c r="A2" s="3" t="s">
        <v>0</v>
      </c>
      <c r="B2" s="140" t="s">
        <v>1</v>
      </c>
      <c r="C2" s="140" t="s">
        <v>2</v>
      </c>
      <c r="D2" s="71" t="s">
        <v>3</v>
      </c>
      <c r="E2" s="3" t="s">
        <v>4</v>
      </c>
      <c r="F2" s="3" t="s">
        <v>5</v>
      </c>
      <c r="G2" s="3" t="s">
        <v>6</v>
      </c>
      <c r="H2" s="3" t="s">
        <v>7</v>
      </c>
      <c r="I2" s="3" t="s">
        <v>8</v>
      </c>
      <c r="J2" s="63" t="s">
        <v>9</v>
      </c>
      <c r="K2" s="105" t="s">
        <v>10</v>
      </c>
      <c r="L2" s="3" t="s">
        <v>11</v>
      </c>
      <c r="M2" s="3" t="s">
        <v>12</v>
      </c>
      <c r="N2" s="3" t="s">
        <v>13</v>
      </c>
      <c r="O2" s="108" t="s">
        <v>14</v>
      </c>
      <c r="P2" s="89" t="s">
        <v>15</v>
      </c>
      <c r="Q2" s="7" t="s">
        <v>16</v>
      </c>
      <c r="R2" s="136" t="s">
        <v>17</v>
      </c>
      <c r="S2" s="136" t="s">
        <v>18</v>
      </c>
      <c r="T2" s="136" t="s">
        <v>19</v>
      </c>
      <c r="U2" s="72" t="s">
        <v>20</v>
      </c>
    </row>
    <row r="3" spans="1:21" ht="16.8" x14ac:dyDescent="0.3">
      <c r="A3" s="78" t="s">
        <v>65</v>
      </c>
      <c r="B3" s="85">
        <v>46063</v>
      </c>
      <c r="C3" s="85" t="str">
        <f t="shared" ref="C3:C66" ca="1" si="0">IF(L3="Rechazado", "Rechazado", IF(L3="Concluido", "Concluido", IF(AND(L3="En Proceso", TODAY()&lt;=WORKDAY(B3,15)), "En Tiempo", IF(L3="En Proceso", "Atrasado", ""))))</f>
        <v>Concluido</v>
      </c>
      <c r="D3" s="73" t="s">
        <v>67</v>
      </c>
      <c r="E3" s="76" t="s">
        <v>68</v>
      </c>
      <c r="F3" s="16" t="s">
        <v>69</v>
      </c>
      <c r="G3" s="76" t="s">
        <v>70</v>
      </c>
      <c r="H3" s="15" t="s">
        <v>71</v>
      </c>
      <c r="I3" s="76" t="s">
        <v>72</v>
      </c>
      <c r="J3" s="76" t="str">
        <f t="shared" ref="J3:J66" si="1">IF(O3="","",
IFERROR(
IF(VALUE(SUBSTITUTE(SUBSTITUTE(TRIM(O3),"$",""),",",""))&lt;=0,"",
IF(VALUE(SUBSTITUTE(SUBSTITUTE(TRIM(O3),"$",""),",",""))&lt;=580000,"CP",
IF(VALUE(SUBSTITUTE(SUBSTITUTE(TRIM(O3),"$",""),",",""))&lt;=1740000,"IRP","LPNP"))),
""))</f>
        <v>IRP</v>
      </c>
      <c r="K3" s="129" t="s">
        <v>74</v>
      </c>
      <c r="L3" s="80" t="s">
        <v>66</v>
      </c>
      <c r="M3" s="80" t="str">
        <f>IFERROR(IF(OR(VLOOKUP(A3,Adjudicacion!A:N,14,0)=0, VLOOKUP(A3,Adjudicacion!A:N,14,0)=""), L3, VLOOKUP(A3,Adjudicacion!A:N,14,0)), L3)</f>
        <v>Adjudicado</v>
      </c>
      <c r="N3" s="99" t="s">
        <v>76</v>
      </c>
      <c r="O3" s="115">
        <v>1234097.32</v>
      </c>
      <c r="P3" s="52" t="s">
        <v>77</v>
      </c>
      <c r="Q3" s="16" t="s">
        <v>78</v>
      </c>
      <c r="R3" s="137"/>
      <c r="S3" s="137"/>
      <c r="T3" s="137"/>
      <c r="U3" s="14"/>
    </row>
    <row r="4" spans="1:21" ht="16.8" x14ac:dyDescent="0.3">
      <c r="A4" s="16" t="s">
        <v>96</v>
      </c>
      <c r="B4" s="86">
        <v>46106</v>
      </c>
      <c r="C4" s="86" t="str">
        <f t="shared" ca="1" si="0"/>
        <v>Concluido</v>
      </c>
      <c r="D4" s="73" t="s">
        <v>67</v>
      </c>
      <c r="E4" s="16" t="s">
        <v>68</v>
      </c>
      <c r="F4" s="16" t="s">
        <v>69</v>
      </c>
      <c r="G4" s="16" t="s">
        <v>97</v>
      </c>
      <c r="H4" s="15" t="s">
        <v>98</v>
      </c>
      <c r="I4" s="16" t="s">
        <v>99</v>
      </c>
      <c r="J4" s="76" t="str">
        <f t="shared" si="1"/>
        <v>LPNP</v>
      </c>
      <c r="K4" s="134">
        <v>3900000</v>
      </c>
      <c r="L4" s="80" t="s">
        <v>66</v>
      </c>
      <c r="M4" s="80" t="str">
        <f>IFERROR(IF(OR(VLOOKUP(A4,Adjudicacion!A:N,14,0)=0, VLOOKUP(A4,Adjudicacion!A:N,14,0)=""), L4, VLOOKUP(A4,Adjudicacion!A:N,14,0)), L4)</f>
        <v>Adjudicado</v>
      </c>
      <c r="N4" s="83" t="s">
        <v>76</v>
      </c>
      <c r="O4" s="111">
        <v>3900000</v>
      </c>
      <c r="P4" s="98" t="s">
        <v>101</v>
      </c>
      <c r="Q4" s="16" t="s">
        <v>78</v>
      </c>
      <c r="R4" s="137"/>
      <c r="S4" s="137"/>
      <c r="T4" s="137"/>
      <c r="U4" s="14"/>
    </row>
    <row r="5" spans="1:21" ht="16.8" x14ac:dyDescent="0.3">
      <c r="A5" s="16" t="s">
        <v>114</v>
      </c>
      <c r="B5" s="86">
        <v>46149</v>
      </c>
      <c r="C5" s="86" t="str">
        <f t="shared" ca="1" si="0"/>
        <v>Atrasado</v>
      </c>
      <c r="D5" s="73" t="s">
        <v>67</v>
      </c>
      <c r="E5" s="16" t="s">
        <v>68</v>
      </c>
      <c r="F5" s="16" t="s">
        <v>69</v>
      </c>
      <c r="G5" s="16" t="s">
        <v>97</v>
      </c>
      <c r="H5" s="15" t="s">
        <v>116</v>
      </c>
      <c r="I5" s="16" t="s">
        <v>117</v>
      </c>
      <c r="J5" s="76" t="str">
        <f t="shared" si="1"/>
        <v>CP</v>
      </c>
      <c r="K5" s="112"/>
      <c r="L5" s="80" t="s">
        <v>119</v>
      </c>
      <c r="M5" s="80" t="str">
        <f>IFERROR(IF(OR(VLOOKUP(A5,Adjudicacion!A:N,14,0)=0, VLOOKUP(A5,Adjudicacion!A:N,14,0)=""), L5, VLOOKUP(A5,Adjudicacion!A:N,14,0)), L5)</f>
        <v>En Proceso</v>
      </c>
      <c r="N5" s="83" t="s">
        <v>120</v>
      </c>
      <c r="O5" s="111">
        <v>100280</v>
      </c>
      <c r="P5" s="98" t="s">
        <v>121</v>
      </c>
      <c r="Q5" s="16" t="s">
        <v>78</v>
      </c>
      <c r="R5" s="137"/>
      <c r="S5" s="137"/>
      <c r="T5" s="137"/>
      <c r="U5" s="14"/>
    </row>
    <row r="6" spans="1:21" ht="16.8" x14ac:dyDescent="0.3">
      <c r="A6" s="16" t="s">
        <v>122</v>
      </c>
      <c r="B6" s="86">
        <v>46149</v>
      </c>
      <c r="C6" s="86" t="str">
        <f t="shared" ca="1" si="0"/>
        <v>Atrasado</v>
      </c>
      <c r="D6" s="73" t="s">
        <v>67</v>
      </c>
      <c r="E6" s="16" t="s">
        <v>68</v>
      </c>
      <c r="F6" s="16" t="s">
        <v>69</v>
      </c>
      <c r="G6" s="16" t="s">
        <v>97</v>
      </c>
      <c r="H6" s="15" t="s">
        <v>123</v>
      </c>
      <c r="I6" s="16" t="s">
        <v>124</v>
      </c>
      <c r="J6" s="76" t="str">
        <f t="shared" si="1"/>
        <v>CP</v>
      </c>
      <c r="K6" s="112"/>
      <c r="L6" s="80" t="s">
        <v>119</v>
      </c>
      <c r="M6" s="80" t="str">
        <f>IFERROR(IF(OR(VLOOKUP(A6,Adjudicacion!A:N,14,0)=0, VLOOKUP(A6,Adjudicacion!A:N,14,0)=""), L6, VLOOKUP(A6,Adjudicacion!A:N,14,0)), L6)</f>
        <v>En Proceso</v>
      </c>
      <c r="N6" s="83" t="s">
        <v>120</v>
      </c>
      <c r="O6" s="111">
        <v>120770</v>
      </c>
      <c r="P6" s="98" t="s">
        <v>125</v>
      </c>
      <c r="Q6" s="16" t="s">
        <v>78</v>
      </c>
      <c r="R6" s="137"/>
      <c r="S6" s="137"/>
      <c r="T6" s="137"/>
      <c r="U6" s="14"/>
    </row>
    <row r="7" spans="1:21" ht="16.8" x14ac:dyDescent="0.3">
      <c r="A7" s="16" t="s">
        <v>126</v>
      </c>
      <c r="B7" s="86">
        <v>46149</v>
      </c>
      <c r="C7" s="86" t="str">
        <f t="shared" ca="1" si="0"/>
        <v>Atrasado</v>
      </c>
      <c r="D7" s="73" t="s">
        <v>67</v>
      </c>
      <c r="E7" s="16" t="s">
        <v>68</v>
      </c>
      <c r="F7" s="16" t="s">
        <v>69</v>
      </c>
      <c r="G7" s="16" t="s">
        <v>70</v>
      </c>
      <c r="H7" s="15" t="s">
        <v>127</v>
      </c>
      <c r="I7" s="16" t="s">
        <v>128</v>
      </c>
      <c r="J7" s="76" t="str">
        <f t="shared" si="1"/>
        <v>CP</v>
      </c>
      <c r="K7" s="112"/>
      <c r="L7" s="80" t="s">
        <v>119</v>
      </c>
      <c r="M7" s="80" t="str">
        <f>IFERROR(IF(OR(VLOOKUP(A7,Adjudicacion!A:N,14,0)=0, VLOOKUP(A7,Adjudicacion!A:N,14,0)=""), L7, VLOOKUP(A7,Adjudicacion!A:N,14,0)), L7)</f>
        <v>En Proceso</v>
      </c>
      <c r="N7" s="83" t="s">
        <v>76</v>
      </c>
      <c r="O7" s="111">
        <v>80800</v>
      </c>
      <c r="P7" s="98" t="s">
        <v>129</v>
      </c>
      <c r="Q7" s="16" t="s">
        <v>78</v>
      </c>
      <c r="R7" s="137"/>
      <c r="S7" s="137"/>
      <c r="T7" s="137"/>
      <c r="U7" s="14"/>
    </row>
    <row r="8" spans="1:21" ht="16.8" x14ac:dyDescent="0.3">
      <c r="A8" s="16" t="s">
        <v>130</v>
      </c>
      <c r="B8" s="86">
        <v>46149</v>
      </c>
      <c r="C8" s="86" t="str">
        <f t="shared" ca="1" si="0"/>
        <v>Atrasado</v>
      </c>
      <c r="D8" s="73" t="s">
        <v>67</v>
      </c>
      <c r="E8" s="16" t="s">
        <v>68</v>
      </c>
      <c r="F8" s="16" t="s">
        <v>69</v>
      </c>
      <c r="G8" s="16" t="s">
        <v>70</v>
      </c>
      <c r="H8" s="15" t="s">
        <v>127</v>
      </c>
      <c r="I8" s="16" t="s">
        <v>128</v>
      </c>
      <c r="J8" s="76" t="str">
        <f t="shared" si="1"/>
        <v>CP</v>
      </c>
      <c r="K8" s="112"/>
      <c r="L8" s="80" t="s">
        <v>119</v>
      </c>
      <c r="M8" s="80" t="str">
        <f>IFERROR(IF(OR(VLOOKUP(A8,Adjudicacion!A:N,14,0)=0, VLOOKUP(A8,Adjudicacion!A:N,14,0)=""), L8, VLOOKUP(A8,Adjudicacion!A:N,14,0)), L8)</f>
        <v>En Proceso</v>
      </c>
      <c r="N8" s="83" t="s">
        <v>76</v>
      </c>
      <c r="O8" s="111">
        <v>178100</v>
      </c>
      <c r="P8" s="98" t="s">
        <v>131</v>
      </c>
      <c r="Q8" s="16" t="s">
        <v>78</v>
      </c>
      <c r="R8" s="137"/>
      <c r="S8" s="137"/>
      <c r="T8" s="137"/>
      <c r="U8" s="14"/>
    </row>
    <row r="9" spans="1:21" ht="16.8" x14ac:dyDescent="0.3">
      <c r="A9" s="16" t="s">
        <v>132</v>
      </c>
      <c r="B9" s="86">
        <v>46150</v>
      </c>
      <c r="C9" s="86" t="str">
        <f t="shared" ca="1" si="0"/>
        <v>Rechazado</v>
      </c>
      <c r="D9" s="73" t="s">
        <v>67</v>
      </c>
      <c r="E9" s="16" t="s">
        <v>134</v>
      </c>
      <c r="F9" s="16" t="s">
        <v>135</v>
      </c>
      <c r="G9" s="16" t="s">
        <v>136</v>
      </c>
      <c r="H9" s="15" t="s">
        <v>137</v>
      </c>
      <c r="I9" s="16" t="s">
        <v>138</v>
      </c>
      <c r="J9" s="76" t="str">
        <f t="shared" si="1"/>
        <v>LPNP</v>
      </c>
      <c r="K9" s="112"/>
      <c r="L9" s="80" t="s">
        <v>133</v>
      </c>
      <c r="M9" s="80" t="str">
        <f>IFERROR(IF(OR(VLOOKUP(A9,Adjudicacion!A:N,14,0)=0, VLOOKUP(A9,Adjudicacion!A:N,14,0)=""), L9, VLOOKUP(A9,Adjudicacion!A:N,14,0)), L9)</f>
        <v>Rechazado</v>
      </c>
      <c r="N9" s="83" t="s">
        <v>120</v>
      </c>
      <c r="O9" s="111">
        <v>4120000</v>
      </c>
      <c r="P9" s="98" t="s">
        <v>139</v>
      </c>
      <c r="Q9" s="16" t="s">
        <v>78</v>
      </c>
      <c r="R9" s="137"/>
      <c r="S9" s="137"/>
      <c r="T9" s="137"/>
      <c r="U9" s="14"/>
    </row>
    <row r="10" spans="1:21" ht="16.8" x14ac:dyDescent="0.4">
      <c r="A10" s="16" t="s">
        <v>140</v>
      </c>
      <c r="B10" s="86">
        <v>46029</v>
      </c>
      <c r="C10" s="86" t="str">
        <f t="shared" ca="1" si="0"/>
        <v>Concluido</v>
      </c>
      <c r="D10" s="73" t="s">
        <v>141</v>
      </c>
      <c r="E10" s="16" t="s">
        <v>134</v>
      </c>
      <c r="F10" s="16" t="s">
        <v>135</v>
      </c>
      <c r="G10" s="16" t="s">
        <v>70</v>
      </c>
      <c r="H10" s="15" t="s">
        <v>142</v>
      </c>
      <c r="I10" s="16" t="s">
        <v>143</v>
      </c>
      <c r="J10" s="16" t="str">
        <f t="shared" si="1"/>
        <v>LPNP</v>
      </c>
      <c r="K10" s="130" t="s">
        <v>144</v>
      </c>
      <c r="L10" s="80" t="s">
        <v>66</v>
      </c>
      <c r="M10" s="80" t="str">
        <f>IFERROR(IF(OR(VLOOKUP(A10,Adjudicacion!A:N,14,0)=0, VLOOKUP(A10,Adjudicacion!A:N,14,0)=""), L10, VLOOKUP(A10,Adjudicacion!A:N,14,0)), L10)</f>
        <v>Adjudicado</v>
      </c>
      <c r="N10" s="81" t="s">
        <v>76</v>
      </c>
      <c r="O10" s="110">
        <v>61641216</v>
      </c>
      <c r="P10" s="92" t="s">
        <v>145</v>
      </c>
      <c r="Q10" s="135" t="s">
        <v>146</v>
      </c>
      <c r="R10" s="137">
        <v>78940488</v>
      </c>
      <c r="S10" s="137">
        <v>78940488</v>
      </c>
      <c r="T10" s="137">
        <v>78940488</v>
      </c>
      <c r="U10" s="145">
        <v>50234856</v>
      </c>
    </row>
    <row r="11" spans="1:21" ht="16.8" x14ac:dyDescent="0.4">
      <c r="A11" s="16" t="s">
        <v>160</v>
      </c>
      <c r="B11" s="86">
        <v>46030</v>
      </c>
      <c r="C11" s="86" t="str">
        <f t="shared" ca="1" si="0"/>
        <v>Concluido</v>
      </c>
      <c r="D11" s="73" t="s">
        <v>141</v>
      </c>
      <c r="E11" s="16" t="s">
        <v>134</v>
      </c>
      <c r="F11" s="16" t="s">
        <v>135</v>
      </c>
      <c r="G11" s="16" t="s">
        <v>70</v>
      </c>
      <c r="H11" s="15" t="s">
        <v>161</v>
      </c>
      <c r="I11" s="16" t="s">
        <v>162</v>
      </c>
      <c r="J11" s="16" t="str">
        <f t="shared" si="1"/>
        <v/>
      </c>
      <c r="K11" s="130" t="s">
        <v>163</v>
      </c>
      <c r="L11" s="80" t="s">
        <v>66</v>
      </c>
      <c r="M11" s="80" t="str">
        <f>IFERROR(IF(OR(VLOOKUP(A11,Adjudicacion!A:N,14,0)=0, VLOOKUP(A11,Adjudicacion!A:N,14,0)=""), L11, VLOOKUP(A11,Adjudicacion!A:N,14,0)), L11)</f>
        <v>Concluido</v>
      </c>
      <c r="N11" s="81" t="s">
        <v>76</v>
      </c>
      <c r="O11" s="109">
        <v>0</v>
      </c>
      <c r="P11" s="93" t="s">
        <v>164</v>
      </c>
      <c r="Q11" s="16" t="s">
        <v>78</v>
      </c>
      <c r="R11" s="137"/>
      <c r="S11" s="137"/>
      <c r="T11" s="137"/>
      <c r="U11" s="14"/>
    </row>
    <row r="12" spans="1:21" ht="16.8" x14ac:dyDescent="0.4">
      <c r="A12" s="16" t="s">
        <v>165</v>
      </c>
      <c r="B12" s="86">
        <v>46031</v>
      </c>
      <c r="C12" s="86" t="str">
        <f t="shared" ca="1" si="0"/>
        <v>Rechazado</v>
      </c>
      <c r="D12" s="73" t="s">
        <v>141</v>
      </c>
      <c r="E12" s="16" t="s">
        <v>166</v>
      </c>
      <c r="F12" s="16" t="s">
        <v>167</v>
      </c>
      <c r="G12" s="16" t="s">
        <v>136</v>
      </c>
      <c r="H12" s="15" t="s">
        <v>168</v>
      </c>
      <c r="I12" s="16" t="s">
        <v>169</v>
      </c>
      <c r="J12" s="16" t="str">
        <f t="shared" si="1"/>
        <v>IRP</v>
      </c>
      <c r="K12" s="130">
        <v>0</v>
      </c>
      <c r="L12" s="82" t="s">
        <v>133</v>
      </c>
      <c r="M12" s="82" t="str">
        <f>IFERROR(IF(OR(VLOOKUP(A12,Adjudicacion!A:N,14,0)=0, VLOOKUP(A12,Adjudicacion!A:N,14,0)=""), L12, VLOOKUP(A12,Adjudicacion!A:N,14,0)), L12)</f>
        <v>Rechazado</v>
      </c>
      <c r="N12" s="81" t="s">
        <v>120</v>
      </c>
      <c r="O12" s="110">
        <v>1500000</v>
      </c>
      <c r="P12" s="92" t="s">
        <v>172</v>
      </c>
      <c r="Q12" s="16" t="s">
        <v>78</v>
      </c>
      <c r="R12" s="137"/>
      <c r="S12" s="137"/>
      <c r="T12" s="137"/>
      <c r="U12" s="14"/>
    </row>
    <row r="13" spans="1:21" ht="16.8" x14ac:dyDescent="0.4">
      <c r="A13" s="16" t="s">
        <v>173</v>
      </c>
      <c r="B13" s="86">
        <v>46032</v>
      </c>
      <c r="C13" s="86" t="str">
        <f t="shared" ca="1" si="0"/>
        <v>Rechazado</v>
      </c>
      <c r="D13" s="73" t="s">
        <v>141</v>
      </c>
      <c r="E13" s="16" t="s">
        <v>166</v>
      </c>
      <c r="F13" s="16" t="s">
        <v>167</v>
      </c>
      <c r="G13" s="16" t="s">
        <v>174</v>
      </c>
      <c r="H13" s="15" t="s">
        <v>175</v>
      </c>
      <c r="I13" s="16" t="s">
        <v>176</v>
      </c>
      <c r="J13" s="16" t="str">
        <f t="shared" si="1"/>
        <v/>
      </c>
      <c r="K13" s="130">
        <v>0</v>
      </c>
      <c r="L13" s="82" t="s">
        <v>133</v>
      </c>
      <c r="M13" s="82" t="str">
        <f>IFERROR(IF(OR(VLOOKUP(A13,Adjudicacion!A:N,14,0)=0, VLOOKUP(A13,Adjudicacion!A:N,14,0)=""), L13, VLOOKUP(A13,Adjudicacion!A:N,14,0)), L13)</f>
        <v>Rechazado</v>
      </c>
      <c r="N13" s="81" t="s">
        <v>120</v>
      </c>
      <c r="O13" s="109">
        <v>0</v>
      </c>
      <c r="P13" s="93" t="s">
        <v>177</v>
      </c>
      <c r="Q13" s="16" t="s">
        <v>78</v>
      </c>
      <c r="R13" s="137"/>
      <c r="S13" s="137"/>
      <c r="T13" s="137"/>
      <c r="U13" s="14"/>
    </row>
    <row r="14" spans="1:21" ht="16.8" x14ac:dyDescent="0.4">
      <c r="A14" s="16" t="s">
        <v>178</v>
      </c>
      <c r="B14" s="86">
        <v>46033</v>
      </c>
      <c r="C14" s="86" t="str">
        <f t="shared" ca="1" si="0"/>
        <v>Rechazado</v>
      </c>
      <c r="D14" s="73" t="s">
        <v>141</v>
      </c>
      <c r="E14" s="16" t="s">
        <v>166</v>
      </c>
      <c r="F14" s="16" t="s">
        <v>167</v>
      </c>
      <c r="G14" s="16" t="s">
        <v>174</v>
      </c>
      <c r="H14" s="15" t="s">
        <v>175</v>
      </c>
      <c r="I14" s="16" t="s">
        <v>176</v>
      </c>
      <c r="J14" s="16" t="str">
        <f t="shared" si="1"/>
        <v/>
      </c>
      <c r="K14" s="130">
        <v>0</v>
      </c>
      <c r="L14" s="82" t="s">
        <v>133</v>
      </c>
      <c r="M14" s="82" t="str">
        <f>IFERROR(IF(OR(VLOOKUP(A14,Adjudicacion!A:N,14,0)=0, VLOOKUP(A14,Adjudicacion!A:N,14,0)=""), L14, VLOOKUP(A14,Adjudicacion!A:N,14,0)), L14)</f>
        <v>Rechazado</v>
      </c>
      <c r="N14" s="81" t="s">
        <v>120</v>
      </c>
      <c r="O14" s="110">
        <v>0</v>
      </c>
      <c r="P14" s="92" t="s">
        <v>179</v>
      </c>
      <c r="Q14" s="16" t="s">
        <v>78</v>
      </c>
      <c r="R14" s="137"/>
      <c r="S14" s="137"/>
      <c r="T14" s="137"/>
      <c r="U14" s="14"/>
    </row>
    <row r="15" spans="1:21" ht="16.8" x14ac:dyDescent="0.4">
      <c r="A15" s="16" t="s">
        <v>180</v>
      </c>
      <c r="B15" s="86">
        <v>46034</v>
      </c>
      <c r="C15" s="86" t="str">
        <f t="shared" ca="1" si="0"/>
        <v>Rechazado</v>
      </c>
      <c r="D15" s="73" t="s">
        <v>141</v>
      </c>
      <c r="E15" s="16" t="s">
        <v>166</v>
      </c>
      <c r="F15" s="16" t="s">
        <v>167</v>
      </c>
      <c r="G15" s="16" t="s">
        <v>97</v>
      </c>
      <c r="H15" s="15" t="s">
        <v>181</v>
      </c>
      <c r="I15" s="16" t="s">
        <v>182</v>
      </c>
      <c r="J15" s="16" t="str">
        <f t="shared" si="1"/>
        <v/>
      </c>
      <c r="K15" s="130">
        <v>0</v>
      </c>
      <c r="L15" s="82" t="s">
        <v>133</v>
      </c>
      <c r="M15" s="82" t="str">
        <f>IFERROR(IF(OR(VLOOKUP(A15,Adjudicacion!A:N,14,0)=0, VLOOKUP(A15,Adjudicacion!A:N,14,0)=""), L15, VLOOKUP(A15,Adjudicacion!A:N,14,0)), L15)</f>
        <v>Rechazado</v>
      </c>
      <c r="N15" s="81" t="s">
        <v>120</v>
      </c>
      <c r="O15" s="109">
        <v>0</v>
      </c>
      <c r="P15" s="93" t="s">
        <v>183</v>
      </c>
      <c r="Q15" s="16" t="s">
        <v>78</v>
      </c>
      <c r="R15" s="137"/>
      <c r="S15" s="137"/>
      <c r="T15" s="137"/>
      <c r="U15" s="14"/>
    </row>
    <row r="16" spans="1:21" ht="16.8" x14ac:dyDescent="0.4">
      <c r="A16" s="16" t="s">
        <v>184</v>
      </c>
      <c r="B16" s="86">
        <v>46035</v>
      </c>
      <c r="C16" s="86" t="str">
        <f t="shared" ca="1" si="0"/>
        <v>Concluido</v>
      </c>
      <c r="D16" s="73" t="s">
        <v>141</v>
      </c>
      <c r="E16" s="16" t="s">
        <v>185</v>
      </c>
      <c r="F16" s="16" t="s">
        <v>186</v>
      </c>
      <c r="G16" s="16" t="s">
        <v>174</v>
      </c>
      <c r="H16" s="15" t="s">
        <v>187</v>
      </c>
      <c r="I16" s="16" t="s">
        <v>188</v>
      </c>
      <c r="J16" s="16" t="str">
        <f t="shared" si="1"/>
        <v>LPNP</v>
      </c>
      <c r="K16" s="130" t="s">
        <v>189</v>
      </c>
      <c r="L16" s="80" t="s">
        <v>66</v>
      </c>
      <c r="M16" s="80" t="str">
        <f>IFERROR(IF(OR(VLOOKUP(A16,Adjudicacion!A:N,14,0)=0, VLOOKUP(A16,Adjudicacion!A:N,14,0)=""), L16, VLOOKUP(A16,Adjudicacion!A:N,14,0)), L16)</f>
        <v>Adjudicado</v>
      </c>
      <c r="N16" s="81" t="s">
        <v>120</v>
      </c>
      <c r="O16" s="110">
        <v>2327623741.5900002</v>
      </c>
      <c r="P16" s="92" t="s">
        <v>190</v>
      </c>
      <c r="Q16" s="16" t="s">
        <v>78</v>
      </c>
      <c r="R16" s="137" t="s">
        <v>191</v>
      </c>
      <c r="S16" s="137"/>
      <c r="T16" s="137"/>
      <c r="U16" s="14"/>
    </row>
    <row r="17" spans="1:21" ht="16.8" x14ac:dyDescent="0.4">
      <c r="A17" s="139" t="s">
        <v>207</v>
      </c>
      <c r="B17" s="86">
        <v>46035</v>
      </c>
      <c r="C17" s="86" t="str">
        <f t="shared" ca="1" si="0"/>
        <v>Concluido</v>
      </c>
      <c r="D17" s="73" t="s">
        <v>141</v>
      </c>
      <c r="E17" s="16" t="s">
        <v>185</v>
      </c>
      <c r="F17" s="16" t="s">
        <v>186</v>
      </c>
      <c r="G17" s="16" t="s">
        <v>174</v>
      </c>
      <c r="H17" s="15" t="s">
        <v>187</v>
      </c>
      <c r="I17" s="16" t="s">
        <v>188</v>
      </c>
      <c r="J17" s="16" t="str">
        <f t="shared" si="1"/>
        <v>LPNP</v>
      </c>
      <c r="K17" s="130" t="s">
        <v>189</v>
      </c>
      <c r="L17" s="80" t="s">
        <v>66</v>
      </c>
      <c r="M17" s="80" t="str">
        <f>IFERROR(IF(OR(VLOOKUP(A17,Adjudicacion!A:N,14,0)=0, VLOOKUP(A17,Adjudicacion!A:N,14,0)=""), L17, VLOOKUP(A17,Adjudicacion!A:N,14,0)), L17)</f>
        <v>Desierta</v>
      </c>
      <c r="N17" s="81" t="s">
        <v>120</v>
      </c>
      <c r="O17" s="110">
        <v>2327623741.5900002</v>
      </c>
      <c r="P17" s="92" t="s">
        <v>190</v>
      </c>
      <c r="Q17" s="16" t="s">
        <v>78</v>
      </c>
      <c r="R17" s="137" t="s">
        <v>191</v>
      </c>
      <c r="S17" s="137"/>
      <c r="T17" s="137"/>
      <c r="U17" s="14"/>
    </row>
    <row r="18" spans="1:21" ht="16.8" x14ac:dyDescent="0.4">
      <c r="A18" s="16" t="s">
        <v>213</v>
      </c>
      <c r="B18" s="86">
        <v>46036</v>
      </c>
      <c r="C18" s="86" t="str">
        <f t="shared" ca="1" si="0"/>
        <v>Concluido</v>
      </c>
      <c r="D18" s="73" t="s">
        <v>141</v>
      </c>
      <c r="E18" s="16" t="s">
        <v>214</v>
      </c>
      <c r="F18" s="17" t="s">
        <v>215</v>
      </c>
      <c r="G18" s="16" t="s">
        <v>70</v>
      </c>
      <c r="H18" s="15" t="s">
        <v>216</v>
      </c>
      <c r="I18" s="16" t="s">
        <v>217</v>
      </c>
      <c r="J18" s="16" t="str">
        <f t="shared" si="1"/>
        <v>LPNP</v>
      </c>
      <c r="K18" s="130" t="s">
        <v>218</v>
      </c>
      <c r="L18" s="80" t="s">
        <v>66</v>
      </c>
      <c r="M18" s="80" t="str">
        <f>IFERROR(IF(OR(VLOOKUP(A18,Adjudicacion!A:N,14,0)=0, VLOOKUP(A18,Adjudicacion!A:N,14,0)=""), L18, VLOOKUP(A18,Adjudicacion!A:N,14,0)), L18)</f>
        <v>Adjudicado</v>
      </c>
      <c r="N18" s="81" t="s">
        <v>76</v>
      </c>
      <c r="O18" s="109">
        <v>341353664.63999999</v>
      </c>
      <c r="P18" s="93" t="s">
        <v>219</v>
      </c>
      <c r="Q18" s="16" t="s">
        <v>78</v>
      </c>
      <c r="R18" s="137"/>
      <c r="S18" s="137"/>
      <c r="T18" s="137"/>
      <c r="U18" s="14"/>
    </row>
    <row r="19" spans="1:21" ht="16.8" x14ac:dyDescent="0.4">
      <c r="A19" s="16" t="s">
        <v>234</v>
      </c>
      <c r="B19" s="86">
        <v>46037</v>
      </c>
      <c r="C19" s="86" t="str">
        <f t="shared" ca="1" si="0"/>
        <v>Concluido</v>
      </c>
      <c r="D19" s="73" t="s">
        <v>141</v>
      </c>
      <c r="E19" s="16" t="s">
        <v>214</v>
      </c>
      <c r="F19" s="17" t="s">
        <v>215</v>
      </c>
      <c r="G19" s="16" t="s">
        <v>70</v>
      </c>
      <c r="H19" s="15" t="s">
        <v>127</v>
      </c>
      <c r="I19" s="16" t="s">
        <v>235</v>
      </c>
      <c r="J19" s="16" t="str">
        <f t="shared" si="1"/>
        <v>LPNP</v>
      </c>
      <c r="K19" s="130" t="s">
        <v>236</v>
      </c>
      <c r="L19" s="80" t="s">
        <v>66</v>
      </c>
      <c r="M19" s="80" t="str">
        <f>IFERROR(IF(OR(VLOOKUP(A19,Adjudicacion!A:N,14,0)=0, VLOOKUP(A19,Adjudicacion!A:N,14,0)=""), L19, VLOOKUP(A19,Adjudicacion!A:N,14,0)), L19)</f>
        <v>Adjudicado</v>
      </c>
      <c r="N19" s="81" t="s">
        <v>76</v>
      </c>
      <c r="O19" s="110">
        <v>613312275</v>
      </c>
      <c r="P19" s="92" t="s">
        <v>237</v>
      </c>
      <c r="Q19" s="16" t="s">
        <v>78</v>
      </c>
      <c r="R19" s="137"/>
      <c r="S19" s="137"/>
      <c r="T19" s="137"/>
      <c r="U19" s="14"/>
    </row>
    <row r="20" spans="1:21" ht="16.8" x14ac:dyDescent="0.4">
      <c r="A20" s="16" t="s">
        <v>249</v>
      </c>
      <c r="B20" s="86">
        <v>46038</v>
      </c>
      <c r="C20" s="86" t="str">
        <f t="shared" ca="1" si="0"/>
        <v>Concluido</v>
      </c>
      <c r="D20" s="73" t="s">
        <v>141</v>
      </c>
      <c r="E20" s="16" t="s">
        <v>214</v>
      </c>
      <c r="F20" s="17" t="s">
        <v>215</v>
      </c>
      <c r="G20" s="16" t="s">
        <v>97</v>
      </c>
      <c r="H20" s="15" t="s">
        <v>250</v>
      </c>
      <c r="I20" s="16" t="s">
        <v>251</v>
      </c>
      <c r="J20" s="16" t="str">
        <f t="shared" si="1"/>
        <v>LPNP</v>
      </c>
      <c r="K20" s="130" t="s">
        <v>252</v>
      </c>
      <c r="L20" s="80" t="s">
        <v>66</v>
      </c>
      <c r="M20" s="80" t="str">
        <f>IFERROR(IF(OR(VLOOKUP(A20,Adjudicacion!A:N,14,0)=0, VLOOKUP(A20,Adjudicacion!A:N,14,0)=""), L20, VLOOKUP(A20,Adjudicacion!A:N,14,0)), L20)</f>
        <v>Adjudicado</v>
      </c>
      <c r="N20" s="81" t="s">
        <v>120</v>
      </c>
      <c r="O20" s="109">
        <v>1347366262.8399999</v>
      </c>
      <c r="P20" s="93" t="s">
        <v>253</v>
      </c>
      <c r="Q20" s="16" t="s">
        <v>78</v>
      </c>
      <c r="R20" s="137"/>
      <c r="S20" s="137"/>
      <c r="T20" s="137"/>
      <c r="U20" s="14"/>
    </row>
    <row r="21" spans="1:21" ht="16.8" x14ac:dyDescent="0.4">
      <c r="A21" s="16" t="s">
        <v>261</v>
      </c>
      <c r="B21" s="86">
        <v>46039</v>
      </c>
      <c r="C21" s="86" t="str">
        <f t="shared" ca="1" si="0"/>
        <v>Concluido</v>
      </c>
      <c r="D21" s="73" t="s">
        <v>141</v>
      </c>
      <c r="E21" s="16" t="s">
        <v>262</v>
      </c>
      <c r="F21" s="17" t="s">
        <v>215</v>
      </c>
      <c r="G21" s="16" t="s">
        <v>70</v>
      </c>
      <c r="H21" s="15" t="s">
        <v>142</v>
      </c>
      <c r="I21" s="15" t="s">
        <v>263</v>
      </c>
      <c r="J21" s="15" t="str">
        <f t="shared" si="1"/>
        <v>IRP</v>
      </c>
      <c r="K21" s="130" t="s">
        <v>264</v>
      </c>
      <c r="L21" s="80" t="s">
        <v>66</v>
      </c>
      <c r="M21" s="80" t="str">
        <f>IFERROR(IF(OR(VLOOKUP(A21,Adjudicacion!A:N,14,0)=0, VLOOKUP(A21,Adjudicacion!A:N,14,0)=""), L21, VLOOKUP(A21,Adjudicacion!A:N,14,0)), L21)</f>
        <v>Adjudicado</v>
      </c>
      <c r="N21" s="81" t="s">
        <v>76</v>
      </c>
      <c r="O21" s="110">
        <v>1288900</v>
      </c>
      <c r="P21" s="92" t="s">
        <v>265</v>
      </c>
      <c r="Q21" s="16" t="s">
        <v>78</v>
      </c>
      <c r="R21" s="137"/>
      <c r="S21" s="137"/>
      <c r="T21" s="137"/>
      <c r="U21" s="14"/>
    </row>
    <row r="22" spans="1:21" ht="16.8" x14ac:dyDescent="0.4">
      <c r="A22" s="16" t="s">
        <v>276</v>
      </c>
      <c r="B22" s="86">
        <v>46040</v>
      </c>
      <c r="C22" s="86" t="str">
        <f t="shared" ca="1" si="0"/>
        <v>Concluido</v>
      </c>
      <c r="D22" s="73" t="s">
        <v>141</v>
      </c>
      <c r="E22" s="16" t="s">
        <v>277</v>
      </c>
      <c r="F22" s="15" t="s">
        <v>278</v>
      </c>
      <c r="G22" s="16" t="s">
        <v>70</v>
      </c>
      <c r="H22" s="15" t="s">
        <v>142</v>
      </c>
      <c r="I22" s="16" t="s">
        <v>143</v>
      </c>
      <c r="J22" s="16" t="str">
        <f t="shared" si="1"/>
        <v>CP</v>
      </c>
      <c r="K22" s="130" t="s">
        <v>279</v>
      </c>
      <c r="L22" s="80" t="s">
        <v>66</v>
      </c>
      <c r="M22" s="80" t="str">
        <f>IFERROR(IF(OR(VLOOKUP(A22,Adjudicacion!A:N,14,0)=0, VLOOKUP(A22,Adjudicacion!A:N,14,0)=""), L22, VLOOKUP(A22,Adjudicacion!A:N,14,0)), L22)</f>
        <v>Concluido</v>
      </c>
      <c r="N22" s="81" t="s">
        <v>76</v>
      </c>
      <c r="O22" s="109">
        <v>157690.4</v>
      </c>
      <c r="P22" s="93" t="s">
        <v>280</v>
      </c>
      <c r="Q22" s="16" t="s">
        <v>78</v>
      </c>
      <c r="R22" s="137"/>
      <c r="S22" s="137"/>
      <c r="T22" s="137"/>
      <c r="U22" s="14"/>
    </row>
    <row r="23" spans="1:21" ht="16.8" x14ac:dyDescent="0.4">
      <c r="A23" s="16" t="s">
        <v>281</v>
      </c>
      <c r="B23" s="86">
        <v>46036</v>
      </c>
      <c r="C23" s="86" t="str">
        <f t="shared" ca="1" si="0"/>
        <v>Rechazado</v>
      </c>
      <c r="D23" s="73" t="s">
        <v>141</v>
      </c>
      <c r="E23" s="16" t="s">
        <v>282</v>
      </c>
      <c r="F23" s="17" t="s">
        <v>215</v>
      </c>
      <c r="G23" s="16" t="s">
        <v>70</v>
      </c>
      <c r="H23" s="15" t="s">
        <v>283</v>
      </c>
      <c r="I23" s="15" t="s">
        <v>284</v>
      </c>
      <c r="J23" s="15" t="str">
        <f t="shared" si="1"/>
        <v/>
      </c>
      <c r="K23" s="130">
        <v>0</v>
      </c>
      <c r="L23" s="82" t="s">
        <v>133</v>
      </c>
      <c r="M23" s="82" t="str">
        <f>IFERROR(IF(OR(VLOOKUP(A23,Adjudicacion!A:N,14,0)=0, VLOOKUP(A23,Adjudicacion!A:N,14,0)=""), L23, VLOOKUP(A23,Adjudicacion!A:N,14,0)), L23)</f>
        <v>Rechazado</v>
      </c>
      <c r="N23" s="81" t="s">
        <v>76</v>
      </c>
      <c r="O23" s="110">
        <v>0</v>
      </c>
      <c r="P23" s="92" t="s">
        <v>285</v>
      </c>
      <c r="Q23" s="16" t="s">
        <v>78</v>
      </c>
      <c r="R23" s="137"/>
      <c r="S23" s="137"/>
      <c r="T23" s="137"/>
      <c r="U23" s="14"/>
    </row>
    <row r="24" spans="1:21" ht="16.8" x14ac:dyDescent="0.4">
      <c r="A24" s="16" t="s">
        <v>286</v>
      </c>
      <c r="B24" s="86">
        <v>46041</v>
      </c>
      <c r="C24" s="86" t="str">
        <f t="shared" ca="1" si="0"/>
        <v>Rechazado</v>
      </c>
      <c r="D24" s="73" t="s">
        <v>141</v>
      </c>
      <c r="E24" s="16" t="s">
        <v>282</v>
      </c>
      <c r="F24" s="17" t="s">
        <v>215</v>
      </c>
      <c r="G24" s="16" t="s">
        <v>70</v>
      </c>
      <c r="H24" s="15" t="s">
        <v>287</v>
      </c>
      <c r="I24" s="16" t="s">
        <v>288</v>
      </c>
      <c r="J24" s="16" t="str">
        <f t="shared" si="1"/>
        <v/>
      </c>
      <c r="K24" s="130">
        <v>0</v>
      </c>
      <c r="L24" s="82" t="s">
        <v>133</v>
      </c>
      <c r="M24" s="82" t="str">
        <f>IFERROR(IF(OR(VLOOKUP(A24,Adjudicacion!A:N,14,0)=0, VLOOKUP(A24,Adjudicacion!A:N,14,0)=""), L24, VLOOKUP(A24,Adjudicacion!A:N,14,0)), L24)</f>
        <v>Rechazado</v>
      </c>
      <c r="N24" s="81" t="s">
        <v>76</v>
      </c>
      <c r="O24" s="109">
        <v>0</v>
      </c>
      <c r="P24" s="93" t="s">
        <v>289</v>
      </c>
      <c r="Q24" s="16" t="s">
        <v>78</v>
      </c>
      <c r="R24" s="137"/>
      <c r="S24" s="137"/>
      <c r="T24" s="137"/>
      <c r="U24" s="14"/>
    </row>
    <row r="25" spans="1:21" ht="16.8" x14ac:dyDescent="0.4">
      <c r="A25" s="16" t="s">
        <v>290</v>
      </c>
      <c r="B25" s="86">
        <v>46042</v>
      </c>
      <c r="C25" s="86" t="str">
        <f t="shared" ca="1" si="0"/>
        <v>Rechazado</v>
      </c>
      <c r="D25" s="73" t="s">
        <v>141</v>
      </c>
      <c r="E25" s="16" t="s">
        <v>282</v>
      </c>
      <c r="F25" s="17" t="s">
        <v>215</v>
      </c>
      <c r="G25" s="16" t="s">
        <v>70</v>
      </c>
      <c r="H25" s="15" t="s">
        <v>161</v>
      </c>
      <c r="I25" s="16" t="s">
        <v>162</v>
      </c>
      <c r="J25" s="16" t="str">
        <f t="shared" si="1"/>
        <v/>
      </c>
      <c r="K25" s="130">
        <v>0</v>
      </c>
      <c r="L25" s="82" t="s">
        <v>133</v>
      </c>
      <c r="M25" s="82" t="str">
        <f>IFERROR(IF(OR(VLOOKUP(A25,Adjudicacion!A:N,14,0)=0, VLOOKUP(A25,Adjudicacion!A:N,14,0)=""), L25, VLOOKUP(A25,Adjudicacion!A:N,14,0)), L25)</f>
        <v>Rechazado</v>
      </c>
      <c r="N25" s="81" t="s">
        <v>76</v>
      </c>
      <c r="O25" s="110">
        <v>0</v>
      </c>
      <c r="P25" s="92" t="s">
        <v>291</v>
      </c>
      <c r="Q25" s="16" t="s">
        <v>78</v>
      </c>
      <c r="R25" s="137"/>
      <c r="S25" s="137"/>
      <c r="T25" s="137"/>
      <c r="U25" s="14"/>
    </row>
    <row r="26" spans="1:21" ht="16.8" x14ac:dyDescent="0.4">
      <c r="A26" s="16" t="s">
        <v>292</v>
      </c>
      <c r="B26" s="86">
        <v>46043</v>
      </c>
      <c r="C26" s="86" t="str">
        <f t="shared" ca="1" si="0"/>
        <v>Rechazado</v>
      </c>
      <c r="D26" s="73" t="s">
        <v>141</v>
      </c>
      <c r="E26" s="16" t="s">
        <v>282</v>
      </c>
      <c r="F26" s="17" t="s">
        <v>215</v>
      </c>
      <c r="G26" s="16" t="s">
        <v>136</v>
      </c>
      <c r="H26" s="15" t="s">
        <v>293</v>
      </c>
      <c r="I26" s="16" t="s">
        <v>294</v>
      </c>
      <c r="J26" s="16" t="str">
        <f t="shared" si="1"/>
        <v/>
      </c>
      <c r="K26" s="130">
        <v>0</v>
      </c>
      <c r="L26" s="82" t="s">
        <v>133</v>
      </c>
      <c r="M26" s="82" t="str">
        <f>IFERROR(IF(OR(VLOOKUP(A26,Adjudicacion!A:N,14,0)=0, VLOOKUP(A26,Adjudicacion!A:N,14,0)=""), L26, VLOOKUP(A26,Adjudicacion!A:N,14,0)), L26)</f>
        <v>Rechazado</v>
      </c>
      <c r="N26" s="81" t="s">
        <v>120</v>
      </c>
      <c r="O26" s="109">
        <v>0</v>
      </c>
      <c r="P26" s="93" t="s">
        <v>295</v>
      </c>
      <c r="Q26" s="16" t="s">
        <v>78</v>
      </c>
      <c r="R26" s="137"/>
      <c r="S26" s="137"/>
      <c r="T26" s="137"/>
      <c r="U26" s="14"/>
    </row>
    <row r="27" spans="1:21" ht="16.8" x14ac:dyDescent="0.4">
      <c r="A27" s="74" t="s">
        <v>296</v>
      </c>
      <c r="B27" s="87">
        <v>46036</v>
      </c>
      <c r="C27" s="87" t="str">
        <f t="shared" ca="1" si="0"/>
        <v>Rechazado</v>
      </c>
      <c r="D27" s="74" t="s">
        <v>141</v>
      </c>
      <c r="E27" s="74" t="s">
        <v>282</v>
      </c>
      <c r="F27" s="17" t="s">
        <v>215</v>
      </c>
      <c r="G27" s="74" t="s">
        <v>70</v>
      </c>
      <c r="H27" s="74" t="s">
        <v>127</v>
      </c>
      <c r="I27" s="74" t="s">
        <v>128</v>
      </c>
      <c r="J27" s="74" t="str">
        <f t="shared" si="1"/>
        <v/>
      </c>
      <c r="K27" s="130">
        <v>0</v>
      </c>
      <c r="L27" s="82" t="s">
        <v>133</v>
      </c>
      <c r="M27" s="82" t="str">
        <f>IFERROR(IF(OR(VLOOKUP(A27,Adjudicacion!A:N,14,0)=0, VLOOKUP(A27,Adjudicacion!A:N,14,0)=""), L27, VLOOKUP(A27,Adjudicacion!A:N,14,0)), L27)</f>
        <v>Rechazado</v>
      </c>
      <c r="N27" s="81" t="s">
        <v>76</v>
      </c>
      <c r="O27" s="109">
        <v>0</v>
      </c>
      <c r="P27" s="92" t="s">
        <v>297</v>
      </c>
      <c r="Q27" s="16" t="s">
        <v>87</v>
      </c>
      <c r="R27" s="137"/>
      <c r="S27" s="137"/>
      <c r="T27" s="137"/>
      <c r="U27" s="14"/>
    </row>
    <row r="28" spans="1:21" ht="16.8" x14ac:dyDescent="0.4">
      <c r="A28" s="16" t="s">
        <v>298</v>
      </c>
      <c r="B28" s="86">
        <v>46044</v>
      </c>
      <c r="C28" s="86" t="str">
        <f t="shared" ca="1" si="0"/>
        <v>Rechazado</v>
      </c>
      <c r="D28" s="73" t="s">
        <v>141</v>
      </c>
      <c r="E28" s="16" t="s">
        <v>282</v>
      </c>
      <c r="F28" s="17" t="s">
        <v>215</v>
      </c>
      <c r="G28" s="16" t="s">
        <v>70</v>
      </c>
      <c r="H28" s="15" t="s">
        <v>216</v>
      </c>
      <c r="I28" s="16" t="s">
        <v>299</v>
      </c>
      <c r="J28" s="16" t="str">
        <f t="shared" si="1"/>
        <v/>
      </c>
      <c r="K28" s="130">
        <v>0</v>
      </c>
      <c r="L28" s="82" t="s">
        <v>133</v>
      </c>
      <c r="M28" s="82" t="str">
        <f>IFERROR(IF(OR(VLOOKUP(A28,Adjudicacion!A:N,14,0)=0, VLOOKUP(A28,Adjudicacion!A:N,14,0)=""), L28, VLOOKUP(A28,Adjudicacion!A:N,14,0)), L28)</f>
        <v>Rechazado</v>
      </c>
      <c r="N28" s="81" t="s">
        <v>76</v>
      </c>
      <c r="O28" s="109">
        <v>0</v>
      </c>
      <c r="P28" s="93" t="s">
        <v>300</v>
      </c>
      <c r="Q28" s="16" t="s">
        <v>78</v>
      </c>
      <c r="R28" s="137"/>
      <c r="S28" s="137"/>
      <c r="T28" s="137"/>
      <c r="U28" s="14"/>
    </row>
    <row r="29" spans="1:21" ht="16.8" x14ac:dyDescent="0.4">
      <c r="A29" s="16" t="s">
        <v>301</v>
      </c>
      <c r="B29" s="86">
        <v>46045</v>
      </c>
      <c r="C29" s="86" t="str">
        <f t="shared" ca="1" si="0"/>
        <v>Rechazado</v>
      </c>
      <c r="D29" s="73" t="s">
        <v>141</v>
      </c>
      <c r="E29" s="16" t="s">
        <v>282</v>
      </c>
      <c r="F29" s="17" t="s">
        <v>215</v>
      </c>
      <c r="G29" s="16" t="s">
        <v>97</v>
      </c>
      <c r="H29" s="15" t="s">
        <v>302</v>
      </c>
      <c r="I29" s="16" t="s">
        <v>303</v>
      </c>
      <c r="J29" s="16" t="str">
        <f t="shared" si="1"/>
        <v/>
      </c>
      <c r="K29" s="130">
        <v>0</v>
      </c>
      <c r="L29" s="82" t="s">
        <v>133</v>
      </c>
      <c r="M29" s="82" t="str">
        <f>IFERROR(IF(OR(VLOOKUP(A29,Adjudicacion!A:N,14,0)=0, VLOOKUP(A29,Adjudicacion!A:N,14,0)=""), L29, VLOOKUP(A29,Adjudicacion!A:N,14,0)), L29)</f>
        <v>Rechazado</v>
      </c>
      <c r="N29" s="81" t="s">
        <v>120</v>
      </c>
      <c r="O29" s="109">
        <v>0</v>
      </c>
      <c r="P29" s="92" t="s">
        <v>304</v>
      </c>
      <c r="Q29" s="16" t="s">
        <v>78</v>
      </c>
      <c r="R29" s="137"/>
      <c r="S29" s="137"/>
      <c r="T29" s="137"/>
      <c r="U29" s="14"/>
    </row>
    <row r="30" spans="1:21" ht="16.8" x14ac:dyDescent="0.4">
      <c r="A30" s="16" t="s">
        <v>305</v>
      </c>
      <c r="B30" s="86">
        <v>46046</v>
      </c>
      <c r="C30" s="86" t="str">
        <f t="shared" ca="1" si="0"/>
        <v>Rechazado</v>
      </c>
      <c r="D30" s="73" t="s">
        <v>141</v>
      </c>
      <c r="E30" s="16" t="s">
        <v>282</v>
      </c>
      <c r="F30" s="17" t="s">
        <v>215</v>
      </c>
      <c r="G30" s="16" t="s">
        <v>97</v>
      </c>
      <c r="H30" s="15" t="s">
        <v>302</v>
      </c>
      <c r="I30" s="16" t="s">
        <v>306</v>
      </c>
      <c r="J30" s="16" t="str">
        <f t="shared" si="1"/>
        <v/>
      </c>
      <c r="K30" s="130">
        <v>0</v>
      </c>
      <c r="L30" s="82" t="s">
        <v>133</v>
      </c>
      <c r="M30" s="82" t="str">
        <f>IFERROR(IF(OR(VLOOKUP(A30,Adjudicacion!A:N,14,0)=0, VLOOKUP(A30,Adjudicacion!A:N,14,0)=""), L30, VLOOKUP(A30,Adjudicacion!A:N,14,0)), L30)</f>
        <v>Rechazado</v>
      </c>
      <c r="N30" s="81" t="s">
        <v>120</v>
      </c>
      <c r="O30" s="109">
        <v>0</v>
      </c>
      <c r="P30" s="93" t="s">
        <v>307</v>
      </c>
      <c r="Q30" s="16" t="s">
        <v>78</v>
      </c>
      <c r="R30" s="137"/>
      <c r="S30" s="137"/>
      <c r="T30" s="137"/>
      <c r="U30" s="14"/>
    </row>
    <row r="31" spans="1:21" ht="16.8" x14ac:dyDescent="0.4">
      <c r="A31" s="16" t="s">
        <v>308</v>
      </c>
      <c r="B31" s="86">
        <v>46047</v>
      </c>
      <c r="C31" s="86" t="str">
        <f t="shared" ca="1" si="0"/>
        <v>Rechazado</v>
      </c>
      <c r="D31" s="73" t="s">
        <v>141</v>
      </c>
      <c r="E31" s="16" t="s">
        <v>282</v>
      </c>
      <c r="F31" s="17" t="s">
        <v>215</v>
      </c>
      <c r="G31" s="16" t="s">
        <v>97</v>
      </c>
      <c r="H31" s="15" t="s">
        <v>309</v>
      </c>
      <c r="I31" s="16" t="s">
        <v>310</v>
      </c>
      <c r="J31" s="16" t="str">
        <f t="shared" si="1"/>
        <v/>
      </c>
      <c r="K31" s="130">
        <v>0</v>
      </c>
      <c r="L31" s="82" t="s">
        <v>133</v>
      </c>
      <c r="M31" s="82" t="str">
        <f>IFERROR(IF(OR(VLOOKUP(A31,Adjudicacion!A:N,14,0)=0, VLOOKUP(A31,Adjudicacion!A:N,14,0)=""), L31, VLOOKUP(A31,Adjudicacion!A:N,14,0)), L31)</f>
        <v>Rechazado</v>
      </c>
      <c r="N31" s="81" t="s">
        <v>120</v>
      </c>
      <c r="O31" s="109">
        <v>0</v>
      </c>
      <c r="P31" s="92" t="s">
        <v>311</v>
      </c>
      <c r="Q31" s="16" t="s">
        <v>78</v>
      </c>
      <c r="R31" s="137"/>
      <c r="S31" s="137"/>
      <c r="T31" s="137"/>
      <c r="U31" s="14"/>
    </row>
    <row r="32" spans="1:21" ht="16.8" x14ac:dyDescent="0.4">
      <c r="A32" s="16" t="s">
        <v>312</v>
      </c>
      <c r="B32" s="86">
        <v>46048</v>
      </c>
      <c r="C32" s="86" t="str">
        <f t="shared" ca="1" si="0"/>
        <v>Rechazado</v>
      </c>
      <c r="D32" s="73" t="s">
        <v>141</v>
      </c>
      <c r="E32" s="16" t="s">
        <v>282</v>
      </c>
      <c r="F32" s="17" t="s">
        <v>215</v>
      </c>
      <c r="G32" s="16" t="s">
        <v>97</v>
      </c>
      <c r="H32" s="15" t="s">
        <v>302</v>
      </c>
      <c r="I32" s="16" t="s">
        <v>303</v>
      </c>
      <c r="J32" s="16" t="str">
        <f t="shared" si="1"/>
        <v/>
      </c>
      <c r="K32" s="130">
        <v>0</v>
      </c>
      <c r="L32" s="82" t="s">
        <v>133</v>
      </c>
      <c r="M32" s="82" t="str">
        <f>IFERROR(IF(OR(VLOOKUP(A32,Adjudicacion!A:N,14,0)=0, VLOOKUP(A32,Adjudicacion!A:N,14,0)=""), L32, VLOOKUP(A32,Adjudicacion!A:N,14,0)), L32)</f>
        <v>Rechazado</v>
      </c>
      <c r="N32" s="81" t="s">
        <v>120</v>
      </c>
      <c r="O32" s="109">
        <v>0</v>
      </c>
      <c r="P32" s="93" t="s">
        <v>313</v>
      </c>
      <c r="Q32" s="16" t="s">
        <v>78</v>
      </c>
      <c r="R32" s="137"/>
      <c r="S32" s="137"/>
      <c r="T32" s="137"/>
      <c r="U32" s="14"/>
    </row>
    <row r="33" spans="1:21" ht="16.8" x14ac:dyDescent="0.4">
      <c r="A33" s="16" t="s">
        <v>314</v>
      </c>
      <c r="B33" s="86">
        <v>46049</v>
      </c>
      <c r="C33" s="86" t="str">
        <f t="shared" ca="1" si="0"/>
        <v>Rechazado</v>
      </c>
      <c r="D33" s="73" t="s">
        <v>141</v>
      </c>
      <c r="E33" s="16" t="s">
        <v>282</v>
      </c>
      <c r="F33" s="17" t="s">
        <v>215</v>
      </c>
      <c r="G33" s="16" t="s">
        <v>97</v>
      </c>
      <c r="H33" s="15" t="s">
        <v>309</v>
      </c>
      <c r="I33" s="16" t="s">
        <v>310</v>
      </c>
      <c r="J33" s="16" t="str">
        <f t="shared" si="1"/>
        <v/>
      </c>
      <c r="K33" s="130">
        <v>0</v>
      </c>
      <c r="L33" s="82" t="s">
        <v>133</v>
      </c>
      <c r="M33" s="82" t="str">
        <f>IFERROR(IF(OR(VLOOKUP(A33,Adjudicacion!A:N,14,0)=0, VLOOKUP(A33,Adjudicacion!A:N,14,0)=""), L33, VLOOKUP(A33,Adjudicacion!A:N,14,0)), L33)</f>
        <v>Rechazado</v>
      </c>
      <c r="N33" s="81" t="s">
        <v>120</v>
      </c>
      <c r="O33" s="109">
        <v>0</v>
      </c>
      <c r="P33" s="92" t="s">
        <v>315</v>
      </c>
      <c r="Q33" s="16" t="s">
        <v>78</v>
      </c>
      <c r="R33" s="137"/>
      <c r="S33" s="137"/>
      <c r="T33" s="137"/>
      <c r="U33" s="14"/>
    </row>
    <row r="34" spans="1:21" ht="16.8" x14ac:dyDescent="0.4">
      <c r="A34" s="16" t="s">
        <v>316</v>
      </c>
      <c r="B34" s="86">
        <v>46050</v>
      </c>
      <c r="C34" s="86" t="str">
        <f t="shared" ca="1" si="0"/>
        <v>Concluido</v>
      </c>
      <c r="D34" s="73" t="s">
        <v>141</v>
      </c>
      <c r="E34" s="16" t="s">
        <v>317</v>
      </c>
      <c r="F34" s="16" t="s">
        <v>318</v>
      </c>
      <c r="G34" s="16" t="s">
        <v>70</v>
      </c>
      <c r="H34" s="15" t="s">
        <v>319</v>
      </c>
      <c r="I34" s="16" t="s">
        <v>320</v>
      </c>
      <c r="J34" s="16" t="str">
        <f t="shared" si="1"/>
        <v>LPNP</v>
      </c>
      <c r="K34" s="130" t="s">
        <v>321</v>
      </c>
      <c r="L34" s="80" t="s">
        <v>66</v>
      </c>
      <c r="M34" s="80" t="str">
        <f>IFERROR(IF(OR(VLOOKUP(A34,Adjudicacion!A:N,14,0)=0, VLOOKUP(A34,Adjudicacion!A:N,14,0)=""), L34, VLOOKUP(A34,Adjudicacion!A:N,14,0)), L34)</f>
        <v>Adjudicado</v>
      </c>
      <c r="N34" s="81" t="s">
        <v>76</v>
      </c>
      <c r="O34" s="109">
        <v>67808035.689999998</v>
      </c>
      <c r="P34" s="93" t="s">
        <v>322</v>
      </c>
      <c r="Q34" s="16" t="s">
        <v>78</v>
      </c>
      <c r="R34" s="137"/>
      <c r="S34" s="137"/>
      <c r="T34" s="137"/>
      <c r="U34" s="14"/>
    </row>
    <row r="35" spans="1:21" ht="16.8" x14ac:dyDescent="0.4">
      <c r="A35" s="16" t="s">
        <v>331</v>
      </c>
      <c r="B35" s="86">
        <v>46051</v>
      </c>
      <c r="C35" s="86" t="str">
        <f t="shared" ca="1" si="0"/>
        <v>Concluido</v>
      </c>
      <c r="D35" s="73" t="s">
        <v>141</v>
      </c>
      <c r="E35" s="16" t="s">
        <v>332</v>
      </c>
      <c r="F35" s="17" t="s">
        <v>215</v>
      </c>
      <c r="G35" s="16" t="s">
        <v>174</v>
      </c>
      <c r="H35" s="15" t="s">
        <v>187</v>
      </c>
      <c r="I35" s="16" t="s">
        <v>333</v>
      </c>
      <c r="J35" s="16" t="str">
        <f t="shared" si="1"/>
        <v>LPNP</v>
      </c>
      <c r="K35" s="130" t="s">
        <v>334</v>
      </c>
      <c r="L35" s="80" t="s">
        <v>66</v>
      </c>
      <c r="M35" s="80" t="str">
        <f>IFERROR(IF(OR(VLOOKUP(A35,Adjudicacion!A:N,14,0)=0, VLOOKUP(A35,Adjudicacion!A:N,14,0)=""), L35, VLOOKUP(A35,Adjudicacion!A:N,14,0)), L35)</f>
        <v>Adjudicado</v>
      </c>
      <c r="N35" s="81" t="s">
        <v>76</v>
      </c>
      <c r="O35" s="110">
        <v>352850190</v>
      </c>
      <c r="P35" s="92" t="s">
        <v>335</v>
      </c>
      <c r="Q35" s="16" t="s">
        <v>78</v>
      </c>
      <c r="R35" s="137"/>
      <c r="S35" s="137"/>
      <c r="T35" s="137"/>
      <c r="U35" s="14"/>
    </row>
    <row r="36" spans="1:21" ht="16.8" x14ac:dyDescent="0.4">
      <c r="A36" s="16" t="s">
        <v>345</v>
      </c>
      <c r="B36" s="86">
        <v>46052</v>
      </c>
      <c r="C36" s="86" t="str">
        <f t="shared" ca="1" si="0"/>
        <v>Concluido</v>
      </c>
      <c r="D36" s="73" t="s">
        <v>141</v>
      </c>
      <c r="E36" s="16" t="s">
        <v>346</v>
      </c>
      <c r="F36" s="17" t="s">
        <v>215</v>
      </c>
      <c r="G36" s="16" t="s">
        <v>70</v>
      </c>
      <c r="H36" s="15" t="s">
        <v>142</v>
      </c>
      <c r="I36" s="16" t="s">
        <v>143</v>
      </c>
      <c r="J36" s="16" t="str">
        <f t="shared" si="1"/>
        <v>LPNP</v>
      </c>
      <c r="K36" s="130" t="s">
        <v>347</v>
      </c>
      <c r="L36" s="80" t="s">
        <v>66</v>
      </c>
      <c r="M36" s="80" t="str">
        <f>IFERROR(IF(OR(VLOOKUP(A36,Adjudicacion!A:N,14,0)=0, VLOOKUP(A36,Adjudicacion!A:N,14,0)=""), L36, VLOOKUP(A36,Adjudicacion!A:N,14,0)), L36)</f>
        <v>Adjudicado</v>
      </c>
      <c r="N36" s="81" t="s">
        <v>76</v>
      </c>
      <c r="O36" s="109">
        <v>4000000</v>
      </c>
      <c r="P36" s="93" t="s">
        <v>348</v>
      </c>
      <c r="Q36" s="16" t="s">
        <v>78</v>
      </c>
      <c r="R36" s="137"/>
      <c r="S36" s="137"/>
      <c r="T36" s="137"/>
      <c r="U36" s="14"/>
    </row>
    <row r="37" spans="1:21" ht="16.8" x14ac:dyDescent="0.4">
      <c r="A37" s="16" t="s">
        <v>359</v>
      </c>
      <c r="B37" s="86">
        <v>46053</v>
      </c>
      <c r="C37" s="86" t="str">
        <f t="shared" ca="1" si="0"/>
        <v>Concluido</v>
      </c>
      <c r="D37" s="73" t="s">
        <v>141</v>
      </c>
      <c r="E37" s="16" t="s">
        <v>262</v>
      </c>
      <c r="F37" s="17" t="s">
        <v>215</v>
      </c>
      <c r="G37" s="16" t="s">
        <v>70</v>
      </c>
      <c r="H37" s="15" t="s">
        <v>142</v>
      </c>
      <c r="I37" s="16" t="s">
        <v>263</v>
      </c>
      <c r="J37" s="16" t="str">
        <f t="shared" si="1"/>
        <v>CP</v>
      </c>
      <c r="K37" s="130" t="s">
        <v>360</v>
      </c>
      <c r="L37" s="80" t="s">
        <v>66</v>
      </c>
      <c r="M37" s="80" t="str">
        <f>IFERROR(IF(OR(VLOOKUP(A37,Adjudicacion!A:N,14,0)=0, VLOOKUP(A37,Adjudicacion!A:N,14,0)=""), L37, VLOOKUP(A37,Adjudicacion!A:N,14,0)), L37)</f>
        <v>Concluido</v>
      </c>
      <c r="N37" s="81" t="s">
        <v>76</v>
      </c>
      <c r="O37" s="110">
        <v>580000</v>
      </c>
      <c r="P37" s="92" t="s">
        <v>361</v>
      </c>
      <c r="Q37" s="16" t="s">
        <v>78</v>
      </c>
      <c r="R37" s="137"/>
      <c r="S37" s="137"/>
      <c r="T37" s="137"/>
      <c r="U37" s="14"/>
    </row>
    <row r="38" spans="1:21" ht="16.8" x14ac:dyDescent="0.4">
      <c r="A38" s="75" t="s">
        <v>362</v>
      </c>
      <c r="B38" s="86">
        <v>46054</v>
      </c>
      <c r="C38" s="86" t="str">
        <f t="shared" ca="1" si="0"/>
        <v>Concluido</v>
      </c>
      <c r="D38" s="73" t="s">
        <v>141</v>
      </c>
      <c r="E38" s="16" t="s">
        <v>317</v>
      </c>
      <c r="F38" s="16" t="s">
        <v>318</v>
      </c>
      <c r="G38" s="16" t="s">
        <v>70</v>
      </c>
      <c r="H38" s="15" t="s">
        <v>287</v>
      </c>
      <c r="I38" s="16" t="s">
        <v>363</v>
      </c>
      <c r="J38" s="16" t="str">
        <f t="shared" si="1"/>
        <v>CP</v>
      </c>
      <c r="K38" s="130" t="s">
        <v>364</v>
      </c>
      <c r="L38" s="80" t="s">
        <v>66</v>
      </c>
      <c r="M38" s="80" t="str">
        <f>IFERROR(IF(OR(VLOOKUP(A38,Adjudicacion!A:N,14,0)=0, VLOOKUP(A38,Adjudicacion!A:N,14,0)=""), L38, VLOOKUP(A38,Adjudicacion!A:N,14,0)), L38)</f>
        <v>Concluido</v>
      </c>
      <c r="N38" s="81" t="s">
        <v>76</v>
      </c>
      <c r="O38" s="109">
        <v>500000</v>
      </c>
      <c r="P38" s="93" t="s">
        <v>365</v>
      </c>
      <c r="Q38" s="16" t="s">
        <v>78</v>
      </c>
      <c r="R38" s="137"/>
      <c r="S38" s="137"/>
      <c r="T38" s="137"/>
      <c r="U38" s="14"/>
    </row>
    <row r="39" spans="1:21" ht="16.8" x14ac:dyDescent="0.4">
      <c r="A39" s="75" t="s">
        <v>366</v>
      </c>
      <c r="B39" s="86">
        <v>46055</v>
      </c>
      <c r="C39" s="86" t="str">
        <f t="shared" ca="1" si="0"/>
        <v>Concluido</v>
      </c>
      <c r="D39" s="73" t="s">
        <v>141</v>
      </c>
      <c r="E39" s="16" t="s">
        <v>367</v>
      </c>
      <c r="F39" s="16" t="s">
        <v>368</v>
      </c>
      <c r="G39" s="16" t="s">
        <v>70</v>
      </c>
      <c r="H39" s="15" t="s">
        <v>161</v>
      </c>
      <c r="I39" s="16" t="s">
        <v>162</v>
      </c>
      <c r="J39" s="16" t="str">
        <f t="shared" si="1"/>
        <v>CP</v>
      </c>
      <c r="K39" s="130" t="s">
        <v>369</v>
      </c>
      <c r="L39" s="80" t="s">
        <v>66</v>
      </c>
      <c r="M39" s="80" t="str">
        <f>IFERROR(IF(OR(VLOOKUP(A39,Adjudicacion!A:N,14,0)=0, VLOOKUP(A39,Adjudicacion!A:N,14,0)=""), L39, VLOOKUP(A39,Adjudicacion!A:N,14,0)), L39)</f>
        <v>Concluido</v>
      </c>
      <c r="N39" s="81" t="s">
        <v>76</v>
      </c>
      <c r="O39" s="110">
        <v>117000</v>
      </c>
      <c r="P39" s="92" t="s">
        <v>291</v>
      </c>
      <c r="Q39" s="16" t="s">
        <v>78</v>
      </c>
      <c r="R39" s="137"/>
      <c r="S39" s="137"/>
      <c r="T39" s="137"/>
      <c r="U39" s="14"/>
    </row>
    <row r="40" spans="1:21" ht="16.8" x14ac:dyDescent="0.4">
      <c r="A40" s="75" t="s">
        <v>370</v>
      </c>
      <c r="B40" s="86">
        <v>46056</v>
      </c>
      <c r="C40" s="86" t="str">
        <f t="shared" ca="1" si="0"/>
        <v>Concluido</v>
      </c>
      <c r="D40" s="73" t="s">
        <v>141</v>
      </c>
      <c r="E40" s="16" t="s">
        <v>317</v>
      </c>
      <c r="F40" s="16" t="s">
        <v>318</v>
      </c>
      <c r="G40" s="16" t="s">
        <v>70</v>
      </c>
      <c r="H40" s="15" t="s">
        <v>319</v>
      </c>
      <c r="I40" s="16" t="s">
        <v>320</v>
      </c>
      <c r="J40" s="16" t="str">
        <f t="shared" si="1"/>
        <v>CP</v>
      </c>
      <c r="K40" s="130" t="s">
        <v>371</v>
      </c>
      <c r="L40" s="80" t="s">
        <v>66</v>
      </c>
      <c r="M40" s="80" t="str">
        <f>IFERROR(IF(OR(VLOOKUP(A40,Adjudicacion!A:N,14,0)=0, VLOOKUP(A40,Adjudicacion!A:N,14,0)=""), L40, VLOOKUP(A40,Adjudicacion!A:N,14,0)), L40)</f>
        <v>Concluido</v>
      </c>
      <c r="N40" s="81" t="s">
        <v>76</v>
      </c>
      <c r="O40" s="109">
        <v>580000</v>
      </c>
      <c r="P40" s="93" t="s">
        <v>372</v>
      </c>
      <c r="Q40" s="16" t="s">
        <v>78</v>
      </c>
      <c r="R40" s="137"/>
      <c r="S40" s="137"/>
      <c r="T40" s="137"/>
      <c r="U40" s="14"/>
    </row>
    <row r="41" spans="1:21" ht="16.8" x14ac:dyDescent="0.4">
      <c r="A41" s="75" t="s">
        <v>373</v>
      </c>
      <c r="B41" s="86">
        <v>46057</v>
      </c>
      <c r="C41" s="86" t="str">
        <f t="shared" ca="1" si="0"/>
        <v>Rechazado</v>
      </c>
      <c r="D41" s="73" t="s">
        <v>141</v>
      </c>
      <c r="E41" s="16" t="s">
        <v>134</v>
      </c>
      <c r="F41" s="16" t="s">
        <v>135</v>
      </c>
      <c r="G41" s="16" t="s">
        <v>70</v>
      </c>
      <c r="H41" s="15" t="s">
        <v>142</v>
      </c>
      <c r="I41" s="16" t="s">
        <v>143</v>
      </c>
      <c r="J41" s="16" t="str">
        <f t="shared" si="1"/>
        <v/>
      </c>
      <c r="K41" s="130">
        <v>0</v>
      </c>
      <c r="L41" s="82" t="s">
        <v>133</v>
      </c>
      <c r="M41" s="82" t="str">
        <f>IFERROR(IF(OR(VLOOKUP(A41,Adjudicacion!A:N,14,0)=0, VLOOKUP(A41,Adjudicacion!A:N,14,0)=""), L41, VLOOKUP(A41,Adjudicacion!A:N,14,0)), L41)</f>
        <v>Rechazado</v>
      </c>
      <c r="N41" s="81" t="s">
        <v>76</v>
      </c>
      <c r="O41" s="110">
        <v>0</v>
      </c>
      <c r="P41" s="92" t="s">
        <v>374</v>
      </c>
      <c r="Q41" s="16" t="s">
        <v>78</v>
      </c>
      <c r="R41" s="137"/>
      <c r="S41" s="137"/>
      <c r="T41" s="137"/>
      <c r="U41" s="14"/>
    </row>
    <row r="42" spans="1:21" ht="16.8" x14ac:dyDescent="0.4">
      <c r="A42" s="16" t="s">
        <v>375</v>
      </c>
      <c r="B42" s="86">
        <v>46050</v>
      </c>
      <c r="C42" s="86" t="str">
        <f t="shared" ca="1" si="0"/>
        <v>Concluido</v>
      </c>
      <c r="D42" s="73" t="s">
        <v>141</v>
      </c>
      <c r="E42" s="16" t="s">
        <v>277</v>
      </c>
      <c r="F42" s="17" t="s">
        <v>278</v>
      </c>
      <c r="G42" s="16" t="s">
        <v>70</v>
      </c>
      <c r="H42" s="15" t="s">
        <v>287</v>
      </c>
      <c r="I42" s="15" t="s">
        <v>376</v>
      </c>
      <c r="J42" s="15" t="str">
        <f t="shared" si="1"/>
        <v>CP</v>
      </c>
      <c r="K42" s="131" t="s">
        <v>377</v>
      </c>
      <c r="L42" s="80" t="s">
        <v>66</v>
      </c>
      <c r="M42" s="80" t="str">
        <f>IFERROR(IF(OR(VLOOKUP(A42,Adjudicacion!A:N,14,0)=0, VLOOKUP(A42,Adjudicacion!A:N,14,0)=""), L42, VLOOKUP(A42,Adjudicacion!A:N,14,0)), L42)</f>
        <v>Concluido</v>
      </c>
      <c r="N42" s="81" t="s">
        <v>76</v>
      </c>
      <c r="O42" s="109">
        <v>580000</v>
      </c>
      <c r="P42" s="93" t="s">
        <v>378</v>
      </c>
      <c r="Q42" s="16" t="s">
        <v>78</v>
      </c>
      <c r="R42" s="137"/>
      <c r="S42" s="137"/>
      <c r="T42" s="137"/>
      <c r="U42" s="14"/>
    </row>
    <row r="43" spans="1:21" ht="16.8" x14ac:dyDescent="0.4">
      <c r="A43" s="74" t="s">
        <v>379</v>
      </c>
      <c r="B43" s="87">
        <v>46050</v>
      </c>
      <c r="C43" s="87" t="str">
        <f t="shared" ca="1" si="0"/>
        <v>Concluido</v>
      </c>
      <c r="D43" s="74" t="s">
        <v>141</v>
      </c>
      <c r="E43" s="74" t="s">
        <v>277</v>
      </c>
      <c r="F43" s="16" t="s">
        <v>380</v>
      </c>
      <c r="G43" s="74" t="s">
        <v>97</v>
      </c>
      <c r="H43" s="74" t="s">
        <v>116</v>
      </c>
      <c r="I43" s="74" t="s">
        <v>381</v>
      </c>
      <c r="J43" s="74" t="str">
        <f t="shared" si="1"/>
        <v>CP</v>
      </c>
      <c r="K43" s="130" t="s">
        <v>382</v>
      </c>
      <c r="L43" s="80" t="s">
        <v>66</v>
      </c>
      <c r="M43" s="80" t="str">
        <f>IFERROR(IF(OR(VLOOKUP(A43,Adjudicacion!A:N,14,0)=0, VLOOKUP(A43,Adjudicacion!A:N,14,0)=""), L43, VLOOKUP(A43,Adjudicacion!A:N,14,0)), L43)</f>
        <v>Concluido</v>
      </c>
      <c r="N43" s="81" t="s">
        <v>120</v>
      </c>
      <c r="O43" s="110">
        <v>263658</v>
      </c>
      <c r="P43" s="92" t="s">
        <v>383</v>
      </c>
      <c r="Q43" s="16" t="s">
        <v>78</v>
      </c>
      <c r="R43" s="137"/>
      <c r="S43" s="137"/>
      <c r="T43" s="137"/>
      <c r="U43" s="14"/>
    </row>
    <row r="44" spans="1:21" ht="16.8" x14ac:dyDescent="0.4">
      <c r="A44" s="74" t="s">
        <v>384</v>
      </c>
      <c r="B44" s="87">
        <v>46050</v>
      </c>
      <c r="C44" s="87" t="str">
        <f t="shared" ca="1" si="0"/>
        <v>Concluido</v>
      </c>
      <c r="D44" s="74" t="s">
        <v>141</v>
      </c>
      <c r="E44" s="74" t="s">
        <v>277</v>
      </c>
      <c r="F44" s="16" t="s">
        <v>380</v>
      </c>
      <c r="G44" s="74" t="s">
        <v>70</v>
      </c>
      <c r="H44" s="74" t="s">
        <v>385</v>
      </c>
      <c r="I44" s="15" t="s">
        <v>284</v>
      </c>
      <c r="J44" s="15" t="str">
        <f t="shared" si="1"/>
        <v>CP</v>
      </c>
      <c r="K44" s="130" t="s">
        <v>386</v>
      </c>
      <c r="L44" s="80" t="s">
        <v>66</v>
      </c>
      <c r="M44" s="80" t="str">
        <f>IFERROR(IF(OR(VLOOKUP(A44,Adjudicacion!A:N,14,0)=0, VLOOKUP(A44,Adjudicacion!A:N,14,0)=""), L44, VLOOKUP(A44,Adjudicacion!A:N,14,0)), L44)</f>
        <v>Concluido</v>
      </c>
      <c r="N44" s="81" t="s">
        <v>76</v>
      </c>
      <c r="O44" s="109">
        <v>324788</v>
      </c>
      <c r="P44" s="93" t="s">
        <v>387</v>
      </c>
      <c r="Q44" s="16" t="s">
        <v>78</v>
      </c>
      <c r="R44" s="137"/>
      <c r="S44" s="137"/>
      <c r="T44" s="137"/>
      <c r="U44" s="14"/>
    </row>
    <row r="45" spans="1:21" ht="16.8" x14ac:dyDescent="0.4">
      <c r="A45" s="74" t="s">
        <v>388</v>
      </c>
      <c r="B45" s="87">
        <v>46050</v>
      </c>
      <c r="C45" s="87" t="str">
        <f t="shared" ca="1" si="0"/>
        <v>Concluido</v>
      </c>
      <c r="D45" s="74" t="s">
        <v>141</v>
      </c>
      <c r="E45" s="74" t="s">
        <v>277</v>
      </c>
      <c r="F45" s="16" t="s">
        <v>380</v>
      </c>
      <c r="G45" s="74" t="s">
        <v>70</v>
      </c>
      <c r="H45" s="74" t="s">
        <v>127</v>
      </c>
      <c r="I45" s="74" t="s">
        <v>389</v>
      </c>
      <c r="J45" s="74" t="str">
        <f t="shared" si="1"/>
        <v>CP</v>
      </c>
      <c r="K45" s="130" t="s">
        <v>390</v>
      </c>
      <c r="L45" s="80" t="s">
        <v>66</v>
      </c>
      <c r="M45" s="80" t="str">
        <f>IFERROR(IF(OR(VLOOKUP(A45,Adjudicacion!A:N,14,0)=0, VLOOKUP(A45,Adjudicacion!A:N,14,0)=""), L45, VLOOKUP(A45,Adjudicacion!A:N,14,0)), L45)</f>
        <v>Concluido</v>
      </c>
      <c r="N45" s="81" t="s">
        <v>76</v>
      </c>
      <c r="O45" s="110">
        <v>398860</v>
      </c>
      <c r="P45" s="92" t="s">
        <v>391</v>
      </c>
      <c r="Q45" s="16" t="s">
        <v>78</v>
      </c>
      <c r="R45" s="137"/>
      <c r="S45" s="137"/>
      <c r="T45" s="137"/>
      <c r="U45" s="14"/>
    </row>
    <row r="46" spans="1:21" ht="16.8" x14ac:dyDescent="0.4">
      <c r="A46" s="74" t="s">
        <v>392</v>
      </c>
      <c r="B46" s="87">
        <v>46050</v>
      </c>
      <c r="C46" s="87" t="str">
        <f t="shared" ca="1" si="0"/>
        <v>Concluido</v>
      </c>
      <c r="D46" s="74" t="s">
        <v>141</v>
      </c>
      <c r="E46" s="74" t="s">
        <v>277</v>
      </c>
      <c r="F46" s="16" t="s">
        <v>380</v>
      </c>
      <c r="G46" s="74" t="s">
        <v>97</v>
      </c>
      <c r="H46" s="74" t="s">
        <v>116</v>
      </c>
      <c r="I46" s="74" t="s">
        <v>381</v>
      </c>
      <c r="J46" s="74" t="str">
        <f t="shared" si="1"/>
        <v>CP</v>
      </c>
      <c r="K46" s="130" t="s">
        <v>393</v>
      </c>
      <c r="L46" s="80" t="s">
        <v>66</v>
      </c>
      <c r="M46" s="80" t="str">
        <f>IFERROR(IF(OR(VLOOKUP(A46,Adjudicacion!A:N,14,0)=0, VLOOKUP(A46,Adjudicacion!A:N,14,0)=""), L46, VLOOKUP(A46,Adjudicacion!A:N,14,0)), L46)</f>
        <v>Concluido</v>
      </c>
      <c r="N46" s="100" t="s">
        <v>120</v>
      </c>
      <c r="O46" s="109">
        <v>263658</v>
      </c>
      <c r="P46" s="93" t="s">
        <v>394</v>
      </c>
      <c r="Q46" s="16" t="s">
        <v>78</v>
      </c>
      <c r="R46" s="137"/>
      <c r="S46" s="137"/>
      <c r="T46" s="137"/>
      <c r="U46" s="14"/>
    </row>
    <row r="47" spans="1:21" ht="16.8" x14ac:dyDescent="0.4">
      <c r="A47" s="74" t="s">
        <v>395</v>
      </c>
      <c r="B47" s="87">
        <v>46051</v>
      </c>
      <c r="C47" s="87" t="str">
        <f t="shared" ca="1" si="0"/>
        <v>Concluido</v>
      </c>
      <c r="D47" s="74" t="s">
        <v>141</v>
      </c>
      <c r="E47" s="74" t="s">
        <v>317</v>
      </c>
      <c r="F47" s="16" t="s">
        <v>396</v>
      </c>
      <c r="G47" s="74" t="s">
        <v>70</v>
      </c>
      <c r="H47" s="74" t="s">
        <v>287</v>
      </c>
      <c r="I47" s="74" t="s">
        <v>376</v>
      </c>
      <c r="J47" s="74" t="str">
        <f t="shared" si="1"/>
        <v/>
      </c>
      <c r="K47" s="130" t="s">
        <v>397</v>
      </c>
      <c r="L47" s="80" t="s">
        <v>66</v>
      </c>
      <c r="M47" s="80" t="str">
        <f>IFERROR(IF(OR(VLOOKUP(A47,Adjudicacion!A:N,14,0)=0, VLOOKUP(A47,Adjudicacion!A:N,14,0)=""), L47, VLOOKUP(A47,Adjudicacion!A:N,14,0)), L47)</f>
        <v>Adjudicado</v>
      </c>
      <c r="N47" s="81" t="s">
        <v>76</v>
      </c>
      <c r="O47" s="110">
        <v>0</v>
      </c>
      <c r="P47" s="92" t="s">
        <v>398</v>
      </c>
      <c r="Q47" s="16" t="s">
        <v>78</v>
      </c>
      <c r="R47" s="137"/>
      <c r="S47" s="137"/>
      <c r="T47" s="137"/>
      <c r="U47" s="14"/>
    </row>
    <row r="48" spans="1:21" ht="16.8" x14ac:dyDescent="0.4">
      <c r="A48" s="74" t="s">
        <v>408</v>
      </c>
      <c r="B48" s="87">
        <v>46051</v>
      </c>
      <c r="C48" s="87" t="str">
        <f t="shared" ca="1" si="0"/>
        <v>Concluido</v>
      </c>
      <c r="D48" s="74" t="s">
        <v>141</v>
      </c>
      <c r="E48" s="74" t="s">
        <v>317</v>
      </c>
      <c r="F48" s="16" t="s">
        <v>396</v>
      </c>
      <c r="G48" s="74" t="s">
        <v>70</v>
      </c>
      <c r="H48" s="74" t="s">
        <v>142</v>
      </c>
      <c r="I48" s="74" t="s">
        <v>143</v>
      </c>
      <c r="J48" s="74" t="str">
        <f t="shared" si="1"/>
        <v/>
      </c>
      <c r="K48" s="130" t="s">
        <v>409</v>
      </c>
      <c r="L48" s="80" t="s">
        <v>66</v>
      </c>
      <c r="M48" s="80" t="str">
        <f>IFERROR(IF(OR(VLOOKUP(A48,Adjudicacion!A:N,14,0)=0, VLOOKUP(A48,Adjudicacion!A:N,14,0)=""), L48, VLOOKUP(A48,Adjudicacion!A:N,14,0)), L48)</f>
        <v>Adjudicado</v>
      </c>
      <c r="N48" s="81" t="s">
        <v>76</v>
      </c>
      <c r="O48" s="109">
        <v>0</v>
      </c>
      <c r="P48" s="93" t="s">
        <v>410</v>
      </c>
      <c r="Q48" s="16" t="s">
        <v>78</v>
      </c>
      <c r="R48" s="137"/>
      <c r="S48" s="137"/>
      <c r="T48" s="137"/>
      <c r="U48" s="14"/>
    </row>
    <row r="49" spans="1:21" ht="16.8" x14ac:dyDescent="0.4">
      <c r="A49" s="139" t="s">
        <v>420</v>
      </c>
      <c r="B49" s="87">
        <v>46051</v>
      </c>
      <c r="C49" s="87" t="str">
        <f t="shared" ca="1" si="0"/>
        <v>Concluido</v>
      </c>
      <c r="D49" s="74" t="s">
        <v>141</v>
      </c>
      <c r="E49" s="74" t="s">
        <v>317</v>
      </c>
      <c r="F49" s="16" t="s">
        <v>396</v>
      </c>
      <c r="G49" s="74" t="s">
        <v>70</v>
      </c>
      <c r="H49" s="74" t="s">
        <v>142</v>
      </c>
      <c r="I49" s="74" t="s">
        <v>143</v>
      </c>
      <c r="J49" s="74" t="str">
        <f t="shared" si="1"/>
        <v/>
      </c>
      <c r="K49" s="130" t="s">
        <v>409</v>
      </c>
      <c r="L49" s="80" t="s">
        <v>66</v>
      </c>
      <c r="M49" s="80" t="str">
        <f>IFERROR(IF(OR(VLOOKUP(A49,Adjudicacion!A:N,14,0)=0, VLOOKUP(A49,Adjudicacion!A:N,14,0)=""), L49, VLOOKUP(A49,Adjudicacion!A:N,14,0)), L49)</f>
        <v>Desierta</v>
      </c>
      <c r="N49" s="81" t="s">
        <v>76</v>
      </c>
      <c r="O49" s="109">
        <v>0</v>
      </c>
      <c r="P49" s="93" t="s">
        <v>410</v>
      </c>
      <c r="Q49" s="16" t="s">
        <v>78</v>
      </c>
      <c r="R49" s="137"/>
      <c r="S49" s="137"/>
      <c r="T49" s="137"/>
      <c r="U49" s="14"/>
    </row>
    <row r="50" spans="1:21" ht="16.8" x14ac:dyDescent="0.4">
      <c r="A50" s="74" t="s">
        <v>423</v>
      </c>
      <c r="B50" s="87">
        <v>46051</v>
      </c>
      <c r="C50" s="87" t="str">
        <f t="shared" ca="1" si="0"/>
        <v>Concluido</v>
      </c>
      <c r="D50" s="74" t="s">
        <v>141</v>
      </c>
      <c r="E50" s="74" t="s">
        <v>317</v>
      </c>
      <c r="F50" s="16" t="s">
        <v>396</v>
      </c>
      <c r="G50" s="74" t="s">
        <v>70</v>
      </c>
      <c r="H50" s="74" t="s">
        <v>142</v>
      </c>
      <c r="I50" s="74" t="s">
        <v>143</v>
      </c>
      <c r="J50" s="74" t="str">
        <f t="shared" si="1"/>
        <v/>
      </c>
      <c r="K50" s="130" t="s">
        <v>424</v>
      </c>
      <c r="L50" s="80" t="s">
        <v>66</v>
      </c>
      <c r="M50" s="80" t="str">
        <f>IFERROR(IF(OR(VLOOKUP(A50,Adjudicacion!A:N,14,0)=0, VLOOKUP(A50,Adjudicacion!A:N,14,0)=""), L50, VLOOKUP(A50,Adjudicacion!A:N,14,0)), L50)</f>
        <v>Adjudicado</v>
      </c>
      <c r="N50" s="81" t="s">
        <v>76</v>
      </c>
      <c r="O50" s="110">
        <v>0</v>
      </c>
      <c r="P50" s="92" t="s">
        <v>425</v>
      </c>
      <c r="Q50" s="16" t="s">
        <v>78</v>
      </c>
      <c r="R50" s="137"/>
      <c r="S50" s="137"/>
      <c r="T50" s="137"/>
      <c r="U50" s="14"/>
    </row>
    <row r="51" spans="1:21" ht="16.8" x14ac:dyDescent="0.4">
      <c r="A51" s="74" t="s">
        <v>433</v>
      </c>
      <c r="B51" s="87">
        <v>46051</v>
      </c>
      <c r="C51" s="87" t="str">
        <f t="shared" ca="1" si="0"/>
        <v>Concluido</v>
      </c>
      <c r="D51" s="74" t="s">
        <v>141</v>
      </c>
      <c r="E51" s="74" t="s">
        <v>317</v>
      </c>
      <c r="F51" s="16" t="s">
        <v>396</v>
      </c>
      <c r="G51" s="74" t="s">
        <v>97</v>
      </c>
      <c r="H51" s="15" t="s">
        <v>98</v>
      </c>
      <c r="I51" s="15" t="s">
        <v>434</v>
      </c>
      <c r="J51" s="15" t="str">
        <f t="shared" si="1"/>
        <v/>
      </c>
      <c r="K51" s="130" t="s">
        <v>435</v>
      </c>
      <c r="L51" s="80" t="s">
        <v>66</v>
      </c>
      <c r="M51" s="80" t="str">
        <f>IFERROR(IF(OR(VLOOKUP(A51,Adjudicacion!A:N,14,0)=0, VLOOKUP(A51,Adjudicacion!A:N,14,0)=""), L51, VLOOKUP(A51,Adjudicacion!A:N,14,0)), L51)</f>
        <v>Adjudicado</v>
      </c>
      <c r="N51" s="81" t="s">
        <v>120</v>
      </c>
      <c r="O51" s="109">
        <v>0</v>
      </c>
      <c r="P51" s="93" t="s">
        <v>436</v>
      </c>
      <c r="Q51" s="16" t="s">
        <v>78</v>
      </c>
      <c r="R51" s="137"/>
      <c r="S51" s="137"/>
      <c r="T51" s="137"/>
      <c r="U51" s="14"/>
    </row>
    <row r="52" spans="1:21" ht="16.8" x14ac:dyDescent="0.4">
      <c r="A52" s="74" t="s">
        <v>444</v>
      </c>
      <c r="B52" s="87">
        <v>46051</v>
      </c>
      <c r="C52" s="87" t="str">
        <f t="shared" ca="1" si="0"/>
        <v>Concluido</v>
      </c>
      <c r="D52" s="74" t="s">
        <v>141</v>
      </c>
      <c r="E52" s="74" t="s">
        <v>317</v>
      </c>
      <c r="F52" s="16" t="s">
        <v>396</v>
      </c>
      <c r="G52" s="74" t="s">
        <v>70</v>
      </c>
      <c r="H52" s="74" t="s">
        <v>127</v>
      </c>
      <c r="I52" s="74" t="s">
        <v>235</v>
      </c>
      <c r="J52" s="74" t="str">
        <f t="shared" si="1"/>
        <v/>
      </c>
      <c r="K52" s="130" t="s">
        <v>445</v>
      </c>
      <c r="L52" s="80" t="s">
        <v>66</v>
      </c>
      <c r="M52" s="80" t="str">
        <f>IFERROR(IF(OR(VLOOKUP(A52,Adjudicacion!A:N,14,0)=0, VLOOKUP(A52,Adjudicacion!A:N,14,0)=""), L52, VLOOKUP(A52,Adjudicacion!A:N,14,0)), L52)</f>
        <v>Adjudicado</v>
      </c>
      <c r="N52" s="81" t="s">
        <v>76</v>
      </c>
      <c r="O52" s="110">
        <v>0</v>
      </c>
      <c r="P52" s="92" t="s">
        <v>446</v>
      </c>
      <c r="Q52" s="16" t="s">
        <v>78</v>
      </c>
      <c r="R52" s="137"/>
      <c r="S52" s="137"/>
      <c r="T52" s="137"/>
      <c r="U52" s="14"/>
    </row>
    <row r="53" spans="1:21" ht="16.8" x14ac:dyDescent="0.4">
      <c r="A53" s="74" t="s">
        <v>456</v>
      </c>
      <c r="B53" s="87">
        <v>46052</v>
      </c>
      <c r="C53" s="87" t="str">
        <f t="shared" ca="1" si="0"/>
        <v>Concluido</v>
      </c>
      <c r="D53" s="74" t="s">
        <v>141</v>
      </c>
      <c r="E53" s="74" t="s">
        <v>262</v>
      </c>
      <c r="F53" s="16" t="s">
        <v>396</v>
      </c>
      <c r="G53" s="74" t="s">
        <v>70</v>
      </c>
      <c r="H53" s="74" t="s">
        <v>142</v>
      </c>
      <c r="I53" s="74" t="s">
        <v>263</v>
      </c>
      <c r="J53" s="74" t="str">
        <f t="shared" si="1"/>
        <v>CP</v>
      </c>
      <c r="K53" s="130" t="s">
        <v>457</v>
      </c>
      <c r="L53" s="80" t="s">
        <v>66</v>
      </c>
      <c r="M53" s="80" t="str">
        <f>IFERROR(IF(OR(VLOOKUP(A53,Adjudicacion!A:N,14,0)=0, VLOOKUP(A53,Adjudicacion!A:N,14,0)=""), L53, VLOOKUP(A53,Adjudicacion!A:N,14,0)), L53)</f>
        <v>Concluido</v>
      </c>
      <c r="N53" s="81" t="s">
        <v>76</v>
      </c>
      <c r="O53" s="109">
        <v>350000</v>
      </c>
      <c r="P53" s="93" t="s">
        <v>458</v>
      </c>
      <c r="Q53" s="16" t="s">
        <v>78</v>
      </c>
      <c r="R53" s="137"/>
      <c r="S53" s="137"/>
      <c r="T53" s="137"/>
      <c r="U53" s="14"/>
    </row>
    <row r="54" spans="1:21" ht="16.8" x14ac:dyDescent="0.4">
      <c r="A54" s="74" t="s">
        <v>459</v>
      </c>
      <c r="B54" s="87">
        <v>46052</v>
      </c>
      <c r="C54" s="87" t="str">
        <f t="shared" ca="1" si="0"/>
        <v>Concluido</v>
      </c>
      <c r="D54" s="74" t="s">
        <v>141</v>
      </c>
      <c r="E54" s="74" t="s">
        <v>214</v>
      </c>
      <c r="F54" s="16" t="s">
        <v>460</v>
      </c>
      <c r="G54" s="74" t="s">
        <v>70</v>
      </c>
      <c r="H54" s="74" t="s">
        <v>216</v>
      </c>
      <c r="I54" s="74" t="s">
        <v>299</v>
      </c>
      <c r="J54" s="74" t="str">
        <f t="shared" si="1"/>
        <v>LPNP</v>
      </c>
      <c r="K54" s="130" t="s">
        <v>461</v>
      </c>
      <c r="L54" s="80" t="s">
        <v>66</v>
      </c>
      <c r="M54" s="80" t="str">
        <f>IFERROR(IF(OR(VLOOKUP(A54,Adjudicacion!A:N,14,0)=0, VLOOKUP(A54,Adjudicacion!A:N,14,0)=""), L54, VLOOKUP(A54,Adjudicacion!A:N,14,0)), L54)</f>
        <v>Adjudicado</v>
      </c>
      <c r="N54" s="81" t="s">
        <v>76</v>
      </c>
      <c r="O54" s="110">
        <v>33900068.869999997</v>
      </c>
      <c r="P54" s="92" t="s">
        <v>462</v>
      </c>
      <c r="Q54" s="16" t="s">
        <v>78</v>
      </c>
      <c r="R54" s="137"/>
      <c r="S54" s="137"/>
      <c r="T54" s="137"/>
      <c r="U54" s="14"/>
    </row>
    <row r="55" spans="1:21" ht="16.8" x14ac:dyDescent="0.4">
      <c r="A55" s="74" t="s">
        <v>470</v>
      </c>
      <c r="B55" s="87">
        <v>46056</v>
      </c>
      <c r="C55" s="87" t="str">
        <f t="shared" ca="1" si="0"/>
        <v>Rechazado</v>
      </c>
      <c r="D55" s="74" t="s">
        <v>141</v>
      </c>
      <c r="E55" s="74" t="s">
        <v>277</v>
      </c>
      <c r="F55" s="16" t="s">
        <v>380</v>
      </c>
      <c r="G55" s="74" t="s">
        <v>70</v>
      </c>
      <c r="H55" s="74" t="s">
        <v>71</v>
      </c>
      <c r="I55" s="74" t="s">
        <v>471</v>
      </c>
      <c r="J55" s="74" t="str">
        <f t="shared" si="1"/>
        <v>LPNP</v>
      </c>
      <c r="K55" s="130">
        <v>0</v>
      </c>
      <c r="L55" s="82" t="s">
        <v>133</v>
      </c>
      <c r="M55" s="82" t="str">
        <f>IFERROR(IF(OR(VLOOKUP(A55,Adjudicacion!A:N,14,0)=0, VLOOKUP(A55,Adjudicacion!A:N,14,0)=""), L55, VLOOKUP(A55,Adjudicacion!A:N,14,0)), L55)</f>
        <v>Rechazado</v>
      </c>
      <c r="N55" s="81" t="s">
        <v>76</v>
      </c>
      <c r="O55" s="109">
        <v>128449920.90000001</v>
      </c>
      <c r="P55" s="93" t="s">
        <v>472</v>
      </c>
      <c r="Q55" s="16" t="s">
        <v>78</v>
      </c>
      <c r="R55" s="137"/>
      <c r="S55" s="137"/>
      <c r="T55" s="137"/>
      <c r="U55" s="14"/>
    </row>
    <row r="56" spans="1:21" ht="16.8" x14ac:dyDescent="0.4">
      <c r="A56" s="74" t="s">
        <v>473</v>
      </c>
      <c r="B56" s="87">
        <v>46050</v>
      </c>
      <c r="C56" s="87" t="str">
        <f t="shared" ca="1" si="0"/>
        <v>Concluido</v>
      </c>
      <c r="D56" s="74" t="s">
        <v>141</v>
      </c>
      <c r="E56" s="74" t="s">
        <v>317</v>
      </c>
      <c r="F56" s="16" t="s">
        <v>396</v>
      </c>
      <c r="G56" s="74" t="s">
        <v>70</v>
      </c>
      <c r="H56" s="74" t="s">
        <v>287</v>
      </c>
      <c r="I56" s="74" t="s">
        <v>474</v>
      </c>
      <c r="J56" s="74" t="str">
        <f t="shared" si="1"/>
        <v>LPNP</v>
      </c>
      <c r="K56" s="130" t="s">
        <v>475</v>
      </c>
      <c r="L56" s="80" t="s">
        <v>66</v>
      </c>
      <c r="M56" s="80" t="str">
        <f>IFERROR(IF(OR(VLOOKUP(A56,Adjudicacion!A:N,14,0)=0, VLOOKUP(A56,Adjudicacion!A:N,14,0)=""), L56, VLOOKUP(A56,Adjudicacion!A:N,14,0)), L56)</f>
        <v>Adjudicado</v>
      </c>
      <c r="N56" s="81" t="s">
        <v>76</v>
      </c>
      <c r="O56" s="110">
        <v>633856081.24000001</v>
      </c>
      <c r="P56" s="92" t="s">
        <v>476</v>
      </c>
      <c r="Q56" s="16" t="s">
        <v>78</v>
      </c>
      <c r="R56" s="137"/>
      <c r="S56" s="137"/>
      <c r="T56" s="137"/>
      <c r="U56" s="14"/>
    </row>
    <row r="57" spans="1:21" ht="16.8" x14ac:dyDescent="0.4">
      <c r="A57" s="74" t="s">
        <v>485</v>
      </c>
      <c r="B57" s="87">
        <v>46057</v>
      </c>
      <c r="C57" s="87" t="str">
        <f t="shared" ca="1" si="0"/>
        <v>Concluido</v>
      </c>
      <c r="D57" s="74" t="s">
        <v>141</v>
      </c>
      <c r="E57" s="74" t="s">
        <v>277</v>
      </c>
      <c r="F57" s="16" t="s">
        <v>486</v>
      </c>
      <c r="G57" s="74" t="s">
        <v>70</v>
      </c>
      <c r="H57" s="74" t="s">
        <v>127</v>
      </c>
      <c r="I57" s="74" t="s">
        <v>128</v>
      </c>
      <c r="J57" s="74" t="str">
        <f t="shared" si="1"/>
        <v>CP</v>
      </c>
      <c r="K57" s="130">
        <v>4466</v>
      </c>
      <c r="L57" s="80" t="s">
        <v>66</v>
      </c>
      <c r="M57" s="80" t="str">
        <f>IFERROR(IF(OR(VLOOKUP(A57,Adjudicacion!A:N,14,0)=0, VLOOKUP(A57,Adjudicacion!A:N,14,0)=""), L57, VLOOKUP(A57,Adjudicacion!A:N,14,0)), L57)</f>
        <v>Concluido</v>
      </c>
      <c r="N57" s="81" t="s">
        <v>76</v>
      </c>
      <c r="O57" s="109">
        <v>35700</v>
      </c>
      <c r="P57" s="93" t="s">
        <v>488</v>
      </c>
      <c r="Q57" s="16" t="s">
        <v>78</v>
      </c>
      <c r="R57" s="137"/>
      <c r="S57" s="137"/>
      <c r="T57" s="137"/>
      <c r="U57" s="14"/>
    </row>
    <row r="58" spans="1:21" ht="16.8" x14ac:dyDescent="0.4">
      <c r="A58" s="74" t="s">
        <v>489</v>
      </c>
      <c r="B58" s="87">
        <v>46057</v>
      </c>
      <c r="C58" s="87" t="str">
        <f t="shared" ca="1" si="0"/>
        <v>Concluido</v>
      </c>
      <c r="D58" s="74" t="s">
        <v>141</v>
      </c>
      <c r="E58" s="74" t="s">
        <v>277</v>
      </c>
      <c r="F58" s="16" t="s">
        <v>486</v>
      </c>
      <c r="G58" s="74" t="s">
        <v>70</v>
      </c>
      <c r="H58" s="74" t="s">
        <v>127</v>
      </c>
      <c r="I58" s="74" t="s">
        <v>389</v>
      </c>
      <c r="J58" s="74" t="str">
        <f t="shared" si="1"/>
        <v>CP</v>
      </c>
      <c r="K58" s="130" t="s">
        <v>490</v>
      </c>
      <c r="L58" s="80" t="s">
        <v>66</v>
      </c>
      <c r="M58" s="80" t="str">
        <f>IFERROR(IF(OR(VLOOKUP(A58,Adjudicacion!A:N,14,0)=0, VLOOKUP(A58,Adjudicacion!A:N,14,0)=""), L58, VLOOKUP(A58,Adjudicacion!A:N,14,0)), L58)</f>
        <v>Concluido</v>
      </c>
      <c r="N58" s="81" t="s">
        <v>76</v>
      </c>
      <c r="O58" s="110">
        <v>41895</v>
      </c>
      <c r="P58" s="92" t="s">
        <v>491</v>
      </c>
      <c r="Q58" s="16" t="s">
        <v>78</v>
      </c>
      <c r="R58" s="137"/>
      <c r="S58" s="137"/>
      <c r="T58" s="137"/>
      <c r="U58" s="14"/>
    </row>
    <row r="59" spans="1:21" ht="16.8" x14ac:dyDescent="0.4">
      <c r="A59" s="74" t="s">
        <v>492</v>
      </c>
      <c r="B59" s="87">
        <v>46057</v>
      </c>
      <c r="C59" s="87" t="str">
        <f t="shared" ca="1" si="0"/>
        <v>Concluido</v>
      </c>
      <c r="D59" s="74" t="s">
        <v>141</v>
      </c>
      <c r="E59" s="74" t="s">
        <v>277</v>
      </c>
      <c r="F59" s="16" t="s">
        <v>486</v>
      </c>
      <c r="G59" s="74" t="s">
        <v>70</v>
      </c>
      <c r="H59" s="74" t="s">
        <v>127</v>
      </c>
      <c r="I59" s="74" t="s">
        <v>389</v>
      </c>
      <c r="J59" s="74" t="str">
        <f t="shared" si="1"/>
        <v>CP</v>
      </c>
      <c r="K59" s="130" t="s">
        <v>493</v>
      </c>
      <c r="L59" s="80" t="s">
        <v>66</v>
      </c>
      <c r="M59" s="80" t="str">
        <f>IFERROR(IF(OR(VLOOKUP(A59,Adjudicacion!A:N,14,0)=0, VLOOKUP(A59,Adjudicacion!A:N,14,0)=""), L59, VLOOKUP(A59,Adjudicacion!A:N,14,0)), L59)</f>
        <v>Concluido</v>
      </c>
      <c r="N59" s="81" t="s">
        <v>76</v>
      </c>
      <c r="O59" s="109">
        <v>14301</v>
      </c>
      <c r="P59" s="93" t="s">
        <v>494</v>
      </c>
      <c r="Q59" s="16" t="s">
        <v>78</v>
      </c>
      <c r="R59" s="137"/>
      <c r="S59" s="137"/>
      <c r="T59" s="137"/>
      <c r="U59" s="14"/>
    </row>
    <row r="60" spans="1:21" ht="16.8" x14ac:dyDescent="0.4">
      <c r="A60" s="74" t="s">
        <v>495</v>
      </c>
      <c r="B60" s="87">
        <v>46057</v>
      </c>
      <c r="C60" s="87" t="str">
        <f t="shared" ca="1" si="0"/>
        <v>Concluido</v>
      </c>
      <c r="D60" s="74" t="s">
        <v>141</v>
      </c>
      <c r="E60" s="74" t="s">
        <v>277</v>
      </c>
      <c r="F60" s="16" t="s">
        <v>486</v>
      </c>
      <c r="G60" s="74" t="s">
        <v>70</v>
      </c>
      <c r="H60" s="74" t="s">
        <v>127</v>
      </c>
      <c r="I60" s="74" t="s">
        <v>389</v>
      </c>
      <c r="J60" s="74" t="str">
        <f t="shared" si="1"/>
        <v>CP</v>
      </c>
      <c r="K60" s="130" t="s">
        <v>496</v>
      </c>
      <c r="L60" s="80" t="s">
        <v>66</v>
      </c>
      <c r="M60" s="80" t="str">
        <f>IFERROR(IF(OR(VLOOKUP(A60,Adjudicacion!A:N,14,0)=0, VLOOKUP(A60,Adjudicacion!A:N,14,0)=""), L60, VLOOKUP(A60,Adjudicacion!A:N,14,0)), L60)</f>
        <v>Concluido</v>
      </c>
      <c r="N60" s="81" t="s">
        <v>76</v>
      </c>
      <c r="O60" s="110">
        <v>43835</v>
      </c>
      <c r="P60" s="92" t="s">
        <v>497</v>
      </c>
      <c r="Q60" s="16" t="s">
        <v>78</v>
      </c>
      <c r="R60" s="137"/>
      <c r="S60" s="137"/>
      <c r="T60" s="137"/>
      <c r="U60" s="14"/>
    </row>
    <row r="61" spans="1:21" ht="16.8" x14ac:dyDescent="0.4">
      <c r="A61" s="74" t="s">
        <v>498</v>
      </c>
      <c r="B61" s="87">
        <v>46057</v>
      </c>
      <c r="C61" s="87" t="str">
        <f t="shared" ca="1" si="0"/>
        <v>Concluido</v>
      </c>
      <c r="D61" s="74" t="s">
        <v>141</v>
      </c>
      <c r="E61" s="74" t="s">
        <v>214</v>
      </c>
      <c r="F61" s="16" t="s">
        <v>460</v>
      </c>
      <c r="G61" s="74" t="s">
        <v>97</v>
      </c>
      <c r="H61" s="74" t="s">
        <v>250</v>
      </c>
      <c r="I61" s="74" t="s">
        <v>499</v>
      </c>
      <c r="J61" s="74" t="str">
        <f t="shared" si="1"/>
        <v>LPNP</v>
      </c>
      <c r="K61" s="130" t="s">
        <v>500</v>
      </c>
      <c r="L61" s="80" t="s">
        <v>66</v>
      </c>
      <c r="M61" s="80" t="str">
        <f>IFERROR(IF(OR(VLOOKUP(A61,Adjudicacion!A:N,14,0)=0, VLOOKUP(A61,Adjudicacion!A:N,14,0)=""), L61, VLOOKUP(A61,Adjudicacion!A:N,14,0)), L61)</f>
        <v>Adjudicado</v>
      </c>
      <c r="N61" s="81" t="s">
        <v>120</v>
      </c>
      <c r="O61" s="109">
        <v>11908085</v>
      </c>
      <c r="P61" s="93" t="s">
        <v>501</v>
      </c>
      <c r="Q61" s="16" t="s">
        <v>78</v>
      </c>
      <c r="R61" s="137"/>
      <c r="S61" s="137"/>
      <c r="T61" s="137"/>
      <c r="U61" s="14"/>
    </row>
    <row r="62" spans="1:21" ht="16.8" x14ac:dyDescent="0.4">
      <c r="A62" s="74" t="s">
        <v>511</v>
      </c>
      <c r="B62" s="87">
        <v>46057</v>
      </c>
      <c r="C62" s="87" t="str">
        <f t="shared" ca="1" si="0"/>
        <v>Concluido</v>
      </c>
      <c r="D62" s="74" t="s">
        <v>141</v>
      </c>
      <c r="E62" s="74" t="s">
        <v>214</v>
      </c>
      <c r="F62" s="16" t="s">
        <v>460</v>
      </c>
      <c r="G62" s="74" t="s">
        <v>97</v>
      </c>
      <c r="H62" s="74" t="s">
        <v>250</v>
      </c>
      <c r="I62" s="74" t="s">
        <v>251</v>
      </c>
      <c r="J62" s="74" t="str">
        <f t="shared" si="1"/>
        <v>LPNP</v>
      </c>
      <c r="K62" s="130" t="s">
        <v>512</v>
      </c>
      <c r="L62" s="80" t="s">
        <v>66</v>
      </c>
      <c r="M62" s="80" t="str">
        <f>IFERROR(IF(OR(VLOOKUP(A62,Adjudicacion!A:N,14,0)=0, VLOOKUP(A62,Adjudicacion!A:N,14,0)=""), L62, VLOOKUP(A62,Adjudicacion!A:N,14,0)), L62)</f>
        <v>Adjudicado</v>
      </c>
      <c r="N62" s="81" t="s">
        <v>120</v>
      </c>
      <c r="O62" s="110">
        <v>94508237</v>
      </c>
      <c r="P62" s="92" t="s">
        <v>513</v>
      </c>
      <c r="Q62" s="16" t="s">
        <v>78</v>
      </c>
      <c r="R62" s="137"/>
      <c r="S62" s="137"/>
      <c r="T62" s="137"/>
      <c r="U62" s="14"/>
    </row>
    <row r="63" spans="1:21" ht="16.8" x14ac:dyDescent="0.4">
      <c r="A63" s="74" t="s">
        <v>522</v>
      </c>
      <c r="B63" s="87">
        <v>46057</v>
      </c>
      <c r="C63" s="87" t="str">
        <f t="shared" ca="1" si="0"/>
        <v>Concluido</v>
      </c>
      <c r="D63" s="74" t="s">
        <v>141</v>
      </c>
      <c r="E63" s="74" t="s">
        <v>214</v>
      </c>
      <c r="F63" s="16" t="s">
        <v>460</v>
      </c>
      <c r="G63" s="74" t="s">
        <v>97</v>
      </c>
      <c r="H63" s="74" t="s">
        <v>250</v>
      </c>
      <c r="I63" s="74" t="s">
        <v>251</v>
      </c>
      <c r="J63" s="74" t="str">
        <f t="shared" si="1"/>
        <v>LPNP</v>
      </c>
      <c r="K63" s="130" t="s">
        <v>523</v>
      </c>
      <c r="L63" s="80" t="s">
        <v>66</v>
      </c>
      <c r="M63" s="80" t="str">
        <f>IFERROR(IF(OR(VLOOKUP(A63,Adjudicacion!A:N,14,0)=0, VLOOKUP(A63,Adjudicacion!A:N,14,0)=""), L63, VLOOKUP(A63,Adjudicacion!A:N,14,0)), L63)</f>
        <v>Adjudicado</v>
      </c>
      <c r="N63" s="81" t="s">
        <v>120</v>
      </c>
      <c r="O63" s="109">
        <v>293382230</v>
      </c>
      <c r="P63" s="93" t="s">
        <v>253</v>
      </c>
      <c r="Q63" s="16" t="s">
        <v>78</v>
      </c>
      <c r="R63" s="137"/>
      <c r="S63" s="137"/>
      <c r="T63" s="137"/>
      <c r="U63" s="14"/>
    </row>
    <row r="64" spans="1:21" ht="16.8" x14ac:dyDescent="0.4">
      <c r="A64" s="74" t="s">
        <v>532</v>
      </c>
      <c r="B64" s="87">
        <v>46058</v>
      </c>
      <c r="C64" s="87" t="str">
        <f t="shared" ca="1" si="0"/>
        <v>Concluido</v>
      </c>
      <c r="D64" s="74" t="s">
        <v>141</v>
      </c>
      <c r="E64" s="74" t="s">
        <v>277</v>
      </c>
      <c r="F64" s="16" t="s">
        <v>396</v>
      </c>
      <c r="G64" s="74" t="s">
        <v>70</v>
      </c>
      <c r="H64" s="74" t="s">
        <v>385</v>
      </c>
      <c r="I64" s="16" t="s">
        <v>533</v>
      </c>
      <c r="J64" s="16" t="str">
        <f t="shared" si="1"/>
        <v>CP</v>
      </c>
      <c r="K64" s="130" t="s">
        <v>386</v>
      </c>
      <c r="L64" s="80" t="s">
        <v>66</v>
      </c>
      <c r="M64" s="80" t="str">
        <f>IFERROR(IF(OR(VLOOKUP(A64,Adjudicacion!A:N,14,0)=0, VLOOKUP(A64,Adjudicacion!A:N,14,0)=""), L64, VLOOKUP(A64,Adjudicacion!A:N,14,0)), L64)</f>
        <v>Concluido</v>
      </c>
      <c r="N64" s="81" t="s">
        <v>76</v>
      </c>
      <c r="O64" s="110">
        <v>247052.25</v>
      </c>
      <c r="P64" s="92" t="s">
        <v>534</v>
      </c>
      <c r="Q64" s="16" t="s">
        <v>78</v>
      </c>
      <c r="R64" s="137"/>
      <c r="S64" s="137"/>
      <c r="T64" s="137"/>
      <c r="U64" s="14"/>
    </row>
    <row r="65" spans="1:21" ht="16.8" x14ac:dyDescent="0.4">
      <c r="A65" s="74" t="s">
        <v>535</v>
      </c>
      <c r="B65" s="87">
        <v>46058</v>
      </c>
      <c r="C65" s="87" t="str">
        <f t="shared" ca="1" si="0"/>
        <v>Concluido</v>
      </c>
      <c r="D65" s="74" t="s">
        <v>141</v>
      </c>
      <c r="E65" s="74" t="s">
        <v>262</v>
      </c>
      <c r="F65" s="16" t="s">
        <v>396</v>
      </c>
      <c r="G65" s="74" t="s">
        <v>70</v>
      </c>
      <c r="H65" s="74" t="s">
        <v>142</v>
      </c>
      <c r="I65" s="74" t="s">
        <v>536</v>
      </c>
      <c r="J65" s="74" t="str">
        <f t="shared" si="1"/>
        <v>CP</v>
      </c>
      <c r="K65" s="130" t="s">
        <v>537</v>
      </c>
      <c r="L65" s="80" t="s">
        <v>66</v>
      </c>
      <c r="M65" s="80" t="str">
        <f>IFERROR(IF(OR(VLOOKUP(A65,Adjudicacion!A:N,14,0)=0, VLOOKUP(A65,Adjudicacion!A:N,14,0)=""), L65, VLOOKUP(A65,Adjudicacion!A:N,14,0)), L65)</f>
        <v>Concluido</v>
      </c>
      <c r="N65" s="81" t="s">
        <v>76</v>
      </c>
      <c r="O65" s="109">
        <v>580000</v>
      </c>
      <c r="P65" s="93" t="s">
        <v>538</v>
      </c>
      <c r="Q65" s="16" t="s">
        <v>78</v>
      </c>
      <c r="R65" s="137"/>
      <c r="S65" s="137"/>
      <c r="T65" s="137"/>
      <c r="U65" s="14"/>
    </row>
    <row r="66" spans="1:21" ht="16.8" x14ac:dyDescent="0.4">
      <c r="A66" s="74" t="s">
        <v>539</v>
      </c>
      <c r="B66" s="87">
        <v>46059</v>
      </c>
      <c r="C66" s="87" t="str">
        <f t="shared" ca="1" si="0"/>
        <v>Concluido</v>
      </c>
      <c r="D66" s="74" t="s">
        <v>141</v>
      </c>
      <c r="E66" s="74" t="s">
        <v>134</v>
      </c>
      <c r="F66" s="16" t="s">
        <v>396</v>
      </c>
      <c r="G66" s="74" t="s">
        <v>70</v>
      </c>
      <c r="H66" s="74" t="s">
        <v>142</v>
      </c>
      <c r="I66" s="74" t="s">
        <v>143</v>
      </c>
      <c r="J66" s="74" t="str">
        <f t="shared" si="1"/>
        <v/>
      </c>
      <c r="K66" s="129" t="s">
        <v>540</v>
      </c>
      <c r="L66" s="80" t="s">
        <v>66</v>
      </c>
      <c r="M66" s="80" t="str">
        <f>IFERROR(IF(OR(VLOOKUP(A66,Adjudicacion!A:N,14,0)=0, VLOOKUP(A66,Adjudicacion!A:N,14,0)=""), L66, VLOOKUP(A66,Adjudicacion!A:N,14,0)), L66)</f>
        <v>Concluido</v>
      </c>
      <c r="N66" s="81" t="s">
        <v>76</v>
      </c>
      <c r="O66" s="110">
        <v>0</v>
      </c>
      <c r="P66" s="92" t="s">
        <v>541</v>
      </c>
      <c r="Q66" s="16" t="s">
        <v>78</v>
      </c>
      <c r="R66" s="137"/>
      <c r="S66" s="137"/>
      <c r="T66" s="137"/>
      <c r="U66" s="14"/>
    </row>
    <row r="67" spans="1:21" ht="16.8" x14ac:dyDescent="0.4">
      <c r="A67" s="76" t="s">
        <v>542</v>
      </c>
      <c r="B67" s="85">
        <v>46062</v>
      </c>
      <c r="C67" s="85" t="str">
        <f t="shared" ref="C67:C130" ca="1" si="2">IF(L67="Rechazado", "Rechazado", IF(L67="Concluido", "Concluido", IF(AND(L67="En Proceso", TODAY()&lt;=WORKDAY(B67,15)), "En Tiempo", IF(L67="En Proceso", "Atrasado", ""))))</f>
        <v>Concluido</v>
      </c>
      <c r="D67" s="73" t="s">
        <v>141</v>
      </c>
      <c r="E67" s="76" t="s">
        <v>317</v>
      </c>
      <c r="F67" s="16" t="s">
        <v>318</v>
      </c>
      <c r="G67" s="76" t="s">
        <v>70</v>
      </c>
      <c r="H67" s="15" t="s">
        <v>287</v>
      </c>
      <c r="I67" s="76" t="s">
        <v>474</v>
      </c>
      <c r="J67" s="76" t="str">
        <f t="shared" ref="J67:J130" si="3">IF(O67="","",
IFERROR(
IF(VALUE(SUBSTITUTE(SUBSTITUTE(TRIM(O67),"$",""),",",""))&lt;=0,"",
IF(VALUE(SUBSTITUTE(SUBSTITUTE(TRIM(O67),"$",""),",",""))&lt;=580000,"CP",
IF(VALUE(SUBSTITUTE(SUBSTITUTE(TRIM(O67),"$",""),",",""))&lt;=1740000,"IRP","LPNP"))),
""))</f>
        <v/>
      </c>
      <c r="K67" s="129">
        <v>130469.1</v>
      </c>
      <c r="L67" s="79" t="s">
        <v>66</v>
      </c>
      <c r="M67" s="79" t="str">
        <f>IFERROR(IF(OR(VLOOKUP(A67,Adjudicacion!A:N,14,0)=0, VLOOKUP(A67,Adjudicacion!A:N,14,0)=""), L67, VLOOKUP(A67,Adjudicacion!A:N,14,0)), L67)</f>
        <v>Concluido</v>
      </c>
      <c r="N67" s="99" t="s">
        <v>76</v>
      </c>
      <c r="O67" s="109">
        <v>0</v>
      </c>
      <c r="P67" s="93" t="s">
        <v>544</v>
      </c>
      <c r="Q67" s="16" t="s">
        <v>78</v>
      </c>
      <c r="R67" s="137"/>
      <c r="S67" s="137"/>
      <c r="T67" s="137"/>
      <c r="U67" s="14"/>
    </row>
    <row r="68" spans="1:21" ht="16.8" x14ac:dyDescent="0.4">
      <c r="A68" s="76" t="s">
        <v>545</v>
      </c>
      <c r="B68" s="85">
        <v>46062</v>
      </c>
      <c r="C68" s="85" t="str">
        <f t="shared" ca="1" si="2"/>
        <v>Concluido</v>
      </c>
      <c r="D68" s="73" t="s">
        <v>141</v>
      </c>
      <c r="E68" s="76" t="s">
        <v>317</v>
      </c>
      <c r="F68" s="16" t="s">
        <v>318</v>
      </c>
      <c r="G68" s="76" t="s">
        <v>97</v>
      </c>
      <c r="H68" s="15" t="s">
        <v>181</v>
      </c>
      <c r="I68" s="76" t="s">
        <v>546</v>
      </c>
      <c r="J68" s="76" t="str">
        <f t="shared" si="3"/>
        <v>IRP</v>
      </c>
      <c r="K68" s="129" t="s">
        <v>547</v>
      </c>
      <c r="L68" s="80" t="s">
        <v>66</v>
      </c>
      <c r="M68" s="80" t="str">
        <f>IFERROR(IF(OR(VLOOKUP(A68,Adjudicacion!A:N,14,0)=0, VLOOKUP(A68,Adjudicacion!A:N,14,0)=""), L68, VLOOKUP(A68,Adjudicacion!A:N,14,0)), L68)</f>
        <v>Concluido</v>
      </c>
      <c r="N68" s="99" t="s">
        <v>120</v>
      </c>
      <c r="O68" s="110">
        <v>1050278</v>
      </c>
      <c r="P68" s="92" t="s">
        <v>548</v>
      </c>
      <c r="Q68" s="16" t="s">
        <v>78</v>
      </c>
      <c r="R68" s="137"/>
      <c r="S68" s="137"/>
      <c r="T68" s="137"/>
      <c r="U68" s="14"/>
    </row>
    <row r="69" spans="1:21" ht="16.8" x14ac:dyDescent="0.4">
      <c r="A69" s="76" t="s">
        <v>549</v>
      </c>
      <c r="B69" s="85">
        <v>46062</v>
      </c>
      <c r="C69" s="85" t="str">
        <f t="shared" ca="1" si="2"/>
        <v>Rechazado</v>
      </c>
      <c r="D69" s="73" t="s">
        <v>141</v>
      </c>
      <c r="E69" s="76" t="s">
        <v>317</v>
      </c>
      <c r="F69" s="16" t="s">
        <v>318</v>
      </c>
      <c r="G69" s="76" t="s">
        <v>70</v>
      </c>
      <c r="H69" s="15" t="s">
        <v>127</v>
      </c>
      <c r="I69" s="76" t="s">
        <v>550</v>
      </c>
      <c r="J69" s="76" t="str">
        <f t="shared" si="3"/>
        <v>LPNP</v>
      </c>
      <c r="K69" s="129">
        <v>0</v>
      </c>
      <c r="L69" s="79" t="s">
        <v>133</v>
      </c>
      <c r="M69" s="79" t="str">
        <f>IFERROR(IF(OR(VLOOKUP(A69,Adjudicacion!A:N,14,0)=0, VLOOKUP(A69,Adjudicacion!A:N,14,0)=""), L69, VLOOKUP(A69,Adjudicacion!A:N,14,0)), L69)</f>
        <v>Rechazado</v>
      </c>
      <c r="N69" s="99" t="s">
        <v>76</v>
      </c>
      <c r="O69" s="109">
        <v>12000000</v>
      </c>
      <c r="P69" s="93" t="s">
        <v>551</v>
      </c>
      <c r="Q69" s="16" t="s">
        <v>78</v>
      </c>
      <c r="R69" s="137"/>
      <c r="S69" s="137"/>
      <c r="T69" s="137"/>
      <c r="U69" s="14"/>
    </row>
    <row r="70" spans="1:21" ht="16.8" x14ac:dyDescent="0.4">
      <c r="A70" s="76" t="s">
        <v>552</v>
      </c>
      <c r="B70" s="85">
        <v>46062</v>
      </c>
      <c r="C70" s="85" t="str">
        <f t="shared" ca="1" si="2"/>
        <v>Concluido</v>
      </c>
      <c r="D70" s="73" t="s">
        <v>141</v>
      </c>
      <c r="E70" s="76" t="s">
        <v>214</v>
      </c>
      <c r="F70" s="16" t="s">
        <v>553</v>
      </c>
      <c r="G70" s="76" t="s">
        <v>70</v>
      </c>
      <c r="H70" s="15" t="s">
        <v>216</v>
      </c>
      <c r="I70" s="76" t="s">
        <v>554</v>
      </c>
      <c r="J70" s="76" t="str">
        <f t="shared" si="3"/>
        <v>LPNP</v>
      </c>
      <c r="K70" s="129" t="s">
        <v>555</v>
      </c>
      <c r="L70" s="79" t="s">
        <v>66</v>
      </c>
      <c r="M70" s="79" t="str">
        <f>IFERROR(IF(OR(VLOOKUP(A70,Adjudicacion!A:N,14,0)=0, VLOOKUP(A70,Adjudicacion!A:N,14,0)=""), L70, VLOOKUP(A70,Adjudicacion!A:N,14,0)), L70)</f>
        <v>Adjudicado</v>
      </c>
      <c r="N70" s="99" t="s">
        <v>76</v>
      </c>
      <c r="O70" s="110">
        <v>132057105.59</v>
      </c>
      <c r="P70" s="92" t="s">
        <v>556</v>
      </c>
      <c r="Q70" s="16" t="s">
        <v>78</v>
      </c>
      <c r="R70" s="137"/>
      <c r="S70" s="137"/>
      <c r="T70" s="137"/>
      <c r="U70" s="14"/>
    </row>
    <row r="71" spans="1:21" ht="16.8" x14ac:dyDescent="0.4">
      <c r="A71" s="76" t="s">
        <v>567</v>
      </c>
      <c r="B71" s="85">
        <v>46063</v>
      </c>
      <c r="C71" s="85" t="str">
        <f t="shared" ca="1" si="2"/>
        <v>Rechazado</v>
      </c>
      <c r="D71" s="73" t="s">
        <v>141</v>
      </c>
      <c r="E71" s="76" t="s">
        <v>317</v>
      </c>
      <c r="F71" s="16" t="s">
        <v>318</v>
      </c>
      <c r="G71" s="76" t="s">
        <v>70</v>
      </c>
      <c r="H71" s="15" t="s">
        <v>127</v>
      </c>
      <c r="I71" s="76" t="s">
        <v>568</v>
      </c>
      <c r="J71" s="76" t="str">
        <f t="shared" si="3"/>
        <v>LPNP</v>
      </c>
      <c r="K71" s="129">
        <v>0</v>
      </c>
      <c r="L71" s="79" t="s">
        <v>133</v>
      </c>
      <c r="M71" s="79" t="str">
        <f>IFERROR(IF(OR(VLOOKUP(A71,Adjudicacion!A:N,14,0)=0, VLOOKUP(A71,Adjudicacion!A:N,14,0)=""), L71, VLOOKUP(A71,Adjudicacion!A:N,14,0)), L71)</f>
        <v>Rechazado</v>
      </c>
      <c r="N71" s="99" t="s">
        <v>76</v>
      </c>
      <c r="O71" s="109">
        <f>200000+4295753</f>
        <v>4495753</v>
      </c>
      <c r="P71" s="93" t="s">
        <v>569</v>
      </c>
      <c r="Q71" s="16" t="s">
        <v>78</v>
      </c>
      <c r="R71" s="137"/>
      <c r="S71" s="137"/>
      <c r="T71" s="137"/>
      <c r="U71" s="14"/>
    </row>
    <row r="72" spans="1:21" ht="16.8" x14ac:dyDescent="0.4">
      <c r="A72" s="76" t="s">
        <v>570</v>
      </c>
      <c r="B72" s="85">
        <v>46063</v>
      </c>
      <c r="C72" s="85" t="str">
        <f t="shared" ca="1" si="2"/>
        <v>Concluido</v>
      </c>
      <c r="D72" s="73" t="s">
        <v>141</v>
      </c>
      <c r="E72" s="76" t="s">
        <v>317</v>
      </c>
      <c r="F72" s="16" t="s">
        <v>318</v>
      </c>
      <c r="G72" s="76" t="s">
        <v>97</v>
      </c>
      <c r="H72" s="15" t="s">
        <v>309</v>
      </c>
      <c r="I72" s="76" t="s">
        <v>310</v>
      </c>
      <c r="J72" s="76" t="str">
        <f t="shared" si="3"/>
        <v>IRP</v>
      </c>
      <c r="K72" s="129">
        <v>45404.24</v>
      </c>
      <c r="L72" s="79" t="s">
        <v>66</v>
      </c>
      <c r="M72" s="79" t="str">
        <f>IFERROR(IF(OR(VLOOKUP(A72,Adjudicacion!A:N,14,0)=0, VLOOKUP(A72,Adjudicacion!A:N,14,0)=""), L72, VLOOKUP(A72,Adjudicacion!A:N,14,0)), L72)</f>
        <v>Concluido</v>
      </c>
      <c r="N72" s="99" t="s">
        <v>120</v>
      </c>
      <c r="O72" s="110">
        <f>328267.78+900000+52415</f>
        <v>1280682.78</v>
      </c>
      <c r="P72" s="92" t="s">
        <v>572</v>
      </c>
      <c r="Q72" s="16" t="s">
        <v>78</v>
      </c>
      <c r="R72" s="137"/>
      <c r="S72" s="137"/>
      <c r="T72" s="137"/>
      <c r="U72" s="14"/>
    </row>
    <row r="73" spans="1:21" ht="16.8" x14ac:dyDescent="0.4">
      <c r="A73" s="76" t="s">
        <v>573</v>
      </c>
      <c r="B73" s="85">
        <v>46063</v>
      </c>
      <c r="C73" s="85" t="str">
        <f t="shared" ca="1" si="2"/>
        <v>Concluido</v>
      </c>
      <c r="D73" s="73" t="s">
        <v>141</v>
      </c>
      <c r="E73" s="76" t="s">
        <v>134</v>
      </c>
      <c r="F73" s="16" t="s">
        <v>135</v>
      </c>
      <c r="G73" s="76" t="s">
        <v>70</v>
      </c>
      <c r="H73" s="15" t="s">
        <v>287</v>
      </c>
      <c r="I73" s="76" t="s">
        <v>574</v>
      </c>
      <c r="J73" s="76" t="str">
        <f t="shared" si="3"/>
        <v>CP</v>
      </c>
      <c r="K73" s="129" t="s">
        <v>575</v>
      </c>
      <c r="L73" s="79" t="s">
        <v>576</v>
      </c>
      <c r="M73" s="79" t="str">
        <f>IFERROR(IF(OR(VLOOKUP(A73,Adjudicacion!A:N,14,0)=0, VLOOKUP(A73,Adjudicacion!A:N,14,0)=""), L73, VLOOKUP(A73,Adjudicacion!A:N,14,0)), L73)</f>
        <v>concluido</v>
      </c>
      <c r="N73" s="99" t="s">
        <v>76</v>
      </c>
      <c r="O73" s="109">
        <v>148862</v>
      </c>
      <c r="P73" s="93" t="s">
        <v>577</v>
      </c>
      <c r="Q73" s="16" t="s">
        <v>78</v>
      </c>
      <c r="R73" s="137"/>
      <c r="S73" s="137"/>
      <c r="T73" s="137"/>
      <c r="U73" s="14"/>
    </row>
    <row r="74" spans="1:21" ht="16.8" x14ac:dyDescent="0.4">
      <c r="A74" s="76" t="s">
        <v>578</v>
      </c>
      <c r="B74" s="85">
        <v>46063</v>
      </c>
      <c r="C74" s="85" t="str">
        <f t="shared" ca="1" si="2"/>
        <v>Rechazado</v>
      </c>
      <c r="D74" s="73" t="s">
        <v>141</v>
      </c>
      <c r="E74" s="76" t="s">
        <v>214</v>
      </c>
      <c r="F74" s="16" t="s">
        <v>553</v>
      </c>
      <c r="G74" s="76" t="s">
        <v>70</v>
      </c>
      <c r="H74" s="15" t="s">
        <v>319</v>
      </c>
      <c r="I74" s="76" t="s">
        <v>579</v>
      </c>
      <c r="J74" s="76" t="str">
        <f t="shared" si="3"/>
        <v>IRP</v>
      </c>
      <c r="K74" s="129">
        <v>0</v>
      </c>
      <c r="L74" s="79" t="s">
        <v>133</v>
      </c>
      <c r="M74" s="79" t="str">
        <f>IFERROR(IF(OR(VLOOKUP(A74,Adjudicacion!A:N,14,0)=0, VLOOKUP(A74,Adjudicacion!A:N,14,0)=""), L74, VLOOKUP(A74,Adjudicacion!A:N,14,0)), L74)</f>
        <v>Rechazado</v>
      </c>
      <c r="N74" s="99" t="s">
        <v>76</v>
      </c>
      <c r="O74" s="110">
        <v>1300000</v>
      </c>
      <c r="P74" s="92" t="s">
        <v>580</v>
      </c>
      <c r="Q74" s="16" t="s">
        <v>78</v>
      </c>
      <c r="R74" s="137"/>
      <c r="S74" s="137"/>
      <c r="T74" s="137"/>
      <c r="U74" s="14"/>
    </row>
    <row r="75" spans="1:21" ht="16.8" x14ac:dyDescent="0.4">
      <c r="A75" s="76" t="s">
        <v>581</v>
      </c>
      <c r="B75" s="85">
        <v>46064</v>
      </c>
      <c r="C75" s="85" t="str">
        <f t="shared" ca="1" si="2"/>
        <v>Concluido</v>
      </c>
      <c r="D75" s="73" t="s">
        <v>141</v>
      </c>
      <c r="E75" s="76" t="s">
        <v>317</v>
      </c>
      <c r="F75" s="16" t="s">
        <v>318</v>
      </c>
      <c r="G75" s="76" t="s">
        <v>97</v>
      </c>
      <c r="H75" s="15" t="s">
        <v>98</v>
      </c>
      <c r="I75" s="76" t="s">
        <v>582</v>
      </c>
      <c r="J75" s="76" t="str">
        <f t="shared" si="3"/>
        <v/>
      </c>
      <c r="K75" s="129" t="s">
        <v>540</v>
      </c>
      <c r="L75" s="79" t="s">
        <v>66</v>
      </c>
      <c r="M75" s="79" t="str">
        <f>IFERROR(IF(OR(VLOOKUP(A75,Adjudicacion!A:N,14,0)=0, VLOOKUP(A75,Adjudicacion!A:N,14,0)=""), L75, VLOOKUP(A75,Adjudicacion!A:N,14,0)), L75)</f>
        <v>Concluido</v>
      </c>
      <c r="N75" s="99" t="s">
        <v>76</v>
      </c>
      <c r="O75" s="109">
        <v>0</v>
      </c>
      <c r="P75" s="93" t="s">
        <v>583</v>
      </c>
      <c r="Q75" s="16" t="s">
        <v>78</v>
      </c>
      <c r="R75" s="137"/>
      <c r="S75" s="137"/>
      <c r="T75" s="137"/>
      <c r="U75" s="14"/>
    </row>
    <row r="76" spans="1:21" ht="16.8" x14ac:dyDescent="0.4">
      <c r="A76" s="76" t="s">
        <v>584</v>
      </c>
      <c r="B76" s="85">
        <v>46064</v>
      </c>
      <c r="C76" s="85" t="str">
        <f t="shared" ca="1" si="2"/>
        <v>Concluido</v>
      </c>
      <c r="D76" s="73" t="s">
        <v>141</v>
      </c>
      <c r="E76" s="76" t="s">
        <v>317</v>
      </c>
      <c r="F76" s="16" t="s">
        <v>318</v>
      </c>
      <c r="G76" s="76" t="s">
        <v>70</v>
      </c>
      <c r="H76" s="74" t="s">
        <v>127</v>
      </c>
      <c r="I76" s="31" t="s">
        <v>235</v>
      </c>
      <c r="J76" s="77" t="str">
        <f t="shared" si="3"/>
        <v/>
      </c>
      <c r="K76" s="129" t="s">
        <v>540</v>
      </c>
      <c r="L76" s="79" t="s">
        <v>66</v>
      </c>
      <c r="M76" s="79" t="str">
        <f>IFERROR(IF(OR(VLOOKUP(A76,Adjudicacion!A:N,14,0)=0, VLOOKUP(A76,Adjudicacion!A:N,14,0)=""), L76, VLOOKUP(A76,Adjudicacion!A:N,14,0)), L76)</f>
        <v>Concluido</v>
      </c>
      <c r="N76" s="99" t="s">
        <v>76</v>
      </c>
      <c r="O76" s="110">
        <v>0</v>
      </c>
      <c r="P76" s="92" t="s">
        <v>585</v>
      </c>
      <c r="Q76" s="16" t="s">
        <v>78</v>
      </c>
      <c r="R76" s="137"/>
      <c r="S76" s="137"/>
      <c r="T76" s="137"/>
      <c r="U76" s="14"/>
    </row>
    <row r="77" spans="1:21" ht="16.8" x14ac:dyDescent="0.4">
      <c r="A77" s="76" t="s">
        <v>586</v>
      </c>
      <c r="B77" s="85">
        <v>46065</v>
      </c>
      <c r="C77" s="85" t="str">
        <f t="shared" ca="1" si="2"/>
        <v>Concluido</v>
      </c>
      <c r="D77" s="73" t="s">
        <v>141</v>
      </c>
      <c r="E77" s="76" t="s">
        <v>587</v>
      </c>
      <c r="F77" s="16" t="s">
        <v>215</v>
      </c>
      <c r="G77" s="76" t="s">
        <v>174</v>
      </c>
      <c r="H77" s="15" t="s">
        <v>187</v>
      </c>
      <c r="I77" s="76" t="s">
        <v>588</v>
      </c>
      <c r="J77" s="76" t="str">
        <f t="shared" si="3"/>
        <v>IRP</v>
      </c>
      <c r="K77" s="129" t="s">
        <v>589</v>
      </c>
      <c r="L77" s="79" t="s">
        <v>66</v>
      </c>
      <c r="M77" s="79" t="str">
        <f>IFERROR(IF(OR(VLOOKUP(A77,Adjudicacion!A:N,14,0)=0, VLOOKUP(A77,Adjudicacion!A:N,14,0)=""), L77, VLOOKUP(A77,Adjudicacion!A:N,14,0)), L77)</f>
        <v>Concluido</v>
      </c>
      <c r="N77" s="99" t="s">
        <v>120</v>
      </c>
      <c r="O77" s="109">
        <v>883000</v>
      </c>
      <c r="P77" s="93" t="s">
        <v>590</v>
      </c>
      <c r="Q77" s="16" t="s">
        <v>78</v>
      </c>
      <c r="R77" s="137"/>
      <c r="S77" s="137"/>
      <c r="T77" s="137"/>
      <c r="U77" s="14"/>
    </row>
    <row r="78" spans="1:21" ht="16.8" x14ac:dyDescent="0.4">
      <c r="A78" s="76" t="s">
        <v>591</v>
      </c>
      <c r="B78" s="85">
        <v>46065</v>
      </c>
      <c r="C78" s="85" t="str">
        <f t="shared" ca="1" si="2"/>
        <v>Concluido</v>
      </c>
      <c r="D78" s="73" t="s">
        <v>141</v>
      </c>
      <c r="E78" s="76" t="s">
        <v>587</v>
      </c>
      <c r="F78" s="16" t="s">
        <v>215</v>
      </c>
      <c r="G78" s="76" t="s">
        <v>70</v>
      </c>
      <c r="H78" s="15" t="s">
        <v>287</v>
      </c>
      <c r="I78" s="76" t="s">
        <v>592</v>
      </c>
      <c r="J78" s="76" t="str">
        <f t="shared" si="3"/>
        <v>CP</v>
      </c>
      <c r="K78" s="129">
        <v>72200</v>
      </c>
      <c r="L78" s="79" t="s">
        <v>66</v>
      </c>
      <c r="M78" s="79" t="str">
        <f>IFERROR(IF(OR(VLOOKUP(A78,Adjudicacion!A:N,14,0)=0, VLOOKUP(A78,Adjudicacion!A:N,14,0)=""), L78, VLOOKUP(A78,Adjudicacion!A:N,14,0)), L78)</f>
        <v>Concluido</v>
      </c>
      <c r="N78" s="99" t="s">
        <v>76</v>
      </c>
      <c r="O78" s="110">
        <v>75000</v>
      </c>
      <c r="P78" s="92" t="s">
        <v>594</v>
      </c>
      <c r="Q78" s="16" t="s">
        <v>78</v>
      </c>
      <c r="R78" s="137"/>
      <c r="S78" s="137"/>
      <c r="T78" s="137"/>
      <c r="U78" s="14"/>
    </row>
    <row r="79" spans="1:21" ht="16.8" x14ac:dyDescent="0.4">
      <c r="A79" s="76" t="s">
        <v>595</v>
      </c>
      <c r="B79" s="85">
        <v>46069</v>
      </c>
      <c r="C79" s="85" t="str">
        <f t="shared" ca="1" si="2"/>
        <v>Concluido</v>
      </c>
      <c r="D79" s="73" t="s">
        <v>141</v>
      </c>
      <c r="E79" s="76" t="s">
        <v>262</v>
      </c>
      <c r="F79" s="16" t="s">
        <v>215</v>
      </c>
      <c r="G79" s="76" t="s">
        <v>97</v>
      </c>
      <c r="H79" s="15" t="s">
        <v>181</v>
      </c>
      <c r="I79" s="76" t="s">
        <v>596</v>
      </c>
      <c r="J79" s="76" t="str">
        <f t="shared" si="3"/>
        <v>IRP</v>
      </c>
      <c r="K79" s="129" t="s">
        <v>597</v>
      </c>
      <c r="L79" s="79" t="s">
        <v>66</v>
      </c>
      <c r="M79" s="79" t="str">
        <f>IFERROR(IF(OR(VLOOKUP(A79,Adjudicacion!A:N,14,0)=0, VLOOKUP(A79,Adjudicacion!A:N,14,0)=""), L79, VLOOKUP(A79,Adjudicacion!A:N,14,0)), L79)</f>
        <v>Concluido</v>
      </c>
      <c r="N79" s="99" t="s">
        <v>120</v>
      </c>
      <c r="O79" s="109">
        <f>368880+30000+117770+70000</f>
        <v>586650</v>
      </c>
      <c r="P79" s="93" t="s">
        <v>598</v>
      </c>
      <c r="Q79" s="16" t="s">
        <v>78</v>
      </c>
      <c r="R79" s="137"/>
      <c r="S79" s="137"/>
      <c r="T79" s="137"/>
      <c r="U79" s="14"/>
    </row>
    <row r="80" spans="1:21" ht="16.8" x14ac:dyDescent="0.4">
      <c r="A80" s="76" t="s">
        <v>599</v>
      </c>
      <c r="B80" s="85">
        <v>46069</v>
      </c>
      <c r="C80" s="85" t="str">
        <f t="shared" ca="1" si="2"/>
        <v>Concluido</v>
      </c>
      <c r="D80" s="73" t="s">
        <v>141</v>
      </c>
      <c r="E80" s="76" t="s">
        <v>262</v>
      </c>
      <c r="F80" s="16" t="s">
        <v>215</v>
      </c>
      <c r="G80" s="76" t="s">
        <v>70</v>
      </c>
      <c r="H80" s="15" t="s">
        <v>142</v>
      </c>
      <c r="I80" s="76" t="s">
        <v>143</v>
      </c>
      <c r="J80" s="76" t="str">
        <f t="shared" si="3"/>
        <v>CP</v>
      </c>
      <c r="K80" s="129" t="s">
        <v>600</v>
      </c>
      <c r="L80" s="79" t="s">
        <v>66</v>
      </c>
      <c r="M80" s="79" t="str">
        <f>IFERROR(IF(OR(VLOOKUP(A80,Adjudicacion!A:N,14,0)=0, VLOOKUP(A80,Adjudicacion!A:N,14,0)=""), L80, VLOOKUP(A80,Adjudicacion!A:N,14,0)), L80)</f>
        <v>Concluido</v>
      </c>
      <c r="N80" s="99" t="s">
        <v>76</v>
      </c>
      <c r="O80" s="110">
        <v>175000</v>
      </c>
      <c r="P80" s="92" t="s">
        <v>601</v>
      </c>
      <c r="Q80" s="16" t="s">
        <v>78</v>
      </c>
      <c r="R80" s="137"/>
      <c r="S80" s="137"/>
      <c r="T80" s="137"/>
      <c r="U80" s="14"/>
    </row>
    <row r="81" spans="1:21" ht="16.8" x14ac:dyDescent="0.4">
      <c r="A81" s="76" t="s">
        <v>602</v>
      </c>
      <c r="B81" s="85">
        <v>46069</v>
      </c>
      <c r="C81" s="85" t="str">
        <f t="shared" ca="1" si="2"/>
        <v>Concluido</v>
      </c>
      <c r="D81" s="73" t="s">
        <v>141</v>
      </c>
      <c r="E81" s="76" t="s">
        <v>262</v>
      </c>
      <c r="F81" s="16" t="s">
        <v>215</v>
      </c>
      <c r="G81" s="76" t="s">
        <v>70</v>
      </c>
      <c r="H81" s="15" t="s">
        <v>287</v>
      </c>
      <c r="I81" s="76" t="s">
        <v>603</v>
      </c>
      <c r="J81" s="76" t="str">
        <f t="shared" si="3"/>
        <v>CP</v>
      </c>
      <c r="K81" s="129" t="s">
        <v>604</v>
      </c>
      <c r="L81" s="79" t="s">
        <v>66</v>
      </c>
      <c r="M81" s="79" t="str">
        <f>IFERROR(IF(OR(VLOOKUP(A81,Adjudicacion!A:N,14,0)=0, VLOOKUP(A81,Adjudicacion!A:N,14,0)=""), L81, VLOOKUP(A81,Adjudicacion!A:N,14,0)), L81)</f>
        <v>Concluido</v>
      </c>
      <c r="N81" s="99" t="s">
        <v>76</v>
      </c>
      <c r="O81" s="109">
        <v>76500</v>
      </c>
      <c r="P81" s="93" t="s">
        <v>605</v>
      </c>
      <c r="Q81" s="16" t="s">
        <v>78</v>
      </c>
      <c r="R81" s="137"/>
      <c r="S81" s="137"/>
      <c r="T81" s="137"/>
      <c r="U81" s="14"/>
    </row>
    <row r="82" spans="1:21" ht="16.8" x14ac:dyDescent="0.4">
      <c r="A82" s="76" t="s">
        <v>606</v>
      </c>
      <c r="B82" s="85">
        <v>46069</v>
      </c>
      <c r="C82" s="85" t="str">
        <f t="shared" ca="1" si="2"/>
        <v>Concluido</v>
      </c>
      <c r="D82" s="73" t="s">
        <v>141</v>
      </c>
      <c r="E82" s="76" t="s">
        <v>262</v>
      </c>
      <c r="F82" s="16" t="s">
        <v>215</v>
      </c>
      <c r="G82" s="76" t="s">
        <v>70</v>
      </c>
      <c r="H82" s="15" t="s">
        <v>142</v>
      </c>
      <c r="I82" s="76" t="s">
        <v>143</v>
      </c>
      <c r="J82" s="76" t="str">
        <f t="shared" si="3"/>
        <v>CP</v>
      </c>
      <c r="K82" s="129" t="s">
        <v>607</v>
      </c>
      <c r="L82" s="79" t="s">
        <v>66</v>
      </c>
      <c r="M82" s="79" t="str">
        <f>IFERROR(IF(OR(VLOOKUP(A82,Adjudicacion!A:N,14,0)=0, VLOOKUP(A82,Adjudicacion!A:N,14,0)=""), L82, VLOOKUP(A82,Adjudicacion!A:N,14,0)), L82)</f>
        <v>Concluido</v>
      </c>
      <c r="N82" s="99" t="s">
        <v>76</v>
      </c>
      <c r="O82" s="110">
        <f>73562+73560+73560+73560+73560</f>
        <v>367802</v>
      </c>
      <c r="P82" s="92" t="s">
        <v>608</v>
      </c>
      <c r="Q82" s="16" t="s">
        <v>78</v>
      </c>
      <c r="R82" s="137"/>
      <c r="S82" s="137"/>
      <c r="T82" s="137"/>
      <c r="U82" s="14"/>
    </row>
    <row r="83" spans="1:21" ht="16.8" x14ac:dyDescent="0.4">
      <c r="A83" s="76" t="s">
        <v>609</v>
      </c>
      <c r="B83" s="85">
        <v>46069</v>
      </c>
      <c r="C83" s="85" t="str">
        <f t="shared" ca="1" si="2"/>
        <v>Concluido</v>
      </c>
      <c r="D83" s="73" t="s">
        <v>141</v>
      </c>
      <c r="E83" s="76" t="s">
        <v>134</v>
      </c>
      <c r="F83" s="16" t="s">
        <v>135</v>
      </c>
      <c r="G83" s="76" t="s">
        <v>136</v>
      </c>
      <c r="H83" s="15" t="s">
        <v>610</v>
      </c>
      <c r="I83" s="76" t="s">
        <v>611</v>
      </c>
      <c r="J83" s="76" t="str">
        <f t="shared" si="3"/>
        <v>LPNP</v>
      </c>
      <c r="K83" s="129" t="s">
        <v>612</v>
      </c>
      <c r="L83" s="79" t="s">
        <v>66</v>
      </c>
      <c r="M83" s="79" t="str">
        <f>IFERROR(IF(OR(VLOOKUP(A83,Adjudicacion!A:N,14,0)=0, VLOOKUP(A83,Adjudicacion!A:N,14,0)=""), L83, VLOOKUP(A83,Adjudicacion!A:N,14,0)), L83)</f>
        <v>Concluido</v>
      </c>
      <c r="N83" s="99" t="s">
        <v>120</v>
      </c>
      <c r="O83" s="109">
        <v>7157349</v>
      </c>
      <c r="P83" s="93" t="s">
        <v>613</v>
      </c>
      <c r="Q83" s="16" t="s">
        <v>78</v>
      </c>
      <c r="R83" s="137"/>
      <c r="S83" s="137"/>
      <c r="T83" s="137"/>
      <c r="U83" s="14"/>
    </row>
    <row r="84" spans="1:21" ht="16.8" x14ac:dyDescent="0.4">
      <c r="A84" s="76" t="s">
        <v>614</v>
      </c>
      <c r="B84" s="85">
        <v>46069</v>
      </c>
      <c r="C84" s="85" t="str">
        <f t="shared" ca="1" si="2"/>
        <v>Rechazado</v>
      </c>
      <c r="D84" s="73" t="s">
        <v>141</v>
      </c>
      <c r="E84" s="76" t="s">
        <v>282</v>
      </c>
      <c r="F84" s="16" t="s">
        <v>215</v>
      </c>
      <c r="G84" s="76" t="s">
        <v>97</v>
      </c>
      <c r="H84" s="15" t="s">
        <v>250</v>
      </c>
      <c r="I84" s="76" t="s">
        <v>251</v>
      </c>
      <c r="J84" s="76" t="str">
        <f t="shared" si="3"/>
        <v>LPNP</v>
      </c>
      <c r="K84" s="129">
        <v>0</v>
      </c>
      <c r="L84" s="79" t="s">
        <v>133</v>
      </c>
      <c r="M84" s="79" t="str">
        <f>IFERROR(IF(OR(VLOOKUP(A84,Adjudicacion!A:N,14,0)=0, VLOOKUP(A84,Adjudicacion!A:N,14,0)=""), L84, VLOOKUP(A84,Adjudicacion!A:N,14,0)), L84)</f>
        <v>Rechazado</v>
      </c>
      <c r="N84" s="99" t="s">
        <v>120</v>
      </c>
      <c r="O84" s="110">
        <v>4518775</v>
      </c>
      <c r="P84" s="92" t="s">
        <v>615</v>
      </c>
      <c r="Q84" s="16" t="s">
        <v>78</v>
      </c>
      <c r="R84" s="137"/>
      <c r="S84" s="137"/>
      <c r="T84" s="137"/>
      <c r="U84" s="14"/>
    </row>
    <row r="85" spans="1:21" ht="16.8" x14ac:dyDescent="0.4">
      <c r="A85" s="76" t="s">
        <v>616</v>
      </c>
      <c r="B85" s="85">
        <v>46069</v>
      </c>
      <c r="C85" s="85" t="str">
        <f t="shared" ca="1" si="2"/>
        <v>Concluido</v>
      </c>
      <c r="D85" s="73" t="s">
        <v>141</v>
      </c>
      <c r="E85" s="76" t="s">
        <v>282</v>
      </c>
      <c r="F85" s="16" t="s">
        <v>215</v>
      </c>
      <c r="G85" s="76" t="s">
        <v>70</v>
      </c>
      <c r="H85" s="15" t="s">
        <v>216</v>
      </c>
      <c r="I85" s="76" t="s">
        <v>299</v>
      </c>
      <c r="J85" s="76" t="str">
        <f t="shared" si="3"/>
        <v>CP</v>
      </c>
      <c r="K85" s="129">
        <v>10.34</v>
      </c>
      <c r="L85" s="79" t="s">
        <v>66</v>
      </c>
      <c r="M85" s="79" t="str">
        <f>IFERROR(IF(OR(VLOOKUP(A85,Adjudicacion!A:N,14,0)=0, VLOOKUP(A85,Adjudicacion!A:N,14,0)=""), L85, VLOOKUP(A85,Adjudicacion!A:N,14,0)), L85)</f>
        <v>Concluido</v>
      </c>
      <c r="N85" s="99" t="s">
        <v>76</v>
      </c>
      <c r="O85" s="109">
        <v>322366.39</v>
      </c>
      <c r="P85" s="93" t="s">
        <v>300</v>
      </c>
      <c r="Q85" s="16" t="s">
        <v>78</v>
      </c>
      <c r="R85" s="137"/>
      <c r="S85" s="137"/>
      <c r="T85" s="137"/>
      <c r="U85" s="14"/>
    </row>
    <row r="86" spans="1:21" ht="16.8" x14ac:dyDescent="0.4">
      <c r="A86" s="76" t="s">
        <v>618</v>
      </c>
      <c r="B86" s="85">
        <v>46069</v>
      </c>
      <c r="C86" s="85" t="str">
        <f t="shared" ca="1" si="2"/>
        <v>Rechazado</v>
      </c>
      <c r="D86" s="73" t="s">
        <v>141</v>
      </c>
      <c r="E86" s="76" t="s">
        <v>282</v>
      </c>
      <c r="F86" s="16" t="s">
        <v>215</v>
      </c>
      <c r="G86" s="76" t="s">
        <v>70</v>
      </c>
      <c r="H86" s="15" t="s">
        <v>127</v>
      </c>
      <c r="I86" s="76" t="s">
        <v>128</v>
      </c>
      <c r="J86" s="76" t="str">
        <f t="shared" si="3"/>
        <v>CP</v>
      </c>
      <c r="K86" s="129">
        <v>0</v>
      </c>
      <c r="L86" s="79" t="s">
        <v>133</v>
      </c>
      <c r="M86" s="79" t="str">
        <f>IFERROR(IF(OR(VLOOKUP(A86,Adjudicacion!A:N,14,0)=0, VLOOKUP(A86,Adjudicacion!A:N,14,0)=""), L86, VLOOKUP(A86,Adjudicacion!A:N,14,0)), L86)</f>
        <v>Rechazado</v>
      </c>
      <c r="N86" s="99" t="s">
        <v>76</v>
      </c>
      <c r="O86" s="110">
        <v>381784.88</v>
      </c>
      <c r="P86" s="92" t="s">
        <v>297</v>
      </c>
      <c r="Q86" s="16" t="s">
        <v>78</v>
      </c>
      <c r="R86" s="137"/>
      <c r="S86" s="137"/>
      <c r="T86" s="137"/>
      <c r="U86" s="14"/>
    </row>
    <row r="87" spans="1:21" ht="16.8" x14ac:dyDescent="0.4">
      <c r="A87" s="76" t="s">
        <v>619</v>
      </c>
      <c r="B87" s="85">
        <v>46069</v>
      </c>
      <c r="C87" s="85" t="str">
        <f t="shared" ca="1" si="2"/>
        <v>Rechazado</v>
      </c>
      <c r="D87" s="73" t="s">
        <v>141</v>
      </c>
      <c r="E87" s="76" t="s">
        <v>282</v>
      </c>
      <c r="F87" s="16" t="s">
        <v>215</v>
      </c>
      <c r="G87" s="76" t="s">
        <v>70</v>
      </c>
      <c r="H87" s="15" t="s">
        <v>287</v>
      </c>
      <c r="I87" s="76" t="s">
        <v>288</v>
      </c>
      <c r="J87" s="76" t="str">
        <f t="shared" si="3"/>
        <v>CP</v>
      </c>
      <c r="K87" s="129">
        <v>0</v>
      </c>
      <c r="L87" s="79" t="s">
        <v>133</v>
      </c>
      <c r="M87" s="79" t="str">
        <f>IFERROR(IF(OR(VLOOKUP(A87,Adjudicacion!A:N,14,0)=0, VLOOKUP(A87,Adjudicacion!A:N,14,0)=""), L87, VLOOKUP(A87,Adjudicacion!A:N,14,0)), L87)</f>
        <v>Rechazado</v>
      </c>
      <c r="N87" s="99" t="s">
        <v>76</v>
      </c>
      <c r="O87" s="109">
        <v>163000</v>
      </c>
      <c r="P87" s="93" t="s">
        <v>289</v>
      </c>
      <c r="Q87" s="16" t="s">
        <v>78</v>
      </c>
      <c r="R87" s="137"/>
      <c r="S87" s="137"/>
      <c r="T87" s="137"/>
      <c r="U87" s="14"/>
    </row>
    <row r="88" spans="1:21" ht="16.8" x14ac:dyDescent="0.4">
      <c r="A88" s="76" t="s">
        <v>620</v>
      </c>
      <c r="B88" s="85">
        <v>46069</v>
      </c>
      <c r="C88" s="85" t="str">
        <f t="shared" ca="1" si="2"/>
        <v>Rechazado</v>
      </c>
      <c r="D88" s="73" t="s">
        <v>141</v>
      </c>
      <c r="E88" s="76" t="s">
        <v>282</v>
      </c>
      <c r="F88" s="16" t="s">
        <v>215</v>
      </c>
      <c r="G88" s="76" t="s">
        <v>70</v>
      </c>
      <c r="H88" s="15" t="s">
        <v>161</v>
      </c>
      <c r="I88" s="76" t="s">
        <v>162</v>
      </c>
      <c r="J88" s="76" t="str">
        <f t="shared" si="3"/>
        <v>IRP</v>
      </c>
      <c r="K88" s="129">
        <v>0</v>
      </c>
      <c r="L88" s="79" t="s">
        <v>133</v>
      </c>
      <c r="M88" s="79" t="str">
        <f>IFERROR(IF(OR(VLOOKUP(A88,Adjudicacion!A:N,14,0)=0, VLOOKUP(A88,Adjudicacion!A:N,14,0)=""), L88, VLOOKUP(A88,Adjudicacion!A:N,14,0)), L88)</f>
        <v>Rechazado</v>
      </c>
      <c r="N88" s="99" t="s">
        <v>76</v>
      </c>
      <c r="O88" s="110">
        <f>173340+577800</f>
        <v>751140</v>
      </c>
      <c r="P88" s="92" t="s">
        <v>291</v>
      </c>
      <c r="Q88" s="16" t="s">
        <v>78</v>
      </c>
      <c r="R88" s="137"/>
      <c r="S88" s="137"/>
      <c r="T88" s="137"/>
      <c r="U88" s="14"/>
    </row>
    <row r="89" spans="1:21" ht="16.8" x14ac:dyDescent="0.4">
      <c r="A89" s="76" t="s">
        <v>621</v>
      </c>
      <c r="B89" s="85">
        <v>46069</v>
      </c>
      <c r="C89" s="85" t="str">
        <f t="shared" ca="1" si="2"/>
        <v>Rechazado</v>
      </c>
      <c r="D89" s="73" t="s">
        <v>141</v>
      </c>
      <c r="E89" s="76" t="s">
        <v>282</v>
      </c>
      <c r="F89" s="16" t="s">
        <v>215</v>
      </c>
      <c r="G89" s="76" t="s">
        <v>70</v>
      </c>
      <c r="H89" s="15" t="s">
        <v>385</v>
      </c>
      <c r="I89" s="76" t="s">
        <v>284</v>
      </c>
      <c r="J89" s="76" t="str">
        <f t="shared" si="3"/>
        <v>CP</v>
      </c>
      <c r="K89" s="129">
        <v>0</v>
      </c>
      <c r="L89" s="79" t="s">
        <v>133</v>
      </c>
      <c r="M89" s="79" t="str">
        <f>IFERROR(IF(OR(VLOOKUP(A89,Adjudicacion!A:N,14,0)=0, VLOOKUP(A89,Adjudicacion!A:N,14,0)=""), L89, VLOOKUP(A89,Adjudicacion!A:N,14,0)), L89)</f>
        <v>Rechazado</v>
      </c>
      <c r="N89" s="99" t="s">
        <v>76</v>
      </c>
      <c r="O89" s="109">
        <v>200000</v>
      </c>
      <c r="P89" s="93" t="s">
        <v>622</v>
      </c>
      <c r="Q89" s="16" t="s">
        <v>78</v>
      </c>
      <c r="R89" s="137"/>
      <c r="S89" s="137"/>
      <c r="T89" s="137"/>
      <c r="U89" s="14"/>
    </row>
    <row r="90" spans="1:21" ht="16.8" x14ac:dyDescent="0.4">
      <c r="A90" s="76" t="s">
        <v>623</v>
      </c>
      <c r="B90" s="85">
        <v>46071</v>
      </c>
      <c r="C90" s="85" t="str">
        <f t="shared" ca="1" si="2"/>
        <v>Concluido</v>
      </c>
      <c r="D90" s="73" t="s">
        <v>141</v>
      </c>
      <c r="E90" s="76" t="s">
        <v>214</v>
      </c>
      <c r="F90" s="16" t="s">
        <v>460</v>
      </c>
      <c r="G90" s="76" t="s">
        <v>97</v>
      </c>
      <c r="H90" s="15" t="s">
        <v>250</v>
      </c>
      <c r="I90" s="76" t="s">
        <v>499</v>
      </c>
      <c r="J90" s="76" t="str">
        <f t="shared" si="3"/>
        <v>CP</v>
      </c>
      <c r="K90" s="129" t="s">
        <v>624</v>
      </c>
      <c r="L90" s="79" t="s">
        <v>66</v>
      </c>
      <c r="M90" s="79" t="str">
        <f>IFERROR(IF(OR(VLOOKUP(A90,Adjudicacion!A:N,14,0)=0, VLOOKUP(A90,Adjudicacion!A:N,14,0)=""), L90, VLOOKUP(A90,Adjudicacion!A:N,14,0)), L90)</f>
        <v>Concluido</v>
      </c>
      <c r="N90" s="99" t="s">
        <v>120</v>
      </c>
      <c r="O90" s="110">
        <v>580000</v>
      </c>
      <c r="P90" s="92" t="s">
        <v>625</v>
      </c>
      <c r="Q90" s="16" t="s">
        <v>78</v>
      </c>
      <c r="R90" s="137"/>
      <c r="S90" s="137"/>
      <c r="T90" s="137"/>
      <c r="U90" s="14"/>
    </row>
    <row r="91" spans="1:21" ht="16.8" x14ac:dyDescent="0.4">
      <c r="A91" s="76" t="s">
        <v>626</v>
      </c>
      <c r="B91" s="85">
        <v>46071</v>
      </c>
      <c r="C91" s="85" t="str">
        <f t="shared" ca="1" si="2"/>
        <v>Concluido</v>
      </c>
      <c r="D91" s="73" t="s">
        <v>141</v>
      </c>
      <c r="E91" s="76" t="s">
        <v>214</v>
      </c>
      <c r="F91" s="16" t="s">
        <v>460</v>
      </c>
      <c r="G91" s="76" t="s">
        <v>70</v>
      </c>
      <c r="H91" s="15" t="s">
        <v>216</v>
      </c>
      <c r="I91" s="76" t="s">
        <v>554</v>
      </c>
      <c r="J91" s="76" t="str">
        <f t="shared" si="3"/>
        <v>CP</v>
      </c>
      <c r="K91" s="129">
        <v>4113.5</v>
      </c>
      <c r="L91" s="79" t="s">
        <v>66</v>
      </c>
      <c r="M91" s="79" t="str">
        <f>IFERROR(IF(OR(VLOOKUP(A91,Adjudicacion!A:N,14,0)=0, VLOOKUP(A91,Adjudicacion!A:N,14,0)=""), L91, VLOOKUP(A91,Adjudicacion!A:N,14,0)), L91)</f>
        <v>Concluido</v>
      </c>
      <c r="N91" s="99" t="s">
        <v>76</v>
      </c>
      <c r="O91" s="109">
        <v>580000</v>
      </c>
      <c r="P91" s="93" t="s">
        <v>628</v>
      </c>
      <c r="Q91" s="16" t="s">
        <v>78</v>
      </c>
      <c r="R91" s="137"/>
      <c r="S91" s="137"/>
      <c r="T91" s="137"/>
      <c r="U91" s="14"/>
    </row>
    <row r="92" spans="1:21" ht="16.8" x14ac:dyDescent="0.4">
      <c r="A92" s="76" t="s">
        <v>629</v>
      </c>
      <c r="B92" s="85">
        <v>46071</v>
      </c>
      <c r="C92" s="85" t="str">
        <f t="shared" ca="1" si="2"/>
        <v>Concluido</v>
      </c>
      <c r="D92" s="73" t="s">
        <v>141</v>
      </c>
      <c r="E92" s="76" t="s">
        <v>214</v>
      </c>
      <c r="F92" s="16" t="s">
        <v>460</v>
      </c>
      <c r="G92" s="76" t="s">
        <v>97</v>
      </c>
      <c r="H92" s="15" t="s">
        <v>250</v>
      </c>
      <c r="I92" s="76" t="s">
        <v>251</v>
      </c>
      <c r="J92" s="76" t="str">
        <f t="shared" si="3"/>
        <v>CP</v>
      </c>
      <c r="K92" s="129" t="s">
        <v>386</v>
      </c>
      <c r="L92" s="79" t="s">
        <v>66</v>
      </c>
      <c r="M92" s="79" t="str">
        <f>IFERROR(IF(OR(VLOOKUP(A92,Adjudicacion!A:N,14,0)=0, VLOOKUP(A92,Adjudicacion!A:N,14,0)=""), L92, VLOOKUP(A92,Adjudicacion!A:N,14,0)), L92)</f>
        <v>Concluido</v>
      </c>
      <c r="N92" s="99" t="s">
        <v>120</v>
      </c>
      <c r="O92" s="110">
        <v>580000</v>
      </c>
      <c r="P92" s="92" t="s">
        <v>630</v>
      </c>
      <c r="Q92" s="16" t="s">
        <v>78</v>
      </c>
      <c r="R92" s="137"/>
      <c r="S92" s="137"/>
      <c r="T92" s="137"/>
      <c r="U92" s="14"/>
    </row>
    <row r="93" spans="1:21" ht="16.8" x14ac:dyDescent="0.4">
      <c r="A93" s="76" t="s">
        <v>631</v>
      </c>
      <c r="B93" s="85">
        <v>46071</v>
      </c>
      <c r="C93" s="85" t="str">
        <f t="shared" ca="1" si="2"/>
        <v>Concluido</v>
      </c>
      <c r="D93" s="73" t="s">
        <v>141</v>
      </c>
      <c r="E93" s="76" t="s">
        <v>317</v>
      </c>
      <c r="F93" s="16" t="s">
        <v>318</v>
      </c>
      <c r="G93" s="76" t="s">
        <v>97</v>
      </c>
      <c r="H93" s="15" t="s">
        <v>632</v>
      </c>
      <c r="I93" s="76" t="s">
        <v>633</v>
      </c>
      <c r="J93" s="76" t="str">
        <f t="shared" si="3"/>
        <v>CP</v>
      </c>
      <c r="K93" s="129" t="s">
        <v>634</v>
      </c>
      <c r="L93" s="79" t="s">
        <v>66</v>
      </c>
      <c r="M93" s="79" t="str">
        <f>IFERROR(IF(OR(VLOOKUP(A93,Adjudicacion!A:N,14,0)=0, VLOOKUP(A93,Adjudicacion!A:N,14,0)=""), L93, VLOOKUP(A93,Adjudicacion!A:N,14,0)), L93)</f>
        <v>Concluido</v>
      </c>
      <c r="N93" s="99" t="s">
        <v>120</v>
      </c>
      <c r="O93" s="109">
        <v>95000</v>
      </c>
      <c r="P93" s="93" t="s">
        <v>635</v>
      </c>
      <c r="Q93" s="16" t="s">
        <v>78</v>
      </c>
      <c r="R93" s="137"/>
      <c r="S93" s="137"/>
      <c r="T93" s="137"/>
      <c r="U93" s="14"/>
    </row>
    <row r="94" spans="1:21" ht="16.8" x14ac:dyDescent="0.4">
      <c r="A94" s="76" t="s">
        <v>636</v>
      </c>
      <c r="B94" s="85">
        <v>46071</v>
      </c>
      <c r="C94" s="85" t="str">
        <f t="shared" ca="1" si="2"/>
        <v>Concluido</v>
      </c>
      <c r="D94" s="73" t="s">
        <v>141</v>
      </c>
      <c r="E94" s="76" t="s">
        <v>317</v>
      </c>
      <c r="F94" s="16" t="s">
        <v>318</v>
      </c>
      <c r="G94" s="76" t="s">
        <v>70</v>
      </c>
      <c r="H94" s="15" t="s">
        <v>127</v>
      </c>
      <c r="I94" s="76" t="s">
        <v>128</v>
      </c>
      <c r="J94" s="76" t="str">
        <f t="shared" si="3"/>
        <v>CP</v>
      </c>
      <c r="K94" s="129">
        <v>460.7</v>
      </c>
      <c r="L94" s="79" t="s">
        <v>66</v>
      </c>
      <c r="M94" s="79" t="str">
        <f>IFERROR(IF(OR(VLOOKUP(A94,Adjudicacion!A:N,14,0)=0, VLOOKUP(A94,Adjudicacion!A:N,14,0)=""), L94, VLOOKUP(A94,Adjudicacion!A:N,14,0)), L94)</f>
        <v>Concluido</v>
      </c>
      <c r="N94" s="99" t="s">
        <v>76</v>
      </c>
      <c r="O94" s="110">
        <v>45000</v>
      </c>
      <c r="P94" s="92" t="s">
        <v>638</v>
      </c>
      <c r="Q94" s="16" t="s">
        <v>78</v>
      </c>
      <c r="R94" s="137"/>
      <c r="S94" s="137"/>
      <c r="T94" s="137"/>
      <c r="U94" s="14"/>
    </row>
    <row r="95" spans="1:21" ht="16.8" x14ac:dyDescent="0.4">
      <c r="A95" s="76" t="s">
        <v>639</v>
      </c>
      <c r="B95" s="85">
        <v>46071</v>
      </c>
      <c r="C95" s="85" t="str">
        <f t="shared" ca="1" si="2"/>
        <v>Concluido</v>
      </c>
      <c r="D95" s="73" t="s">
        <v>141</v>
      </c>
      <c r="E95" s="76" t="s">
        <v>587</v>
      </c>
      <c r="F95" s="16" t="s">
        <v>215</v>
      </c>
      <c r="G95" s="76" t="s">
        <v>97</v>
      </c>
      <c r="H95" s="15" t="s">
        <v>250</v>
      </c>
      <c r="I95" s="76" t="s">
        <v>499</v>
      </c>
      <c r="J95" s="76" t="str">
        <f t="shared" si="3"/>
        <v>CP</v>
      </c>
      <c r="K95" s="129" t="s">
        <v>640</v>
      </c>
      <c r="L95" s="79" t="s">
        <v>66</v>
      </c>
      <c r="M95" s="79" t="str">
        <f>IFERROR(IF(OR(VLOOKUP(A95,Adjudicacion!A:N,14,0)=0, VLOOKUP(A95,Adjudicacion!A:N,14,0)=""), L95, VLOOKUP(A95,Adjudicacion!A:N,14,0)), L95)</f>
        <v>Concluido</v>
      </c>
      <c r="N95" s="99" t="s">
        <v>120</v>
      </c>
      <c r="O95" s="109">
        <v>580000</v>
      </c>
      <c r="P95" s="93" t="s">
        <v>641</v>
      </c>
      <c r="Q95" s="16" t="s">
        <v>78</v>
      </c>
      <c r="R95" s="137"/>
      <c r="S95" s="137"/>
      <c r="T95" s="137"/>
      <c r="U95" s="14"/>
    </row>
    <row r="96" spans="1:21" ht="16.8" x14ac:dyDescent="0.4">
      <c r="A96" s="76" t="s">
        <v>642</v>
      </c>
      <c r="B96" s="85">
        <v>46072</v>
      </c>
      <c r="C96" s="85" t="str">
        <f t="shared" ca="1" si="2"/>
        <v>Concluido</v>
      </c>
      <c r="D96" s="73" t="s">
        <v>141</v>
      </c>
      <c r="E96" s="76" t="s">
        <v>277</v>
      </c>
      <c r="F96" s="16" t="s">
        <v>278</v>
      </c>
      <c r="G96" s="76" t="s">
        <v>97</v>
      </c>
      <c r="H96" s="15" t="s">
        <v>632</v>
      </c>
      <c r="I96" s="76" t="s">
        <v>643</v>
      </c>
      <c r="J96" s="76" t="str">
        <f t="shared" si="3"/>
        <v>CP</v>
      </c>
      <c r="K96" s="129" t="s">
        <v>644</v>
      </c>
      <c r="L96" s="79" t="s">
        <v>66</v>
      </c>
      <c r="M96" s="79" t="str">
        <f>IFERROR(IF(OR(VLOOKUP(A96,Adjudicacion!A:N,14,0)=0, VLOOKUP(A96,Adjudicacion!A:N,14,0)=""), L96, VLOOKUP(A96,Adjudicacion!A:N,14,0)), L96)</f>
        <v>Concluido</v>
      </c>
      <c r="N96" s="99" t="s">
        <v>120</v>
      </c>
      <c r="O96" s="110">
        <v>34463</v>
      </c>
      <c r="P96" s="92" t="s">
        <v>645</v>
      </c>
      <c r="Q96" s="16" t="s">
        <v>78</v>
      </c>
      <c r="R96" s="137"/>
      <c r="S96" s="137"/>
      <c r="T96" s="137"/>
      <c r="U96" s="14"/>
    </row>
    <row r="97" spans="1:21" ht="16.8" x14ac:dyDescent="0.4">
      <c r="A97" s="76" t="s">
        <v>646</v>
      </c>
      <c r="B97" s="85">
        <v>46072</v>
      </c>
      <c r="C97" s="85" t="str">
        <f t="shared" ca="1" si="2"/>
        <v>Concluido</v>
      </c>
      <c r="D97" s="73" t="s">
        <v>141</v>
      </c>
      <c r="E97" s="76" t="s">
        <v>277</v>
      </c>
      <c r="F97" s="16" t="s">
        <v>278</v>
      </c>
      <c r="G97" s="76" t="s">
        <v>136</v>
      </c>
      <c r="H97" s="15" t="s">
        <v>168</v>
      </c>
      <c r="I97" s="76" t="s">
        <v>647</v>
      </c>
      <c r="J97" s="76" t="str">
        <f t="shared" si="3"/>
        <v>CP</v>
      </c>
      <c r="K97" s="129" t="s">
        <v>648</v>
      </c>
      <c r="L97" s="79" t="s">
        <v>576</v>
      </c>
      <c r="M97" s="79" t="str">
        <f>IFERROR(IF(OR(VLOOKUP(A97,Adjudicacion!A:N,14,0)=0, VLOOKUP(A97,Adjudicacion!A:N,14,0)=""), L97, VLOOKUP(A97,Adjudicacion!A:N,14,0)), L97)</f>
        <v>concluido</v>
      </c>
      <c r="N97" s="99" t="s">
        <v>120</v>
      </c>
      <c r="O97" s="109">
        <v>232023</v>
      </c>
      <c r="P97" s="93" t="s">
        <v>649</v>
      </c>
      <c r="Q97" s="16" t="s">
        <v>78</v>
      </c>
      <c r="R97" s="137"/>
      <c r="S97" s="137"/>
      <c r="T97" s="137"/>
      <c r="U97" s="14"/>
    </row>
    <row r="98" spans="1:21" ht="16.8" x14ac:dyDescent="0.4">
      <c r="A98" s="76" t="s">
        <v>650</v>
      </c>
      <c r="B98" s="85">
        <v>46071</v>
      </c>
      <c r="C98" s="85" t="str">
        <f t="shared" ca="1" si="2"/>
        <v>Rechazado</v>
      </c>
      <c r="D98" s="73" t="s">
        <v>141</v>
      </c>
      <c r="E98" s="76" t="s">
        <v>317</v>
      </c>
      <c r="F98" s="16" t="s">
        <v>318</v>
      </c>
      <c r="G98" s="76" t="s">
        <v>70</v>
      </c>
      <c r="H98" s="15" t="s">
        <v>71</v>
      </c>
      <c r="I98" s="76" t="s">
        <v>72</v>
      </c>
      <c r="J98" s="76" t="str">
        <f t="shared" si="3"/>
        <v/>
      </c>
      <c r="K98" s="129">
        <v>0</v>
      </c>
      <c r="L98" s="79" t="s">
        <v>133</v>
      </c>
      <c r="M98" s="79" t="str">
        <f>IFERROR(IF(OR(VLOOKUP(A98,Adjudicacion!A:N,14,0)=0, VLOOKUP(A98,Adjudicacion!A:N,14,0)=""), L98, VLOOKUP(A98,Adjudicacion!A:N,14,0)), L98)</f>
        <v>Rechazado</v>
      </c>
      <c r="N98" s="99" t="s">
        <v>76</v>
      </c>
      <c r="O98" s="110">
        <v>0</v>
      </c>
      <c r="P98" s="92" t="s">
        <v>651</v>
      </c>
      <c r="Q98" s="16" t="s">
        <v>78</v>
      </c>
      <c r="R98" s="137"/>
      <c r="S98" s="137"/>
      <c r="T98" s="137"/>
      <c r="U98" s="14"/>
    </row>
    <row r="99" spans="1:21" ht="16.8" x14ac:dyDescent="0.4">
      <c r="A99" s="76" t="s">
        <v>652</v>
      </c>
      <c r="B99" s="85">
        <v>46071</v>
      </c>
      <c r="C99" s="85" t="str">
        <f t="shared" ca="1" si="2"/>
        <v>Rechazado</v>
      </c>
      <c r="D99" s="73" t="s">
        <v>141</v>
      </c>
      <c r="E99" s="76" t="s">
        <v>317</v>
      </c>
      <c r="F99" s="16" t="s">
        <v>653</v>
      </c>
      <c r="G99" s="76" t="s">
        <v>70</v>
      </c>
      <c r="H99" s="15" t="s">
        <v>71</v>
      </c>
      <c r="I99" s="76" t="s">
        <v>72</v>
      </c>
      <c r="J99" s="76" t="str">
        <f t="shared" si="3"/>
        <v/>
      </c>
      <c r="K99" s="129">
        <v>0</v>
      </c>
      <c r="L99" s="79" t="s">
        <v>133</v>
      </c>
      <c r="M99" s="79" t="str">
        <f>IFERROR(IF(OR(VLOOKUP(A99,Adjudicacion!A:N,14,0)=0, VLOOKUP(A99,Adjudicacion!A:N,14,0)=""), L99, VLOOKUP(A99,Adjudicacion!A:N,14,0)), L99)</f>
        <v>Rechazado</v>
      </c>
      <c r="N99" s="99" t="s">
        <v>76</v>
      </c>
      <c r="O99" s="109">
        <v>0</v>
      </c>
      <c r="P99" s="93" t="s">
        <v>654</v>
      </c>
      <c r="Q99" s="16" t="s">
        <v>78</v>
      </c>
      <c r="R99" s="137"/>
      <c r="S99" s="137"/>
      <c r="T99" s="137"/>
      <c r="U99" s="14"/>
    </row>
    <row r="100" spans="1:21" ht="16.8" x14ac:dyDescent="0.4">
      <c r="A100" s="76" t="s">
        <v>655</v>
      </c>
      <c r="B100" s="85">
        <v>46071</v>
      </c>
      <c r="C100" s="85" t="str">
        <f t="shared" ca="1" si="2"/>
        <v>Rechazado</v>
      </c>
      <c r="D100" s="73" t="s">
        <v>141</v>
      </c>
      <c r="E100" s="76" t="s">
        <v>317</v>
      </c>
      <c r="F100" s="16" t="s">
        <v>653</v>
      </c>
      <c r="G100" s="76" t="s">
        <v>70</v>
      </c>
      <c r="H100" s="15" t="s">
        <v>71</v>
      </c>
      <c r="I100" s="76" t="s">
        <v>72</v>
      </c>
      <c r="J100" s="76" t="str">
        <f t="shared" si="3"/>
        <v/>
      </c>
      <c r="K100" s="129">
        <v>0</v>
      </c>
      <c r="L100" s="79" t="s">
        <v>133</v>
      </c>
      <c r="M100" s="79" t="str">
        <f>IFERROR(IF(OR(VLOOKUP(A100,Adjudicacion!A:N,14,0)=0, VLOOKUP(A100,Adjudicacion!A:N,14,0)=""), L100, VLOOKUP(A100,Adjudicacion!A:N,14,0)), L100)</f>
        <v>Rechazado</v>
      </c>
      <c r="N100" s="99" t="s">
        <v>76</v>
      </c>
      <c r="O100" s="110">
        <v>0</v>
      </c>
      <c r="P100" s="92" t="s">
        <v>656</v>
      </c>
      <c r="Q100" s="16" t="s">
        <v>78</v>
      </c>
      <c r="R100" s="137"/>
      <c r="S100" s="137"/>
      <c r="T100" s="137"/>
      <c r="U100" s="14"/>
    </row>
    <row r="101" spans="1:21" ht="16.8" x14ac:dyDescent="0.4">
      <c r="A101" s="76" t="s">
        <v>657</v>
      </c>
      <c r="B101" s="85">
        <v>46071</v>
      </c>
      <c r="C101" s="85" t="str">
        <f t="shared" ca="1" si="2"/>
        <v>Rechazado</v>
      </c>
      <c r="D101" s="73" t="s">
        <v>141</v>
      </c>
      <c r="E101" s="76" t="s">
        <v>317</v>
      </c>
      <c r="F101" s="16" t="s">
        <v>653</v>
      </c>
      <c r="G101" s="76" t="s">
        <v>70</v>
      </c>
      <c r="H101" s="15" t="s">
        <v>71</v>
      </c>
      <c r="I101" s="76" t="s">
        <v>72</v>
      </c>
      <c r="J101" s="76" t="str">
        <f t="shared" si="3"/>
        <v/>
      </c>
      <c r="K101" s="129">
        <v>0</v>
      </c>
      <c r="L101" s="79" t="s">
        <v>133</v>
      </c>
      <c r="M101" s="79" t="str">
        <f>IFERROR(IF(OR(VLOOKUP(A101,Adjudicacion!A:N,14,0)=0, VLOOKUP(A101,Adjudicacion!A:N,14,0)=""), L101, VLOOKUP(A101,Adjudicacion!A:N,14,0)), L101)</f>
        <v>Rechazado</v>
      </c>
      <c r="N101" s="99" t="s">
        <v>76</v>
      </c>
      <c r="O101" s="109">
        <v>0</v>
      </c>
      <c r="P101" s="93" t="s">
        <v>658</v>
      </c>
      <c r="Q101" s="16" t="s">
        <v>78</v>
      </c>
      <c r="R101" s="137"/>
      <c r="S101" s="137"/>
      <c r="T101" s="137"/>
      <c r="U101" s="14"/>
    </row>
    <row r="102" spans="1:21" ht="16.8" x14ac:dyDescent="0.4">
      <c r="A102" s="76" t="s">
        <v>659</v>
      </c>
      <c r="B102" s="85">
        <v>46072</v>
      </c>
      <c r="C102" s="85" t="str">
        <f t="shared" ca="1" si="2"/>
        <v>Concluido</v>
      </c>
      <c r="D102" s="73" t="s">
        <v>141</v>
      </c>
      <c r="E102" s="76" t="s">
        <v>282</v>
      </c>
      <c r="F102" s="16" t="s">
        <v>215</v>
      </c>
      <c r="G102" s="76" t="s">
        <v>70</v>
      </c>
      <c r="H102" s="15" t="s">
        <v>287</v>
      </c>
      <c r="I102" s="76" t="s">
        <v>284</v>
      </c>
      <c r="J102" s="76" t="str">
        <f t="shared" si="3"/>
        <v>CP</v>
      </c>
      <c r="K102" s="129" t="s">
        <v>386</v>
      </c>
      <c r="L102" s="79" t="s">
        <v>66</v>
      </c>
      <c r="M102" s="79" t="str">
        <f>IFERROR(IF(OR(VLOOKUP(A102,Adjudicacion!A:N,14,0)=0, VLOOKUP(A102,Adjudicacion!A:N,14,0)=""), L102, VLOOKUP(A102,Adjudicacion!A:N,14,0)), L102)</f>
        <v>Concluido</v>
      </c>
      <c r="N102" s="99" t="s">
        <v>76</v>
      </c>
      <c r="O102" s="110">
        <v>200000</v>
      </c>
      <c r="P102" s="92" t="s">
        <v>622</v>
      </c>
      <c r="Q102" s="16" t="s">
        <v>78</v>
      </c>
      <c r="R102" s="137"/>
      <c r="S102" s="137"/>
      <c r="T102" s="137"/>
      <c r="U102" s="14"/>
    </row>
    <row r="103" spans="1:21" ht="16.8" x14ac:dyDescent="0.4">
      <c r="A103" s="76" t="s">
        <v>660</v>
      </c>
      <c r="B103" s="85">
        <v>46072</v>
      </c>
      <c r="C103" s="85" t="str">
        <f t="shared" ca="1" si="2"/>
        <v>Concluido</v>
      </c>
      <c r="D103" s="73" t="s">
        <v>141</v>
      </c>
      <c r="E103" s="76" t="s">
        <v>282</v>
      </c>
      <c r="F103" s="16" t="s">
        <v>215</v>
      </c>
      <c r="G103" s="76" t="s">
        <v>70</v>
      </c>
      <c r="H103" s="15" t="s">
        <v>287</v>
      </c>
      <c r="I103" s="76" t="s">
        <v>288</v>
      </c>
      <c r="J103" s="76" t="str">
        <f t="shared" si="3"/>
        <v>CP</v>
      </c>
      <c r="K103" s="129" t="s">
        <v>661</v>
      </c>
      <c r="L103" s="79" t="s">
        <v>66</v>
      </c>
      <c r="M103" s="79" t="str">
        <f>IFERROR(IF(OR(VLOOKUP(A103,Adjudicacion!A:N,14,0)=0, VLOOKUP(A103,Adjudicacion!A:N,14,0)=""), L103, VLOOKUP(A103,Adjudicacion!A:N,14,0)), L103)</f>
        <v>Concluido</v>
      </c>
      <c r="N103" s="99" t="s">
        <v>76</v>
      </c>
      <c r="O103" s="109">
        <v>163000</v>
      </c>
      <c r="P103" s="93" t="s">
        <v>289</v>
      </c>
      <c r="Q103" s="16" t="s">
        <v>78</v>
      </c>
      <c r="R103" s="137"/>
      <c r="S103" s="137"/>
      <c r="T103" s="137"/>
      <c r="U103" s="14"/>
    </row>
    <row r="104" spans="1:21" ht="16.8" x14ac:dyDescent="0.4">
      <c r="A104" s="76" t="s">
        <v>662</v>
      </c>
      <c r="B104" s="85">
        <v>46072</v>
      </c>
      <c r="C104" s="85" t="str">
        <f t="shared" ca="1" si="2"/>
        <v>Concluido</v>
      </c>
      <c r="D104" s="73" t="s">
        <v>141</v>
      </c>
      <c r="E104" s="76" t="s">
        <v>282</v>
      </c>
      <c r="F104" s="16" t="s">
        <v>215</v>
      </c>
      <c r="G104" s="76" t="s">
        <v>70</v>
      </c>
      <c r="H104" s="15" t="s">
        <v>127</v>
      </c>
      <c r="I104" s="76" t="s">
        <v>128</v>
      </c>
      <c r="J104" s="76" t="str">
        <f t="shared" si="3"/>
        <v>CP</v>
      </c>
      <c r="K104" s="129">
        <v>3319</v>
      </c>
      <c r="L104" s="79" t="s">
        <v>66</v>
      </c>
      <c r="M104" s="79" t="str">
        <f>IFERROR(IF(OR(VLOOKUP(A104,Adjudicacion!A:N,14,0)=0, VLOOKUP(A104,Adjudicacion!A:N,14,0)=""), L104, VLOOKUP(A104,Adjudicacion!A:N,14,0)), L104)</f>
        <v>Concluido</v>
      </c>
      <c r="N104" s="99" t="s">
        <v>76</v>
      </c>
      <c r="O104" s="110">
        <v>381784.88</v>
      </c>
      <c r="P104" s="92" t="s">
        <v>297</v>
      </c>
      <c r="Q104" s="16" t="s">
        <v>78</v>
      </c>
      <c r="R104" s="137"/>
      <c r="S104" s="137"/>
      <c r="T104" s="137"/>
      <c r="U104" s="14"/>
    </row>
    <row r="105" spans="1:21" ht="16.8" x14ac:dyDescent="0.4">
      <c r="A105" s="76" t="s">
        <v>664</v>
      </c>
      <c r="B105" s="85">
        <v>46072</v>
      </c>
      <c r="C105" s="85" t="str">
        <f t="shared" ca="1" si="2"/>
        <v>Concluido</v>
      </c>
      <c r="D105" s="73" t="s">
        <v>141</v>
      </c>
      <c r="E105" s="76" t="s">
        <v>282</v>
      </c>
      <c r="F105" s="16" t="s">
        <v>215</v>
      </c>
      <c r="G105" s="76" t="s">
        <v>70</v>
      </c>
      <c r="H105" s="15" t="s">
        <v>161</v>
      </c>
      <c r="I105" s="76" t="s">
        <v>162</v>
      </c>
      <c r="J105" s="76" t="str">
        <f t="shared" si="3"/>
        <v>IRP</v>
      </c>
      <c r="K105" s="129" t="s">
        <v>665</v>
      </c>
      <c r="L105" s="79" t="s">
        <v>576</v>
      </c>
      <c r="M105" s="79" t="str">
        <f>IFERROR(IF(OR(VLOOKUP(A105,Adjudicacion!A:N,14,0)=0, VLOOKUP(A105,Adjudicacion!A:N,14,0)=""), L105, VLOOKUP(A105,Adjudicacion!A:N,14,0)), L105)</f>
        <v>concluido</v>
      </c>
      <c r="N105" s="99" t="s">
        <v>76</v>
      </c>
      <c r="O105" s="109">
        <f>577800+173340</f>
        <v>751140</v>
      </c>
      <c r="P105" s="93" t="s">
        <v>291</v>
      </c>
      <c r="Q105" s="16" t="s">
        <v>78</v>
      </c>
      <c r="R105" s="137"/>
      <c r="S105" s="137"/>
      <c r="T105" s="137"/>
      <c r="U105" s="14"/>
    </row>
    <row r="106" spans="1:21" ht="16.8" x14ac:dyDescent="0.4">
      <c r="A106" s="76" t="s">
        <v>666</v>
      </c>
      <c r="B106" s="85">
        <v>46072</v>
      </c>
      <c r="C106" s="85" t="str">
        <f t="shared" ca="1" si="2"/>
        <v>Concluido</v>
      </c>
      <c r="D106" s="73" t="s">
        <v>141</v>
      </c>
      <c r="E106" s="76" t="s">
        <v>282</v>
      </c>
      <c r="F106" s="16" t="s">
        <v>215</v>
      </c>
      <c r="G106" s="76" t="s">
        <v>70</v>
      </c>
      <c r="H106" s="15" t="s">
        <v>127</v>
      </c>
      <c r="I106" s="76" t="s">
        <v>235</v>
      </c>
      <c r="J106" s="76" t="str">
        <f t="shared" si="3"/>
        <v>CP</v>
      </c>
      <c r="K106" s="129">
        <v>1726.8</v>
      </c>
      <c r="L106" s="79" t="s">
        <v>66</v>
      </c>
      <c r="M106" s="79" t="str">
        <f>IFERROR(IF(OR(VLOOKUP(A106,Adjudicacion!A:N,14,0)=0, VLOOKUP(A106,Adjudicacion!A:N,14,0)=""), L106, VLOOKUP(A106,Adjudicacion!A:N,14,0)), L106)</f>
        <v>Concluido</v>
      </c>
      <c r="N106" s="99" t="s">
        <v>76</v>
      </c>
      <c r="O106" s="110">
        <v>17662.5</v>
      </c>
      <c r="P106" s="92" t="s">
        <v>668</v>
      </c>
      <c r="Q106" s="16" t="s">
        <v>78</v>
      </c>
      <c r="R106" s="137"/>
      <c r="S106" s="137"/>
      <c r="T106" s="137"/>
      <c r="U106" s="14"/>
    </row>
    <row r="107" spans="1:21" ht="16.8" x14ac:dyDescent="0.4">
      <c r="A107" s="76" t="s">
        <v>669</v>
      </c>
      <c r="B107" s="85">
        <v>46076</v>
      </c>
      <c r="C107" s="85" t="str">
        <f t="shared" ca="1" si="2"/>
        <v>Concluido</v>
      </c>
      <c r="D107" s="73" t="s">
        <v>141</v>
      </c>
      <c r="E107" s="76" t="s">
        <v>332</v>
      </c>
      <c r="F107" s="16" t="s">
        <v>670</v>
      </c>
      <c r="G107" s="76" t="s">
        <v>174</v>
      </c>
      <c r="H107" s="15" t="s">
        <v>187</v>
      </c>
      <c r="I107" s="76" t="s">
        <v>188</v>
      </c>
      <c r="J107" s="76" t="str">
        <f t="shared" si="3"/>
        <v>LPNP</v>
      </c>
      <c r="K107" s="129" t="s">
        <v>671</v>
      </c>
      <c r="L107" s="79" t="s">
        <v>66</v>
      </c>
      <c r="M107" s="79" t="str">
        <f>IFERROR(IF(OR(VLOOKUP(A107,Adjudicacion!A:N,14,0)=0, VLOOKUP(A107,Adjudicacion!A:N,14,0)=""), L107, VLOOKUP(A107,Adjudicacion!A:N,14,0)), L107)</f>
        <v>Adjudicado</v>
      </c>
      <c r="N107" s="99" t="s">
        <v>120</v>
      </c>
      <c r="O107" s="109">
        <v>2175949676</v>
      </c>
      <c r="P107" s="93" t="s">
        <v>672</v>
      </c>
      <c r="Q107" s="16" t="s">
        <v>78</v>
      </c>
      <c r="R107" s="137"/>
      <c r="S107" s="137"/>
      <c r="T107" s="137"/>
      <c r="U107" s="14"/>
    </row>
    <row r="108" spans="1:21" ht="16.8" x14ac:dyDescent="0.4">
      <c r="A108" s="76" t="s">
        <v>682</v>
      </c>
      <c r="B108" s="85">
        <v>46076</v>
      </c>
      <c r="C108" s="85" t="str">
        <f t="shared" ca="1" si="2"/>
        <v>Concluido</v>
      </c>
      <c r="D108" s="73" t="s">
        <v>141</v>
      </c>
      <c r="E108" s="76" t="s">
        <v>683</v>
      </c>
      <c r="F108" s="16" t="s">
        <v>684</v>
      </c>
      <c r="G108" s="76" t="s">
        <v>70</v>
      </c>
      <c r="H108" s="15" t="s">
        <v>319</v>
      </c>
      <c r="I108" s="76" t="s">
        <v>579</v>
      </c>
      <c r="J108" s="76" t="str">
        <f t="shared" si="3"/>
        <v>IRP</v>
      </c>
      <c r="K108" s="129" t="s">
        <v>685</v>
      </c>
      <c r="L108" s="79" t="s">
        <v>66</v>
      </c>
      <c r="M108" s="79" t="str">
        <f>IFERROR(IF(OR(VLOOKUP(A108,Adjudicacion!A:N,14,0)=0, VLOOKUP(A108,Adjudicacion!A:N,14,0)=""), L108, VLOOKUP(A108,Adjudicacion!A:N,14,0)), L108)</f>
        <v>Concluido</v>
      </c>
      <c r="N108" s="99" t="s">
        <v>76</v>
      </c>
      <c r="O108" s="110">
        <v>1260000</v>
      </c>
      <c r="P108" s="92" t="s">
        <v>686</v>
      </c>
      <c r="Q108" s="16" t="s">
        <v>78</v>
      </c>
      <c r="R108" s="137"/>
      <c r="S108" s="137"/>
      <c r="T108" s="137"/>
      <c r="U108" s="14"/>
    </row>
    <row r="109" spans="1:21" ht="16.8" x14ac:dyDescent="0.4">
      <c r="A109" s="76" t="s">
        <v>694</v>
      </c>
      <c r="B109" s="85">
        <v>46076</v>
      </c>
      <c r="C109" s="85" t="str">
        <f t="shared" ca="1" si="2"/>
        <v>Concluido</v>
      </c>
      <c r="D109" s="73" t="s">
        <v>141</v>
      </c>
      <c r="E109" s="76" t="s">
        <v>277</v>
      </c>
      <c r="F109" s="16" t="s">
        <v>278</v>
      </c>
      <c r="G109" s="76" t="s">
        <v>97</v>
      </c>
      <c r="H109" s="15" t="s">
        <v>632</v>
      </c>
      <c r="I109" s="76" t="s">
        <v>643</v>
      </c>
      <c r="J109" s="76" t="str">
        <f t="shared" si="3"/>
        <v>IRP</v>
      </c>
      <c r="K109" s="129" t="s">
        <v>695</v>
      </c>
      <c r="L109" s="79" t="s">
        <v>66</v>
      </c>
      <c r="M109" s="79" t="str">
        <f>IFERROR(IF(OR(VLOOKUP(A109,Adjudicacion!A:N,14,0)=0, VLOOKUP(A109,Adjudicacion!A:N,14,0)=""), L109, VLOOKUP(A109,Adjudicacion!A:N,14,0)), L109)</f>
        <v>Concluido</v>
      </c>
      <c r="N109" s="99" t="s">
        <v>120</v>
      </c>
      <c r="O109" s="109">
        <f>100000+511085</f>
        <v>611085</v>
      </c>
      <c r="P109" s="93" t="s">
        <v>696</v>
      </c>
      <c r="Q109" s="16" t="s">
        <v>78</v>
      </c>
      <c r="R109" s="137"/>
      <c r="S109" s="137"/>
      <c r="T109" s="137"/>
      <c r="U109" s="14"/>
    </row>
    <row r="110" spans="1:21" ht="16.8" x14ac:dyDescent="0.4">
      <c r="A110" s="76" t="s">
        <v>697</v>
      </c>
      <c r="B110" s="85">
        <v>46076</v>
      </c>
      <c r="C110" s="85" t="str">
        <f t="shared" ca="1" si="2"/>
        <v>Concluido</v>
      </c>
      <c r="D110" s="73" t="s">
        <v>141</v>
      </c>
      <c r="E110" s="76" t="s">
        <v>134</v>
      </c>
      <c r="F110" s="16" t="s">
        <v>135</v>
      </c>
      <c r="G110" s="76" t="s">
        <v>97</v>
      </c>
      <c r="H110" s="15" t="s">
        <v>116</v>
      </c>
      <c r="I110" s="76" t="s">
        <v>698</v>
      </c>
      <c r="J110" s="76" t="str">
        <f t="shared" si="3"/>
        <v>IRP</v>
      </c>
      <c r="K110" s="129" t="s">
        <v>699</v>
      </c>
      <c r="L110" s="79" t="s">
        <v>66</v>
      </c>
      <c r="M110" s="79" t="str">
        <f>IFERROR(IF(OR(VLOOKUP(A110,Adjudicacion!A:N,14,0)=0, VLOOKUP(A110,Adjudicacion!A:N,14,0)=""), L110, VLOOKUP(A110,Adjudicacion!A:N,14,0)), L110)</f>
        <v>Concluido</v>
      </c>
      <c r="N110" s="99" t="s">
        <v>120</v>
      </c>
      <c r="O110" s="110">
        <v>938217</v>
      </c>
      <c r="P110" s="92" t="s">
        <v>700</v>
      </c>
      <c r="Q110" s="16" t="s">
        <v>78</v>
      </c>
      <c r="R110" s="137"/>
      <c r="S110" s="137"/>
      <c r="T110" s="137"/>
      <c r="U110" s="14"/>
    </row>
    <row r="111" spans="1:21" ht="16.8" x14ac:dyDescent="0.4">
      <c r="A111" s="76" t="s">
        <v>701</v>
      </c>
      <c r="B111" s="85">
        <v>46076</v>
      </c>
      <c r="C111" s="85" t="str">
        <f t="shared" ca="1" si="2"/>
        <v>Concluido</v>
      </c>
      <c r="D111" s="73" t="s">
        <v>141</v>
      </c>
      <c r="E111" s="76" t="s">
        <v>134</v>
      </c>
      <c r="F111" s="16" t="s">
        <v>135</v>
      </c>
      <c r="G111" s="76" t="s">
        <v>97</v>
      </c>
      <c r="H111" s="15" t="s">
        <v>632</v>
      </c>
      <c r="I111" s="76" t="s">
        <v>643</v>
      </c>
      <c r="J111" s="76" t="str">
        <f t="shared" si="3"/>
        <v>IRP</v>
      </c>
      <c r="K111" s="129" t="s">
        <v>702</v>
      </c>
      <c r="L111" s="79" t="s">
        <v>66</v>
      </c>
      <c r="M111" s="79" t="str">
        <f>IFERROR(IF(OR(VLOOKUP(A111,Adjudicacion!A:N,14,0)=0, VLOOKUP(A111,Adjudicacion!A:N,14,0)=""), L111, VLOOKUP(A111,Adjudicacion!A:N,14,0)), L111)</f>
        <v>Concluido</v>
      </c>
      <c r="N111" s="99" t="s">
        <v>120</v>
      </c>
      <c r="O111" s="109">
        <v>610079</v>
      </c>
      <c r="P111" s="93" t="s">
        <v>703</v>
      </c>
      <c r="Q111" s="16" t="s">
        <v>78</v>
      </c>
      <c r="R111" s="137"/>
      <c r="S111" s="137"/>
      <c r="T111" s="137"/>
      <c r="U111" s="14"/>
    </row>
    <row r="112" spans="1:21" ht="16.8" x14ac:dyDescent="0.4">
      <c r="A112" s="76" t="s">
        <v>704</v>
      </c>
      <c r="B112" s="85">
        <v>46076</v>
      </c>
      <c r="C112" s="85" t="str">
        <f t="shared" ca="1" si="2"/>
        <v>Concluido</v>
      </c>
      <c r="D112" s="73" t="s">
        <v>141</v>
      </c>
      <c r="E112" s="76" t="s">
        <v>134</v>
      </c>
      <c r="F112" s="16" t="s">
        <v>135</v>
      </c>
      <c r="G112" s="76" t="s">
        <v>97</v>
      </c>
      <c r="H112" s="15" t="s">
        <v>632</v>
      </c>
      <c r="I112" s="76" t="s">
        <v>643</v>
      </c>
      <c r="J112" s="76" t="str">
        <f t="shared" si="3"/>
        <v>IRP</v>
      </c>
      <c r="K112" s="129" t="s">
        <v>705</v>
      </c>
      <c r="L112" s="79" t="s">
        <v>66</v>
      </c>
      <c r="M112" s="79" t="str">
        <f>IFERROR(IF(OR(VLOOKUP(A112,Adjudicacion!A:N,14,0)=0, VLOOKUP(A112,Adjudicacion!A:N,14,0)=""), L112, VLOOKUP(A112,Adjudicacion!A:N,14,0)), L112)</f>
        <v>Concluido</v>
      </c>
      <c r="N112" s="99" t="s">
        <v>120</v>
      </c>
      <c r="O112" s="110">
        <v>610079</v>
      </c>
      <c r="P112" s="92" t="s">
        <v>706</v>
      </c>
      <c r="Q112" s="16" t="s">
        <v>78</v>
      </c>
      <c r="R112" s="137"/>
      <c r="S112" s="137"/>
      <c r="T112" s="137"/>
      <c r="U112" s="14"/>
    </row>
    <row r="113" spans="1:21" ht="16.8" x14ac:dyDescent="0.4">
      <c r="A113" s="76" t="s">
        <v>707</v>
      </c>
      <c r="B113" s="85">
        <v>46076</v>
      </c>
      <c r="C113" s="85" t="str">
        <f t="shared" ca="1" si="2"/>
        <v>Concluido</v>
      </c>
      <c r="D113" s="73" t="s">
        <v>141</v>
      </c>
      <c r="E113" s="76" t="s">
        <v>134</v>
      </c>
      <c r="F113" s="16" t="s">
        <v>135</v>
      </c>
      <c r="G113" s="76" t="s">
        <v>70</v>
      </c>
      <c r="H113" s="15" t="s">
        <v>385</v>
      </c>
      <c r="I113" s="76" t="s">
        <v>284</v>
      </c>
      <c r="J113" s="76" t="str">
        <f t="shared" si="3"/>
        <v>IRP</v>
      </c>
      <c r="K113" s="129" t="s">
        <v>708</v>
      </c>
      <c r="L113" s="79" t="s">
        <v>66</v>
      </c>
      <c r="M113" s="79" t="str">
        <f>IFERROR(IF(OR(VLOOKUP(A113,Adjudicacion!A:N,14,0)=0, VLOOKUP(A113,Adjudicacion!A:N,14,0)=""), L113, VLOOKUP(A113,Adjudicacion!A:N,14,0)), L113)</f>
        <v>Concluido</v>
      </c>
      <c r="N113" s="99" t="s">
        <v>120</v>
      </c>
      <c r="O113" s="109">
        <v>998990</v>
      </c>
      <c r="P113" s="93" t="s">
        <v>709</v>
      </c>
      <c r="Q113" s="16" t="s">
        <v>78</v>
      </c>
      <c r="R113" s="137"/>
      <c r="S113" s="137"/>
      <c r="T113" s="137"/>
      <c r="U113" s="14"/>
    </row>
    <row r="114" spans="1:21" ht="16.8" x14ac:dyDescent="0.4">
      <c r="A114" s="76" t="s">
        <v>710</v>
      </c>
      <c r="B114" s="85">
        <v>46077</v>
      </c>
      <c r="C114" s="85" t="str">
        <f t="shared" ca="1" si="2"/>
        <v>Concluido</v>
      </c>
      <c r="D114" s="73" t="s">
        <v>141</v>
      </c>
      <c r="E114" s="76" t="s">
        <v>332</v>
      </c>
      <c r="F114" s="16" t="s">
        <v>670</v>
      </c>
      <c r="G114" s="76" t="s">
        <v>70</v>
      </c>
      <c r="H114" s="15" t="s">
        <v>385</v>
      </c>
      <c r="I114" s="76" t="s">
        <v>284</v>
      </c>
      <c r="J114" s="76" t="str">
        <f t="shared" si="3"/>
        <v>CP</v>
      </c>
      <c r="K114" s="129" t="s">
        <v>386</v>
      </c>
      <c r="L114" s="79" t="s">
        <v>66</v>
      </c>
      <c r="M114" s="79" t="str">
        <f>IFERROR(IF(OR(VLOOKUP(A114,Adjudicacion!A:N,14,0)=0, VLOOKUP(A114,Adjudicacion!A:N,14,0)=""), L114, VLOOKUP(A114,Adjudicacion!A:N,14,0)), L114)</f>
        <v>Concluido</v>
      </c>
      <c r="N114" s="99" t="s">
        <v>120</v>
      </c>
      <c r="O114" s="110">
        <v>200000</v>
      </c>
      <c r="P114" s="92" t="s">
        <v>711</v>
      </c>
      <c r="Q114" s="16" t="s">
        <v>78</v>
      </c>
      <c r="R114" s="137"/>
      <c r="S114" s="137"/>
      <c r="T114" s="137"/>
      <c r="U114" s="14"/>
    </row>
    <row r="115" spans="1:21" ht="16.8" x14ac:dyDescent="0.4">
      <c r="A115" s="76" t="s">
        <v>712</v>
      </c>
      <c r="B115" s="85">
        <v>46077</v>
      </c>
      <c r="C115" s="85" t="str">
        <f t="shared" ca="1" si="2"/>
        <v>Concluido</v>
      </c>
      <c r="D115" s="73" t="s">
        <v>141</v>
      </c>
      <c r="E115" s="76" t="s">
        <v>332</v>
      </c>
      <c r="F115" s="16" t="s">
        <v>670</v>
      </c>
      <c r="G115" s="76" t="s">
        <v>70</v>
      </c>
      <c r="H115" s="15" t="s">
        <v>161</v>
      </c>
      <c r="I115" s="76" t="s">
        <v>162</v>
      </c>
      <c r="J115" s="76" t="str">
        <f t="shared" si="3"/>
        <v>CP</v>
      </c>
      <c r="K115" s="129" t="s">
        <v>713</v>
      </c>
      <c r="L115" s="79" t="s">
        <v>66</v>
      </c>
      <c r="M115" s="79" t="str">
        <f>IFERROR(IF(OR(VLOOKUP(A115,Adjudicacion!A:N,14,0)=0, VLOOKUP(A115,Adjudicacion!A:N,14,0)=""), L115, VLOOKUP(A115,Adjudicacion!A:N,14,0)), L115)</f>
        <v>Concluido</v>
      </c>
      <c r="N115" s="99" t="s">
        <v>76</v>
      </c>
      <c r="O115" s="109">
        <v>580000</v>
      </c>
      <c r="P115" s="93" t="s">
        <v>714</v>
      </c>
      <c r="Q115" s="16" t="s">
        <v>78</v>
      </c>
      <c r="R115" s="137"/>
      <c r="S115" s="137"/>
      <c r="T115" s="137"/>
      <c r="U115" s="14"/>
    </row>
    <row r="116" spans="1:21" ht="16.8" x14ac:dyDescent="0.4">
      <c r="A116" s="76" t="s">
        <v>715</v>
      </c>
      <c r="B116" s="85">
        <v>46045</v>
      </c>
      <c r="C116" s="85" t="str">
        <f t="shared" ca="1" si="2"/>
        <v>Concluido</v>
      </c>
      <c r="D116" s="73" t="s">
        <v>141</v>
      </c>
      <c r="E116" s="76" t="s">
        <v>332</v>
      </c>
      <c r="F116" s="16" t="s">
        <v>670</v>
      </c>
      <c r="G116" s="76" t="s">
        <v>70</v>
      </c>
      <c r="H116" s="15" t="s">
        <v>287</v>
      </c>
      <c r="I116" s="76" t="s">
        <v>716</v>
      </c>
      <c r="J116" s="76" t="str">
        <f t="shared" si="3"/>
        <v/>
      </c>
      <c r="K116" s="129" t="s">
        <v>540</v>
      </c>
      <c r="L116" s="79" t="s">
        <v>66</v>
      </c>
      <c r="M116" s="79" t="str">
        <f>IFERROR(IF(OR(VLOOKUP(A116,Adjudicacion!A:N,14,0)=0, VLOOKUP(A116,Adjudicacion!A:N,14,0)=""), L116, VLOOKUP(A116,Adjudicacion!A:N,14,0)), L116)</f>
        <v>Concluido</v>
      </c>
      <c r="N116" s="99" t="s">
        <v>76</v>
      </c>
      <c r="O116" s="110">
        <v>0</v>
      </c>
      <c r="P116" s="92" t="s">
        <v>717</v>
      </c>
      <c r="Q116" s="16" t="s">
        <v>78</v>
      </c>
      <c r="R116" s="137"/>
      <c r="S116" s="137"/>
      <c r="T116" s="137"/>
      <c r="U116" s="14"/>
    </row>
    <row r="117" spans="1:21" ht="16.8" x14ac:dyDescent="0.4">
      <c r="A117" s="76" t="s">
        <v>718</v>
      </c>
      <c r="B117" s="85">
        <v>46045</v>
      </c>
      <c r="C117" s="85" t="str">
        <f t="shared" ca="1" si="2"/>
        <v>Concluido</v>
      </c>
      <c r="D117" s="73" t="s">
        <v>141</v>
      </c>
      <c r="E117" s="76" t="s">
        <v>332</v>
      </c>
      <c r="F117" s="16" t="s">
        <v>670</v>
      </c>
      <c r="G117" s="76" t="s">
        <v>70</v>
      </c>
      <c r="H117" s="15" t="s">
        <v>287</v>
      </c>
      <c r="I117" s="76" t="s">
        <v>716</v>
      </c>
      <c r="J117" s="76" t="str">
        <f t="shared" si="3"/>
        <v/>
      </c>
      <c r="K117" s="129" t="s">
        <v>540</v>
      </c>
      <c r="L117" s="79" t="s">
        <v>66</v>
      </c>
      <c r="M117" s="79" t="str">
        <f>IFERROR(IF(OR(VLOOKUP(A117,Adjudicacion!A:N,14,0)=0, VLOOKUP(A117,Adjudicacion!A:N,14,0)=""), L117, VLOOKUP(A117,Adjudicacion!A:N,14,0)), L117)</f>
        <v>Concluido</v>
      </c>
      <c r="N117" s="99" t="s">
        <v>76</v>
      </c>
      <c r="O117" s="109">
        <v>0</v>
      </c>
      <c r="P117" s="93" t="s">
        <v>719</v>
      </c>
      <c r="Q117" s="16" t="s">
        <v>78</v>
      </c>
      <c r="R117" s="137"/>
      <c r="S117" s="137"/>
      <c r="T117" s="137"/>
      <c r="U117" s="14"/>
    </row>
    <row r="118" spans="1:21" ht="16.8" x14ac:dyDescent="0.4">
      <c r="A118" s="76" t="s">
        <v>720</v>
      </c>
      <c r="B118" s="85">
        <v>46066</v>
      </c>
      <c r="C118" s="85" t="str">
        <f t="shared" ca="1" si="2"/>
        <v>Concluido</v>
      </c>
      <c r="D118" s="73" t="s">
        <v>141</v>
      </c>
      <c r="E118" s="76" t="s">
        <v>282</v>
      </c>
      <c r="F118" s="16" t="s">
        <v>215</v>
      </c>
      <c r="G118" s="76" t="s">
        <v>97</v>
      </c>
      <c r="H118" s="15" t="s">
        <v>250</v>
      </c>
      <c r="I118" s="76" t="s">
        <v>251</v>
      </c>
      <c r="J118" s="76" t="str">
        <f t="shared" si="3"/>
        <v>LPNP</v>
      </c>
      <c r="K118" s="129">
        <v>2000000</v>
      </c>
      <c r="L118" s="79" t="s">
        <v>66</v>
      </c>
      <c r="M118" s="79" t="str">
        <f>IFERROR(IF(OR(VLOOKUP(A118,Adjudicacion!A:N,14,0)=0, VLOOKUP(A118,Adjudicacion!A:N,14,0)=""), L118, VLOOKUP(A118,Adjudicacion!A:N,14,0)), L118)</f>
        <v>Adjudicado</v>
      </c>
      <c r="N118" s="99" t="s">
        <v>120</v>
      </c>
      <c r="O118" s="110">
        <v>7000000</v>
      </c>
      <c r="P118" s="92" t="s">
        <v>722</v>
      </c>
      <c r="Q118" s="16" t="s">
        <v>78</v>
      </c>
      <c r="R118" s="137"/>
      <c r="S118" s="137"/>
      <c r="T118" s="137"/>
      <c r="U118" s="14"/>
    </row>
    <row r="119" spans="1:21" ht="16.8" x14ac:dyDescent="0.4">
      <c r="A119" s="76" t="s">
        <v>731</v>
      </c>
      <c r="B119" s="85">
        <v>46077</v>
      </c>
      <c r="C119" s="85" t="str">
        <f t="shared" ca="1" si="2"/>
        <v>Concluido</v>
      </c>
      <c r="D119" s="73" t="s">
        <v>141</v>
      </c>
      <c r="E119" s="76" t="s">
        <v>332</v>
      </c>
      <c r="F119" s="16" t="s">
        <v>670</v>
      </c>
      <c r="G119" s="76" t="s">
        <v>70</v>
      </c>
      <c r="H119" s="15" t="s">
        <v>127</v>
      </c>
      <c r="I119" s="76" t="s">
        <v>235</v>
      </c>
      <c r="J119" s="76" t="str">
        <f t="shared" si="3"/>
        <v>LPNP</v>
      </c>
      <c r="K119" s="129" t="s">
        <v>732</v>
      </c>
      <c r="L119" s="79" t="s">
        <v>66</v>
      </c>
      <c r="M119" s="79" t="str">
        <f>IFERROR(IF(OR(VLOOKUP(A119,Adjudicacion!A:N,14,0)=0, VLOOKUP(A119,Adjudicacion!A:N,14,0)=""), L119, VLOOKUP(A119,Adjudicacion!A:N,14,0)), L119)</f>
        <v>Concluido</v>
      </c>
      <c r="N119" s="99" t="s">
        <v>76</v>
      </c>
      <c r="O119" s="109">
        <v>13292847.199999999</v>
      </c>
      <c r="P119" s="93" t="s">
        <v>733</v>
      </c>
      <c r="Q119" s="16" t="s">
        <v>78</v>
      </c>
      <c r="R119" s="137"/>
      <c r="S119" s="137"/>
      <c r="T119" s="137"/>
      <c r="U119" s="14"/>
    </row>
    <row r="120" spans="1:21" ht="16.8" x14ac:dyDescent="0.4">
      <c r="A120" s="76" t="s">
        <v>734</v>
      </c>
      <c r="B120" s="85">
        <v>46077</v>
      </c>
      <c r="C120" s="85" t="str">
        <f t="shared" ca="1" si="2"/>
        <v>Concluido</v>
      </c>
      <c r="D120" s="73" t="s">
        <v>141</v>
      </c>
      <c r="E120" s="76" t="s">
        <v>332</v>
      </c>
      <c r="F120" s="16" t="s">
        <v>670</v>
      </c>
      <c r="G120" s="76" t="s">
        <v>70</v>
      </c>
      <c r="H120" s="15" t="s">
        <v>127</v>
      </c>
      <c r="I120" s="76" t="s">
        <v>389</v>
      </c>
      <c r="J120" s="76" t="str">
        <f t="shared" si="3"/>
        <v>CP</v>
      </c>
      <c r="K120" s="129" t="s">
        <v>735</v>
      </c>
      <c r="L120" s="79" t="s">
        <v>66</v>
      </c>
      <c r="M120" s="79" t="str">
        <f>IFERROR(IF(OR(VLOOKUP(A120,Adjudicacion!A:N,14,0)=0, VLOOKUP(A120,Adjudicacion!A:N,14,0)=""), L120, VLOOKUP(A120,Adjudicacion!A:N,14,0)), L120)</f>
        <v>Concluido</v>
      </c>
      <c r="N120" s="99" t="s">
        <v>76</v>
      </c>
      <c r="O120" s="110">
        <v>365261</v>
      </c>
      <c r="P120" s="92" t="s">
        <v>736</v>
      </c>
      <c r="Q120" s="16" t="s">
        <v>78</v>
      </c>
      <c r="R120" s="137"/>
      <c r="S120" s="137"/>
      <c r="T120" s="137"/>
      <c r="U120" s="14"/>
    </row>
    <row r="121" spans="1:21" ht="16.8" x14ac:dyDescent="0.4">
      <c r="A121" s="76" t="s">
        <v>737</v>
      </c>
      <c r="B121" s="85">
        <v>46077</v>
      </c>
      <c r="C121" s="85" t="str">
        <f t="shared" ca="1" si="2"/>
        <v>Concluido</v>
      </c>
      <c r="D121" s="73" t="s">
        <v>141</v>
      </c>
      <c r="E121" s="76" t="s">
        <v>587</v>
      </c>
      <c r="F121" s="16" t="s">
        <v>215</v>
      </c>
      <c r="G121" s="76" t="s">
        <v>97</v>
      </c>
      <c r="H121" s="15" t="s">
        <v>309</v>
      </c>
      <c r="I121" s="76" t="s">
        <v>738</v>
      </c>
      <c r="J121" s="76" t="str">
        <f t="shared" si="3"/>
        <v>CP</v>
      </c>
      <c r="K121" s="129" t="s">
        <v>739</v>
      </c>
      <c r="L121" s="79" t="s">
        <v>66</v>
      </c>
      <c r="M121" s="79" t="str">
        <f>IFERROR(IF(OR(VLOOKUP(A121,Adjudicacion!A:N,14,0)=0, VLOOKUP(A121,Adjudicacion!A:N,14,0)=""), L121, VLOOKUP(A121,Adjudicacion!A:N,14,0)), L121)</f>
        <v>Concluido</v>
      </c>
      <c r="N121" s="99" t="s">
        <v>120</v>
      </c>
      <c r="O121" s="109">
        <v>344200</v>
      </c>
      <c r="P121" s="93" t="s">
        <v>740</v>
      </c>
      <c r="Q121" s="16" t="s">
        <v>78</v>
      </c>
      <c r="R121" s="137"/>
      <c r="S121" s="137"/>
      <c r="T121" s="137"/>
      <c r="U121" s="14"/>
    </row>
    <row r="122" spans="1:21" ht="16.8" x14ac:dyDescent="0.4">
      <c r="A122" s="76" t="s">
        <v>741</v>
      </c>
      <c r="B122" s="85">
        <v>46077</v>
      </c>
      <c r="C122" s="85" t="str">
        <f t="shared" ca="1" si="2"/>
        <v>Concluido</v>
      </c>
      <c r="D122" s="73" t="s">
        <v>141</v>
      </c>
      <c r="E122" s="76" t="s">
        <v>214</v>
      </c>
      <c r="F122" s="16" t="s">
        <v>553</v>
      </c>
      <c r="G122" s="76" t="s">
        <v>97</v>
      </c>
      <c r="H122" s="15" t="s">
        <v>181</v>
      </c>
      <c r="I122" s="76" t="s">
        <v>742</v>
      </c>
      <c r="J122" s="76" t="str">
        <f t="shared" si="3"/>
        <v>CP</v>
      </c>
      <c r="K122" s="129" t="s">
        <v>743</v>
      </c>
      <c r="L122" s="79" t="s">
        <v>66</v>
      </c>
      <c r="M122" s="79" t="str">
        <f>IFERROR(IF(OR(VLOOKUP(A122,Adjudicacion!A:N,14,0)=0, VLOOKUP(A122,Adjudicacion!A:N,14,0)=""), L122, VLOOKUP(A122,Adjudicacion!A:N,14,0)), L122)</f>
        <v>Concluido</v>
      </c>
      <c r="N122" s="99" t="s">
        <v>120</v>
      </c>
      <c r="O122" s="110">
        <v>580000</v>
      </c>
      <c r="P122" s="92" t="s">
        <v>744</v>
      </c>
      <c r="Q122" s="16" t="s">
        <v>78</v>
      </c>
      <c r="R122" s="137"/>
      <c r="S122" s="137"/>
      <c r="T122" s="137"/>
      <c r="U122" s="14"/>
    </row>
    <row r="123" spans="1:21" ht="16.8" x14ac:dyDescent="0.4">
      <c r="A123" s="76" t="s">
        <v>745</v>
      </c>
      <c r="B123" s="85">
        <v>46078</v>
      </c>
      <c r="C123" s="85" t="str">
        <f t="shared" ca="1" si="2"/>
        <v>Concluido</v>
      </c>
      <c r="D123" s="73" t="s">
        <v>141</v>
      </c>
      <c r="E123" s="76" t="s">
        <v>746</v>
      </c>
      <c r="F123" s="16" t="s">
        <v>215</v>
      </c>
      <c r="G123" s="76" t="s">
        <v>97</v>
      </c>
      <c r="H123" s="15" t="s">
        <v>632</v>
      </c>
      <c r="I123" s="76" t="s">
        <v>747</v>
      </c>
      <c r="J123" s="76" t="str">
        <f t="shared" si="3"/>
        <v>CP</v>
      </c>
      <c r="K123" s="129" t="s">
        <v>748</v>
      </c>
      <c r="L123" s="79" t="s">
        <v>66</v>
      </c>
      <c r="M123" s="79" t="str">
        <f>IFERROR(IF(OR(VLOOKUP(A123,Adjudicacion!A:N,14,0)=0, VLOOKUP(A123,Adjudicacion!A:N,14,0)=""), L123, VLOOKUP(A123,Adjudicacion!A:N,14,0)), L123)</f>
        <v>Concluido</v>
      </c>
      <c r="N123" s="99" t="s">
        <v>120</v>
      </c>
      <c r="O123" s="109">
        <v>103018</v>
      </c>
      <c r="P123" s="93" t="s">
        <v>749</v>
      </c>
      <c r="Q123" s="16" t="s">
        <v>78</v>
      </c>
      <c r="R123" s="137"/>
      <c r="S123" s="137"/>
      <c r="T123" s="137"/>
      <c r="U123" s="14"/>
    </row>
    <row r="124" spans="1:21" ht="16.8" x14ac:dyDescent="0.4">
      <c r="A124" s="76" t="s">
        <v>750</v>
      </c>
      <c r="B124" s="85">
        <v>46078</v>
      </c>
      <c r="C124" s="85" t="str">
        <f t="shared" ca="1" si="2"/>
        <v>Concluido</v>
      </c>
      <c r="D124" s="73" t="s">
        <v>141</v>
      </c>
      <c r="E124" s="76" t="s">
        <v>746</v>
      </c>
      <c r="F124" s="16" t="s">
        <v>215</v>
      </c>
      <c r="G124" s="76" t="s">
        <v>97</v>
      </c>
      <c r="H124" s="15" t="s">
        <v>632</v>
      </c>
      <c r="I124" s="76" t="s">
        <v>747</v>
      </c>
      <c r="J124" s="76" t="str">
        <f t="shared" si="3"/>
        <v>CP</v>
      </c>
      <c r="K124" s="129">
        <v>18326.14</v>
      </c>
      <c r="L124" s="79" t="s">
        <v>66</v>
      </c>
      <c r="M124" s="79" t="str">
        <f>IFERROR(IF(OR(VLOOKUP(A124,Adjudicacion!A:N,14,0)=0, VLOOKUP(A124,Adjudicacion!A:N,14,0)=""), L124, VLOOKUP(A124,Adjudicacion!A:N,14,0)), L124)</f>
        <v>Concluido</v>
      </c>
      <c r="N124" s="99" t="s">
        <v>120</v>
      </c>
      <c r="O124" s="110">
        <v>103018</v>
      </c>
      <c r="P124" s="92" t="s">
        <v>752</v>
      </c>
      <c r="Q124" s="16" t="s">
        <v>78</v>
      </c>
      <c r="R124" s="137"/>
      <c r="S124" s="137"/>
      <c r="T124" s="137"/>
      <c r="U124" s="14"/>
    </row>
    <row r="125" spans="1:21" ht="16.8" x14ac:dyDescent="0.4">
      <c r="A125" s="76" t="s">
        <v>753</v>
      </c>
      <c r="B125" s="85">
        <v>46078</v>
      </c>
      <c r="C125" s="85" t="str">
        <f t="shared" ca="1" si="2"/>
        <v>Concluido</v>
      </c>
      <c r="D125" s="73" t="s">
        <v>141</v>
      </c>
      <c r="E125" s="76" t="s">
        <v>277</v>
      </c>
      <c r="F125" s="16" t="s">
        <v>278</v>
      </c>
      <c r="G125" s="76" t="s">
        <v>70</v>
      </c>
      <c r="H125" s="15" t="s">
        <v>127</v>
      </c>
      <c r="I125" s="76" t="s">
        <v>389</v>
      </c>
      <c r="J125" s="76" t="str">
        <f t="shared" si="3"/>
        <v>CP</v>
      </c>
      <c r="K125" s="129" t="s">
        <v>754</v>
      </c>
      <c r="L125" s="79" t="s">
        <v>66</v>
      </c>
      <c r="M125" s="79" t="str">
        <f>IFERROR(IF(OR(VLOOKUP(A125,Adjudicacion!A:N,14,0)=0, VLOOKUP(A125,Adjudicacion!A:N,14,0)=""), L125, VLOOKUP(A125,Adjudicacion!A:N,14,0)), L125)</f>
        <v>Concluido</v>
      </c>
      <c r="N125" s="99" t="s">
        <v>76</v>
      </c>
      <c r="O125" s="109">
        <v>11500</v>
      </c>
      <c r="P125" s="93" t="s">
        <v>755</v>
      </c>
      <c r="Q125" s="16" t="s">
        <v>78</v>
      </c>
      <c r="R125" s="137"/>
      <c r="S125" s="137"/>
      <c r="T125" s="137"/>
      <c r="U125" s="14"/>
    </row>
    <row r="126" spans="1:21" ht="16.8" x14ac:dyDescent="0.4">
      <c r="A126" s="76" t="s">
        <v>756</v>
      </c>
      <c r="B126" s="85">
        <v>46078</v>
      </c>
      <c r="C126" s="85" t="str">
        <f t="shared" ca="1" si="2"/>
        <v>Concluido</v>
      </c>
      <c r="D126" s="73" t="s">
        <v>141</v>
      </c>
      <c r="E126" s="76" t="s">
        <v>277</v>
      </c>
      <c r="F126" s="16" t="s">
        <v>278</v>
      </c>
      <c r="G126" s="76" t="s">
        <v>70</v>
      </c>
      <c r="H126" s="15" t="s">
        <v>319</v>
      </c>
      <c r="I126" s="76" t="s">
        <v>579</v>
      </c>
      <c r="J126" s="76" t="str">
        <f t="shared" si="3"/>
        <v>CP</v>
      </c>
      <c r="K126" s="129">
        <v>35317.18</v>
      </c>
      <c r="L126" s="79" t="s">
        <v>66</v>
      </c>
      <c r="M126" s="79" t="str">
        <f>IFERROR(IF(OR(VLOOKUP(A126,Adjudicacion!A:N,14,0)=0, VLOOKUP(A126,Adjudicacion!A:N,14,0)=""), L126, VLOOKUP(A126,Adjudicacion!A:N,14,0)), L126)</f>
        <v>Concluido</v>
      </c>
      <c r="N126" s="99" t="s">
        <v>76</v>
      </c>
      <c r="O126" s="110">
        <v>30000</v>
      </c>
      <c r="P126" s="92" t="s">
        <v>758</v>
      </c>
      <c r="Q126" s="16" t="s">
        <v>78</v>
      </c>
      <c r="R126" s="137"/>
      <c r="S126" s="137"/>
      <c r="T126" s="137"/>
      <c r="U126" s="14"/>
    </row>
    <row r="127" spans="1:21" ht="16.8" x14ac:dyDescent="0.4">
      <c r="A127" s="76" t="s">
        <v>759</v>
      </c>
      <c r="B127" s="85">
        <v>46078</v>
      </c>
      <c r="C127" s="85" t="str">
        <f t="shared" ca="1" si="2"/>
        <v>Concluido</v>
      </c>
      <c r="D127" s="73" t="s">
        <v>141</v>
      </c>
      <c r="E127" s="76" t="s">
        <v>760</v>
      </c>
      <c r="F127" s="16" t="s">
        <v>215</v>
      </c>
      <c r="G127" s="76" t="s">
        <v>97</v>
      </c>
      <c r="H127" s="15" t="s">
        <v>116</v>
      </c>
      <c r="I127" s="76" t="s">
        <v>761</v>
      </c>
      <c r="J127" s="76" t="str">
        <f t="shared" si="3"/>
        <v>CP</v>
      </c>
      <c r="K127" s="129" t="s">
        <v>762</v>
      </c>
      <c r="L127" s="79" t="s">
        <v>66</v>
      </c>
      <c r="M127" s="79" t="str">
        <f>IFERROR(IF(OR(VLOOKUP(A127,Adjudicacion!A:N,14,0)=0, VLOOKUP(A127,Adjudicacion!A:N,14,0)=""), L127, VLOOKUP(A127,Adjudicacion!A:N,14,0)), L127)</f>
        <v>Concluido</v>
      </c>
      <c r="N127" s="99" t="s">
        <v>120</v>
      </c>
      <c r="O127" s="109">
        <v>8745</v>
      </c>
      <c r="P127" s="93" t="s">
        <v>763</v>
      </c>
      <c r="Q127" s="16" t="s">
        <v>78</v>
      </c>
      <c r="R127" s="137"/>
      <c r="S127" s="137"/>
      <c r="T127" s="137"/>
      <c r="U127" s="14"/>
    </row>
    <row r="128" spans="1:21" ht="16.8" x14ac:dyDescent="0.4">
      <c r="A128" s="76" t="s">
        <v>764</v>
      </c>
      <c r="B128" s="85">
        <v>46078</v>
      </c>
      <c r="C128" s="85" t="str">
        <f t="shared" ca="1" si="2"/>
        <v>Concluido</v>
      </c>
      <c r="D128" s="73" t="s">
        <v>141</v>
      </c>
      <c r="E128" s="76" t="s">
        <v>760</v>
      </c>
      <c r="F128" s="16" t="s">
        <v>215</v>
      </c>
      <c r="G128" s="76" t="s">
        <v>97</v>
      </c>
      <c r="H128" s="15" t="s">
        <v>116</v>
      </c>
      <c r="I128" s="76" t="s">
        <v>765</v>
      </c>
      <c r="J128" s="76" t="str">
        <f t="shared" si="3"/>
        <v>CP</v>
      </c>
      <c r="K128" s="129" t="s">
        <v>766</v>
      </c>
      <c r="L128" s="79" t="s">
        <v>66</v>
      </c>
      <c r="M128" s="79" t="str">
        <f>IFERROR(IF(OR(VLOOKUP(A128,Adjudicacion!A:N,14,0)=0, VLOOKUP(A128,Adjudicacion!A:N,14,0)=""), L128, VLOOKUP(A128,Adjudicacion!A:N,14,0)), L128)</f>
        <v>Concluido</v>
      </c>
      <c r="N128" s="99" t="s">
        <v>120</v>
      </c>
      <c r="O128" s="110">
        <v>108022</v>
      </c>
      <c r="P128" s="92" t="s">
        <v>767</v>
      </c>
      <c r="Q128" s="16" t="s">
        <v>78</v>
      </c>
      <c r="R128" s="137"/>
      <c r="S128" s="137"/>
      <c r="T128" s="137"/>
      <c r="U128" s="14"/>
    </row>
    <row r="129" spans="1:21" ht="16.8" x14ac:dyDescent="0.4">
      <c r="A129" s="76" t="s">
        <v>768</v>
      </c>
      <c r="B129" s="85">
        <v>46078</v>
      </c>
      <c r="C129" s="85" t="str">
        <f t="shared" ca="1" si="2"/>
        <v>Concluido</v>
      </c>
      <c r="D129" s="73" t="s">
        <v>141</v>
      </c>
      <c r="E129" s="76" t="s">
        <v>760</v>
      </c>
      <c r="F129" s="16" t="s">
        <v>215</v>
      </c>
      <c r="G129" s="76" t="s">
        <v>97</v>
      </c>
      <c r="H129" s="15" t="s">
        <v>116</v>
      </c>
      <c r="I129" s="76" t="s">
        <v>698</v>
      </c>
      <c r="J129" s="76" t="str">
        <f t="shared" si="3"/>
        <v>CP</v>
      </c>
      <c r="K129" s="129">
        <v>3396.83</v>
      </c>
      <c r="L129" s="79" t="s">
        <v>66</v>
      </c>
      <c r="M129" s="79" t="str">
        <f>IFERROR(IF(OR(VLOOKUP(A129,Adjudicacion!A:N,14,0)=0, VLOOKUP(A129,Adjudicacion!A:N,14,0)=""), L129, VLOOKUP(A129,Adjudicacion!A:N,14,0)), L129)</f>
        <v>Concluido</v>
      </c>
      <c r="N129" s="99" t="s">
        <v>120</v>
      </c>
      <c r="O129" s="109">
        <v>68377</v>
      </c>
      <c r="P129" s="93" t="s">
        <v>770</v>
      </c>
      <c r="Q129" s="16" t="s">
        <v>78</v>
      </c>
      <c r="R129" s="137"/>
      <c r="S129" s="137"/>
      <c r="T129" s="137"/>
      <c r="U129" s="14"/>
    </row>
    <row r="130" spans="1:21" ht="16.8" x14ac:dyDescent="0.4">
      <c r="A130" s="76" t="s">
        <v>771</v>
      </c>
      <c r="B130" s="85">
        <v>46078</v>
      </c>
      <c r="C130" s="85" t="str">
        <f t="shared" ca="1" si="2"/>
        <v>Concluido</v>
      </c>
      <c r="D130" s="73" t="s">
        <v>141</v>
      </c>
      <c r="E130" s="76" t="s">
        <v>760</v>
      </c>
      <c r="F130" s="16" t="s">
        <v>215</v>
      </c>
      <c r="G130" s="76" t="s">
        <v>97</v>
      </c>
      <c r="H130" s="15" t="s">
        <v>181</v>
      </c>
      <c r="I130" s="76" t="s">
        <v>546</v>
      </c>
      <c r="J130" s="76" t="str">
        <f t="shared" si="3"/>
        <v>CP</v>
      </c>
      <c r="K130" s="129" t="s">
        <v>772</v>
      </c>
      <c r="L130" s="79" t="s">
        <v>66</v>
      </c>
      <c r="M130" s="79" t="str">
        <f>IFERROR(IF(OR(VLOOKUP(A130,Adjudicacion!A:N,14,0)=0, VLOOKUP(A130,Adjudicacion!A:N,14,0)=""), L130, VLOOKUP(A130,Adjudicacion!A:N,14,0)), L130)</f>
        <v>Concluido</v>
      </c>
      <c r="N130" s="99" t="s">
        <v>120</v>
      </c>
      <c r="O130" s="110">
        <v>52986</v>
      </c>
      <c r="P130" s="92" t="s">
        <v>773</v>
      </c>
      <c r="Q130" s="16" t="s">
        <v>78</v>
      </c>
      <c r="R130" s="137"/>
      <c r="S130" s="137"/>
      <c r="T130" s="137"/>
      <c r="U130" s="14"/>
    </row>
    <row r="131" spans="1:21" ht="16.8" x14ac:dyDescent="0.4">
      <c r="A131" s="76" t="s">
        <v>774</v>
      </c>
      <c r="B131" s="85">
        <v>46078</v>
      </c>
      <c r="C131" s="85" t="str">
        <f t="shared" ref="C131:C194" ca="1" si="4">IF(L131="Rechazado", "Rechazado", IF(L131="Concluido", "Concluido", IF(AND(L131="En Proceso", TODAY()&lt;=WORKDAY(B131,15)), "En Tiempo", IF(L131="En Proceso", "Atrasado", ""))))</f>
        <v>Concluido</v>
      </c>
      <c r="D131" s="73" t="s">
        <v>141</v>
      </c>
      <c r="E131" s="76" t="s">
        <v>760</v>
      </c>
      <c r="F131" s="16" t="s">
        <v>215</v>
      </c>
      <c r="G131" s="76" t="s">
        <v>97</v>
      </c>
      <c r="H131" s="15" t="s">
        <v>116</v>
      </c>
      <c r="I131" s="76" t="s">
        <v>117</v>
      </c>
      <c r="J131" s="76" t="str">
        <f t="shared" ref="J131:J194" si="5">IF(O131="","",
IFERROR(
IF(VALUE(SUBSTITUTE(SUBSTITUTE(TRIM(O131),"$",""),",",""))&lt;=0,"",
IF(VALUE(SUBSTITUTE(SUBSTITUTE(TRIM(O131),"$",""),",",""))&lt;=580000,"CP",
IF(VALUE(SUBSTITUTE(SUBSTITUTE(TRIM(O131),"$",""),",",""))&lt;=1740000,"IRP","LPNP"))),
""))</f>
        <v>CP</v>
      </c>
      <c r="K131" s="129">
        <v>2145.96</v>
      </c>
      <c r="L131" s="79" t="s">
        <v>66</v>
      </c>
      <c r="M131" s="79" t="str">
        <f>IFERROR(IF(OR(VLOOKUP(A131,Adjudicacion!A:N,14,0)=0, VLOOKUP(A131,Adjudicacion!A:N,14,0)=""), L131, VLOOKUP(A131,Adjudicacion!A:N,14,0)), L131)</f>
        <v>Concluido</v>
      </c>
      <c r="N131" s="99" t="s">
        <v>120</v>
      </c>
      <c r="O131" s="109">
        <v>78323</v>
      </c>
      <c r="P131" s="93" t="s">
        <v>776</v>
      </c>
      <c r="Q131" s="16" t="s">
        <v>78</v>
      </c>
      <c r="R131" s="137"/>
      <c r="S131" s="137"/>
      <c r="T131" s="137"/>
      <c r="U131" s="14"/>
    </row>
    <row r="132" spans="1:21" ht="16.8" x14ac:dyDescent="0.4">
      <c r="A132" s="76" t="s">
        <v>777</v>
      </c>
      <c r="B132" s="85">
        <v>46079</v>
      </c>
      <c r="C132" s="85" t="str">
        <f t="shared" ca="1" si="4"/>
        <v>Concluido</v>
      </c>
      <c r="D132" s="73" t="s">
        <v>141</v>
      </c>
      <c r="E132" s="76" t="s">
        <v>214</v>
      </c>
      <c r="F132" s="16" t="s">
        <v>553</v>
      </c>
      <c r="G132" s="76" t="s">
        <v>97</v>
      </c>
      <c r="H132" s="15" t="s">
        <v>116</v>
      </c>
      <c r="I132" s="76" t="s">
        <v>117</v>
      </c>
      <c r="J132" s="76" t="str">
        <f t="shared" si="5"/>
        <v>CP</v>
      </c>
      <c r="K132" s="129" t="s">
        <v>778</v>
      </c>
      <c r="L132" s="79" t="s">
        <v>66</v>
      </c>
      <c r="M132" s="79" t="str">
        <f>IFERROR(IF(OR(VLOOKUP(A132,Adjudicacion!A:N,14,0)=0, VLOOKUP(A132,Adjudicacion!A:N,14,0)=""), L132, VLOOKUP(A132,Adjudicacion!A:N,14,0)), L132)</f>
        <v>Concluido</v>
      </c>
      <c r="N132" s="99" t="s">
        <v>120</v>
      </c>
      <c r="O132" s="110">
        <v>580000</v>
      </c>
      <c r="P132" s="92" t="s">
        <v>779</v>
      </c>
      <c r="Q132" s="16" t="s">
        <v>78</v>
      </c>
      <c r="R132" s="137"/>
      <c r="S132" s="137"/>
      <c r="T132" s="137"/>
      <c r="U132" s="14"/>
    </row>
    <row r="133" spans="1:21" ht="16.8" x14ac:dyDescent="0.4">
      <c r="A133" s="76" t="s">
        <v>780</v>
      </c>
      <c r="B133" s="85">
        <v>46079</v>
      </c>
      <c r="C133" s="85" t="str">
        <f t="shared" ca="1" si="4"/>
        <v>Concluido</v>
      </c>
      <c r="D133" s="73" t="s">
        <v>141</v>
      </c>
      <c r="E133" s="76" t="s">
        <v>277</v>
      </c>
      <c r="F133" s="16" t="s">
        <v>278</v>
      </c>
      <c r="G133" s="76" t="s">
        <v>97</v>
      </c>
      <c r="H133" s="15" t="s">
        <v>181</v>
      </c>
      <c r="I133" s="76" t="s">
        <v>546</v>
      </c>
      <c r="J133" s="76" t="str">
        <f t="shared" si="5"/>
        <v>CP</v>
      </c>
      <c r="K133" s="129" t="s">
        <v>781</v>
      </c>
      <c r="L133" s="79" t="s">
        <v>66</v>
      </c>
      <c r="M133" s="79" t="str">
        <f>IFERROR(IF(OR(VLOOKUP(A133,Adjudicacion!A:N,14,0)=0, VLOOKUP(A133,Adjudicacion!A:N,14,0)=""), L133, VLOOKUP(A133,Adjudicacion!A:N,14,0)), L133)</f>
        <v>Concluido</v>
      </c>
      <c r="N133" s="99" t="s">
        <v>120</v>
      </c>
      <c r="O133" s="109">
        <v>13618</v>
      </c>
      <c r="P133" s="93" t="s">
        <v>782</v>
      </c>
      <c r="Q133" s="16" t="s">
        <v>78</v>
      </c>
      <c r="R133" s="137"/>
      <c r="S133" s="137"/>
      <c r="T133" s="137"/>
      <c r="U133" s="14"/>
    </row>
    <row r="134" spans="1:21" ht="16.8" x14ac:dyDescent="0.4">
      <c r="A134" s="76" t="s">
        <v>783</v>
      </c>
      <c r="B134" s="85">
        <v>46079</v>
      </c>
      <c r="C134" s="85" t="str">
        <f t="shared" ca="1" si="4"/>
        <v>Concluido</v>
      </c>
      <c r="D134" s="73" t="s">
        <v>141</v>
      </c>
      <c r="E134" s="76" t="s">
        <v>277</v>
      </c>
      <c r="F134" s="16" t="s">
        <v>278</v>
      </c>
      <c r="G134" s="76" t="s">
        <v>97</v>
      </c>
      <c r="H134" s="15" t="s">
        <v>116</v>
      </c>
      <c r="I134" s="76" t="s">
        <v>698</v>
      </c>
      <c r="J134" s="76" t="str">
        <f t="shared" si="5"/>
        <v>CP</v>
      </c>
      <c r="K134" s="129" t="s">
        <v>784</v>
      </c>
      <c r="L134" s="79" t="s">
        <v>66</v>
      </c>
      <c r="M134" s="79" t="str">
        <f>IFERROR(IF(OR(VLOOKUP(A134,Adjudicacion!A:N,14,0)=0, VLOOKUP(A134,Adjudicacion!A:N,14,0)=""), L134, VLOOKUP(A134,Adjudicacion!A:N,14,0)), L134)</f>
        <v>Concluido</v>
      </c>
      <c r="N134" s="99" t="s">
        <v>120</v>
      </c>
      <c r="O134" s="110">
        <v>40000</v>
      </c>
      <c r="P134" s="92" t="s">
        <v>785</v>
      </c>
      <c r="Q134" s="16" t="s">
        <v>78</v>
      </c>
      <c r="R134" s="137"/>
      <c r="S134" s="137"/>
      <c r="T134" s="137"/>
      <c r="U134" s="14"/>
    </row>
    <row r="135" spans="1:21" ht="16.8" x14ac:dyDescent="0.4">
      <c r="A135" s="76" t="s">
        <v>786</v>
      </c>
      <c r="B135" s="85">
        <v>46079</v>
      </c>
      <c r="C135" s="85" t="str">
        <f t="shared" ca="1" si="4"/>
        <v>Concluido</v>
      </c>
      <c r="D135" s="73" t="s">
        <v>141</v>
      </c>
      <c r="E135" s="76" t="s">
        <v>262</v>
      </c>
      <c r="F135" s="16" t="s">
        <v>215</v>
      </c>
      <c r="G135" s="76" t="s">
        <v>70</v>
      </c>
      <c r="H135" s="15" t="s">
        <v>127</v>
      </c>
      <c r="I135" s="76" t="s">
        <v>787</v>
      </c>
      <c r="J135" s="76" t="str">
        <f t="shared" si="5"/>
        <v>CP</v>
      </c>
      <c r="K135" s="129" t="s">
        <v>788</v>
      </c>
      <c r="L135" s="79" t="s">
        <v>66</v>
      </c>
      <c r="M135" s="79" t="str">
        <f>IFERROR(IF(OR(VLOOKUP(A135,Adjudicacion!A:N,14,0)=0, VLOOKUP(A135,Adjudicacion!A:N,14,0)=""), L135, VLOOKUP(A135,Adjudicacion!A:N,14,0)), L135)</f>
        <v>Concluido</v>
      </c>
      <c r="N135" s="99" t="s">
        <v>76</v>
      </c>
      <c r="O135" s="109">
        <v>250000</v>
      </c>
      <c r="P135" s="93" t="s">
        <v>789</v>
      </c>
      <c r="Q135" s="16" t="s">
        <v>78</v>
      </c>
      <c r="R135" s="137"/>
      <c r="S135" s="137"/>
      <c r="T135" s="137"/>
      <c r="U135" s="14"/>
    </row>
    <row r="136" spans="1:21" ht="16.8" x14ac:dyDescent="0.4">
      <c r="A136" s="76" t="s">
        <v>790</v>
      </c>
      <c r="B136" s="85">
        <v>46079</v>
      </c>
      <c r="C136" s="85" t="str">
        <f t="shared" ca="1" si="4"/>
        <v>Rechazado</v>
      </c>
      <c r="D136" s="73" t="s">
        <v>141</v>
      </c>
      <c r="E136" s="76" t="s">
        <v>262</v>
      </c>
      <c r="F136" s="16" t="s">
        <v>215</v>
      </c>
      <c r="G136" s="76" t="s">
        <v>70</v>
      </c>
      <c r="H136" s="15" t="s">
        <v>127</v>
      </c>
      <c r="I136" s="76" t="s">
        <v>787</v>
      </c>
      <c r="J136" s="76" t="str">
        <f t="shared" si="5"/>
        <v>CP</v>
      </c>
      <c r="K136" s="129" t="s">
        <v>791</v>
      </c>
      <c r="L136" s="80" t="s">
        <v>133</v>
      </c>
      <c r="M136" s="80" t="str">
        <f>IFERROR(IF(OR(VLOOKUP(A136,Adjudicacion!A:N,14,0)=0, VLOOKUP(A136,Adjudicacion!A:N,14,0)=""), L136, VLOOKUP(A136,Adjudicacion!A:N,14,0)), L136)</f>
        <v>Rechazado</v>
      </c>
      <c r="N136" s="99" t="s">
        <v>76</v>
      </c>
      <c r="O136" s="110">
        <f>5*20000</f>
        <v>100000</v>
      </c>
      <c r="P136" s="92" t="s">
        <v>792</v>
      </c>
      <c r="Q136" s="16" t="s">
        <v>78</v>
      </c>
      <c r="R136" s="137"/>
      <c r="S136" s="137"/>
      <c r="T136" s="137"/>
      <c r="U136" s="14"/>
    </row>
    <row r="137" spans="1:21" ht="16.8" x14ac:dyDescent="0.4">
      <c r="A137" s="76" t="s">
        <v>793</v>
      </c>
      <c r="B137" s="85">
        <v>46079</v>
      </c>
      <c r="C137" s="85" t="str">
        <f t="shared" ca="1" si="4"/>
        <v>Concluido</v>
      </c>
      <c r="D137" s="73" t="s">
        <v>141</v>
      </c>
      <c r="E137" s="76" t="s">
        <v>262</v>
      </c>
      <c r="F137" s="16" t="s">
        <v>215</v>
      </c>
      <c r="G137" s="76" t="s">
        <v>70</v>
      </c>
      <c r="H137" s="15" t="s">
        <v>142</v>
      </c>
      <c r="I137" s="76" t="s">
        <v>794</v>
      </c>
      <c r="J137" s="76" t="str">
        <f t="shared" si="5"/>
        <v>CP</v>
      </c>
      <c r="K137" s="129" t="s">
        <v>795</v>
      </c>
      <c r="L137" s="79" t="s">
        <v>66</v>
      </c>
      <c r="M137" s="79" t="str">
        <f>IFERROR(IF(OR(VLOOKUP(A137,Adjudicacion!A:N,14,0)=0, VLOOKUP(A137,Adjudicacion!A:N,14,0)=""), L137, VLOOKUP(A137,Adjudicacion!A:N,14,0)), L137)</f>
        <v>Concluido</v>
      </c>
      <c r="N137" s="99" t="s">
        <v>76</v>
      </c>
      <c r="O137" s="109">
        <v>445340</v>
      </c>
      <c r="P137" s="93" t="s">
        <v>796</v>
      </c>
      <c r="Q137" s="16" t="s">
        <v>78</v>
      </c>
      <c r="R137" s="137"/>
      <c r="S137" s="137"/>
      <c r="T137" s="137"/>
      <c r="U137" s="14"/>
    </row>
    <row r="138" spans="1:21" ht="16.8" x14ac:dyDescent="0.4">
      <c r="A138" s="76" t="s">
        <v>797</v>
      </c>
      <c r="B138" s="85">
        <v>46079</v>
      </c>
      <c r="C138" s="85" t="str">
        <f t="shared" ca="1" si="4"/>
        <v>Rechazado</v>
      </c>
      <c r="D138" s="73" t="s">
        <v>141</v>
      </c>
      <c r="E138" s="76" t="s">
        <v>798</v>
      </c>
      <c r="F138" s="16" t="s">
        <v>799</v>
      </c>
      <c r="G138" s="76" t="s">
        <v>70</v>
      </c>
      <c r="H138" s="15" t="s">
        <v>800</v>
      </c>
      <c r="I138" s="76" t="s">
        <v>801</v>
      </c>
      <c r="J138" s="76" t="str">
        <f t="shared" si="5"/>
        <v>LPNP</v>
      </c>
      <c r="K138" s="129">
        <v>0</v>
      </c>
      <c r="L138" s="79" t="s">
        <v>133</v>
      </c>
      <c r="M138" s="79" t="str">
        <f>IFERROR(IF(OR(VLOOKUP(A138,Adjudicacion!A:N,14,0)=0, VLOOKUP(A138,Adjudicacion!A:N,14,0)=""), L138, VLOOKUP(A138,Adjudicacion!A:N,14,0)), L138)</f>
        <v>Rechazado</v>
      </c>
      <c r="N138" s="99" t="s">
        <v>76</v>
      </c>
      <c r="O138" s="110">
        <v>40000000</v>
      </c>
      <c r="P138" s="92" t="s">
        <v>802</v>
      </c>
      <c r="Q138" s="16" t="s">
        <v>78</v>
      </c>
      <c r="R138" s="137"/>
      <c r="S138" s="137"/>
      <c r="T138" s="137"/>
      <c r="U138" s="14"/>
    </row>
    <row r="139" spans="1:21" ht="16.8" x14ac:dyDescent="0.4">
      <c r="A139" s="76" t="s">
        <v>803</v>
      </c>
      <c r="B139" s="85">
        <v>46079</v>
      </c>
      <c r="C139" s="85" t="str">
        <f t="shared" ca="1" si="4"/>
        <v>Concluido</v>
      </c>
      <c r="D139" s="73" t="s">
        <v>141</v>
      </c>
      <c r="E139" s="76" t="s">
        <v>746</v>
      </c>
      <c r="F139" s="16" t="s">
        <v>215</v>
      </c>
      <c r="G139" s="76" t="s">
        <v>70</v>
      </c>
      <c r="H139" s="15" t="s">
        <v>385</v>
      </c>
      <c r="I139" s="76" t="s">
        <v>284</v>
      </c>
      <c r="J139" s="76" t="str">
        <f t="shared" si="5"/>
        <v>CP</v>
      </c>
      <c r="K139" s="129">
        <v>5688.91</v>
      </c>
      <c r="L139" s="79" t="s">
        <v>66</v>
      </c>
      <c r="M139" s="79" t="str">
        <f>IFERROR(IF(OR(VLOOKUP(A139,Adjudicacion!A:N,14,0)=0, VLOOKUP(A139,Adjudicacion!A:N,14,0)=""), L139, VLOOKUP(A139,Adjudicacion!A:N,14,0)), L139)</f>
        <v>Concluido</v>
      </c>
      <c r="N139" s="99" t="s">
        <v>76</v>
      </c>
      <c r="O139" s="109">
        <v>500000</v>
      </c>
      <c r="P139" s="93" t="s">
        <v>805</v>
      </c>
      <c r="Q139" s="16" t="s">
        <v>78</v>
      </c>
      <c r="R139" s="137"/>
      <c r="S139" s="137"/>
      <c r="T139" s="137"/>
      <c r="U139" s="14"/>
    </row>
    <row r="140" spans="1:21" ht="16.8" x14ac:dyDescent="0.4">
      <c r="A140" s="76" t="s">
        <v>806</v>
      </c>
      <c r="B140" s="85">
        <v>46079</v>
      </c>
      <c r="C140" s="85" t="str">
        <f t="shared" ca="1" si="4"/>
        <v>Concluido</v>
      </c>
      <c r="D140" s="73" t="s">
        <v>141</v>
      </c>
      <c r="E140" s="76" t="s">
        <v>262</v>
      </c>
      <c r="F140" s="16" t="s">
        <v>215</v>
      </c>
      <c r="G140" s="76" t="s">
        <v>70</v>
      </c>
      <c r="H140" s="15" t="s">
        <v>142</v>
      </c>
      <c r="I140" s="76" t="s">
        <v>263</v>
      </c>
      <c r="J140" s="76" t="str">
        <f t="shared" si="5"/>
        <v>CP</v>
      </c>
      <c r="K140" s="129" t="s">
        <v>807</v>
      </c>
      <c r="L140" s="79" t="s">
        <v>66</v>
      </c>
      <c r="M140" s="79" t="str">
        <f>IFERROR(IF(OR(VLOOKUP(A140,Adjudicacion!A:N,14,0)=0, VLOOKUP(A140,Adjudicacion!A:N,14,0)=""), L140, VLOOKUP(A140,Adjudicacion!A:N,14,0)), L140)</f>
        <v>Concluido</v>
      </c>
      <c r="N140" s="99" t="s">
        <v>76</v>
      </c>
      <c r="O140" s="110">
        <v>399648</v>
      </c>
      <c r="P140" s="92" t="s">
        <v>808</v>
      </c>
      <c r="Q140" s="16" t="s">
        <v>78</v>
      </c>
      <c r="R140" s="137"/>
      <c r="S140" s="137"/>
      <c r="T140" s="137"/>
      <c r="U140" s="14"/>
    </row>
    <row r="141" spans="1:21" ht="16.8" x14ac:dyDescent="0.4">
      <c r="A141" s="76" t="s">
        <v>809</v>
      </c>
      <c r="B141" s="85">
        <v>46079</v>
      </c>
      <c r="C141" s="85" t="str">
        <f t="shared" ca="1" si="4"/>
        <v>Concluido</v>
      </c>
      <c r="D141" s="73" t="s">
        <v>141</v>
      </c>
      <c r="E141" s="76" t="s">
        <v>262</v>
      </c>
      <c r="F141" s="16" t="s">
        <v>215</v>
      </c>
      <c r="G141" s="76" t="s">
        <v>70</v>
      </c>
      <c r="H141" s="15" t="s">
        <v>142</v>
      </c>
      <c r="I141" s="76" t="s">
        <v>263</v>
      </c>
      <c r="J141" s="76" t="str">
        <f t="shared" si="5"/>
        <v>CP</v>
      </c>
      <c r="K141" s="129" t="s">
        <v>810</v>
      </c>
      <c r="L141" s="79" t="s">
        <v>66</v>
      </c>
      <c r="M141" s="79" t="str">
        <f>IFERROR(IF(OR(VLOOKUP(A141,Adjudicacion!A:N,14,0)=0, VLOOKUP(A141,Adjudicacion!A:N,14,0)=""), L141, VLOOKUP(A141,Adjudicacion!A:N,14,0)), L141)</f>
        <v>Concluido</v>
      </c>
      <c r="N141" s="99" t="s">
        <v>76</v>
      </c>
      <c r="O141" s="109">
        <v>500000</v>
      </c>
      <c r="P141" s="93" t="s">
        <v>811</v>
      </c>
      <c r="Q141" s="16" t="s">
        <v>78</v>
      </c>
      <c r="R141" s="137"/>
      <c r="S141" s="137"/>
      <c r="T141" s="137"/>
      <c r="U141" s="14"/>
    </row>
    <row r="142" spans="1:21" ht="16.8" x14ac:dyDescent="0.4">
      <c r="A142" s="76" t="s">
        <v>812</v>
      </c>
      <c r="B142" s="85">
        <v>46035</v>
      </c>
      <c r="C142" s="85" t="str">
        <f t="shared" ca="1" si="4"/>
        <v>Rechazado</v>
      </c>
      <c r="D142" s="73" t="s">
        <v>141</v>
      </c>
      <c r="E142" s="76" t="s">
        <v>317</v>
      </c>
      <c r="F142" s="16" t="s">
        <v>318</v>
      </c>
      <c r="G142" s="76" t="s">
        <v>70</v>
      </c>
      <c r="H142" s="15" t="s">
        <v>287</v>
      </c>
      <c r="I142" s="76" t="s">
        <v>288</v>
      </c>
      <c r="J142" s="76" t="str">
        <f t="shared" si="5"/>
        <v/>
      </c>
      <c r="K142" s="129">
        <v>0</v>
      </c>
      <c r="L142" s="79" t="s">
        <v>133</v>
      </c>
      <c r="M142" s="79" t="str">
        <f>IFERROR(IF(OR(VLOOKUP(A142,Adjudicacion!A:N,14,0)=0, VLOOKUP(A142,Adjudicacion!A:N,14,0)=""), L142, VLOOKUP(A142,Adjudicacion!A:N,14,0)), L142)</f>
        <v>Rechazado</v>
      </c>
      <c r="N142" s="99" t="s">
        <v>76</v>
      </c>
      <c r="O142" s="110">
        <v>0</v>
      </c>
      <c r="P142" s="92" t="s">
        <v>813</v>
      </c>
      <c r="Q142" s="16" t="s">
        <v>78</v>
      </c>
      <c r="R142" s="137"/>
      <c r="S142" s="137"/>
      <c r="T142" s="137"/>
      <c r="U142" s="14"/>
    </row>
    <row r="143" spans="1:21" ht="16.8" x14ac:dyDescent="0.4">
      <c r="A143" s="76" t="s">
        <v>814</v>
      </c>
      <c r="B143" s="85">
        <v>46073</v>
      </c>
      <c r="C143" s="85" t="str">
        <f t="shared" ca="1" si="4"/>
        <v>Rechazado</v>
      </c>
      <c r="D143" s="73" t="s">
        <v>141</v>
      </c>
      <c r="E143" s="76" t="s">
        <v>367</v>
      </c>
      <c r="F143" s="16" t="s">
        <v>368</v>
      </c>
      <c r="G143" s="76" t="s">
        <v>97</v>
      </c>
      <c r="H143" s="15" t="s">
        <v>116</v>
      </c>
      <c r="I143" s="76" t="s">
        <v>117</v>
      </c>
      <c r="J143" s="76" t="str">
        <f t="shared" si="5"/>
        <v/>
      </c>
      <c r="K143" s="130">
        <v>0</v>
      </c>
      <c r="L143" s="79" t="s">
        <v>133</v>
      </c>
      <c r="M143" s="79" t="str">
        <f>IFERROR(IF(OR(VLOOKUP(A143,Adjudicacion!A:N,14,0)=0, VLOOKUP(A143,Adjudicacion!A:N,14,0)=""), L143, VLOOKUP(A143,Adjudicacion!A:N,14,0)), L143)</f>
        <v>Rechazado</v>
      </c>
      <c r="N143" s="83" t="s">
        <v>76</v>
      </c>
      <c r="O143" s="111">
        <v>0</v>
      </c>
      <c r="P143" s="93" t="s">
        <v>815</v>
      </c>
      <c r="Q143" s="16" t="s">
        <v>78</v>
      </c>
      <c r="R143" s="137"/>
      <c r="S143" s="137"/>
      <c r="T143" s="137"/>
      <c r="U143" s="14"/>
    </row>
    <row r="144" spans="1:21" ht="16.8" x14ac:dyDescent="0.4">
      <c r="A144" s="76" t="s">
        <v>816</v>
      </c>
      <c r="B144" s="85">
        <v>46076</v>
      </c>
      <c r="C144" s="85" t="str">
        <f t="shared" ca="1" si="4"/>
        <v>Concluido</v>
      </c>
      <c r="D144" s="73" t="s">
        <v>141</v>
      </c>
      <c r="E144" s="76" t="s">
        <v>798</v>
      </c>
      <c r="F144" s="16" t="s">
        <v>799</v>
      </c>
      <c r="G144" s="76" t="s">
        <v>70</v>
      </c>
      <c r="H144" s="15" t="s">
        <v>800</v>
      </c>
      <c r="I144" s="76" t="s">
        <v>801</v>
      </c>
      <c r="J144" s="76" t="str">
        <f t="shared" si="5"/>
        <v>LPNP</v>
      </c>
      <c r="K144" s="132">
        <v>39936000</v>
      </c>
      <c r="L144" s="79" t="s">
        <v>66</v>
      </c>
      <c r="M144" s="79" t="str">
        <f>IFERROR(IF(OR(VLOOKUP(A144,Adjudicacion!A:N,14,0)=0, VLOOKUP(A144,Adjudicacion!A:N,14,0)=""), L144, VLOOKUP(A144,Adjudicacion!A:N,14,0)), L144)</f>
        <v>Concluido</v>
      </c>
      <c r="N144" s="101" t="s">
        <v>76</v>
      </c>
      <c r="O144" s="110" t="s">
        <v>818</v>
      </c>
      <c r="P144" s="92" t="s">
        <v>819</v>
      </c>
      <c r="Q144" s="16" t="s">
        <v>78</v>
      </c>
      <c r="R144" s="137"/>
      <c r="S144" s="137"/>
      <c r="T144" s="137"/>
      <c r="U144" s="14"/>
    </row>
    <row r="145" spans="1:21" ht="16.8" x14ac:dyDescent="0.4">
      <c r="A145" s="76" t="s">
        <v>828</v>
      </c>
      <c r="B145" s="85">
        <v>46078</v>
      </c>
      <c r="C145" s="85" t="str">
        <f t="shared" ca="1" si="4"/>
        <v>Concluido</v>
      </c>
      <c r="D145" s="73" t="s">
        <v>141</v>
      </c>
      <c r="E145" s="76" t="s">
        <v>166</v>
      </c>
      <c r="F145" s="16" t="s">
        <v>167</v>
      </c>
      <c r="G145" s="76" t="s">
        <v>136</v>
      </c>
      <c r="H145" s="15" t="s">
        <v>168</v>
      </c>
      <c r="I145" s="76" t="s">
        <v>829</v>
      </c>
      <c r="J145" s="76" t="str">
        <f t="shared" si="5"/>
        <v>IRP</v>
      </c>
      <c r="K145" s="129" t="s">
        <v>830</v>
      </c>
      <c r="L145" s="79" t="s">
        <v>66</v>
      </c>
      <c r="M145" s="79" t="str">
        <f>IFERROR(IF(OR(VLOOKUP(A145,Adjudicacion!A:N,14,0)=0, VLOOKUP(A145,Adjudicacion!A:N,14,0)=""), L145, VLOOKUP(A145,Adjudicacion!A:N,14,0)), L145)</f>
        <v>Concluido</v>
      </c>
      <c r="N145" s="99" t="s">
        <v>120</v>
      </c>
      <c r="O145" s="109">
        <v>1500000</v>
      </c>
      <c r="P145" s="93" t="s">
        <v>831</v>
      </c>
      <c r="Q145" s="16" t="s">
        <v>78</v>
      </c>
      <c r="R145" s="137"/>
      <c r="S145" s="137"/>
      <c r="T145" s="137"/>
      <c r="U145" s="14"/>
    </row>
    <row r="146" spans="1:21" ht="16.8" x14ac:dyDescent="0.4">
      <c r="A146" s="76" t="s">
        <v>832</v>
      </c>
      <c r="B146" s="85">
        <v>46079</v>
      </c>
      <c r="C146" s="85" t="str">
        <f t="shared" ca="1" si="4"/>
        <v>Concluido</v>
      </c>
      <c r="D146" s="73" t="s">
        <v>141</v>
      </c>
      <c r="E146" s="76" t="s">
        <v>346</v>
      </c>
      <c r="F146" s="16" t="s">
        <v>833</v>
      </c>
      <c r="G146" s="76" t="s">
        <v>174</v>
      </c>
      <c r="H146" s="15" t="s">
        <v>187</v>
      </c>
      <c r="I146" s="76" t="s">
        <v>834</v>
      </c>
      <c r="J146" s="76" t="str">
        <f t="shared" si="5"/>
        <v>LPNP</v>
      </c>
      <c r="K146" s="132" t="s">
        <v>835</v>
      </c>
      <c r="L146" s="16" t="s">
        <v>576</v>
      </c>
      <c r="M146" s="16" t="str">
        <f>IFERROR(IF(OR(VLOOKUP(A146,Adjudicacion!A:N,14,0)=0, VLOOKUP(A146,Adjudicacion!A:N,14,0)=""), L146, VLOOKUP(A146,Adjudicacion!A:N,14,0)), L146)</f>
        <v>Adjudicado</v>
      </c>
      <c r="N146" s="101" t="s">
        <v>120</v>
      </c>
      <c r="O146" s="110">
        <v>20000000</v>
      </c>
      <c r="P146" s="92" t="s">
        <v>836</v>
      </c>
      <c r="Q146" s="16" t="s">
        <v>78</v>
      </c>
      <c r="R146" s="137"/>
      <c r="S146" s="137"/>
      <c r="T146" s="137"/>
      <c r="U146" s="14"/>
    </row>
    <row r="147" spans="1:21" ht="16.8" x14ac:dyDescent="0.4">
      <c r="A147" s="76" t="s">
        <v>847</v>
      </c>
      <c r="B147" s="85">
        <v>46079</v>
      </c>
      <c r="C147" s="85" t="str">
        <f t="shared" ca="1" si="4"/>
        <v>Concluido</v>
      </c>
      <c r="D147" s="73" t="s">
        <v>141</v>
      </c>
      <c r="E147" s="76" t="s">
        <v>346</v>
      </c>
      <c r="F147" s="16" t="s">
        <v>833</v>
      </c>
      <c r="G147" s="76" t="s">
        <v>97</v>
      </c>
      <c r="H147" s="15" t="s">
        <v>309</v>
      </c>
      <c r="I147" s="76" t="s">
        <v>848</v>
      </c>
      <c r="J147" s="76" t="str">
        <f t="shared" si="5"/>
        <v>LPNP</v>
      </c>
      <c r="K147" s="129" t="s">
        <v>849</v>
      </c>
      <c r="L147" s="79" t="s">
        <v>576</v>
      </c>
      <c r="M147" s="79" t="str">
        <f>IFERROR(IF(OR(VLOOKUP(A147,Adjudicacion!A:N,14,0)=0, VLOOKUP(A147,Adjudicacion!A:N,14,0)=""), L147, VLOOKUP(A147,Adjudicacion!A:N,14,0)), L147)</f>
        <v>Adjudicado</v>
      </c>
      <c r="N147" s="99" t="s">
        <v>120</v>
      </c>
      <c r="O147" s="109">
        <v>75000000</v>
      </c>
      <c r="P147" s="93" t="s">
        <v>850</v>
      </c>
      <c r="Q147" s="16" t="s">
        <v>78</v>
      </c>
      <c r="R147" s="137"/>
      <c r="S147" s="137"/>
      <c r="T147" s="137"/>
      <c r="U147" s="14"/>
    </row>
    <row r="148" spans="1:21" ht="16.8" x14ac:dyDescent="0.3">
      <c r="A148" s="76" t="s">
        <v>860</v>
      </c>
      <c r="B148" s="85">
        <v>46079</v>
      </c>
      <c r="C148" s="85" t="str">
        <f t="shared" ca="1" si="4"/>
        <v>Rechazado</v>
      </c>
      <c r="D148" s="73" t="s">
        <v>141</v>
      </c>
      <c r="E148" s="76" t="s">
        <v>798</v>
      </c>
      <c r="F148" s="16" t="s">
        <v>799</v>
      </c>
      <c r="G148" s="76" t="s">
        <v>70</v>
      </c>
      <c r="H148" s="15" t="s">
        <v>800</v>
      </c>
      <c r="I148" s="76" t="s">
        <v>861</v>
      </c>
      <c r="J148" s="76" t="str">
        <f t="shared" si="5"/>
        <v>LPNP</v>
      </c>
      <c r="K148" s="132">
        <v>0</v>
      </c>
      <c r="L148" s="80" t="s">
        <v>133</v>
      </c>
      <c r="M148" s="80" t="str">
        <f>IFERROR(IF(OR(VLOOKUP(A148,Adjudicacion!A:N,14,0)=0, VLOOKUP(A148,Adjudicacion!A:N,14,0)=""), L148, VLOOKUP(A148,Adjudicacion!A:N,14,0)), L148)</f>
        <v>Rechazado</v>
      </c>
      <c r="N148" s="101" t="s">
        <v>76</v>
      </c>
      <c r="O148" s="110">
        <v>10000000</v>
      </c>
      <c r="P148" s="163" t="s">
        <v>862</v>
      </c>
      <c r="Q148" s="16" t="s">
        <v>78</v>
      </c>
      <c r="R148" s="137"/>
      <c r="S148" s="137"/>
      <c r="T148" s="137"/>
      <c r="U148" s="14"/>
    </row>
    <row r="149" spans="1:21" ht="16.8" x14ac:dyDescent="0.4">
      <c r="A149" s="76" t="s">
        <v>863</v>
      </c>
      <c r="B149" s="85">
        <v>46079</v>
      </c>
      <c r="C149" s="85" t="str">
        <f t="shared" ca="1" si="4"/>
        <v>Rechazado</v>
      </c>
      <c r="D149" s="73" t="s">
        <v>141</v>
      </c>
      <c r="E149" s="76" t="s">
        <v>798</v>
      </c>
      <c r="F149" s="16" t="s">
        <v>799</v>
      </c>
      <c r="G149" s="76" t="s">
        <v>70</v>
      </c>
      <c r="H149" s="15" t="s">
        <v>800</v>
      </c>
      <c r="I149" s="76" t="s">
        <v>864</v>
      </c>
      <c r="J149" s="76" t="str">
        <f t="shared" si="5"/>
        <v>CP</v>
      </c>
      <c r="K149" s="129">
        <v>0</v>
      </c>
      <c r="L149" s="80" t="s">
        <v>133</v>
      </c>
      <c r="M149" s="80" t="str">
        <f>IFERROR(IF(OR(VLOOKUP(A149,Adjudicacion!A:N,14,0)=0, VLOOKUP(A149,Adjudicacion!A:N,14,0)=""), L149, VLOOKUP(A149,Adjudicacion!A:N,14,0)), L149)</f>
        <v>Rechazado</v>
      </c>
      <c r="N149" s="99" t="s">
        <v>76</v>
      </c>
      <c r="O149" s="109">
        <v>374516.01</v>
      </c>
      <c r="P149" s="93" t="s">
        <v>865</v>
      </c>
      <c r="Q149" s="16" t="s">
        <v>78</v>
      </c>
      <c r="R149" s="137"/>
      <c r="S149" s="137"/>
      <c r="T149" s="137"/>
      <c r="U149" s="14"/>
    </row>
    <row r="150" spans="1:21" ht="16.8" x14ac:dyDescent="0.4">
      <c r="A150" s="76" t="s">
        <v>866</v>
      </c>
      <c r="B150" s="85">
        <v>46079</v>
      </c>
      <c r="C150" s="85" t="str">
        <f t="shared" ca="1" si="4"/>
        <v>Atrasado</v>
      </c>
      <c r="D150" s="73" t="s">
        <v>141</v>
      </c>
      <c r="E150" s="76" t="s">
        <v>798</v>
      </c>
      <c r="F150" s="16" t="s">
        <v>799</v>
      </c>
      <c r="G150" s="76" t="s">
        <v>70</v>
      </c>
      <c r="H150" s="15" t="s">
        <v>800</v>
      </c>
      <c r="I150" s="76" t="s">
        <v>867</v>
      </c>
      <c r="J150" s="76" t="str">
        <f t="shared" si="5"/>
        <v>CP</v>
      </c>
      <c r="K150" s="132">
        <v>0</v>
      </c>
      <c r="L150" s="16" t="s">
        <v>119</v>
      </c>
      <c r="M150" s="16" t="str">
        <f>IFERROR(IF(OR(VLOOKUP(A150,Adjudicacion!A:N,14,0)=0, VLOOKUP(A150,Adjudicacion!A:N,14,0)=""), L150, VLOOKUP(A150,Adjudicacion!A:N,14,0)), L150)</f>
        <v>En Proceso</v>
      </c>
      <c r="N150" s="101" t="s">
        <v>76</v>
      </c>
      <c r="O150" s="110">
        <v>394398.09</v>
      </c>
      <c r="P150" s="92" t="s">
        <v>868</v>
      </c>
      <c r="Q150" s="16" t="s">
        <v>78</v>
      </c>
      <c r="R150" s="137"/>
      <c r="S150" s="137"/>
      <c r="T150" s="137"/>
      <c r="U150" s="14"/>
    </row>
    <row r="151" spans="1:21" ht="16.8" x14ac:dyDescent="0.4">
      <c r="A151" s="76" t="s">
        <v>869</v>
      </c>
      <c r="B151" s="85">
        <v>46084</v>
      </c>
      <c r="C151" s="85" t="str">
        <f t="shared" ca="1" si="4"/>
        <v>Concluido</v>
      </c>
      <c r="D151" s="73" t="s">
        <v>141</v>
      </c>
      <c r="E151" s="76" t="s">
        <v>760</v>
      </c>
      <c r="F151" s="16" t="s">
        <v>215</v>
      </c>
      <c r="G151" s="76" t="s">
        <v>70</v>
      </c>
      <c r="H151" s="15" t="s">
        <v>142</v>
      </c>
      <c r="I151" s="76" t="s">
        <v>263</v>
      </c>
      <c r="J151" s="76" t="str">
        <f t="shared" si="5"/>
        <v>CP</v>
      </c>
      <c r="K151" s="129">
        <v>579750</v>
      </c>
      <c r="L151" s="79" t="s">
        <v>66</v>
      </c>
      <c r="M151" s="79" t="str">
        <f>IFERROR(IF(OR(VLOOKUP(A151,Adjudicacion!A:N,14,0)=0, VLOOKUP(A151,Adjudicacion!A:N,14,0)=""), L151, VLOOKUP(A151,Adjudicacion!A:N,14,0)), L151)</f>
        <v>Concluido</v>
      </c>
      <c r="N151" s="99" t="s">
        <v>76</v>
      </c>
      <c r="O151" s="109">
        <v>580000</v>
      </c>
      <c r="P151" s="93" t="s">
        <v>871</v>
      </c>
      <c r="Q151" s="16" t="s">
        <v>78</v>
      </c>
      <c r="R151" s="137"/>
      <c r="S151" s="137"/>
      <c r="T151" s="137"/>
      <c r="U151" s="14"/>
    </row>
    <row r="152" spans="1:21" ht="16.8" x14ac:dyDescent="0.4">
      <c r="A152" s="76" t="s">
        <v>872</v>
      </c>
      <c r="B152" s="85">
        <v>46084</v>
      </c>
      <c r="C152" s="85" t="str">
        <f t="shared" ca="1" si="4"/>
        <v>Rechazado</v>
      </c>
      <c r="D152" s="73" t="s">
        <v>141</v>
      </c>
      <c r="E152" s="76" t="s">
        <v>760</v>
      </c>
      <c r="F152" s="16" t="s">
        <v>215</v>
      </c>
      <c r="G152" s="76" t="s">
        <v>97</v>
      </c>
      <c r="H152" s="15" t="s">
        <v>116</v>
      </c>
      <c r="I152" s="76" t="s">
        <v>765</v>
      </c>
      <c r="J152" s="76" t="str">
        <f t="shared" si="5"/>
        <v>CP</v>
      </c>
      <c r="K152" s="132">
        <v>0</v>
      </c>
      <c r="L152" s="79" t="s">
        <v>133</v>
      </c>
      <c r="M152" s="79" t="str">
        <f>IFERROR(IF(OR(VLOOKUP(A152,Adjudicacion!A:N,14,0)=0, VLOOKUP(A152,Adjudicacion!A:N,14,0)=""), L152, VLOOKUP(A152,Adjudicacion!A:N,14,0)), L152)</f>
        <v>Rechazado</v>
      </c>
      <c r="N152" s="101" t="s">
        <v>120</v>
      </c>
      <c r="O152" s="110">
        <v>15272</v>
      </c>
      <c r="P152" s="92" t="s">
        <v>873</v>
      </c>
      <c r="Q152" s="16" t="s">
        <v>78</v>
      </c>
      <c r="R152" s="137"/>
      <c r="S152" s="137"/>
      <c r="T152" s="137"/>
      <c r="U152" s="14"/>
    </row>
    <row r="153" spans="1:21" ht="16.8" x14ac:dyDescent="0.4">
      <c r="A153" s="76" t="s">
        <v>874</v>
      </c>
      <c r="B153" s="85">
        <v>46084</v>
      </c>
      <c r="C153" s="85" t="str">
        <f t="shared" ca="1" si="4"/>
        <v>Rechazado</v>
      </c>
      <c r="D153" s="73" t="s">
        <v>141</v>
      </c>
      <c r="E153" s="76" t="s">
        <v>277</v>
      </c>
      <c r="F153" s="16" t="s">
        <v>875</v>
      </c>
      <c r="G153" s="76" t="s">
        <v>70</v>
      </c>
      <c r="H153" s="15" t="s">
        <v>127</v>
      </c>
      <c r="I153" s="76" t="s">
        <v>128</v>
      </c>
      <c r="J153" s="76" t="str">
        <f t="shared" si="5"/>
        <v>CP</v>
      </c>
      <c r="K153" s="129">
        <v>0</v>
      </c>
      <c r="L153" s="79" t="s">
        <v>133</v>
      </c>
      <c r="M153" s="79" t="str">
        <f>IFERROR(IF(OR(VLOOKUP(A153,Adjudicacion!A:N,14,0)=0, VLOOKUP(A153,Adjudicacion!A:N,14,0)=""), L153, VLOOKUP(A153,Adjudicacion!A:N,14,0)), L153)</f>
        <v>Rechazado</v>
      </c>
      <c r="N153" s="99" t="s">
        <v>76</v>
      </c>
      <c r="O153" s="109">
        <v>160000</v>
      </c>
      <c r="P153" s="93" t="s">
        <v>876</v>
      </c>
      <c r="Q153" s="16" t="s">
        <v>78</v>
      </c>
      <c r="R153" s="137"/>
      <c r="S153" s="137"/>
      <c r="T153" s="137"/>
      <c r="U153" s="14"/>
    </row>
    <row r="154" spans="1:21" ht="16.8" x14ac:dyDescent="0.4">
      <c r="A154" s="76" t="s">
        <v>877</v>
      </c>
      <c r="B154" s="85">
        <v>46084</v>
      </c>
      <c r="C154" s="85" t="str">
        <f t="shared" ca="1" si="4"/>
        <v>Rechazado</v>
      </c>
      <c r="D154" s="73" t="s">
        <v>141</v>
      </c>
      <c r="E154" s="76" t="s">
        <v>277</v>
      </c>
      <c r="F154" s="16" t="s">
        <v>875</v>
      </c>
      <c r="G154" s="76" t="s">
        <v>97</v>
      </c>
      <c r="H154" s="15" t="s">
        <v>116</v>
      </c>
      <c r="I154" s="76" t="s">
        <v>765</v>
      </c>
      <c r="J154" s="76" t="str">
        <f t="shared" si="5"/>
        <v>IRP</v>
      </c>
      <c r="K154" s="132">
        <v>0</v>
      </c>
      <c r="L154" s="79" t="s">
        <v>133</v>
      </c>
      <c r="M154" s="79" t="str">
        <f>IFERROR(IF(OR(VLOOKUP(A154,Adjudicacion!A:N,14,0)=0, VLOOKUP(A154,Adjudicacion!A:N,14,0)=""), L154, VLOOKUP(A154,Adjudicacion!A:N,14,0)), L154)</f>
        <v>Rechazado</v>
      </c>
      <c r="N154" s="101" t="s">
        <v>120</v>
      </c>
      <c r="O154" s="110">
        <v>1200000</v>
      </c>
      <c r="P154" s="92" t="s">
        <v>878</v>
      </c>
      <c r="Q154" s="16" t="s">
        <v>78</v>
      </c>
      <c r="R154" s="137"/>
      <c r="S154" s="137"/>
      <c r="T154" s="137"/>
      <c r="U154" s="14"/>
    </row>
    <row r="155" spans="1:21" ht="16.8" x14ac:dyDescent="0.4">
      <c r="A155" s="76" t="s">
        <v>879</v>
      </c>
      <c r="B155" s="85">
        <v>46084</v>
      </c>
      <c r="C155" s="85" t="str">
        <f t="shared" ca="1" si="4"/>
        <v>Concluido</v>
      </c>
      <c r="D155" s="73" t="s">
        <v>141</v>
      </c>
      <c r="E155" s="76" t="s">
        <v>277</v>
      </c>
      <c r="F155" s="16" t="s">
        <v>875</v>
      </c>
      <c r="G155" s="76" t="s">
        <v>97</v>
      </c>
      <c r="H155" s="15" t="s">
        <v>250</v>
      </c>
      <c r="I155" s="76" t="s">
        <v>251</v>
      </c>
      <c r="J155" s="76" t="str">
        <f t="shared" si="5"/>
        <v>CP</v>
      </c>
      <c r="K155" s="129" t="s">
        <v>880</v>
      </c>
      <c r="L155" s="79" t="s">
        <v>66</v>
      </c>
      <c r="M155" s="79" t="str">
        <f>IFERROR(IF(OR(VLOOKUP(A155,Adjudicacion!A:N,14,0)=0, VLOOKUP(A155,Adjudicacion!A:N,14,0)=""), L155, VLOOKUP(A155,Adjudicacion!A:N,14,0)), L155)</f>
        <v>Concluido</v>
      </c>
      <c r="N155" s="99" t="s">
        <v>120</v>
      </c>
      <c r="O155" s="109">
        <v>120000</v>
      </c>
      <c r="P155" s="93" t="s">
        <v>881</v>
      </c>
      <c r="Q155" s="16" t="s">
        <v>78</v>
      </c>
      <c r="R155" s="137"/>
      <c r="S155" s="137"/>
      <c r="T155" s="137"/>
      <c r="U155" s="14"/>
    </row>
    <row r="156" spans="1:21" ht="16.8" x14ac:dyDescent="0.4">
      <c r="A156" s="76" t="s">
        <v>882</v>
      </c>
      <c r="B156" s="85">
        <v>46084</v>
      </c>
      <c r="C156" s="85" t="str">
        <f t="shared" ca="1" si="4"/>
        <v>Rechazado</v>
      </c>
      <c r="D156" s="73" t="s">
        <v>141</v>
      </c>
      <c r="E156" s="76" t="s">
        <v>277</v>
      </c>
      <c r="F156" s="16" t="s">
        <v>875</v>
      </c>
      <c r="G156" s="76" t="s">
        <v>97</v>
      </c>
      <c r="H156" s="15" t="s">
        <v>116</v>
      </c>
      <c r="I156" s="76" t="s">
        <v>117</v>
      </c>
      <c r="J156" s="76" t="str">
        <f t="shared" si="5"/>
        <v>CP</v>
      </c>
      <c r="K156" s="132">
        <v>0</v>
      </c>
      <c r="L156" s="79" t="s">
        <v>133</v>
      </c>
      <c r="M156" s="79" t="str">
        <f>IFERROR(IF(OR(VLOOKUP(A156,Adjudicacion!A:N,14,0)=0, VLOOKUP(A156,Adjudicacion!A:N,14,0)=""), L156, VLOOKUP(A156,Adjudicacion!A:N,14,0)), L156)</f>
        <v>Rechazado</v>
      </c>
      <c r="N156" s="101" t="s">
        <v>120</v>
      </c>
      <c r="O156" s="110">
        <v>450000</v>
      </c>
      <c r="P156" s="92" t="s">
        <v>883</v>
      </c>
      <c r="Q156" s="16" t="s">
        <v>78</v>
      </c>
      <c r="R156" s="137"/>
      <c r="S156" s="137"/>
      <c r="T156" s="137"/>
      <c r="U156" s="14"/>
    </row>
    <row r="157" spans="1:21" ht="16.8" x14ac:dyDescent="0.4">
      <c r="A157" s="76" t="s">
        <v>884</v>
      </c>
      <c r="B157" s="85">
        <v>46084</v>
      </c>
      <c r="C157" s="85" t="str">
        <f t="shared" ca="1" si="4"/>
        <v>Rechazado</v>
      </c>
      <c r="D157" s="73" t="s">
        <v>141</v>
      </c>
      <c r="E157" s="76" t="s">
        <v>277</v>
      </c>
      <c r="F157" s="16" t="s">
        <v>875</v>
      </c>
      <c r="G157" s="76" t="s">
        <v>97</v>
      </c>
      <c r="H157" s="15" t="s">
        <v>116</v>
      </c>
      <c r="I157" s="76" t="s">
        <v>761</v>
      </c>
      <c r="J157" s="76" t="str">
        <f t="shared" si="5"/>
        <v>CP</v>
      </c>
      <c r="K157" s="129">
        <v>0</v>
      </c>
      <c r="L157" s="79" t="s">
        <v>133</v>
      </c>
      <c r="M157" s="79" t="str">
        <f>IFERROR(IF(OR(VLOOKUP(A157,Adjudicacion!A:N,14,0)=0, VLOOKUP(A157,Adjudicacion!A:N,14,0)=""), L157, VLOOKUP(A157,Adjudicacion!A:N,14,0)), L157)</f>
        <v>Rechazado</v>
      </c>
      <c r="N157" s="99" t="s">
        <v>120</v>
      </c>
      <c r="O157" s="109">
        <v>120000</v>
      </c>
      <c r="P157" s="93" t="s">
        <v>885</v>
      </c>
      <c r="Q157" s="16" t="s">
        <v>78</v>
      </c>
      <c r="R157" s="137"/>
      <c r="S157" s="137"/>
      <c r="T157" s="137"/>
      <c r="U157" s="14"/>
    </row>
    <row r="158" spans="1:21" ht="16.8" x14ac:dyDescent="0.4">
      <c r="A158" s="76" t="s">
        <v>886</v>
      </c>
      <c r="B158" s="85">
        <v>46084</v>
      </c>
      <c r="C158" s="85" t="str">
        <f t="shared" ca="1" si="4"/>
        <v>Rechazado</v>
      </c>
      <c r="D158" s="73" t="s">
        <v>141</v>
      </c>
      <c r="E158" s="76" t="s">
        <v>277</v>
      </c>
      <c r="F158" s="16" t="s">
        <v>875</v>
      </c>
      <c r="G158" s="76" t="s">
        <v>97</v>
      </c>
      <c r="H158" s="15" t="s">
        <v>98</v>
      </c>
      <c r="I158" s="76" t="s">
        <v>887</v>
      </c>
      <c r="J158" s="76" t="str">
        <f t="shared" si="5"/>
        <v>IRP</v>
      </c>
      <c r="K158" s="132">
        <v>0</v>
      </c>
      <c r="L158" s="79" t="s">
        <v>133</v>
      </c>
      <c r="M158" s="79" t="str">
        <f>IFERROR(IF(OR(VLOOKUP(A158,Adjudicacion!A:N,14,0)=0, VLOOKUP(A158,Adjudicacion!A:N,14,0)=""), L158, VLOOKUP(A158,Adjudicacion!A:N,14,0)), L158)</f>
        <v>Rechazado</v>
      </c>
      <c r="N158" s="101" t="s">
        <v>120</v>
      </c>
      <c r="O158" s="110">
        <v>723000</v>
      </c>
      <c r="P158" s="92" t="s">
        <v>888</v>
      </c>
      <c r="Q158" s="16" t="s">
        <v>78</v>
      </c>
      <c r="R158" s="137"/>
      <c r="S158" s="137"/>
      <c r="T158" s="137"/>
      <c r="U158" s="14"/>
    </row>
    <row r="159" spans="1:21" ht="16.8" x14ac:dyDescent="0.4">
      <c r="A159" s="76" t="s">
        <v>889</v>
      </c>
      <c r="B159" s="85">
        <v>46084</v>
      </c>
      <c r="C159" s="85" t="str">
        <f t="shared" ca="1" si="4"/>
        <v>Concluido</v>
      </c>
      <c r="D159" s="73" t="s">
        <v>141</v>
      </c>
      <c r="E159" s="76" t="s">
        <v>277</v>
      </c>
      <c r="F159" s="16" t="s">
        <v>875</v>
      </c>
      <c r="G159" s="76" t="s">
        <v>97</v>
      </c>
      <c r="H159" s="15" t="s">
        <v>116</v>
      </c>
      <c r="I159" s="76" t="s">
        <v>890</v>
      </c>
      <c r="J159" s="76" t="str">
        <f t="shared" si="5"/>
        <v>CP</v>
      </c>
      <c r="K159" s="129" t="s">
        <v>891</v>
      </c>
      <c r="L159" s="79" t="s">
        <v>576</v>
      </c>
      <c r="M159" s="79" t="str">
        <f>IFERROR(IF(OR(VLOOKUP(A159,Adjudicacion!A:N,14,0)=0, VLOOKUP(A159,Adjudicacion!A:N,14,0)=""), L159, VLOOKUP(A159,Adjudicacion!A:N,14,0)), L159)</f>
        <v>concluido</v>
      </c>
      <c r="N159" s="99" t="s">
        <v>120</v>
      </c>
      <c r="O159" s="109">
        <v>126167</v>
      </c>
      <c r="P159" s="93" t="s">
        <v>892</v>
      </c>
      <c r="Q159" s="16" t="s">
        <v>78</v>
      </c>
      <c r="R159" s="137"/>
      <c r="S159" s="137"/>
      <c r="T159" s="137"/>
      <c r="U159" s="14"/>
    </row>
    <row r="160" spans="1:21" ht="16.8" x14ac:dyDescent="0.4">
      <c r="A160" s="76" t="s">
        <v>893</v>
      </c>
      <c r="B160" s="85">
        <v>46084</v>
      </c>
      <c r="C160" s="85" t="str">
        <f t="shared" ca="1" si="4"/>
        <v>Concluido</v>
      </c>
      <c r="D160" s="73" t="s">
        <v>141</v>
      </c>
      <c r="E160" s="76" t="s">
        <v>332</v>
      </c>
      <c r="F160" s="16" t="s">
        <v>670</v>
      </c>
      <c r="G160" s="76" t="s">
        <v>174</v>
      </c>
      <c r="H160" s="15" t="s">
        <v>187</v>
      </c>
      <c r="I160" s="76" t="s">
        <v>834</v>
      </c>
      <c r="J160" s="76" t="str">
        <f t="shared" si="5"/>
        <v>LPNP</v>
      </c>
      <c r="K160" s="132">
        <v>6787.2</v>
      </c>
      <c r="L160" s="16" t="s">
        <v>576</v>
      </c>
      <c r="M160" s="16" t="str">
        <f>IFERROR(IF(OR(VLOOKUP(A160,Adjudicacion!A:N,14,0)=0, VLOOKUP(A160,Adjudicacion!A:N,14,0)=""), L160, VLOOKUP(A160,Adjudicacion!A:N,14,0)), L160)</f>
        <v>Adjudicado</v>
      </c>
      <c r="N160" s="101" t="s">
        <v>120</v>
      </c>
      <c r="O160" s="110">
        <v>15000000</v>
      </c>
      <c r="P160" s="92" t="s">
        <v>895</v>
      </c>
      <c r="Q160" s="16" t="s">
        <v>78</v>
      </c>
      <c r="R160" s="137"/>
      <c r="S160" s="137"/>
      <c r="T160" s="137"/>
      <c r="U160" s="14"/>
    </row>
    <row r="161" spans="1:21" ht="16.8" x14ac:dyDescent="0.4">
      <c r="A161" s="76" t="s">
        <v>906</v>
      </c>
      <c r="B161" s="85">
        <v>46085</v>
      </c>
      <c r="C161" s="85" t="str">
        <f t="shared" ca="1" si="4"/>
        <v>Concluido</v>
      </c>
      <c r="D161" s="73" t="s">
        <v>141</v>
      </c>
      <c r="E161" s="76" t="s">
        <v>346</v>
      </c>
      <c r="F161" s="16" t="s">
        <v>907</v>
      </c>
      <c r="G161" s="76" t="s">
        <v>174</v>
      </c>
      <c r="H161" s="15" t="s">
        <v>187</v>
      </c>
      <c r="I161" s="76" t="s">
        <v>834</v>
      </c>
      <c r="J161" s="76" t="str">
        <f t="shared" si="5"/>
        <v>LPNP</v>
      </c>
      <c r="K161" s="129" t="s">
        <v>908</v>
      </c>
      <c r="L161" s="79" t="s">
        <v>576</v>
      </c>
      <c r="M161" s="79" t="str">
        <f>IFERROR(IF(OR(VLOOKUP(A161,Adjudicacion!A:N,14,0)=0, VLOOKUP(A161,Adjudicacion!A:N,14,0)=""), L161, VLOOKUP(A161,Adjudicacion!A:N,14,0)), L161)</f>
        <v>Adjudicado</v>
      </c>
      <c r="N161" s="99" t="s">
        <v>120</v>
      </c>
      <c r="O161" s="109">
        <v>834800000</v>
      </c>
      <c r="P161" s="93" t="s">
        <v>909</v>
      </c>
      <c r="Q161" s="16" t="s">
        <v>78</v>
      </c>
      <c r="R161" s="137"/>
      <c r="S161" s="137"/>
      <c r="T161" s="137"/>
      <c r="U161" s="14"/>
    </row>
    <row r="162" spans="1:21" ht="16.8" x14ac:dyDescent="0.4">
      <c r="A162" s="76" t="s">
        <v>918</v>
      </c>
      <c r="B162" s="85">
        <v>46085</v>
      </c>
      <c r="C162" s="85" t="str">
        <f t="shared" ca="1" si="4"/>
        <v>Concluido</v>
      </c>
      <c r="D162" s="73" t="s">
        <v>141</v>
      </c>
      <c r="E162" s="76" t="s">
        <v>346</v>
      </c>
      <c r="F162" s="16" t="s">
        <v>907</v>
      </c>
      <c r="G162" s="76" t="s">
        <v>136</v>
      </c>
      <c r="H162" s="15" t="s">
        <v>610</v>
      </c>
      <c r="I162" s="76" t="s">
        <v>611</v>
      </c>
      <c r="J162" s="76" t="str">
        <f t="shared" si="5"/>
        <v>LPNP</v>
      </c>
      <c r="K162" s="132">
        <v>1643426.19</v>
      </c>
      <c r="L162" s="79" t="s">
        <v>576</v>
      </c>
      <c r="M162" s="79" t="str">
        <f>IFERROR(IF(OR(VLOOKUP(A162,Adjudicacion!A:N,14,0)=0, VLOOKUP(A162,Adjudicacion!A:N,14,0)=""), L162, VLOOKUP(A162,Adjudicacion!A:N,14,0)), L162)</f>
        <v>concluido</v>
      </c>
      <c r="N162" s="101" t="s">
        <v>120</v>
      </c>
      <c r="O162" s="110">
        <v>5800000</v>
      </c>
      <c r="P162" s="92" t="s">
        <v>920</v>
      </c>
      <c r="Q162" s="16" t="s">
        <v>78</v>
      </c>
      <c r="R162" s="137"/>
      <c r="S162" s="137"/>
      <c r="T162" s="137"/>
      <c r="U162" s="14"/>
    </row>
    <row r="163" spans="1:21" ht="16.8" x14ac:dyDescent="0.4">
      <c r="A163" s="76" t="s">
        <v>921</v>
      </c>
      <c r="B163" s="85">
        <v>46085</v>
      </c>
      <c r="C163" s="85" t="str">
        <f t="shared" ca="1" si="4"/>
        <v>Concluido</v>
      </c>
      <c r="D163" s="73" t="s">
        <v>141</v>
      </c>
      <c r="E163" s="76" t="s">
        <v>346</v>
      </c>
      <c r="F163" s="16" t="s">
        <v>833</v>
      </c>
      <c r="G163" s="76" t="s">
        <v>70</v>
      </c>
      <c r="H163" s="15" t="s">
        <v>71</v>
      </c>
      <c r="I163" s="76" t="s">
        <v>922</v>
      </c>
      <c r="J163" s="76" t="str">
        <f t="shared" si="5"/>
        <v>LPNP</v>
      </c>
      <c r="K163" s="129">
        <v>79131235.150000006</v>
      </c>
      <c r="L163" s="79" t="s">
        <v>576</v>
      </c>
      <c r="M163" s="79" t="str">
        <f>IFERROR(IF(OR(VLOOKUP(A163,Adjudicacion!A:N,14,0)=0, VLOOKUP(A163,Adjudicacion!A:N,14,0)=""), L163, VLOOKUP(A163,Adjudicacion!A:N,14,0)), L163)</f>
        <v>Adjudicado</v>
      </c>
      <c r="N163" s="99" t="s">
        <v>76</v>
      </c>
      <c r="O163" s="109">
        <v>68000000</v>
      </c>
      <c r="P163" s="93" t="s">
        <v>924</v>
      </c>
      <c r="Q163" s="16" t="s">
        <v>78</v>
      </c>
      <c r="R163" s="137"/>
      <c r="S163" s="137"/>
      <c r="T163" s="137"/>
      <c r="U163" s="14"/>
    </row>
    <row r="164" spans="1:21" ht="16.8" x14ac:dyDescent="0.4">
      <c r="A164" s="76" t="s">
        <v>935</v>
      </c>
      <c r="B164" s="85">
        <v>46085</v>
      </c>
      <c r="C164" s="85" t="str">
        <f t="shared" ca="1" si="4"/>
        <v>Rechazado</v>
      </c>
      <c r="D164" s="73" t="s">
        <v>141</v>
      </c>
      <c r="E164" s="76" t="s">
        <v>277</v>
      </c>
      <c r="F164" s="16" t="s">
        <v>875</v>
      </c>
      <c r="G164" s="76" t="s">
        <v>70</v>
      </c>
      <c r="H164" s="15" t="s">
        <v>319</v>
      </c>
      <c r="I164" s="76" t="s">
        <v>936</v>
      </c>
      <c r="J164" s="76" t="str">
        <f t="shared" si="5"/>
        <v>CP</v>
      </c>
      <c r="K164" s="132">
        <v>0</v>
      </c>
      <c r="L164" s="79" t="s">
        <v>133</v>
      </c>
      <c r="M164" s="79" t="str">
        <f>IFERROR(IF(OR(VLOOKUP(A164,Adjudicacion!A:N,14,0)=0, VLOOKUP(A164,Adjudicacion!A:N,14,0)=""), L164, VLOOKUP(A164,Adjudicacion!A:N,14,0)), L164)</f>
        <v>Rechazado</v>
      </c>
      <c r="N164" s="101" t="s">
        <v>120</v>
      </c>
      <c r="O164" s="110">
        <v>90000</v>
      </c>
      <c r="P164" s="92" t="s">
        <v>937</v>
      </c>
      <c r="Q164" s="16" t="s">
        <v>78</v>
      </c>
      <c r="R164" s="137"/>
      <c r="S164" s="137"/>
      <c r="T164" s="137"/>
      <c r="U164" s="14"/>
    </row>
    <row r="165" spans="1:21" ht="16.8" x14ac:dyDescent="0.4">
      <c r="A165" s="76" t="s">
        <v>938</v>
      </c>
      <c r="B165" s="85">
        <v>46085</v>
      </c>
      <c r="C165" s="85" t="str">
        <f t="shared" ca="1" si="4"/>
        <v>Concluido</v>
      </c>
      <c r="D165" s="73" t="s">
        <v>141</v>
      </c>
      <c r="E165" s="76" t="s">
        <v>317</v>
      </c>
      <c r="F165" s="16" t="s">
        <v>318</v>
      </c>
      <c r="G165" s="76" t="s">
        <v>70</v>
      </c>
      <c r="H165" s="15" t="s">
        <v>287</v>
      </c>
      <c r="I165" s="76" t="s">
        <v>574</v>
      </c>
      <c r="J165" s="76" t="str">
        <f t="shared" si="5"/>
        <v>CP</v>
      </c>
      <c r="K165" s="129" t="s">
        <v>540</v>
      </c>
      <c r="L165" s="79" t="s">
        <v>66</v>
      </c>
      <c r="M165" s="79" t="str">
        <f>IFERROR(IF(OR(VLOOKUP(A165,Adjudicacion!A:N,14,0)=0, VLOOKUP(A165,Adjudicacion!A:N,14,0)=""), L165, VLOOKUP(A165,Adjudicacion!A:N,14,0)), L165)</f>
        <v>Concluido</v>
      </c>
      <c r="N165" s="99" t="s">
        <v>76</v>
      </c>
      <c r="O165" s="109">
        <v>130000</v>
      </c>
      <c r="P165" s="93" t="s">
        <v>939</v>
      </c>
      <c r="Q165" s="16" t="s">
        <v>78</v>
      </c>
      <c r="R165" s="137"/>
      <c r="S165" s="137"/>
      <c r="T165" s="137"/>
      <c r="U165" s="14"/>
    </row>
    <row r="166" spans="1:21" ht="16.8" x14ac:dyDescent="0.4">
      <c r="A166" s="76" t="s">
        <v>940</v>
      </c>
      <c r="B166" s="85">
        <v>46086</v>
      </c>
      <c r="C166" s="85" t="str">
        <f t="shared" ca="1" si="4"/>
        <v>Concluido</v>
      </c>
      <c r="D166" s="73" t="s">
        <v>141</v>
      </c>
      <c r="E166" s="76" t="s">
        <v>346</v>
      </c>
      <c r="F166" s="16" t="s">
        <v>907</v>
      </c>
      <c r="G166" s="76" t="s">
        <v>70</v>
      </c>
      <c r="H166" s="15" t="s">
        <v>142</v>
      </c>
      <c r="I166" s="76" t="s">
        <v>143</v>
      </c>
      <c r="J166" s="76" t="str">
        <f t="shared" si="5"/>
        <v>LPNP</v>
      </c>
      <c r="K166" s="129">
        <v>177.45</v>
      </c>
      <c r="L166" s="79" t="s">
        <v>66</v>
      </c>
      <c r="M166" s="79" t="str">
        <f>IFERROR(IF(OR(VLOOKUP(A166,Adjudicacion!A:N,14,0)=0, VLOOKUP(A166,Adjudicacion!A:N,14,0)=""), L166, VLOOKUP(A166,Adjudicacion!A:N,14,0)), L166)</f>
        <v>Concluido</v>
      </c>
      <c r="N166" s="99" t="s">
        <v>76</v>
      </c>
      <c r="O166" s="110">
        <v>4000000</v>
      </c>
      <c r="P166" s="92" t="s">
        <v>942</v>
      </c>
      <c r="Q166" s="16" t="s">
        <v>78</v>
      </c>
      <c r="R166" s="137"/>
      <c r="S166" s="137"/>
      <c r="T166" s="137"/>
      <c r="U166" s="14"/>
    </row>
    <row r="167" spans="1:21" ht="16.8" x14ac:dyDescent="0.4">
      <c r="A167" s="76" t="s">
        <v>946</v>
      </c>
      <c r="B167" s="85">
        <v>46086</v>
      </c>
      <c r="C167" s="85" t="str">
        <f t="shared" ca="1" si="4"/>
        <v>Concluido</v>
      </c>
      <c r="D167" s="73" t="s">
        <v>141</v>
      </c>
      <c r="E167" s="76" t="s">
        <v>317</v>
      </c>
      <c r="F167" s="16" t="s">
        <v>318</v>
      </c>
      <c r="G167" s="76" t="s">
        <v>947</v>
      </c>
      <c r="H167" s="15" t="s">
        <v>948</v>
      </c>
      <c r="I167" s="76" t="s">
        <v>949</v>
      </c>
      <c r="J167" s="76" t="str">
        <f t="shared" si="5"/>
        <v>CP</v>
      </c>
      <c r="K167" s="130" t="s">
        <v>950</v>
      </c>
      <c r="L167" s="80" t="s">
        <v>66</v>
      </c>
      <c r="M167" s="80" t="str">
        <f>IFERROR(IF(OR(VLOOKUP(A167,Adjudicacion!A:N,14,0)=0, VLOOKUP(A167,Adjudicacion!A:N,14,0)=""), L167, VLOOKUP(A167,Adjudicacion!A:N,14,0)), L167)</f>
        <v>Adjudicado</v>
      </c>
      <c r="N167" s="83" t="s">
        <v>76</v>
      </c>
      <c r="O167" s="111">
        <v>149662</v>
      </c>
      <c r="P167" s="94" t="s">
        <v>951</v>
      </c>
      <c r="Q167" s="16" t="s">
        <v>78</v>
      </c>
      <c r="R167" s="137"/>
      <c r="S167" s="137"/>
      <c r="T167" s="137"/>
      <c r="U167" s="14"/>
    </row>
    <row r="168" spans="1:21" ht="16.8" x14ac:dyDescent="0.4">
      <c r="A168" s="138" t="s">
        <v>961</v>
      </c>
      <c r="B168" s="85">
        <v>46086</v>
      </c>
      <c r="C168" s="85" t="str">
        <f t="shared" ca="1" si="4"/>
        <v>Concluido</v>
      </c>
      <c r="D168" s="73" t="s">
        <v>141</v>
      </c>
      <c r="E168" s="76" t="s">
        <v>317</v>
      </c>
      <c r="F168" s="16" t="s">
        <v>318</v>
      </c>
      <c r="G168" s="76" t="s">
        <v>947</v>
      </c>
      <c r="H168" s="15" t="s">
        <v>948</v>
      </c>
      <c r="I168" s="76" t="s">
        <v>949</v>
      </c>
      <c r="J168" s="76" t="str">
        <f t="shared" si="5"/>
        <v>CP</v>
      </c>
      <c r="K168" s="130" t="s">
        <v>950</v>
      </c>
      <c r="L168" s="80" t="s">
        <v>66</v>
      </c>
      <c r="M168" s="80" t="str">
        <f>IFERROR(IF(OR(VLOOKUP(A168,Adjudicacion!A:N,14,0)=0, VLOOKUP(A168,Adjudicacion!A:N,14,0)=""), L168, VLOOKUP(A168,Adjudicacion!A:N,14,0)), L168)</f>
        <v>Desierta</v>
      </c>
      <c r="N168" s="83" t="s">
        <v>76</v>
      </c>
      <c r="O168" s="111">
        <v>149662</v>
      </c>
      <c r="P168" s="94" t="s">
        <v>951</v>
      </c>
      <c r="Q168" s="16" t="s">
        <v>78</v>
      </c>
      <c r="R168" s="137"/>
      <c r="S168" s="137"/>
      <c r="T168" s="137"/>
      <c r="U168" s="14"/>
    </row>
    <row r="169" spans="1:21" ht="16.8" x14ac:dyDescent="0.4">
      <c r="A169" s="76" t="s">
        <v>967</v>
      </c>
      <c r="B169" s="85">
        <v>46086</v>
      </c>
      <c r="C169" s="85" t="str">
        <f t="shared" ca="1" si="4"/>
        <v>Concluido</v>
      </c>
      <c r="D169" s="73" t="s">
        <v>141</v>
      </c>
      <c r="E169" s="76" t="s">
        <v>317</v>
      </c>
      <c r="F169" s="16" t="s">
        <v>318</v>
      </c>
      <c r="G169" s="76" t="s">
        <v>947</v>
      </c>
      <c r="H169" s="15" t="s">
        <v>948</v>
      </c>
      <c r="I169" s="76" t="s">
        <v>949</v>
      </c>
      <c r="J169" s="76" t="str">
        <f t="shared" si="5"/>
        <v>CP</v>
      </c>
      <c r="K169" s="130" t="s">
        <v>968</v>
      </c>
      <c r="L169" s="80" t="s">
        <v>66</v>
      </c>
      <c r="M169" s="80" t="str">
        <f>IFERROR(IF(OR(VLOOKUP(A169,Adjudicacion!A:N,14,0)=0, VLOOKUP(A169,Adjudicacion!A:N,14,0)=""), L169, VLOOKUP(A169,Adjudicacion!A:N,14,0)), L169)</f>
        <v>Adjudicado</v>
      </c>
      <c r="N169" s="83" t="s">
        <v>76</v>
      </c>
      <c r="O169" s="111">
        <v>149662</v>
      </c>
      <c r="P169" s="95" t="s">
        <v>969</v>
      </c>
      <c r="Q169" s="16" t="s">
        <v>78</v>
      </c>
      <c r="R169" s="137"/>
      <c r="S169" s="137"/>
      <c r="T169" s="137"/>
      <c r="U169" s="14"/>
    </row>
    <row r="170" spans="1:21" ht="16.8" x14ac:dyDescent="0.4">
      <c r="A170" s="138" t="s">
        <v>975</v>
      </c>
      <c r="B170" s="85">
        <v>46086</v>
      </c>
      <c r="C170" s="85" t="str">
        <f t="shared" ca="1" si="4"/>
        <v>Concluido</v>
      </c>
      <c r="D170" s="73" t="s">
        <v>141</v>
      </c>
      <c r="E170" s="76" t="s">
        <v>317</v>
      </c>
      <c r="F170" s="16" t="s">
        <v>318</v>
      </c>
      <c r="G170" s="76" t="s">
        <v>947</v>
      </c>
      <c r="H170" s="15" t="s">
        <v>948</v>
      </c>
      <c r="I170" s="76" t="s">
        <v>949</v>
      </c>
      <c r="J170" s="76" t="str">
        <f t="shared" si="5"/>
        <v>CP</v>
      </c>
      <c r="K170" s="130" t="s">
        <v>968</v>
      </c>
      <c r="L170" s="80" t="s">
        <v>66</v>
      </c>
      <c r="M170" s="80" t="str">
        <f>IFERROR(IF(OR(VLOOKUP(A170,Adjudicacion!A:N,14,0)=0, VLOOKUP(A170,Adjudicacion!A:N,14,0)=""), L170, VLOOKUP(A170,Adjudicacion!A:N,14,0)), L170)</f>
        <v>Desierta</v>
      </c>
      <c r="N170" s="83" t="s">
        <v>76</v>
      </c>
      <c r="O170" s="111">
        <v>149662</v>
      </c>
      <c r="P170" s="95" t="s">
        <v>969</v>
      </c>
      <c r="Q170" s="16" t="s">
        <v>78</v>
      </c>
      <c r="R170" s="137"/>
      <c r="S170" s="137"/>
      <c r="T170" s="137"/>
      <c r="U170" s="14"/>
    </row>
    <row r="171" spans="1:21" ht="16.8" x14ac:dyDescent="0.4">
      <c r="A171" s="76" t="s">
        <v>979</v>
      </c>
      <c r="B171" s="85">
        <v>46086</v>
      </c>
      <c r="C171" s="85" t="str">
        <f t="shared" ca="1" si="4"/>
        <v>Concluido</v>
      </c>
      <c r="D171" s="73" t="s">
        <v>141</v>
      </c>
      <c r="E171" s="76" t="s">
        <v>317</v>
      </c>
      <c r="F171" s="16" t="s">
        <v>318</v>
      </c>
      <c r="G171" s="76" t="s">
        <v>70</v>
      </c>
      <c r="H171" s="15" t="s">
        <v>71</v>
      </c>
      <c r="I171" s="76" t="s">
        <v>72</v>
      </c>
      <c r="J171" s="76" t="str">
        <f t="shared" si="5"/>
        <v>LPNP</v>
      </c>
      <c r="K171" s="130" t="s">
        <v>980</v>
      </c>
      <c r="L171" s="80" t="s">
        <v>66</v>
      </c>
      <c r="M171" s="80" t="str">
        <f>IFERROR(IF(OR(VLOOKUP(A171,Adjudicacion!A:N,14,0)=0, VLOOKUP(A171,Adjudicacion!A:N,14,0)=""), L171, VLOOKUP(A171,Adjudicacion!A:N,14,0)), L171)</f>
        <v>Adjudicado</v>
      </c>
      <c r="N171" s="83" t="s">
        <v>76</v>
      </c>
      <c r="O171" s="111">
        <v>60967063.409999996</v>
      </c>
      <c r="P171" s="93" t="s">
        <v>981</v>
      </c>
      <c r="Q171" s="16" t="s">
        <v>78</v>
      </c>
      <c r="R171" s="137"/>
      <c r="S171" s="137"/>
      <c r="T171" s="137"/>
      <c r="U171" s="14"/>
    </row>
    <row r="172" spans="1:21" ht="16.8" x14ac:dyDescent="0.4">
      <c r="A172" s="138" t="s">
        <v>992</v>
      </c>
      <c r="B172" s="85">
        <v>46086</v>
      </c>
      <c r="C172" s="85" t="str">
        <f t="shared" ca="1" si="4"/>
        <v>Concluido</v>
      </c>
      <c r="D172" s="73" t="s">
        <v>141</v>
      </c>
      <c r="E172" s="76" t="s">
        <v>317</v>
      </c>
      <c r="F172" s="16" t="s">
        <v>318</v>
      </c>
      <c r="G172" s="76" t="s">
        <v>70</v>
      </c>
      <c r="H172" s="15" t="s">
        <v>71</v>
      </c>
      <c r="I172" s="76" t="s">
        <v>72</v>
      </c>
      <c r="J172" s="76" t="str">
        <f t="shared" si="5"/>
        <v>LPNP</v>
      </c>
      <c r="K172" s="130" t="s">
        <v>980</v>
      </c>
      <c r="L172" s="80" t="s">
        <v>66</v>
      </c>
      <c r="M172" s="80" t="str">
        <f>IFERROR(IF(OR(VLOOKUP(A172,Adjudicacion!A:N,14,0)=0, VLOOKUP(A172,Adjudicacion!A:N,14,0)=""), L172, VLOOKUP(A172,Adjudicacion!A:N,14,0)), L172)</f>
        <v>Desierta</v>
      </c>
      <c r="N172" s="83" t="s">
        <v>76</v>
      </c>
      <c r="O172" s="111">
        <v>60967063.409999996</v>
      </c>
      <c r="P172" s="93" t="s">
        <v>981</v>
      </c>
      <c r="Q172" s="16" t="s">
        <v>78</v>
      </c>
      <c r="R172" s="137"/>
      <c r="S172" s="137"/>
      <c r="T172" s="137"/>
      <c r="U172" s="14"/>
    </row>
    <row r="173" spans="1:21" ht="16.8" x14ac:dyDescent="0.3">
      <c r="A173" s="76" t="s">
        <v>1000</v>
      </c>
      <c r="B173" s="85">
        <v>46086</v>
      </c>
      <c r="C173" s="85" t="str">
        <f t="shared" ca="1" si="4"/>
        <v>Concluido</v>
      </c>
      <c r="D173" s="73" t="s">
        <v>141</v>
      </c>
      <c r="E173" s="76" t="s">
        <v>317</v>
      </c>
      <c r="F173" s="16" t="s">
        <v>318</v>
      </c>
      <c r="G173" s="76" t="s">
        <v>70</v>
      </c>
      <c r="H173" s="15" t="s">
        <v>71</v>
      </c>
      <c r="I173" s="76" t="s">
        <v>72</v>
      </c>
      <c r="J173" s="76" t="str">
        <f t="shared" si="5"/>
        <v>LPNP</v>
      </c>
      <c r="K173" s="130" t="s">
        <v>1001</v>
      </c>
      <c r="L173" s="80" t="s">
        <v>66</v>
      </c>
      <c r="M173" s="80" t="str">
        <f>IFERROR(IF(OR(VLOOKUP(A173,Adjudicacion!A:N,14,0)=0, VLOOKUP(A173,Adjudicacion!A:N,14,0)=""), L173, VLOOKUP(A173,Adjudicacion!A:N,14,0)), L173)</f>
        <v>Adjudicado</v>
      </c>
      <c r="N173" s="83" t="s">
        <v>76</v>
      </c>
      <c r="O173" s="111">
        <v>60967063.409999996</v>
      </c>
      <c r="P173" s="84" t="s">
        <v>1002</v>
      </c>
      <c r="Q173" s="16" t="s">
        <v>78</v>
      </c>
      <c r="R173" s="137"/>
      <c r="S173" s="137"/>
      <c r="T173" s="137"/>
      <c r="U173" s="14"/>
    </row>
    <row r="174" spans="1:21" ht="16.8" x14ac:dyDescent="0.3">
      <c r="A174" s="138" t="s">
        <v>1010</v>
      </c>
      <c r="B174" s="85">
        <v>46086</v>
      </c>
      <c r="C174" s="85" t="str">
        <f t="shared" ca="1" si="4"/>
        <v>Concluido</v>
      </c>
      <c r="D174" s="73" t="s">
        <v>141</v>
      </c>
      <c r="E174" s="76" t="s">
        <v>317</v>
      </c>
      <c r="F174" s="16" t="s">
        <v>318</v>
      </c>
      <c r="G174" s="76" t="s">
        <v>70</v>
      </c>
      <c r="H174" s="15" t="s">
        <v>71</v>
      </c>
      <c r="I174" s="76" t="s">
        <v>72</v>
      </c>
      <c r="J174" s="76" t="str">
        <f t="shared" si="5"/>
        <v>LPNP</v>
      </c>
      <c r="K174" s="130" t="s">
        <v>1001</v>
      </c>
      <c r="L174" s="80" t="s">
        <v>66</v>
      </c>
      <c r="M174" s="80" t="str">
        <f>IFERROR(IF(OR(VLOOKUP(A174,Adjudicacion!A:N,14,0)=0, VLOOKUP(A174,Adjudicacion!A:N,14,0)=""), L174, VLOOKUP(A174,Adjudicacion!A:N,14,0)), L174)</f>
        <v>Desierta</v>
      </c>
      <c r="N174" s="83" t="s">
        <v>76</v>
      </c>
      <c r="O174" s="111">
        <v>60967063.409999996</v>
      </c>
      <c r="P174" s="84" t="s">
        <v>1002</v>
      </c>
      <c r="Q174" s="16" t="s">
        <v>78</v>
      </c>
      <c r="R174" s="137"/>
      <c r="S174" s="137"/>
      <c r="T174" s="137"/>
      <c r="U174" s="14"/>
    </row>
    <row r="175" spans="1:21" ht="16.8" x14ac:dyDescent="0.4">
      <c r="A175" s="76" t="s">
        <v>1015</v>
      </c>
      <c r="B175" s="85">
        <v>46086</v>
      </c>
      <c r="C175" s="85" t="str">
        <f t="shared" ca="1" si="4"/>
        <v>Concluido</v>
      </c>
      <c r="D175" s="73" t="s">
        <v>141</v>
      </c>
      <c r="E175" s="76" t="s">
        <v>317</v>
      </c>
      <c r="F175" s="16" t="s">
        <v>318</v>
      </c>
      <c r="G175" s="76" t="s">
        <v>70</v>
      </c>
      <c r="H175" s="15" t="s">
        <v>71</v>
      </c>
      <c r="I175" s="76" t="s">
        <v>72</v>
      </c>
      <c r="J175" s="76" t="str">
        <f t="shared" si="5"/>
        <v>LPNP</v>
      </c>
      <c r="K175" s="130" t="s">
        <v>1016</v>
      </c>
      <c r="L175" s="80" t="s">
        <v>66</v>
      </c>
      <c r="M175" s="80" t="str">
        <f>IFERROR(IF(OR(VLOOKUP(A175,Adjudicacion!A:N,14,0)=0, VLOOKUP(A175,Adjudicacion!A:N,14,0)=""), L175, VLOOKUP(A175,Adjudicacion!A:N,14,0)), L175)</f>
        <v>Adjudicado</v>
      </c>
      <c r="N175" s="83" t="s">
        <v>76</v>
      </c>
      <c r="O175" s="111">
        <v>60967063.409999996</v>
      </c>
      <c r="P175" s="96" t="s">
        <v>654</v>
      </c>
      <c r="Q175" s="16" t="s">
        <v>78</v>
      </c>
      <c r="R175" s="137"/>
      <c r="S175" s="137"/>
      <c r="T175" s="137"/>
      <c r="U175" s="14"/>
    </row>
    <row r="176" spans="1:21" ht="16.8" x14ac:dyDescent="0.4">
      <c r="A176" s="76" t="s">
        <v>1023</v>
      </c>
      <c r="B176" s="85">
        <v>46086</v>
      </c>
      <c r="C176" s="85" t="str">
        <f t="shared" ca="1" si="4"/>
        <v>Rechazado</v>
      </c>
      <c r="D176" s="73" t="s">
        <v>141</v>
      </c>
      <c r="E176" s="76" t="s">
        <v>317</v>
      </c>
      <c r="F176" s="16" t="s">
        <v>318</v>
      </c>
      <c r="G176" s="76" t="s">
        <v>70</v>
      </c>
      <c r="H176" s="15" t="s">
        <v>287</v>
      </c>
      <c r="I176" s="76" t="s">
        <v>574</v>
      </c>
      <c r="J176" s="76" t="str">
        <f t="shared" si="5"/>
        <v>LPNP</v>
      </c>
      <c r="K176" s="132">
        <v>0</v>
      </c>
      <c r="L176" s="16" t="s">
        <v>133</v>
      </c>
      <c r="M176" s="16" t="str">
        <f>IFERROR(IF(OR(VLOOKUP(A176,Adjudicacion!A:N,14,0)=0, VLOOKUP(A176,Adjudicacion!A:N,14,0)=""), L176, VLOOKUP(A176,Adjudicacion!A:N,14,0)), L176)</f>
        <v>Rechazado</v>
      </c>
      <c r="N176" s="101" t="s">
        <v>76</v>
      </c>
      <c r="O176" s="110">
        <v>129378750</v>
      </c>
      <c r="P176" s="92" t="s">
        <v>1024</v>
      </c>
      <c r="Q176" s="16" t="s">
        <v>78</v>
      </c>
      <c r="R176" s="137"/>
      <c r="S176" s="137"/>
      <c r="T176" s="137"/>
      <c r="U176" s="14"/>
    </row>
    <row r="177" spans="1:21" ht="16.8" x14ac:dyDescent="0.4">
      <c r="A177" s="76" t="s">
        <v>1025</v>
      </c>
      <c r="B177" s="85">
        <v>46087</v>
      </c>
      <c r="C177" s="85" t="str">
        <f t="shared" ca="1" si="4"/>
        <v>Atrasado</v>
      </c>
      <c r="D177" s="73" t="s">
        <v>141</v>
      </c>
      <c r="E177" s="76" t="s">
        <v>277</v>
      </c>
      <c r="F177" s="16" t="s">
        <v>278</v>
      </c>
      <c r="G177" s="76" t="s">
        <v>97</v>
      </c>
      <c r="H177" s="15" t="s">
        <v>632</v>
      </c>
      <c r="I177" s="76" t="s">
        <v>747</v>
      </c>
      <c r="J177" s="76" t="str">
        <f t="shared" si="5"/>
        <v>CP</v>
      </c>
      <c r="K177" s="129">
        <v>0</v>
      </c>
      <c r="L177" s="79" t="s">
        <v>119</v>
      </c>
      <c r="M177" s="79" t="str">
        <f>IFERROR(IF(OR(VLOOKUP(A177,Adjudicacion!A:N,14,0)=0, VLOOKUP(A177,Adjudicacion!A:N,14,0)=""), L177, VLOOKUP(A177,Adjudicacion!A:N,14,0)), L177)</f>
        <v>En Proceso</v>
      </c>
      <c r="N177" s="99" t="s">
        <v>120</v>
      </c>
      <c r="O177" s="109">
        <v>5000</v>
      </c>
      <c r="P177" s="93" t="s">
        <v>1026</v>
      </c>
      <c r="Q177" s="16" t="s">
        <v>78</v>
      </c>
      <c r="R177" s="137"/>
      <c r="S177" s="137"/>
      <c r="T177" s="137"/>
      <c r="U177" s="14"/>
    </row>
    <row r="178" spans="1:21" ht="16.8" x14ac:dyDescent="0.4">
      <c r="A178" s="76" t="s">
        <v>1027</v>
      </c>
      <c r="B178" s="85">
        <v>46087</v>
      </c>
      <c r="C178" s="85" t="str">
        <f t="shared" ca="1" si="4"/>
        <v>Rechazado</v>
      </c>
      <c r="D178" s="73" t="s">
        <v>141</v>
      </c>
      <c r="E178" s="76" t="s">
        <v>1028</v>
      </c>
      <c r="F178" s="16" t="s">
        <v>1029</v>
      </c>
      <c r="G178" s="76" t="s">
        <v>97</v>
      </c>
      <c r="H178" s="15" t="s">
        <v>116</v>
      </c>
      <c r="I178" s="76" t="s">
        <v>117</v>
      </c>
      <c r="J178" s="76" t="str">
        <f t="shared" si="5"/>
        <v>CP</v>
      </c>
      <c r="K178" s="132">
        <v>0</v>
      </c>
      <c r="L178" s="16" t="s">
        <v>133</v>
      </c>
      <c r="M178" s="16" t="str">
        <f>IFERROR(IF(OR(VLOOKUP(A178,Adjudicacion!A:N,14,0)=0, VLOOKUP(A178,Adjudicacion!A:N,14,0)=""), L178, VLOOKUP(A178,Adjudicacion!A:N,14,0)), L178)</f>
        <v>Rechazado</v>
      </c>
      <c r="N178" s="101" t="s">
        <v>120</v>
      </c>
      <c r="O178" s="110">
        <v>580000</v>
      </c>
      <c r="P178" s="92" t="s">
        <v>1030</v>
      </c>
      <c r="Q178" s="16" t="s">
        <v>78</v>
      </c>
      <c r="R178" s="137"/>
      <c r="S178" s="137"/>
      <c r="T178" s="137"/>
      <c r="U178" s="14"/>
    </row>
    <row r="179" spans="1:21" ht="16.8" x14ac:dyDescent="0.4">
      <c r="A179" s="76" t="s">
        <v>1031</v>
      </c>
      <c r="B179" s="85">
        <v>46087</v>
      </c>
      <c r="C179" s="85" t="str">
        <f t="shared" ca="1" si="4"/>
        <v>Rechazado</v>
      </c>
      <c r="D179" s="73" t="s">
        <v>141</v>
      </c>
      <c r="E179" s="76" t="s">
        <v>1028</v>
      </c>
      <c r="F179" s="16" t="s">
        <v>1029</v>
      </c>
      <c r="G179" s="76" t="s">
        <v>97</v>
      </c>
      <c r="H179" s="15" t="s">
        <v>116</v>
      </c>
      <c r="I179" s="76" t="s">
        <v>765</v>
      </c>
      <c r="J179" s="76" t="str">
        <f t="shared" si="5"/>
        <v>CP</v>
      </c>
      <c r="K179" s="129">
        <v>0</v>
      </c>
      <c r="L179" s="79" t="s">
        <v>133</v>
      </c>
      <c r="M179" s="79" t="str">
        <f>IFERROR(IF(OR(VLOOKUP(A179,Adjudicacion!A:N,14,0)=0, VLOOKUP(A179,Adjudicacion!A:N,14,0)=""), L179, VLOOKUP(A179,Adjudicacion!A:N,14,0)), L179)</f>
        <v>Rechazado</v>
      </c>
      <c r="N179" s="99" t="s">
        <v>120</v>
      </c>
      <c r="O179" s="109">
        <v>580000</v>
      </c>
      <c r="P179" s="93" t="s">
        <v>1030</v>
      </c>
      <c r="Q179" s="16" t="s">
        <v>78</v>
      </c>
      <c r="R179" s="137"/>
      <c r="S179" s="137"/>
      <c r="T179" s="137"/>
      <c r="U179" s="14"/>
    </row>
    <row r="180" spans="1:21" ht="16.8" x14ac:dyDescent="0.4">
      <c r="A180" s="76" t="s">
        <v>1032</v>
      </c>
      <c r="B180" s="85">
        <v>46087</v>
      </c>
      <c r="C180" s="85" t="str">
        <f t="shared" ca="1" si="4"/>
        <v>Rechazado</v>
      </c>
      <c r="D180" s="73" t="s">
        <v>141</v>
      </c>
      <c r="E180" s="76" t="s">
        <v>1028</v>
      </c>
      <c r="F180" s="16" t="s">
        <v>1029</v>
      </c>
      <c r="G180" s="76" t="s">
        <v>97</v>
      </c>
      <c r="H180" s="15" t="s">
        <v>116</v>
      </c>
      <c r="I180" s="76" t="s">
        <v>765</v>
      </c>
      <c r="J180" s="76" t="str">
        <f t="shared" si="5"/>
        <v>CP</v>
      </c>
      <c r="K180" s="132">
        <v>0</v>
      </c>
      <c r="L180" s="16" t="s">
        <v>133</v>
      </c>
      <c r="M180" s="16" t="str">
        <f>IFERROR(IF(OR(VLOOKUP(A180,Adjudicacion!A:N,14,0)=0, VLOOKUP(A180,Adjudicacion!A:N,14,0)=""), L180, VLOOKUP(A180,Adjudicacion!A:N,14,0)), L180)</f>
        <v>Rechazado</v>
      </c>
      <c r="N180" s="101" t="s">
        <v>120</v>
      </c>
      <c r="O180" s="110">
        <v>539347.6</v>
      </c>
      <c r="P180" s="92" t="s">
        <v>1033</v>
      </c>
      <c r="Q180" s="16" t="s">
        <v>78</v>
      </c>
      <c r="R180" s="137"/>
      <c r="S180" s="137"/>
      <c r="T180" s="137"/>
      <c r="U180" s="14"/>
    </row>
    <row r="181" spans="1:21" ht="16.8" x14ac:dyDescent="0.4">
      <c r="A181" s="76" t="s">
        <v>1034</v>
      </c>
      <c r="B181" s="85">
        <v>46087</v>
      </c>
      <c r="C181" s="85" t="str">
        <f t="shared" ca="1" si="4"/>
        <v>Rechazado</v>
      </c>
      <c r="D181" s="73" t="s">
        <v>141</v>
      </c>
      <c r="E181" s="76" t="s">
        <v>1028</v>
      </c>
      <c r="F181" s="16" t="s">
        <v>1029</v>
      </c>
      <c r="G181" s="76" t="s">
        <v>97</v>
      </c>
      <c r="H181" s="15" t="s">
        <v>116</v>
      </c>
      <c r="I181" s="76" t="s">
        <v>117</v>
      </c>
      <c r="J181" s="76" t="str">
        <f t="shared" si="5"/>
        <v>CP</v>
      </c>
      <c r="K181" s="130">
        <v>0</v>
      </c>
      <c r="L181" s="80" t="s">
        <v>133</v>
      </c>
      <c r="M181" s="80" t="str">
        <f>IFERROR(IF(OR(VLOOKUP(A181,Adjudicacion!A:N,14,0)=0, VLOOKUP(A181,Adjudicacion!A:N,14,0)=""), L181, VLOOKUP(A181,Adjudicacion!A:N,14,0)), L181)</f>
        <v>Rechazado</v>
      </c>
      <c r="N181" s="83" t="s">
        <v>120</v>
      </c>
      <c r="O181" s="109">
        <v>580000</v>
      </c>
      <c r="P181" s="93" t="s">
        <v>1033</v>
      </c>
      <c r="Q181" s="16" t="s">
        <v>78</v>
      </c>
      <c r="R181" s="137"/>
      <c r="S181" s="137"/>
      <c r="T181" s="137"/>
      <c r="U181" s="14"/>
    </row>
    <row r="182" spans="1:21" ht="16.8" x14ac:dyDescent="0.4">
      <c r="A182" s="76" t="s">
        <v>1035</v>
      </c>
      <c r="B182" s="85">
        <v>46087</v>
      </c>
      <c r="C182" s="85" t="str">
        <f t="shared" ca="1" si="4"/>
        <v>Concluido</v>
      </c>
      <c r="D182" s="73" t="s">
        <v>141</v>
      </c>
      <c r="E182" s="76" t="s">
        <v>1036</v>
      </c>
      <c r="F182" s="16" t="s">
        <v>1037</v>
      </c>
      <c r="G182" s="76" t="s">
        <v>136</v>
      </c>
      <c r="H182" s="15" t="s">
        <v>168</v>
      </c>
      <c r="I182" s="76" t="s">
        <v>829</v>
      </c>
      <c r="J182" s="76" t="str">
        <f t="shared" si="5"/>
        <v>LPNP</v>
      </c>
      <c r="K182" s="129">
        <v>28906.799999999999</v>
      </c>
      <c r="L182" s="80" t="s">
        <v>66</v>
      </c>
      <c r="M182" s="80" t="str">
        <f>IFERROR(IF(OR(VLOOKUP(A182,Adjudicacion!A:N,14,0)=0, VLOOKUP(A182,Adjudicacion!A:N,14,0)=""), L182, VLOOKUP(A182,Adjudicacion!A:N,14,0)), L182)</f>
        <v>Concluido</v>
      </c>
      <c r="N182" s="99" t="s">
        <v>120</v>
      </c>
      <c r="O182" s="110">
        <v>3430173</v>
      </c>
      <c r="P182" s="92" t="s">
        <v>1039</v>
      </c>
      <c r="Q182" s="16" t="s">
        <v>78</v>
      </c>
      <c r="R182" s="137"/>
      <c r="S182" s="137"/>
      <c r="T182" s="137"/>
      <c r="U182" s="14"/>
    </row>
    <row r="183" spans="1:21" ht="16.8" x14ac:dyDescent="0.4">
      <c r="A183" s="76" t="s">
        <v>1040</v>
      </c>
      <c r="B183" s="85">
        <v>46087</v>
      </c>
      <c r="C183" s="85" t="str">
        <f t="shared" ca="1" si="4"/>
        <v>Rechazado</v>
      </c>
      <c r="D183" s="73" t="s">
        <v>141</v>
      </c>
      <c r="E183" s="76" t="s">
        <v>277</v>
      </c>
      <c r="F183" s="16" t="s">
        <v>1041</v>
      </c>
      <c r="G183" s="76" t="s">
        <v>70</v>
      </c>
      <c r="H183" s="15" t="s">
        <v>319</v>
      </c>
      <c r="I183" s="76" t="s">
        <v>579</v>
      </c>
      <c r="J183" s="76" t="str">
        <f t="shared" si="5"/>
        <v>CP</v>
      </c>
      <c r="K183" s="129">
        <v>0</v>
      </c>
      <c r="L183" s="79" t="s">
        <v>133</v>
      </c>
      <c r="M183" s="79" t="str">
        <f>IFERROR(IF(OR(VLOOKUP(A183,Adjudicacion!A:N,14,0)=0, VLOOKUP(A183,Adjudicacion!A:N,14,0)=""), L183, VLOOKUP(A183,Adjudicacion!A:N,14,0)), L183)</f>
        <v>Rechazado</v>
      </c>
      <c r="N183" s="99" t="s">
        <v>76</v>
      </c>
      <c r="O183" s="109">
        <v>545320</v>
      </c>
      <c r="P183" s="93" t="s">
        <v>1042</v>
      </c>
      <c r="Q183" s="16" t="s">
        <v>78</v>
      </c>
      <c r="R183" s="137"/>
      <c r="S183" s="137"/>
      <c r="T183" s="137"/>
      <c r="U183" s="14"/>
    </row>
    <row r="184" spans="1:21" ht="16.8" x14ac:dyDescent="0.4">
      <c r="A184" s="76" t="s">
        <v>1043</v>
      </c>
      <c r="B184" s="85">
        <v>46090</v>
      </c>
      <c r="C184" s="85" t="str">
        <f t="shared" ca="1" si="4"/>
        <v>Rechazado</v>
      </c>
      <c r="D184" s="73" t="s">
        <v>141</v>
      </c>
      <c r="E184" s="76" t="s">
        <v>798</v>
      </c>
      <c r="F184" s="16" t="s">
        <v>1044</v>
      </c>
      <c r="G184" s="76" t="s">
        <v>174</v>
      </c>
      <c r="H184" s="15" t="s">
        <v>1045</v>
      </c>
      <c r="I184" s="76" t="s">
        <v>1046</v>
      </c>
      <c r="J184" s="76" t="str">
        <f t="shared" si="5"/>
        <v>IRP</v>
      </c>
      <c r="K184" s="129">
        <v>0</v>
      </c>
      <c r="L184" s="16" t="s">
        <v>133</v>
      </c>
      <c r="M184" s="16" t="str">
        <f>IFERROR(IF(OR(VLOOKUP(A184,Adjudicacion!A:N,14,0)=0, VLOOKUP(A184,Adjudicacion!A:N,14,0)=""), L184, VLOOKUP(A184,Adjudicacion!A:N,14,0)), L184)</f>
        <v>Rechazado</v>
      </c>
      <c r="N184" s="99" t="s">
        <v>120</v>
      </c>
      <c r="O184" s="110">
        <v>1740000</v>
      </c>
      <c r="P184" s="92" t="s">
        <v>1047</v>
      </c>
      <c r="Q184" s="16" t="s">
        <v>78</v>
      </c>
      <c r="R184" s="137"/>
      <c r="S184" s="137"/>
      <c r="T184" s="137"/>
      <c r="U184" s="14"/>
    </row>
    <row r="185" spans="1:21" ht="16.8" x14ac:dyDescent="0.4">
      <c r="A185" s="76" t="s">
        <v>1048</v>
      </c>
      <c r="B185" s="85">
        <v>46090</v>
      </c>
      <c r="C185" s="85" t="str">
        <f t="shared" ca="1" si="4"/>
        <v>Rechazado</v>
      </c>
      <c r="D185" s="73" t="s">
        <v>141</v>
      </c>
      <c r="E185" s="76" t="s">
        <v>134</v>
      </c>
      <c r="F185" s="16" t="s">
        <v>135</v>
      </c>
      <c r="G185" s="76" t="s">
        <v>70</v>
      </c>
      <c r="H185" s="15" t="s">
        <v>287</v>
      </c>
      <c r="I185" s="76" t="s">
        <v>574</v>
      </c>
      <c r="J185" s="76" t="str">
        <f t="shared" si="5"/>
        <v/>
      </c>
      <c r="K185" s="130">
        <v>0</v>
      </c>
      <c r="L185" s="79" t="s">
        <v>133</v>
      </c>
      <c r="M185" s="79" t="str">
        <f>IFERROR(IF(OR(VLOOKUP(A185,Adjudicacion!A:N,14,0)=0, VLOOKUP(A185,Adjudicacion!A:N,14,0)=""), L185, VLOOKUP(A185,Adjudicacion!A:N,14,0)), L185)</f>
        <v>Rechazado</v>
      </c>
      <c r="N185" s="83" t="s">
        <v>76</v>
      </c>
      <c r="O185" s="109">
        <v>0</v>
      </c>
      <c r="P185" s="93" t="s">
        <v>1049</v>
      </c>
      <c r="Q185" s="16" t="s">
        <v>78</v>
      </c>
      <c r="R185" s="137"/>
      <c r="S185" s="137"/>
      <c r="T185" s="137"/>
      <c r="U185" s="14"/>
    </row>
    <row r="186" spans="1:21" ht="16.8" x14ac:dyDescent="0.4">
      <c r="A186" s="76" t="s">
        <v>1050</v>
      </c>
      <c r="B186" s="85">
        <v>46090</v>
      </c>
      <c r="C186" s="85" t="str">
        <f t="shared" ca="1" si="4"/>
        <v>Concluido</v>
      </c>
      <c r="D186" s="73" t="s">
        <v>141</v>
      </c>
      <c r="E186" s="162" t="s">
        <v>332</v>
      </c>
      <c r="F186" s="16" t="s">
        <v>215</v>
      </c>
      <c r="G186" s="162" t="s">
        <v>70</v>
      </c>
      <c r="H186" s="80" t="s">
        <v>287</v>
      </c>
      <c r="I186" s="76" t="s">
        <v>603</v>
      </c>
      <c r="J186" s="76" t="str">
        <f t="shared" si="5"/>
        <v>CP</v>
      </c>
      <c r="K186" s="130">
        <v>505.43</v>
      </c>
      <c r="L186" s="80" t="s">
        <v>66</v>
      </c>
      <c r="M186" s="80" t="str">
        <f>IFERROR(IF(OR(VLOOKUP(A186,Adjudicacion!A:N,14,0)=0, VLOOKUP(A186,Adjudicacion!A:N,14,0)=""), L186, VLOOKUP(A186,Adjudicacion!A:N,14,0)), L186)</f>
        <v>Concluido</v>
      </c>
      <c r="N186" s="83" t="s">
        <v>76</v>
      </c>
      <c r="O186" s="110">
        <v>140000</v>
      </c>
      <c r="P186" s="92" t="s">
        <v>1052</v>
      </c>
      <c r="Q186" s="16" t="s">
        <v>78</v>
      </c>
      <c r="R186" s="137"/>
      <c r="S186" s="137"/>
      <c r="T186" s="137"/>
      <c r="U186" s="14"/>
    </row>
    <row r="187" spans="1:21" ht="16.8" x14ac:dyDescent="0.4">
      <c r="A187" s="76" t="s">
        <v>1053</v>
      </c>
      <c r="B187" s="85">
        <v>46091</v>
      </c>
      <c r="C187" s="85" t="str">
        <f t="shared" ca="1" si="4"/>
        <v>Atrasado</v>
      </c>
      <c r="D187" s="73" t="s">
        <v>141</v>
      </c>
      <c r="E187" s="76" t="s">
        <v>317</v>
      </c>
      <c r="F187" s="16" t="s">
        <v>318</v>
      </c>
      <c r="G187" s="76" t="s">
        <v>97</v>
      </c>
      <c r="H187" s="15" t="s">
        <v>632</v>
      </c>
      <c r="I187" s="76" t="s">
        <v>747</v>
      </c>
      <c r="J187" s="76" t="str">
        <f t="shared" si="5"/>
        <v>IRP</v>
      </c>
      <c r="K187" s="130">
        <v>0</v>
      </c>
      <c r="L187" s="80" t="s">
        <v>119</v>
      </c>
      <c r="M187" s="80" t="str">
        <f>IFERROR(IF(OR(VLOOKUP(A187,Adjudicacion!A:N,14,0)=0, VLOOKUP(A187,Adjudicacion!A:N,14,0)=""), L187, VLOOKUP(A187,Adjudicacion!A:N,14,0)), L187)</f>
        <v>En Proceso</v>
      </c>
      <c r="N187" s="83" t="s">
        <v>120</v>
      </c>
      <c r="O187" s="109">
        <f>48990+310000+33000+10000+167354+75000</f>
        <v>644344</v>
      </c>
      <c r="P187" s="93" t="s">
        <v>1054</v>
      </c>
      <c r="Q187" s="16" t="s">
        <v>78</v>
      </c>
      <c r="R187" s="137"/>
      <c r="S187" s="137"/>
      <c r="T187" s="137"/>
      <c r="U187" s="14"/>
    </row>
    <row r="188" spans="1:21" ht="16.8" x14ac:dyDescent="0.4">
      <c r="A188" s="76" t="s">
        <v>1055</v>
      </c>
      <c r="B188" s="85">
        <v>46091</v>
      </c>
      <c r="C188" s="85" t="str">
        <f t="shared" ca="1" si="4"/>
        <v>Rechazado</v>
      </c>
      <c r="D188" s="73" t="s">
        <v>141</v>
      </c>
      <c r="E188" s="76" t="s">
        <v>317</v>
      </c>
      <c r="F188" s="16" t="s">
        <v>318</v>
      </c>
      <c r="G188" s="76" t="s">
        <v>97</v>
      </c>
      <c r="H188" s="15" t="s">
        <v>632</v>
      </c>
      <c r="I188" s="76" t="s">
        <v>1056</v>
      </c>
      <c r="J188" s="76" t="str">
        <f t="shared" si="5"/>
        <v>IRP</v>
      </c>
      <c r="K188" s="130">
        <v>0</v>
      </c>
      <c r="L188" s="79" t="s">
        <v>133</v>
      </c>
      <c r="M188" s="79" t="str">
        <f>IFERROR(IF(OR(VLOOKUP(A188,Adjudicacion!A:N,14,0)=0, VLOOKUP(A188,Adjudicacion!A:N,14,0)=""), L188, VLOOKUP(A188,Adjudicacion!A:N,14,0)), L188)</f>
        <v>Rechazado</v>
      </c>
      <c r="N188" s="83" t="s">
        <v>120</v>
      </c>
      <c r="O188" s="110">
        <f>50000+601613+37846+21040+30000+9000</f>
        <v>749499</v>
      </c>
      <c r="P188" s="92" t="s">
        <v>1057</v>
      </c>
      <c r="Q188" s="16" t="s">
        <v>78</v>
      </c>
      <c r="R188" s="137"/>
      <c r="S188" s="137"/>
      <c r="T188" s="137"/>
      <c r="U188" s="14"/>
    </row>
    <row r="189" spans="1:21" ht="16.8" x14ac:dyDescent="0.4">
      <c r="A189" s="76" t="s">
        <v>1058</v>
      </c>
      <c r="B189" s="85">
        <v>46092</v>
      </c>
      <c r="C189" s="85" t="str">
        <f t="shared" ca="1" si="4"/>
        <v>Concluido</v>
      </c>
      <c r="D189" s="73" t="s">
        <v>141</v>
      </c>
      <c r="E189" s="76" t="s">
        <v>262</v>
      </c>
      <c r="F189" s="16" t="s">
        <v>215</v>
      </c>
      <c r="G189" s="76" t="s">
        <v>97</v>
      </c>
      <c r="H189" s="15" t="s">
        <v>181</v>
      </c>
      <c r="I189" s="76" t="s">
        <v>596</v>
      </c>
      <c r="J189" s="76" t="str">
        <f t="shared" si="5"/>
        <v>CP</v>
      </c>
      <c r="K189" s="130">
        <v>843810</v>
      </c>
      <c r="L189" s="80" t="s">
        <v>66</v>
      </c>
      <c r="M189" s="80" t="str">
        <f>IFERROR(IF(OR(VLOOKUP(A189,Adjudicacion!A:N,14,0)=0, VLOOKUP(A189,Adjudicacion!A:N,14,0)=""), L189, VLOOKUP(A189,Adjudicacion!A:N,14,0)), L189)</f>
        <v>Concluido</v>
      </c>
      <c r="N189" s="83" t="s">
        <v>120</v>
      </c>
      <c r="O189" s="109">
        <v>200000</v>
      </c>
      <c r="P189" s="93" t="s">
        <v>1060</v>
      </c>
      <c r="Q189" s="16" t="s">
        <v>78</v>
      </c>
      <c r="R189" s="137"/>
      <c r="S189" s="137"/>
      <c r="T189" s="137"/>
      <c r="U189" s="14"/>
    </row>
    <row r="190" spans="1:21" ht="16.8" x14ac:dyDescent="0.4">
      <c r="A190" s="76" t="s">
        <v>1061</v>
      </c>
      <c r="B190" s="85">
        <v>46092</v>
      </c>
      <c r="C190" s="85" t="str">
        <f t="shared" ca="1" si="4"/>
        <v>Concluido</v>
      </c>
      <c r="D190" s="73" t="s">
        <v>141</v>
      </c>
      <c r="E190" s="76" t="s">
        <v>277</v>
      </c>
      <c r="F190" s="16" t="s">
        <v>1062</v>
      </c>
      <c r="G190" s="76" t="s">
        <v>70</v>
      </c>
      <c r="H190" s="15" t="s">
        <v>800</v>
      </c>
      <c r="I190" s="76" t="s">
        <v>1063</v>
      </c>
      <c r="J190" s="76" t="str">
        <f t="shared" si="5"/>
        <v>CP</v>
      </c>
      <c r="K190" s="130">
        <v>619800</v>
      </c>
      <c r="L190" s="80" t="s">
        <v>66</v>
      </c>
      <c r="M190" s="80" t="str">
        <f>IFERROR(IF(OR(VLOOKUP(A190,Adjudicacion!A:N,14,0)=0, VLOOKUP(A190,Adjudicacion!A:N,14,0)=""), L190, VLOOKUP(A190,Adjudicacion!A:N,14,0)), L190)</f>
        <v>Concluido</v>
      </c>
      <c r="N190" s="83" t="s">
        <v>76</v>
      </c>
      <c r="O190" s="110">
        <v>580000</v>
      </c>
      <c r="P190" s="92" t="s">
        <v>1065</v>
      </c>
      <c r="Q190" s="16" t="s">
        <v>78</v>
      </c>
      <c r="R190" s="137"/>
      <c r="S190" s="137"/>
      <c r="T190" s="137"/>
      <c r="U190" s="14"/>
    </row>
    <row r="191" spans="1:21" ht="16.8" x14ac:dyDescent="0.4">
      <c r="A191" s="76" t="s">
        <v>1066</v>
      </c>
      <c r="B191" s="85">
        <v>46093</v>
      </c>
      <c r="C191" s="85" t="str">
        <f t="shared" ca="1" si="4"/>
        <v>Concluido</v>
      </c>
      <c r="D191" s="73" t="s">
        <v>141</v>
      </c>
      <c r="E191" s="76" t="s">
        <v>262</v>
      </c>
      <c r="F191" s="16" t="s">
        <v>215</v>
      </c>
      <c r="G191" s="76" t="s">
        <v>97</v>
      </c>
      <c r="H191" s="15" t="s">
        <v>181</v>
      </c>
      <c r="I191" s="76" t="s">
        <v>742</v>
      </c>
      <c r="J191" s="76" t="str">
        <f t="shared" si="5"/>
        <v>CP</v>
      </c>
      <c r="K191" s="130">
        <v>119176.19</v>
      </c>
      <c r="L191" s="79" t="s">
        <v>66</v>
      </c>
      <c r="M191" s="79" t="str">
        <f>IFERROR(IF(OR(VLOOKUP(A191,Adjudicacion!A:N,14,0)=0, VLOOKUP(A191,Adjudicacion!A:N,14,0)=""), L191, VLOOKUP(A191,Adjudicacion!A:N,14,0)), L191)</f>
        <v>Concluido</v>
      </c>
      <c r="N191" s="83" t="s">
        <v>120</v>
      </c>
      <c r="O191" s="109">
        <f>11138+20000+26041+27000+40000+450990</f>
        <v>575169</v>
      </c>
      <c r="P191" s="93" t="s">
        <v>1068</v>
      </c>
      <c r="Q191" s="16" t="s">
        <v>78</v>
      </c>
      <c r="R191" s="137"/>
      <c r="S191" s="137"/>
      <c r="T191" s="137"/>
      <c r="U191" s="14"/>
    </row>
    <row r="192" spans="1:21" ht="16.8" x14ac:dyDescent="0.4">
      <c r="A192" s="76" t="s">
        <v>1069</v>
      </c>
      <c r="B192" s="85">
        <v>46093</v>
      </c>
      <c r="C192" s="85" t="str">
        <f t="shared" ca="1" si="4"/>
        <v>Concluido</v>
      </c>
      <c r="D192" s="73" t="s">
        <v>141</v>
      </c>
      <c r="E192" s="76" t="s">
        <v>317</v>
      </c>
      <c r="F192" s="16" t="s">
        <v>318</v>
      </c>
      <c r="G192" s="76" t="s">
        <v>70</v>
      </c>
      <c r="H192" s="15" t="s">
        <v>287</v>
      </c>
      <c r="I192" s="76" t="s">
        <v>574</v>
      </c>
      <c r="J192" s="76" t="str">
        <f t="shared" si="5"/>
        <v>LPNP</v>
      </c>
      <c r="K192" s="130"/>
      <c r="L192" s="80" t="s">
        <v>66</v>
      </c>
      <c r="M192" s="80" t="str">
        <f>IFERROR(IF(OR(VLOOKUP(A192,Adjudicacion!A:N,14,0)=0, VLOOKUP(A192,Adjudicacion!A:N,14,0)=""), L192, VLOOKUP(A192,Adjudicacion!A:N,14,0)), L192)</f>
        <v>Adjudicado</v>
      </c>
      <c r="N192" s="83" t="s">
        <v>76</v>
      </c>
      <c r="O192" s="110">
        <v>129378750</v>
      </c>
      <c r="P192" s="92" t="s">
        <v>1024</v>
      </c>
      <c r="Q192" s="16" t="s">
        <v>78</v>
      </c>
      <c r="R192" s="137"/>
      <c r="S192" s="137"/>
      <c r="T192" s="137"/>
      <c r="U192" s="14"/>
    </row>
    <row r="193" spans="1:21" ht="16.8" x14ac:dyDescent="0.4">
      <c r="A193" s="76" t="s">
        <v>1080</v>
      </c>
      <c r="B193" s="85">
        <v>46093</v>
      </c>
      <c r="C193" s="85" t="str">
        <f t="shared" ca="1" si="4"/>
        <v>Concluido</v>
      </c>
      <c r="D193" s="73" t="s">
        <v>141</v>
      </c>
      <c r="E193" s="76" t="s">
        <v>262</v>
      </c>
      <c r="F193" s="16" t="s">
        <v>215</v>
      </c>
      <c r="G193" s="76" t="s">
        <v>97</v>
      </c>
      <c r="H193" s="15" t="s">
        <v>181</v>
      </c>
      <c r="I193" s="76" t="s">
        <v>1081</v>
      </c>
      <c r="J193" s="76" t="str">
        <f t="shared" si="5"/>
        <v>CP</v>
      </c>
      <c r="K193" s="130">
        <v>9096.99</v>
      </c>
      <c r="L193" s="80" t="s">
        <v>66</v>
      </c>
      <c r="M193" s="80" t="str">
        <f>IFERROR(IF(OR(VLOOKUP(A193,Adjudicacion!A:N,14,0)=0, VLOOKUP(A193,Adjudicacion!A:N,14,0)=""), L193, VLOOKUP(A193,Adjudicacion!A:N,14,0)), L193)</f>
        <v>Concluido</v>
      </c>
      <c r="N193" s="83" t="s">
        <v>120</v>
      </c>
      <c r="O193" s="109">
        <v>75000</v>
      </c>
      <c r="P193" s="93" t="s">
        <v>1083</v>
      </c>
      <c r="Q193" s="16" t="s">
        <v>78</v>
      </c>
      <c r="R193" s="137"/>
      <c r="S193" s="137"/>
      <c r="T193" s="137"/>
      <c r="U193" s="14"/>
    </row>
    <row r="194" spans="1:21" ht="16.8" x14ac:dyDescent="0.4">
      <c r="A194" s="76" t="s">
        <v>1084</v>
      </c>
      <c r="B194" s="85">
        <v>46093</v>
      </c>
      <c r="C194" s="85" t="str">
        <f t="shared" ca="1" si="4"/>
        <v>Concluido</v>
      </c>
      <c r="D194" s="73" t="s">
        <v>141</v>
      </c>
      <c r="E194" s="76" t="s">
        <v>317</v>
      </c>
      <c r="F194" s="16" t="s">
        <v>318</v>
      </c>
      <c r="G194" s="76" t="s">
        <v>136</v>
      </c>
      <c r="H194" s="15" t="s">
        <v>1085</v>
      </c>
      <c r="I194" s="76" t="s">
        <v>1086</v>
      </c>
      <c r="J194" s="76" t="str">
        <f t="shared" si="5"/>
        <v>CP</v>
      </c>
      <c r="K194" s="130">
        <v>61728.65</v>
      </c>
      <c r="L194" s="80" t="s">
        <v>66</v>
      </c>
      <c r="M194" s="80" t="str">
        <f>IFERROR(IF(OR(VLOOKUP(A194,Adjudicacion!A:N,14,0)=0, VLOOKUP(A194,Adjudicacion!A:N,14,0)=""), L194, VLOOKUP(A194,Adjudicacion!A:N,14,0)), L194)</f>
        <v>Concluido</v>
      </c>
      <c r="N194" s="83" t="s">
        <v>120</v>
      </c>
      <c r="O194" s="110">
        <v>45200</v>
      </c>
      <c r="P194" s="92" t="s">
        <v>1088</v>
      </c>
      <c r="Q194" s="16" t="s">
        <v>78</v>
      </c>
      <c r="R194" s="137"/>
      <c r="S194" s="137"/>
      <c r="T194" s="137"/>
      <c r="U194" s="14"/>
    </row>
    <row r="195" spans="1:21" ht="16.8" x14ac:dyDescent="0.4">
      <c r="A195" s="76" t="s">
        <v>1089</v>
      </c>
      <c r="B195" s="85">
        <v>46093</v>
      </c>
      <c r="C195" s="85" t="str">
        <f t="shared" ref="C195:C258" ca="1" si="6">IF(L195="Rechazado", "Rechazado", IF(L195="Concluido", "Concluido", IF(AND(L195="En Proceso", TODAY()&lt;=WORKDAY(B195,15)), "En Tiempo", IF(L195="En Proceso", "Atrasado", ""))))</f>
        <v>Atrasado</v>
      </c>
      <c r="D195" s="73" t="s">
        <v>141</v>
      </c>
      <c r="E195" s="76" t="s">
        <v>317</v>
      </c>
      <c r="F195" s="16" t="s">
        <v>318</v>
      </c>
      <c r="G195" s="76" t="s">
        <v>97</v>
      </c>
      <c r="H195" s="15" t="s">
        <v>181</v>
      </c>
      <c r="I195" s="76" t="s">
        <v>596</v>
      </c>
      <c r="J195" s="76" t="str">
        <f t="shared" ref="J195:J258" si="7">IF(O195="","",
IFERROR(
IF(VALUE(SUBSTITUTE(SUBSTITUTE(TRIM(O195),"$",""),",",""))&lt;=0,"",
IF(VALUE(SUBSTITUTE(SUBSTITUTE(TRIM(O195),"$",""),",",""))&lt;=580000,"CP",
IF(VALUE(SUBSTITUTE(SUBSTITUTE(TRIM(O195),"$",""),",",""))&lt;=1740000,"IRP","LPNP"))),
""))</f>
        <v>IRP</v>
      </c>
      <c r="K195" s="130">
        <v>0</v>
      </c>
      <c r="L195" s="80" t="s">
        <v>119</v>
      </c>
      <c r="M195" s="80" t="str">
        <f>IFERROR(IF(OR(VLOOKUP(A195,Adjudicacion!A:N,14,0)=0, VLOOKUP(A195,Adjudicacion!A:N,14,0)=""), L195, VLOOKUP(A195,Adjudicacion!A:N,14,0)), L195)</f>
        <v>En Proceso</v>
      </c>
      <c r="N195" s="83" t="s">
        <v>120</v>
      </c>
      <c r="O195" s="109">
        <v>1670038</v>
      </c>
      <c r="P195" s="93" t="s">
        <v>1090</v>
      </c>
      <c r="Q195" s="16" t="s">
        <v>78</v>
      </c>
      <c r="R195" s="137"/>
      <c r="S195" s="137"/>
      <c r="T195" s="137"/>
      <c r="U195" s="14"/>
    </row>
    <row r="196" spans="1:21" ht="16.8" x14ac:dyDescent="0.4">
      <c r="A196" s="76" t="s">
        <v>1091</v>
      </c>
      <c r="B196" s="85">
        <v>46093</v>
      </c>
      <c r="C196" s="85" t="str">
        <f t="shared" ca="1" si="6"/>
        <v>Concluido</v>
      </c>
      <c r="D196" s="73" t="s">
        <v>141</v>
      </c>
      <c r="E196" s="76" t="s">
        <v>317</v>
      </c>
      <c r="F196" s="16" t="s">
        <v>318</v>
      </c>
      <c r="G196" s="76" t="s">
        <v>70</v>
      </c>
      <c r="H196" s="15" t="s">
        <v>287</v>
      </c>
      <c r="I196" s="76" t="s">
        <v>574</v>
      </c>
      <c r="J196" s="76" t="str">
        <f t="shared" si="7"/>
        <v>LPNP</v>
      </c>
      <c r="K196" s="130" t="s">
        <v>1092</v>
      </c>
      <c r="L196" s="80" t="s">
        <v>66</v>
      </c>
      <c r="M196" s="80" t="str">
        <f>IFERROR(IF(OR(VLOOKUP(A196,Adjudicacion!A:N,14,0)=0, VLOOKUP(A196,Adjudicacion!A:N,14,0)=""), L196, VLOOKUP(A196,Adjudicacion!A:N,14,0)), L196)</f>
        <v>Desierta</v>
      </c>
      <c r="N196" s="83" t="s">
        <v>76</v>
      </c>
      <c r="O196" s="110">
        <v>554037090</v>
      </c>
      <c r="P196" s="92" t="s">
        <v>1093</v>
      </c>
      <c r="Q196" s="16" t="s">
        <v>78</v>
      </c>
      <c r="R196" s="137"/>
      <c r="S196" s="137"/>
      <c r="T196" s="137"/>
      <c r="U196" s="14"/>
    </row>
    <row r="197" spans="1:21" ht="16.8" x14ac:dyDescent="0.4">
      <c r="A197" s="76" t="s">
        <v>1102</v>
      </c>
      <c r="B197" s="85">
        <v>46094</v>
      </c>
      <c r="C197" s="85" t="str">
        <f t="shared" ca="1" si="6"/>
        <v>Concluido</v>
      </c>
      <c r="D197" s="73" t="s">
        <v>141</v>
      </c>
      <c r="E197" s="76" t="s">
        <v>760</v>
      </c>
      <c r="F197" s="16" t="s">
        <v>215</v>
      </c>
      <c r="G197" s="76" t="s">
        <v>70</v>
      </c>
      <c r="H197" s="15" t="s">
        <v>127</v>
      </c>
      <c r="I197" s="76" t="s">
        <v>1103</v>
      </c>
      <c r="J197" s="76" t="str">
        <f t="shared" si="7"/>
        <v>CP</v>
      </c>
      <c r="K197" s="130">
        <v>7718.5</v>
      </c>
      <c r="L197" s="80" t="s">
        <v>66</v>
      </c>
      <c r="M197" s="80" t="str">
        <f>IFERROR(IF(OR(VLOOKUP(A197,Adjudicacion!A:N,14,0)=0, VLOOKUP(A197,Adjudicacion!A:N,14,0)=""), L197, VLOOKUP(A197,Adjudicacion!A:N,14,0)), L197)</f>
        <v>Concluido</v>
      </c>
      <c r="N197" s="83" t="s">
        <v>76</v>
      </c>
      <c r="O197" s="109">
        <v>27285</v>
      </c>
      <c r="P197" s="93" t="s">
        <v>1105</v>
      </c>
      <c r="Q197" s="16" t="s">
        <v>78</v>
      </c>
      <c r="R197" s="137"/>
      <c r="S197" s="137"/>
      <c r="T197" s="137"/>
      <c r="U197" s="14"/>
    </row>
    <row r="198" spans="1:21" ht="16.8" x14ac:dyDescent="0.4">
      <c r="A198" s="76" t="s">
        <v>1106</v>
      </c>
      <c r="B198" s="85">
        <v>46094</v>
      </c>
      <c r="C198" s="85" t="str">
        <f t="shared" ca="1" si="6"/>
        <v>Concluido</v>
      </c>
      <c r="D198" s="73" t="s">
        <v>141</v>
      </c>
      <c r="E198" s="76" t="s">
        <v>317</v>
      </c>
      <c r="F198" s="16" t="s">
        <v>318</v>
      </c>
      <c r="G198" s="76" t="s">
        <v>97</v>
      </c>
      <c r="H198" s="15" t="s">
        <v>632</v>
      </c>
      <c r="I198" s="76" t="s">
        <v>643</v>
      </c>
      <c r="J198" s="76" t="str">
        <f t="shared" si="7"/>
        <v>CP</v>
      </c>
      <c r="K198" s="130" t="s">
        <v>1107</v>
      </c>
      <c r="L198" s="80" t="s">
        <v>66</v>
      </c>
      <c r="M198" s="80" t="str">
        <f>IFERROR(IF(OR(VLOOKUP(A198,Adjudicacion!A:N,14,0)=0, VLOOKUP(A198,Adjudicacion!A:N,14,0)=""), L198, VLOOKUP(A198,Adjudicacion!A:N,14,0)), L198)</f>
        <v>Concluido</v>
      </c>
      <c r="N198" s="83" t="s">
        <v>120</v>
      </c>
      <c r="O198" s="110">
        <v>60000</v>
      </c>
      <c r="P198" s="92" t="s">
        <v>1108</v>
      </c>
      <c r="Q198" s="16" t="s">
        <v>78</v>
      </c>
      <c r="R198" s="137"/>
      <c r="S198" s="137"/>
      <c r="T198" s="137"/>
      <c r="U198" s="14"/>
    </row>
    <row r="199" spans="1:21" ht="16.8" x14ac:dyDescent="0.4">
      <c r="A199" s="76" t="s">
        <v>1109</v>
      </c>
      <c r="B199" s="85">
        <v>46094</v>
      </c>
      <c r="C199" s="85" t="str">
        <f t="shared" ca="1" si="6"/>
        <v>Rechazado</v>
      </c>
      <c r="D199" s="73" t="s">
        <v>141</v>
      </c>
      <c r="E199" s="76" t="s">
        <v>277</v>
      </c>
      <c r="F199" s="16" t="s">
        <v>278</v>
      </c>
      <c r="G199" s="76" t="s">
        <v>97</v>
      </c>
      <c r="H199" s="15" t="s">
        <v>116</v>
      </c>
      <c r="I199" s="76" t="s">
        <v>698</v>
      </c>
      <c r="J199" s="76" t="str">
        <f t="shared" si="7"/>
        <v>CP</v>
      </c>
      <c r="K199" s="130">
        <v>0</v>
      </c>
      <c r="L199" s="79" t="s">
        <v>133</v>
      </c>
      <c r="M199" s="79" t="str">
        <f>IFERROR(IF(OR(VLOOKUP(A199,Adjudicacion!A:N,14,0)=0, VLOOKUP(A199,Adjudicacion!A:N,14,0)=""), L199, VLOOKUP(A199,Adjudicacion!A:N,14,0)), L199)</f>
        <v>Rechazado</v>
      </c>
      <c r="N199" s="83" t="s">
        <v>120</v>
      </c>
      <c r="O199" s="109">
        <v>100000</v>
      </c>
      <c r="P199" s="93" t="s">
        <v>1110</v>
      </c>
      <c r="Q199" s="16" t="s">
        <v>78</v>
      </c>
      <c r="R199" s="137"/>
      <c r="S199" s="137"/>
      <c r="T199" s="137"/>
      <c r="U199" s="14"/>
    </row>
    <row r="200" spans="1:21" ht="16.8" x14ac:dyDescent="0.4">
      <c r="A200" s="76" t="s">
        <v>1111</v>
      </c>
      <c r="B200" s="85">
        <v>46098</v>
      </c>
      <c r="C200" s="85" t="str">
        <f t="shared" ca="1" si="6"/>
        <v>Concluido</v>
      </c>
      <c r="D200" s="73" t="s">
        <v>141</v>
      </c>
      <c r="E200" s="76" t="s">
        <v>798</v>
      </c>
      <c r="F200" s="16" t="s">
        <v>799</v>
      </c>
      <c r="G200" s="76" t="s">
        <v>70</v>
      </c>
      <c r="H200" s="15" t="s">
        <v>800</v>
      </c>
      <c r="I200" s="76" t="s">
        <v>1112</v>
      </c>
      <c r="J200" s="76" t="str">
        <f t="shared" si="7"/>
        <v>LPNP</v>
      </c>
      <c r="K200" s="130">
        <v>6800000</v>
      </c>
      <c r="L200" s="80" t="s">
        <v>66</v>
      </c>
      <c r="M200" s="80" t="str">
        <f>IFERROR(IF(OR(VLOOKUP(A200,Adjudicacion!A:N,14,0)=0, VLOOKUP(A200,Adjudicacion!A:N,14,0)=""), L200, VLOOKUP(A200,Adjudicacion!A:N,14,0)), L200)</f>
        <v>Concluido</v>
      </c>
      <c r="N200" s="83" t="s">
        <v>76</v>
      </c>
      <c r="O200" s="110">
        <v>6800000</v>
      </c>
      <c r="P200" s="92" t="s">
        <v>1114</v>
      </c>
      <c r="Q200" s="16" t="s">
        <v>78</v>
      </c>
      <c r="R200" s="137"/>
      <c r="S200" s="137"/>
      <c r="T200" s="137"/>
      <c r="U200" s="14"/>
    </row>
    <row r="201" spans="1:21" ht="16.8" x14ac:dyDescent="0.4">
      <c r="A201" s="76" t="s">
        <v>1115</v>
      </c>
      <c r="B201" s="85">
        <v>46098</v>
      </c>
      <c r="C201" s="85" t="str">
        <f t="shared" ca="1" si="6"/>
        <v>Concluido</v>
      </c>
      <c r="D201" s="73" t="s">
        <v>141</v>
      </c>
      <c r="E201" s="76" t="s">
        <v>332</v>
      </c>
      <c r="F201" s="16" t="s">
        <v>670</v>
      </c>
      <c r="G201" s="76" t="s">
        <v>97</v>
      </c>
      <c r="H201" s="15" t="s">
        <v>250</v>
      </c>
      <c r="I201" s="76" t="s">
        <v>251</v>
      </c>
      <c r="J201" s="76" t="str">
        <f t="shared" si="7"/>
        <v>CP</v>
      </c>
      <c r="K201" s="130" t="s">
        <v>1116</v>
      </c>
      <c r="L201" s="80" t="s">
        <v>66</v>
      </c>
      <c r="M201" s="80" t="str">
        <f>IFERROR(IF(OR(VLOOKUP(A201,Adjudicacion!A:N,14,0)=0, VLOOKUP(A201,Adjudicacion!A:N,14,0)=""), L201, VLOOKUP(A201,Adjudicacion!A:N,14,0)), L201)</f>
        <v>Concluido</v>
      </c>
      <c r="N201" s="83" t="s">
        <v>120</v>
      </c>
      <c r="O201" s="109">
        <v>580000</v>
      </c>
      <c r="P201" s="93" t="s">
        <v>1117</v>
      </c>
      <c r="Q201" s="16" t="s">
        <v>78</v>
      </c>
      <c r="R201" s="137"/>
      <c r="S201" s="137"/>
      <c r="T201" s="137"/>
      <c r="U201" s="14"/>
    </row>
    <row r="202" spans="1:21" ht="16.8" x14ac:dyDescent="0.4">
      <c r="A202" s="76" t="s">
        <v>1118</v>
      </c>
      <c r="B202" s="85">
        <v>46098</v>
      </c>
      <c r="C202" s="85" t="str">
        <f t="shared" ca="1" si="6"/>
        <v>Concluido</v>
      </c>
      <c r="D202" s="73" t="s">
        <v>141</v>
      </c>
      <c r="E202" s="76" t="s">
        <v>760</v>
      </c>
      <c r="F202" s="16" t="s">
        <v>215</v>
      </c>
      <c r="G202" s="76" t="s">
        <v>97</v>
      </c>
      <c r="H202" s="15" t="s">
        <v>116</v>
      </c>
      <c r="I202" s="76" t="s">
        <v>698</v>
      </c>
      <c r="J202" s="76" t="str">
        <f t="shared" si="7"/>
        <v>CP</v>
      </c>
      <c r="K202" s="130">
        <v>1292.6199999999999</v>
      </c>
      <c r="L202" s="80" t="s">
        <v>66</v>
      </c>
      <c r="M202" s="80" t="str">
        <f>IFERROR(IF(OR(VLOOKUP(A202,Adjudicacion!A:N,14,0)=0, VLOOKUP(A202,Adjudicacion!A:N,14,0)=""), L202, VLOOKUP(A202,Adjudicacion!A:N,14,0)), L202)</f>
        <v>Concluido</v>
      </c>
      <c r="N202" s="83" t="s">
        <v>120</v>
      </c>
      <c r="O202" s="110">
        <v>17250</v>
      </c>
      <c r="P202" s="92" t="s">
        <v>1120</v>
      </c>
      <c r="Q202" s="16" t="s">
        <v>78</v>
      </c>
      <c r="R202" s="137"/>
      <c r="S202" s="137"/>
      <c r="T202" s="137"/>
      <c r="U202" s="14"/>
    </row>
    <row r="203" spans="1:21" ht="16.8" x14ac:dyDescent="0.4">
      <c r="A203" s="76" t="s">
        <v>1121</v>
      </c>
      <c r="B203" s="85">
        <v>46098</v>
      </c>
      <c r="C203" s="85" t="str">
        <f t="shared" ca="1" si="6"/>
        <v>Concluido</v>
      </c>
      <c r="D203" s="73" t="s">
        <v>141</v>
      </c>
      <c r="E203" s="76" t="s">
        <v>760</v>
      </c>
      <c r="F203" s="16" t="s">
        <v>215</v>
      </c>
      <c r="G203" s="76" t="s">
        <v>97</v>
      </c>
      <c r="H203" s="15" t="s">
        <v>181</v>
      </c>
      <c r="I203" s="76" t="s">
        <v>546</v>
      </c>
      <c r="J203" s="76" t="str">
        <f t="shared" si="7"/>
        <v>IRP</v>
      </c>
      <c r="K203" s="130">
        <v>1369.96</v>
      </c>
      <c r="L203" s="80" t="s">
        <v>66</v>
      </c>
      <c r="M203" s="80" t="str">
        <f>IFERROR(IF(OR(VLOOKUP(A203,Adjudicacion!A:N,14,0)=0, VLOOKUP(A203,Adjudicacion!A:N,14,0)=""), L203, VLOOKUP(A203,Adjudicacion!A:N,14,0)), L203)</f>
        <v>Concluido</v>
      </c>
      <c r="N203" s="83" t="s">
        <v>120</v>
      </c>
      <c r="O203" s="109" t="s">
        <v>1123</v>
      </c>
      <c r="P203" s="93" t="s">
        <v>1124</v>
      </c>
      <c r="Q203" s="16" t="s">
        <v>78</v>
      </c>
      <c r="R203" s="137"/>
      <c r="S203" s="137"/>
      <c r="T203" s="137"/>
      <c r="U203" s="14"/>
    </row>
    <row r="204" spans="1:21" ht="16.8" x14ac:dyDescent="0.4">
      <c r="A204" s="76" t="s">
        <v>1125</v>
      </c>
      <c r="B204" s="85">
        <v>46099</v>
      </c>
      <c r="C204" s="85" t="str">
        <f t="shared" ca="1" si="6"/>
        <v>Concluido</v>
      </c>
      <c r="D204" s="73" t="s">
        <v>141</v>
      </c>
      <c r="E204" s="76" t="s">
        <v>277</v>
      </c>
      <c r="F204" s="16" t="s">
        <v>278</v>
      </c>
      <c r="G204" s="76" t="s">
        <v>136</v>
      </c>
      <c r="H204" s="15" t="s">
        <v>168</v>
      </c>
      <c r="I204" s="76" t="s">
        <v>647</v>
      </c>
      <c r="J204" s="76" t="str">
        <f t="shared" si="7"/>
        <v>CP</v>
      </c>
      <c r="K204" s="130">
        <v>25767.47</v>
      </c>
      <c r="L204" s="80" t="s">
        <v>66</v>
      </c>
      <c r="M204" s="80" t="str">
        <f>IFERROR(IF(OR(VLOOKUP(A204,Adjudicacion!A:N,14,0)=0, VLOOKUP(A204,Adjudicacion!A:N,14,0)=""), L204, VLOOKUP(A204,Adjudicacion!A:N,14,0)), L204)</f>
        <v>Concluido</v>
      </c>
      <c r="N204" s="83" t="s">
        <v>120</v>
      </c>
      <c r="O204" s="110">
        <v>232023</v>
      </c>
      <c r="P204" s="92" t="s">
        <v>1127</v>
      </c>
      <c r="Q204" s="16" t="s">
        <v>78</v>
      </c>
      <c r="R204" s="137"/>
      <c r="S204" s="137"/>
      <c r="T204" s="137"/>
      <c r="U204" s="14"/>
    </row>
    <row r="205" spans="1:21" ht="16.8" x14ac:dyDescent="0.4">
      <c r="A205" s="76" t="s">
        <v>1128</v>
      </c>
      <c r="B205" s="85">
        <v>46099</v>
      </c>
      <c r="C205" s="85" t="str">
        <f t="shared" ca="1" si="6"/>
        <v>Atrasado</v>
      </c>
      <c r="D205" s="73" t="s">
        <v>141</v>
      </c>
      <c r="E205" s="76" t="s">
        <v>587</v>
      </c>
      <c r="F205" s="16" t="s">
        <v>215</v>
      </c>
      <c r="G205" s="76" t="s">
        <v>97</v>
      </c>
      <c r="H205" s="15" t="s">
        <v>309</v>
      </c>
      <c r="I205" s="76" t="s">
        <v>310</v>
      </c>
      <c r="J205" s="76" t="str">
        <f t="shared" si="7"/>
        <v>CP</v>
      </c>
      <c r="K205" s="130" t="s">
        <v>791</v>
      </c>
      <c r="L205" s="80" t="s">
        <v>119</v>
      </c>
      <c r="M205" s="80" t="str">
        <f>IFERROR(IF(OR(VLOOKUP(A205,Adjudicacion!A:N,14,0)=0, VLOOKUP(A205,Adjudicacion!A:N,14,0)=""), L205, VLOOKUP(A205,Adjudicacion!A:N,14,0)), L205)</f>
        <v>En Proceso</v>
      </c>
      <c r="N205" s="83" t="s">
        <v>120</v>
      </c>
      <c r="O205" s="109">
        <v>575000</v>
      </c>
      <c r="P205" s="93" t="s">
        <v>1129</v>
      </c>
      <c r="Q205" s="16" t="s">
        <v>78</v>
      </c>
      <c r="R205" s="137"/>
      <c r="S205" s="137"/>
      <c r="T205" s="137"/>
      <c r="U205" s="14"/>
    </row>
    <row r="206" spans="1:21" ht="16.8" x14ac:dyDescent="0.4">
      <c r="A206" s="76" t="s">
        <v>1130</v>
      </c>
      <c r="B206" s="85">
        <v>46099</v>
      </c>
      <c r="C206" s="85" t="str">
        <f t="shared" ca="1" si="6"/>
        <v>Concluido</v>
      </c>
      <c r="D206" s="73" t="s">
        <v>141</v>
      </c>
      <c r="E206" s="76" t="s">
        <v>346</v>
      </c>
      <c r="F206" s="16" t="s">
        <v>833</v>
      </c>
      <c r="G206" s="76" t="s">
        <v>70</v>
      </c>
      <c r="H206" s="15" t="s">
        <v>142</v>
      </c>
      <c r="I206" s="76" t="s">
        <v>143</v>
      </c>
      <c r="J206" s="76" t="str">
        <f t="shared" si="7"/>
        <v>LPNP</v>
      </c>
      <c r="K206" s="130">
        <v>3977000</v>
      </c>
      <c r="L206" s="80" t="s">
        <v>66</v>
      </c>
      <c r="M206" s="80" t="str">
        <f>IFERROR(IF(OR(VLOOKUP(A206,Adjudicacion!A:N,14,0)=0, VLOOKUP(A206,Adjudicacion!A:N,14,0)=""), L206, VLOOKUP(A206,Adjudicacion!A:N,14,0)), L206)</f>
        <v>Adjudicado</v>
      </c>
      <c r="N206" s="83" t="s">
        <v>76</v>
      </c>
      <c r="O206" s="110">
        <v>4000000</v>
      </c>
      <c r="P206" s="92" t="s">
        <v>1132</v>
      </c>
      <c r="Q206" s="16" t="s">
        <v>78</v>
      </c>
      <c r="R206" s="137"/>
      <c r="S206" s="137"/>
      <c r="T206" s="137"/>
      <c r="U206" s="14"/>
    </row>
    <row r="207" spans="1:21" ht="16.8" x14ac:dyDescent="0.4">
      <c r="A207" s="76" t="s">
        <v>1141</v>
      </c>
      <c r="B207" s="85">
        <v>46099</v>
      </c>
      <c r="C207" s="85" t="str">
        <f t="shared" ca="1" si="6"/>
        <v>Concluido</v>
      </c>
      <c r="D207" s="73" t="s">
        <v>141</v>
      </c>
      <c r="E207" s="76" t="s">
        <v>346</v>
      </c>
      <c r="F207" s="16" t="s">
        <v>907</v>
      </c>
      <c r="G207" s="76" t="s">
        <v>174</v>
      </c>
      <c r="H207" s="15" t="s">
        <v>187</v>
      </c>
      <c r="I207" s="76" t="s">
        <v>834</v>
      </c>
      <c r="J207" s="76" t="str">
        <f t="shared" si="7"/>
        <v>LPNP</v>
      </c>
      <c r="K207" s="130" t="s">
        <v>908</v>
      </c>
      <c r="L207" s="80" t="s">
        <v>66</v>
      </c>
      <c r="M207" s="80" t="str">
        <f>IFERROR(IF(OR(VLOOKUP(A207,Adjudicacion!A:N,14,0)=0, VLOOKUP(A207,Adjudicacion!A:N,14,0)=""), L207, VLOOKUP(A207,Adjudicacion!A:N,14,0)), L207)</f>
        <v>Adjudicado</v>
      </c>
      <c r="N207" s="83" t="s">
        <v>120</v>
      </c>
      <c r="O207" s="109">
        <f>309216352+280884510</f>
        <v>590100862</v>
      </c>
      <c r="P207" s="93" t="s">
        <v>909</v>
      </c>
      <c r="Q207" s="16" t="s">
        <v>78</v>
      </c>
      <c r="R207" s="137"/>
      <c r="S207" s="137"/>
      <c r="T207" s="137"/>
      <c r="U207" s="14"/>
    </row>
    <row r="208" spans="1:21" ht="16.8" x14ac:dyDescent="0.4">
      <c r="A208" s="76" t="s">
        <v>1145</v>
      </c>
      <c r="B208" s="85">
        <v>46099</v>
      </c>
      <c r="C208" s="85" t="str">
        <f t="shared" ca="1" si="6"/>
        <v>Concluido</v>
      </c>
      <c r="D208" s="73" t="s">
        <v>141</v>
      </c>
      <c r="E208" s="76" t="s">
        <v>214</v>
      </c>
      <c r="F208" s="16" t="s">
        <v>553</v>
      </c>
      <c r="G208" s="76" t="s">
        <v>136</v>
      </c>
      <c r="H208" s="15" t="s">
        <v>168</v>
      </c>
      <c r="I208" s="76" t="s">
        <v>647</v>
      </c>
      <c r="J208" s="76" t="str">
        <f t="shared" si="7"/>
        <v>LPNP</v>
      </c>
      <c r="K208" s="130">
        <v>3899052.05</v>
      </c>
      <c r="L208" s="80" t="s">
        <v>66</v>
      </c>
      <c r="M208" s="80" t="str">
        <f>IFERROR(IF(OR(VLOOKUP(A208,Adjudicacion!A:N,14,0)=0, VLOOKUP(A208,Adjudicacion!A:N,14,0)=""), L208, VLOOKUP(A208,Adjudicacion!A:N,14,0)), L208)</f>
        <v>Concluido</v>
      </c>
      <c r="N208" s="83" t="s">
        <v>120</v>
      </c>
      <c r="O208" s="110">
        <v>12500000</v>
      </c>
      <c r="P208" s="92" t="s">
        <v>1147</v>
      </c>
      <c r="Q208" s="16" t="s">
        <v>78</v>
      </c>
      <c r="R208" s="137"/>
      <c r="S208" s="137"/>
      <c r="T208" s="137"/>
      <c r="U208" s="14"/>
    </row>
    <row r="209" spans="1:21" ht="16.8" x14ac:dyDescent="0.4">
      <c r="A209" s="76" t="s">
        <v>1148</v>
      </c>
      <c r="B209" s="85">
        <v>46100</v>
      </c>
      <c r="C209" s="85" t="str">
        <f t="shared" ca="1" si="6"/>
        <v>Concluido</v>
      </c>
      <c r="D209" s="73" t="s">
        <v>141</v>
      </c>
      <c r="E209" s="76" t="s">
        <v>277</v>
      </c>
      <c r="F209" s="16" t="s">
        <v>278</v>
      </c>
      <c r="G209" s="76" t="s">
        <v>70</v>
      </c>
      <c r="H209" s="15" t="s">
        <v>71</v>
      </c>
      <c r="I209" s="76" t="s">
        <v>471</v>
      </c>
      <c r="J209" s="76" t="str">
        <f t="shared" si="7"/>
        <v>LPNP</v>
      </c>
      <c r="K209" s="130">
        <v>495.85</v>
      </c>
      <c r="L209" s="80" t="s">
        <v>66</v>
      </c>
      <c r="M209" s="80" t="str">
        <f>IFERROR(IF(OR(VLOOKUP(A209,Adjudicacion!A:N,14,0)=0, VLOOKUP(A209,Adjudicacion!A:N,14,0)=""), L209, VLOOKUP(A209,Adjudicacion!A:N,14,0)), L209)</f>
        <v>Adjudicado</v>
      </c>
      <c r="N209" s="83" t="s">
        <v>76</v>
      </c>
      <c r="O209" s="109">
        <v>128449920.90000001</v>
      </c>
      <c r="P209" s="93" t="s">
        <v>472</v>
      </c>
      <c r="Q209" s="135" t="s">
        <v>146</v>
      </c>
      <c r="R209" s="107">
        <v>45335266.200000003</v>
      </c>
      <c r="S209" s="107">
        <v>45335266.200000003</v>
      </c>
      <c r="T209" s="107">
        <v>45335266.200000003</v>
      </c>
      <c r="U209" s="14"/>
    </row>
    <row r="210" spans="1:21" ht="16.8" x14ac:dyDescent="0.3">
      <c r="A210" s="16" t="s">
        <v>1159</v>
      </c>
      <c r="B210" s="86">
        <v>46118</v>
      </c>
      <c r="C210" s="86" t="str">
        <f t="shared" ca="1" si="6"/>
        <v>Rechazado</v>
      </c>
      <c r="D210" s="73" t="s">
        <v>141</v>
      </c>
      <c r="E210" s="16" t="s">
        <v>760</v>
      </c>
      <c r="F210" s="16" t="s">
        <v>1160</v>
      </c>
      <c r="G210" s="16" t="s">
        <v>70</v>
      </c>
      <c r="H210" s="15" t="s">
        <v>142</v>
      </c>
      <c r="I210" s="16" t="s">
        <v>263</v>
      </c>
      <c r="J210" s="76" t="str">
        <f t="shared" si="7"/>
        <v>CP</v>
      </c>
      <c r="K210" s="130">
        <v>0</v>
      </c>
      <c r="L210" s="80" t="s">
        <v>133</v>
      </c>
      <c r="M210" s="80" t="str">
        <f>IFERROR(IF(OR(VLOOKUP(A210,Adjudicacion!A:N,14,0)=0, VLOOKUP(A210,Adjudicacion!A:N,14,0)=""), L210, VLOOKUP(A210,Adjudicacion!A:N,14,0)), L210)</f>
        <v>Rechazado</v>
      </c>
      <c r="N210" s="83" t="s">
        <v>76</v>
      </c>
      <c r="O210" s="111">
        <v>580000</v>
      </c>
      <c r="P210" s="98" t="s">
        <v>1161</v>
      </c>
      <c r="Q210" s="16" t="s">
        <v>78</v>
      </c>
      <c r="R210" s="137"/>
      <c r="S210" s="137"/>
      <c r="T210" s="137"/>
      <c r="U210" s="14"/>
    </row>
    <row r="211" spans="1:21" ht="16.8" x14ac:dyDescent="0.4">
      <c r="A211" s="76" t="s">
        <v>1162</v>
      </c>
      <c r="B211" s="85">
        <v>46101</v>
      </c>
      <c r="C211" s="85" t="str">
        <f t="shared" ca="1" si="6"/>
        <v>Rechazado</v>
      </c>
      <c r="D211" s="73" t="s">
        <v>141</v>
      </c>
      <c r="E211" s="76" t="s">
        <v>760</v>
      </c>
      <c r="F211" s="16" t="s">
        <v>215</v>
      </c>
      <c r="G211" s="76" t="s">
        <v>70</v>
      </c>
      <c r="H211" s="15" t="s">
        <v>142</v>
      </c>
      <c r="I211" s="76" t="s">
        <v>263</v>
      </c>
      <c r="J211" s="76" t="str">
        <f t="shared" si="7"/>
        <v>CP</v>
      </c>
      <c r="K211" s="130">
        <v>0</v>
      </c>
      <c r="L211" s="80" t="s">
        <v>133</v>
      </c>
      <c r="M211" s="80" t="str">
        <f>IFERROR(IF(OR(VLOOKUP(A211,Adjudicacion!A:N,14,0)=0, VLOOKUP(A211,Adjudicacion!A:N,14,0)=""), L211, VLOOKUP(A211,Adjudicacion!A:N,14,0)), L211)</f>
        <v>Rechazado</v>
      </c>
      <c r="N211" s="83" t="s">
        <v>76</v>
      </c>
      <c r="O211" s="110">
        <v>580000</v>
      </c>
      <c r="P211" s="92" t="s">
        <v>1163</v>
      </c>
      <c r="Q211" s="16" t="s">
        <v>78</v>
      </c>
      <c r="R211" s="137"/>
      <c r="S211" s="137"/>
      <c r="T211" s="137"/>
      <c r="U211" s="14"/>
    </row>
    <row r="212" spans="1:21" ht="16.8" x14ac:dyDescent="0.4">
      <c r="A212" s="76" t="s">
        <v>1164</v>
      </c>
      <c r="B212" s="85">
        <v>46101</v>
      </c>
      <c r="C212" s="85" t="str">
        <f t="shared" ca="1" si="6"/>
        <v>Concluido</v>
      </c>
      <c r="D212" s="73" t="s">
        <v>141</v>
      </c>
      <c r="E212" s="76" t="s">
        <v>277</v>
      </c>
      <c r="F212" s="16" t="s">
        <v>278</v>
      </c>
      <c r="G212" s="76" t="s">
        <v>70</v>
      </c>
      <c r="H212" s="15" t="s">
        <v>71</v>
      </c>
      <c r="I212" s="76" t="s">
        <v>922</v>
      </c>
      <c r="J212" s="76" t="str">
        <f t="shared" si="7"/>
        <v>IRP</v>
      </c>
      <c r="K212" s="130">
        <v>83898.03</v>
      </c>
      <c r="L212" s="80" t="s">
        <v>66</v>
      </c>
      <c r="M212" s="80" t="str">
        <f>IFERROR(IF(OR(VLOOKUP(A212,Adjudicacion!A:N,14,0)=0, VLOOKUP(A212,Adjudicacion!A:N,14,0)=""), L212, VLOOKUP(A212,Adjudicacion!A:N,14,0)), L212)</f>
        <v>Concluido</v>
      </c>
      <c r="N212" s="83" t="s">
        <v>120</v>
      </c>
      <c r="O212" s="109">
        <v>691379</v>
      </c>
      <c r="P212" s="93" t="s">
        <v>1166</v>
      </c>
      <c r="Q212" s="16" t="s">
        <v>78</v>
      </c>
      <c r="R212" s="137"/>
      <c r="S212" s="137"/>
      <c r="T212" s="137"/>
      <c r="U212" s="14"/>
    </row>
    <row r="213" spans="1:21" ht="16.8" x14ac:dyDescent="0.4">
      <c r="A213" s="76" t="s">
        <v>1167</v>
      </c>
      <c r="B213" s="85">
        <v>46101</v>
      </c>
      <c r="C213" s="85" t="str">
        <f t="shared" ca="1" si="6"/>
        <v>Rechazado</v>
      </c>
      <c r="D213" s="73" t="s">
        <v>141</v>
      </c>
      <c r="E213" s="76" t="s">
        <v>277</v>
      </c>
      <c r="F213" s="16" t="s">
        <v>1168</v>
      </c>
      <c r="G213" s="76" t="s">
        <v>70</v>
      </c>
      <c r="H213" s="15" t="s">
        <v>127</v>
      </c>
      <c r="I213" s="76" t="s">
        <v>128</v>
      </c>
      <c r="J213" s="76" t="str">
        <f t="shared" si="7"/>
        <v/>
      </c>
      <c r="K213" s="130">
        <v>0</v>
      </c>
      <c r="L213" s="80" t="s">
        <v>133</v>
      </c>
      <c r="M213" s="80" t="str">
        <f>IFERROR(IF(OR(VLOOKUP(A213,Adjudicacion!A:N,14,0)=0, VLOOKUP(A213,Adjudicacion!A:N,14,0)=""), L213, VLOOKUP(A213,Adjudicacion!A:N,14,0)), L213)</f>
        <v>Rechazado</v>
      </c>
      <c r="N213" s="83" t="s">
        <v>76</v>
      </c>
      <c r="O213" s="110">
        <v>0</v>
      </c>
      <c r="P213" s="92" t="s">
        <v>1169</v>
      </c>
      <c r="Q213" s="16" t="s">
        <v>78</v>
      </c>
      <c r="R213" s="137"/>
      <c r="S213" s="137"/>
      <c r="T213" s="137"/>
      <c r="U213" s="14"/>
    </row>
    <row r="214" spans="1:21" ht="16.8" x14ac:dyDescent="0.4">
      <c r="A214" s="76" t="s">
        <v>1170</v>
      </c>
      <c r="B214" s="85">
        <v>46101</v>
      </c>
      <c r="C214" s="85" t="str">
        <f t="shared" ca="1" si="6"/>
        <v>Rechazado</v>
      </c>
      <c r="D214" s="73" t="s">
        <v>141</v>
      </c>
      <c r="E214" s="76" t="s">
        <v>277</v>
      </c>
      <c r="F214" s="16" t="s">
        <v>1168</v>
      </c>
      <c r="G214" s="76" t="s">
        <v>70</v>
      </c>
      <c r="H214" s="15" t="s">
        <v>127</v>
      </c>
      <c r="I214" s="76" t="s">
        <v>389</v>
      </c>
      <c r="J214" s="76" t="str">
        <f t="shared" si="7"/>
        <v/>
      </c>
      <c r="K214" s="130">
        <v>0</v>
      </c>
      <c r="L214" s="79" t="s">
        <v>133</v>
      </c>
      <c r="M214" s="79" t="str">
        <f>IFERROR(IF(OR(VLOOKUP(A214,Adjudicacion!A:N,14,0)=0, VLOOKUP(A214,Adjudicacion!A:N,14,0)=""), L214, VLOOKUP(A214,Adjudicacion!A:N,14,0)), L214)</f>
        <v>Rechazado</v>
      </c>
      <c r="N214" s="83" t="s">
        <v>76</v>
      </c>
      <c r="O214" s="109">
        <v>0</v>
      </c>
      <c r="P214" s="93" t="s">
        <v>1171</v>
      </c>
      <c r="Q214" s="16" t="s">
        <v>78</v>
      </c>
      <c r="R214" s="137"/>
      <c r="S214" s="137"/>
      <c r="T214" s="137"/>
      <c r="U214" s="14"/>
    </row>
    <row r="215" spans="1:21" ht="16.8" x14ac:dyDescent="0.4">
      <c r="A215" s="76" t="s">
        <v>1172</v>
      </c>
      <c r="B215" s="85">
        <v>46101</v>
      </c>
      <c r="C215" s="85" t="str">
        <f t="shared" ca="1" si="6"/>
        <v>Concluido</v>
      </c>
      <c r="D215" s="73" t="s">
        <v>141</v>
      </c>
      <c r="E215" s="76" t="s">
        <v>346</v>
      </c>
      <c r="F215" s="16" t="s">
        <v>833</v>
      </c>
      <c r="G215" s="76" t="s">
        <v>70</v>
      </c>
      <c r="H215" s="15" t="s">
        <v>287</v>
      </c>
      <c r="I215" s="76" t="s">
        <v>716</v>
      </c>
      <c r="J215" s="76" t="str">
        <f t="shared" si="7"/>
        <v>CP</v>
      </c>
      <c r="K215" s="172">
        <v>130469.1</v>
      </c>
      <c r="L215" s="80" t="s">
        <v>66</v>
      </c>
      <c r="M215" s="80" t="str">
        <f>IFERROR(IF(OR(VLOOKUP(A215,Adjudicacion!A:N,14,0)=0, VLOOKUP(A215,Adjudicacion!A:N,14,0)=""), L215, VLOOKUP(A215,Adjudicacion!A:N,14,0)), L215)</f>
        <v>Concluido</v>
      </c>
      <c r="N215" s="83" t="s">
        <v>76</v>
      </c>
      <c r="O215" s="111">
        <v>131000</v>
      </c>
      <c r="P215" s="92" t="s">
        <v>1173</v>
      </c>
      <c r="Q215" s="16" t="s">
        <v>78</v>
      </c>
      <c r="R215" s="137"/>
      <c r="S215" s="137"/>
      <c r="T215" s="137"/>
      <c r="U215" s="14"/>
    </row>
    <row r="216" spans="1:21" ht="16.8" x14ac:dyDescent="0.4">
      <c r="A216" s="76" t="s">
        <v>1174</v>
      </c>
      <c r="B216" s="85">
        <v>46101</v>
      </c>
      <c r="C216" s="85" t="str">
        <f t="shared" ca="1" si="6"/>
        <v>Atrasado</v>
      </c>
      <c r="D216" s="73" t="s">
        <v>141</v>
      </c>
      <c r="E216" s="76" t="s">
        <v>1175</v>
      </c>
      <c r="F216" s="16" t="s">
        <v>215</v>
      </c>
      <c r="G216" s="76" t="s">
        <v>70</v>
      </c>
      <c r="H216" s="15" t="s">
        <v>385</v>
      </c>
      <c r="I216" s="76" t="s">
        <v>284</v>
      </c>
      <c r="J216" s="76" t="str">
        <f t="shared" si="7"/>
        <v>CP</v>
      </c>
      <c r="K216" s="130">
        <v>0</v>
      </c>
      <c r="L216" s="80" t="s">
        <v>119</v>
      </c>
      <c r="M216" s="80" t="str">
        <f>IFERROR(IF(OR(VLOOKUP(A216,Adjudicacion!A:N,14,0)=0, VLOOKUP(A216,Adjudicacion!A:N,14,0)=""), L216, VLOOKUP(A216,Adjudicacion!A:N,14,0)), L216)</f>
        <v>En Proceso</v>
      </c>
      <c r="N216" s="83" t="s">
        <v>76</v>
      </c>
      <c r="O216" s="111">
        <v>580000</v>
      </c>
      <c r="P216" s="93" t="s">
        <v>1176</v>
      </c>
      <c r="Q216" s="16" t="s">
        <v>78</v>
      </c>
      <c r="R216" s="137"/>
      <c r="S216" s="137"/>
      <c r="T216" s="137"/>
      <c r="U216" s="14"/>
    </row>
    <row r="217" spans="1:21" ht="16.8" x14ac:dyDescent="0.4">
      <c r="A217" s="76" t="s">
        <v>1177</v>
      </c>
      <c r="B217" s="85">
        <v>46101</v>
      </c>
      <c r="C217" s="85" t="str">
        <f t="shared" ca="1" si="6"/>
        <v>Concluido</v>
      </c>
      <c r="D217" s="73" t="s">
        <v>141</v>
      </c>
      <c r="E217" s="76" t="s">
        <v>262</v>
      </c>
      <c r="F217" s="16" t="s">
        <v>215</v>
      </c>
      <c r="G217" s="76" t="s">
        <v>70</v>
      </c>
      <c r="H217" s="15" t="s">
        <v>142</v>
      </c>
      <c r="I217" s="76" t="s">
        <v>794</v>
      </c>
      <c r="J217" s="76" t="str">
        <f t="shared" si="7"/>
        <v>CP</v>
      </c>
      <c r="K217" s="133" t="s">
        <v>1178</v>
      </c>
      <c r="L217" s="80" t="s">
        <v>66</v>
      </c>
      <c r="M217" s="80" t="str">
        <f>IFERROR(IF(OR(VLOOKUP(A217,Adjudicacion!A:N,14,0)=0, VLOOKUP(A217,Adjudicacion!A:N,14,0)=""), L217, VLOOKUP(A217,Adjudicacion!A:N,14,0)), L217)</f>
        <v>Concluido</v>
      </c>
      <c r="N217" s="83" t="s">
        <v>76</v>
      </c>
      <c r="O217" s="111">
        <v>550000</v>
      </c>
      <c r="P217" s="92" t="s">
        <v>1179</v>
      </c>
      <c r="Q217" s="16" t="s">
        <v>78</v>
      </c>
      <c r="R217" s="137"/>
      <c r="S217" s="137"/>
      <c r="T217" s="137"/>
      <c r="U217" s="14"/>
    </row>
    <row r="218" spans="1:21" ht="16.8" x14ac:dyDescent="0.4">
      <c r="A218" s="76" t="s">
        <v>1180</v>
      </c>
      <c r="B218" s="85">
        <v>46101</v>
      </c>
      <c r="C218" s="85" t="str">
        <f t="shared" ca="1" si="6"/>
        <v>Concluido</v>
      </c>
      <c r="D218" s="73" t="s">
        <v>141</v>
      </c>
      <c r="E218" s="76" t="s">
        <v>262</v>
      </c>
      <c r="F218" s="16" t="s">
        <v>215</v>
      </c>
      <c r="G218" s="76" t="s">
        <v>70</v>
      </c>
      <c r="H218" s="15" t="s">
        <v>287</v>
      </c>
      <c r="I218" s="76" t="s">
        <v>603</v>
      </c>
      <c r="J218" s="76" t="str">
        <f t="shared" si="7"/>
        <v>CP</v>
      </c>
      <c r="K218" s="130">
        <v>24666.58</v>
      </c>
      <c r="L218" s="80" t="s">
        <v>66</v>
      </c>
      <c r="M218" s="80" t="str">
        <f>IFERROR(IF(OR(VLOOKUP(A218,Adjudicacion!A:N,14,0)=0, VLOOKUP(A218,Adjudicacion!A:N,14,0)=""), L218, VLOOKUP(A218,Adjudicacion!A:N,14,0)), L218)</f>
        <v>Concluido</v>
      </c>
      <c r="N218" s="83" t="s">
        <v>76</v>
      </c>
      <c r="O218" s="111">
        <v>230000</v>
      </c>
      <c r="P218" s="93" t="s">
        <v>1182</v>
      </c>
      <c r="Q218" s="16" t="s">
        <v>78</v>
      </c>
      <c r="R218" s="137"/>
      <c r="S218" s="137"/>
      <c r="T218" s="137"/>
      <c r="U218" s="14"/>
    </row>
    <row r="219" spans="1:21" ht="16.8" x14ac:dyDescent="0.4">
      <c r="A219" s="76" t="s">
        <v>1183</v>
      </c>
      <c r="B219" s="85">
        <v>46101</v>
      </c>
      <c r="C219" s="85" t="str">
        <f t="shared" ca="1" si="6"/>
        <v>Concluido</v>
      </c>
      <c r="D219" s="73" t="s">
        <v>141</v>
      </c>
      <c r="E219" s="76" t="s">
        <v>262</v>
      </c>
      <c r="F219" s="16" t="s">
        <v>215</v>
      </c>
      <c r="G219" s="76" t="s">
        <v>70</v>
      </c>
      <c r="H219" s="15" t="s">
        <v>142</v>
      </c>
      <c r="I219" s="76" t="s">
        <v>263</v>
      </c>
      <c r="J219" s="76" t="str">
        <f t="shared" si="7"/>
        <v>CP</v>
      </c>
      <c r="K219" s="130" t="s">
        <v>1184</v>
      </c>
      <c r="L219" s="80" t="s">
        <v>66</v>
      </c>
      <c r="M219" s="80" t="str">
        <f>IFERROR(IF(OR(VLOOKUP(A219,Adjudicacion!A:N,14,0)=0, VLOOKUP(A219,Adjudicacion!A:N,14,0)=""), L219, VLOOKUP(A219,Adjudicacion!A:N,14,0)), L219)</f>
        <v>Concluido</v>
      </c>
      <c r="N219" s="83" t="s">
        <v>76</v>
      </c>
      <c r="O219" s="111">
        <v>350000</v>
      </c>
      <c r="P219" s="92" t="s">
        <v>1185</v>
      </c>
      <c r="Q219" s="16" t="s">
        <v>78</v>
      </c>
      <c r="R219" s="137"/>
      <c r="S219" s="137"/>
      <c r="T219" s="137"/>
      <c r="U219" s="14"/>
    </row>
    <row r="220" spans="1:21" ht="16.8" x14ac:dyDescent="0.4">
      <c r="A220" s="76" t="s">
        <v>1186</v>
      </c>
      <c r="B220" s="85">
        <v>46101</v>
      </c>
      <c r="C220" s="85" t="str">
        <f t="shared" ca="1" si="6"/>
        <v>Concluido</v>
      </c>
      <c r="D220" s="73" t="s">
        <v>141</v>
      </c>
      <c r="E220" s="76" t="s">
        <v>262</v>
      </c>
      <c r="F220" s="16" t="s">
        <v>215</v>
      </c>
      <c r="G220" s="76" t="s">
        <v>70</v>
      </c>
      <c r="H220" s="15" t="s">
        <v>142</v>
      </c>
      <c r="I220" s="76" t="s">
        <v>143</v>
      </c>
      <c r="J220" s="76" t="str">
        <f t="shared" si="7"/>
        <v>CP</v>
      </c>
      <c r="K220" s="130">
        <v>310166.67</v>
      </c>
      <c r="L220" s="80" t="s">
        <v>66</v>
      </c>
      <c r="M220" s="80" t="str">
        <f>IFERROR(IF(OR(VLOOKUP(A220,Adjudicacion!A:N,14,0)=0, VLOOKUP(A220,Adjudicacion!A:N,14,0)=""), L220, VLOOKUP(A220,Adjudicacion!A:N,14,0)), L220)</f>
        <v>Concluido</v>
      </c>
      <c r="N220" s="83" t="s">
        <v>76</v>
      </c>
      <c r="O220" s="111">
        <v>311000</v>
      </c>
      <c r="P220" s="93" t="s">
        <v>1188</v>
      </c>
      <c r="Q220" s="16" t="s">
        <v>78</v>
      </c>
      <c r="R220" s="137"/>
      <c r="S220" s="137"/>
      <c r="T220" s="137"/>
      <c r="U220" s="14"/>
    </row>
    <row r="221" spans="1:21" ht="16.8" x14ac:dyDescent="0.4">
      <c r="A221" s="76" t="s">
        <v>1189</v>
      </c>
      <c r="B221" s="85">
        <v>46101</v>
      </c>
      <c r="C221" s="85" t="str">
        <f t="shared" ca="1" si="6"/>
        <v>Rechazado</v>
      </c>
      <c r="D221" s="73" t="s">
        <v>141</v>
      </c>
      <c r="E221" s="76" t="s">
        <v>134</v>
      </c>
      <c r="F221" s="16" t="s">
        <v>135</v>
      </c>
      <c r="G221" s="76" t="s">
        <v>70</v>
      </c>
      <c r="H221" s="15" t="s">
        <v>385</v>
      </c>
      <c r="I221" s="76" t="s">
        <v>284</v>
      </c>
      <c r="J221" s="76" t="str">
        <f t="shared" si="7"/>
        <v/>
      </c>
      <c r="K221" s="130">
        <v>0</v>
      </c>
      <c r="L221" s="80" t="s">
        <v>133</v>
      </c>
      <c r="M221" s="80" t="str">
        <f>IFERROR(IF(OR(VLOOKUP(A221,Adjudicacion!A:N,14,0)=0, VLOOKUP(A221,Adjudicacion!A:N,14,0)=""), L221, VLOOKUP(A221,Adjudicacion!A:N,14,0)), L221)</f>
        <v>Rechazado</v>
      </c>
      <c r="N221" s="83" t="s">
        <v>76</v>
      </c>
      <c r="O221" s="111">
        <v>0</v>
      </c>
      <c r="P221" s="92" t="s">
        <v>1190</v>
      </c>
      <c r="Q221" s="16" t="s">
        <v>78</v>
      </c>
      <c r="R221" s="137"/>
      <c r="S221" s="137"/>
      <c r="T221" s="137"/>
      <c r="U221" s="14"/>
    </row>
    <row r="222" spans="1:21" ht="16.8" x14ac:dyDescent="0.4">
      <c r="A222" s="76" t="s">
        <v>1191</v>
      </c>
      <c r="B222" s="85">
        <v>46101</v>
      </c>
      <c r="C222" s="85" t="str">
        <f t="shared" ca="1" si="6"/>
        <v>Rechazado</v>
      </c>
      <c r="D222" s="73" t="s">
        <v>141</v>
      </c>
      <c r="E222" s="76" t="s">
        <v>134</v>
      </c>
      <c r="F222" s="16" t="s">
        <v>135</v>
      </c>
      <c r="G222" s="76" t="s">
        <v>97</v>
      </c>
      <c r="H222" s="15" t="s">
        <v>116</v>
      </c>
      <c r="I222" s="76" t="s">
        <v>698</v>
      </c>
      <c r="J222" s="76" t="str">
        <f t="shared" si="7"/>
        <v/>
      </c>
      <c r="K222" s="130">
        <v>0</v>
      </c>
      <c r="L222" s="80" t="s">
        <v>133</v>
      </c>
      <c r="M222" s="80" t="str">
        <f>IFERROR(IF(OR(VLOOKUP(A222,Adjudicacion!A:N,14,0)=0, VLOOKUP(A222,Adjudicacion!A:N,14,0)=""), L222, VLOOKUP(A222,Adjudicacion!A:N,14,0)), L222)</f>
        <v>Rechazado</v>
      </c>
      <c r="N222" s="83" t="s">
        <v>120</v>
      </c>
      <c r="O222" s="111">
        <v>0</v>
      </c>
      <c r="P222" s="93" t="s">
        <v>1192</v>
      </c>
      <c r="Q222" s="16" t="s">
        <v>78</v>
      </c>
      <c r="R222" s="137"/>
      <c r="S222" s="137"/>
      <c r="T222" s="137"/>
      <c r="U222" s="14"/>
    </row>
    <row r="223" spans="1:21" ht="16.8" x14ac:dyDescent="0.4">
      <c r="A223" s="76" t="s">
        <v>1193</v>
      </c>
      <c r="B223" s="85">
        <v>46104</v>
      </c>
      <c r="C223" s="85" t="str">
        <f t="shared" ca="1" si="6"/>
        <v>Concluido</v>
      </c>
      <c r="D223" s="73" t="s">
        <v>141</v>
      </c>
      <c r="E223" s="76" t="s">
        <v>262</v>
      </c>
      <c r="F223" s="16" t="s">
        <v>215</v>
      </c>
      <c r="G223" s="76" t="s">
        <v>70</v>
      </c>
      <c r="H223" s="15" t="s">
        <v>287</v>
      </c>
      <c r="I223" s="76" t="s">
        <v>603</v>
      </c>
      <c r="J223" s="76" t="str">
        <f t="shared" si="7"/>
        <v>CP</v>
      </c>
      <c r="K223" s="130">
        <v>22511</v>
      </c>
      <c r="L223" s="80" t="s">
        <v>66</v>
      </c>
      <c r="M223" s="80" t="str">
        <f>IFERROR(IF(OR(VLOOKUP(A223,Adjudicacion!A:N,14,0)=0, VLOOKUP(A223,Adjudicacion!A:N,14,0)=""), L223, VLOOKUP(A223,Adjudicacion!A:N,14,0)), L223)</f>
        <v>Concluido</v>
      </c>
      <c r="N223" s="83" t="s">
        <v>76</v>
      </c>
      <c r="O223" s="111">
        <v>540000</v>
      </c>
      <c r="P223" s="92" t="s">
        <v>1195</v>
      </c>
      <c r="Q223" s="16" t="s">
        <v>78</v>
      </c>
      <c r="R223" s="137"/>
      <c r="S223" s="137"/>
      <c r="T223" s="137"/>
      <c r="U223" s="14"/>
    </row>
    <row r="224" spans="1:21" ht="16.8" x14ac:dyDescent="0.4">
      <c r="A224" s="76" t="s">
        <v>1196</v>
      </c>
      <c r="B224" s="85">
        <v>46105</v>
      </c>
      <c r="C224" s="85" t="str">
        <f t="shared" ca="1" si="6"/>
        <v>Rechazado</v>
      </c>
      <c r="D224" s="73" t="s">
        <v>141</v>
      </c>
      <c r="E224" s="76" t="s">
        <v>317</v>
      </c>
      <c r="F224" s="16" t="s">
        <v>318</v>
      </c>
      <c r="G224" s="76" t="s">
        <v>70</v>
      </c>
      <c r="H224" s="15" t="s">
        <v>127</v>
      </c>
      <c r="I224" s="76" t="s">
        <v>1197</v>
      </c>
      <c r="J224" s="76" t="str">
        <f t="shared" si="7"/>
        <v>CP</v>
      </c>
      <c r="K224" s="130">
        <v>0</v>
      </c>
      <c r="L224" s="80" t="s">
        <v>133</v>
      </c>
      <c r="M224" s="80" t="str">
        <f>IFERROR(IF(OR(VLOOKUP(A224,Adjudicacion!A:N,14,0)=0, VLOOKUP(A224,Adjudicacion!A:N,14,0)=""), L224, VLOOKUP(A224,Adjudicacion!A:N,14,0)), L224)</f>
        <v>Rechazado</v>
      </c>
      <c r="N224" s="83" t="s">
        <v>76</v>
      </c>
      <c r="O224" s="111">
        <v>200000</v>
      </c>
      <c r="P224" s="93" t="s">
        <v>1198</v>
      </c>
      <c r="Q224" s="16" t="s">
        <v>78</v>
      </c>
      <c r="R224" s="137"/>
      <c r="S224" s="137"/>
      <c r="T224" s="137"/>
      <c r="U224" s="14"/>
    </row>
    <row r="225" spans="1:21" ht="16.8" x14ac:dyDescent="0.4">
      <c r="A225" s="76" t="s">
        <v>1199</v>
      </c>
      <c r="B225" s="85">
        <v>46105</v>
      </c>
      <c r="C225" s="85" t="str">
        <f t="shared" ca="1" si="6"/>
        <v>Concluido</v>
      </c>
      <c r="D225" s="73" t="s">
        <v>141</v>
      </c>
      <c r="E225" s="76" t="s">
        <v>262</v>
      </c>
      <c r="F225" s="16" t="s">
        <v>215</v>
      </c>
      <c r="G225" s="76" t="s">
        <v>70</v>
      </c>
      <c r="H225" s="15" t="s">
        <v>142</v>
      </c>
      <c r="I225" s="76" t="s">
        <v>263</v>
      </c>
      <c r="J225" s="76" t="str">
        <f t="shared" si="7"/>
        <v>LPNP</v>
      </c>
      <c r="K225" s="130">
        <v>2033229.44</v>
      </c>
      <c r="L225" s="80" t="s">
        <v>66</v>
      </c>
      <c r="M225" s="80" t="str">
        <f>IFERROR(IF(OR(VLOOKUP(A225,Adjudicacion!A:N,14,0)=0, VLOOKUP(A225,Adjudicacion!A:N,14,0)=""), L225, VLOOKUP(A225,Adjudicacion!A:N,14,0)), L225)</f>
        <v>Adjudicado</v>
      </c>
      <c r="N225" s="83" t="s">
        <v>76</v>
      </c>
      <c r="O225" s="111">
        <v>2033229.44</v>
      </c>
      <c r="P225" s="92" t="s">
        <v>1201</v>
      </c>
      <c r="Q225" s="16" t="s">
        <v>78</v>
      </c>
      <c r="R225" s="137"/>
      <c r="S225" s="137"/>
      <c r="T225" s="137"/>
      <c r="U225" s="14"/>
    </row>
    <row r="226" spans="1:21" ht="16.8" x14ac:dyDescent="0.4">
      <c r="A226" s="76" t="s">
        <v>1212</v>
      </c>
      <c r="B226" s="85">
        <v>46105</v>
      </c>
      <c r="C226" s="85" t="str">
        <f t="shared" ca="1" si="6"/>
        <v>Concluido</v>
      </c>
      <c r="D226" s="73" t="s">
        <v>141</v>
      </c>
      <c r="E226" s="76" t="s">
        <v>262</v>
      </c>
      <c r="F226" s="16" t="s">
        <v>215</v>
      </c>
      <c r="G226" s="76" t="s">
        <v>70</v>
      </c>
      <c r="H226" s="15" t="s">
        <v>142</v>
      </c>
      <c r="I226" s="76" t="s">
        <v>263</v>
      </c>
      <c r="J226" s="76" t="str">
        <f t="shared" si="7"/>
        <v>LPNP</v>
      </c>
      <c r="K226" s="130" t="s">
        <v>1213</v>
      </c>
      <c r="L226" s="80" t="s">
        <v>66</v>
      </c>
      <c r="M226" s="80" t="str">
        <f>IFERROR(IF(OR(VLOOKUP(A226,Adjudicacion!A:N,14,0)=0, VLOOKUP(A226,Adjudicacion!A:N,14,0)=""), L226, VLOOKUP(A226,Adjudicacion!A:N,14,0)), L226)</f>
        <v>Adjudicado</v>
      </c>
      <c r="N226" s="83" t="s">
        <v>76</v>
      </c>
      <c r="O226" s="111">
        <v>3700000</v>
      </c>
      <c r="P226" s="93" t="s">
        <v>1214</v>
      </c>
      <c r="Q226" s="16" t="s">
        <v>78</v>
      </c>
      <c r="R226" s="137"/>
      <c r="S226" s="137"/>
      <c r="T226" s="137"/>
      <c r="U226" s="14"/>
    </row>
    <row r="227" spans="1:21" ht="16.8" x14ac:dyDescent="0.4">
      <c r="A227" s="76" t="s">
        <v>1225</v>
      </c>
      <c r="B227" s="85">
        <v>46105</v>
      </c>
      <c r="C227" s="85" t="str">
        <f t="shared" ca="1" si="6"/>
        <v>Concluido</v>
      </c>
      <c r="D227" s="73" t="s">
        <v>141</v>
      </c>
      <c r="E227" s="76" t="s">
        <v>760</v>
      </c>
      <c r="F227" s="16" t="s">
        <v>215</v>
      </c>
      <c r="G227" s="76" t="s">
        <v>70</v>
      </c>
      <c r="H227" s="15" t="s">
        <v>127</v>
      </c>
      <c r="I227" s="76" t="s">
        <v>1103</v>
      </c>
      <c r="J227" s="76" t="str">
        <f t="shared" si="7"/>
        <v>CP</v>
      </c>
      <c r="K227" s="130">
        <v>21045.82</v>
      </c>
      <c r="L227" s="80" t="s">
        <v>66</v>
      </c>
      <c r="M227" s="80" t="str">
        <f>IFERROR(IF(OR(VLOOKUP(A227,Adjudicacion!A:N,14,0)=0, VLOOKUP(A227,Adjudicacion!A:N,14,0)=""), L227, VLOOKUP(A227,Adjudicacion!A:N,14,0)), L227)</f>
        <v>Concluido</v>
      </c>
      <c r="N227" s="83" t="s">
        <v>76</v>
      </c>
      <c r="O227" s="111">
        <v>18293.88</v>
      </c>
      <c r="P227" s="92" t="s">
        <v>1227</v>
      </c>
      <c r="Q227" s="16" t="s">
        <v>78</v>
      </c>
      <c r="R227" s="137"/>
      <c r="S227" s="137"/>
      <c r="T227" s="137"/>
      <c r="U227" s="14"/>
    </row>
    <row r="228" spans="1:21" ht="16.8" x14ac:dyDescent="0.4">
      <c r="A228" s="76" t="s">
        <v>1228</v>
      </c>
      <c r="B228" s="85">
        <v>46105</v>
      </c>
      <c r="C228" s="85" t="str">
        <f t="shared" ca="1" si="6"/>
        <v>Rechazado</v>
      </c>
      <c r="D228" s="73" t="s">
        <v>141</v>
      </c>
      <c r="E228" s="76" t="s">
        <v>760</v>
      </c>
      <c r="F228" s="16" t="s">
        <v>215</v>
      </c>
      <c r="G228" s="76" t="s">
        <v>70</v>
      </c>
      <c r="H228" s="15" t="s">
        <v>287</v>
      </c>
      <c r="I228" s="76" t="s">
        <v>603</v>
      </c>
      <c r="J228" s="76" t="str">
        <f t="shared" si="7"/>
        <v>CP</v>
      </c>
      <c r="K228" s="130">
        <v>0</v>
      </c>
      <c r="L228" s="79" t="s">
        <v>133</v>
      </c>
      <c r="M228" s="79" t="str">
        <f>IFERROR(IF(OR(VLOOKUP(A228,Adjudicacion!A:N,14,0)=0, VLOOKUP(A228,Adjudicacion!A:N,14,0)=""), L228, VLOOKUP(A228,Adjudicacion!A:N,14,0)), L228)</f>
        <v>Rechazado</v>
      </c>
      <c r="N228" s="83" t="s">
        <v>76</v>
      </c>
      <c r="O228" s="111">
        <v>20584</v>
      </c>
      <c r="P228" s="93" t="s">
        <v>1229</v>
      </c>
      <c r="Q228" s="16" t="s">
        <v>78</v>
      </c>
      <c r="R228" s="137"/>
      <c r="S228" s="137"/>
      <c r="T228" s="137"/>
      <c r="U228" s="14"/>
    </row>
    <row r="229" spans="1:21" ht="16.8" x14ac:dyDescent="0.4">
      <c r="A229" s="76" t="s">
        <v>1230</v>
      </c>
      <c r="B229" s="85">
        <v>46106</v>
      </c>
      <c r="C229" s="85" t="str">
        <f t="shared" ca="1" si="6"/>
        <v>Concluido</v>
      </c>
      <c r="D229" s="73" t="s">
        <v>141</v>
      </c>
      <c r="E229" s="76" t="s">
        <v>262</v>
      </c>
      <c r="F229" s="16" t="s">
        <v>215</v>
      </c>
      <c r="G229" s="76" t="s">
        <v>70</v>
      </c>
      <c r="H229" s="15" t="s">
        <v>142</v>
      </c>
      <c r="I229" s="76" t="s">
        <v>263</v>
      </c>
      <c r="J229" s="76" t="str">
        <f t="shared" si="7"/>
        <v>CP</v>
      </c>
      <c r="K229" s="130" t="s">
        <v>1231</v>
      </c>
      <c r="L229" s="80" t="s">
        <v>66</v>
      </c>
      <c r="M229" s="80" t="str">
        <f>IFERROR(IF(OR(VLOOKUP(A229,Adjudicacion!A:N,14,0)=0, VLOOKUP(A229,Adjudicacion!A:N,14,0)=""), L229, VLOOKUP(A229,Adjudicacion!A:N,14,0)), L229)</f>
        <v>Concluido</v>
      </c>
      <c r="N229" s="83" t="s">
        <v>76</v>
      </c>
      <c r="O229" s="111">
        <v>580000</v>
      </c>
      <c r="P229" s="92" t="s">
        <v>1232</v>
      </c>
      <c r="Q229" s="16" t="s">
        <v>78</v>
      </c>
      <c r="R229" s="137"/>
      <c r="S229" s="137"/>
      <c r="T229" s="137"/>
      <c r="U229" s="14"/>
    </row>
    <row r="230" spans="1:21" ht="16.8" x14ac:dyDescent="0.4">
      <c r="A230" s="76" t="s">
        <v>1233</v>
      </c>
      <c r="B230" s="85">
        <v>46106</v>
      </c>
      <c r="C230" s="85" t="str">
        <f t="shared" ca="1" si="6"/>
        <v>Rechazado</v>
      </c>
      <c r="D230" s="73" t="s">
        <v>141</v>
      </c>
      <c r="E230" s="76" t="s">
        <v>68</v>
      </c>
      <c r="F230" s="16" t="s">
        <v>69</v>
      </c>
      <c r="G230" s="76" t="s">
        <v>97</v>
      </c>
      <c r="H230" s="15" t="s">
        <v>116</v>
      </c>
      <c r="I230" s="76" t="s">
        <v>117</v>
      </c>
      <c r="J230" s="76" t="str">
        <f t="shared" si="7"/>
        <v>CP</v>
      </c>
      <c r="K230" s="130" t="s">
        <v>778</v>
      </c>
      <c r="L230" s="80" t="s">
        <v>133</v>
      </c>
      <c r="M230" s="80" t="str">
        <f>IFERROR(IF(OR(VLOOKUP(A230,Adjudicacion!A:N,14,0)=0, VLOOKUP(A230,Adjudicacion!A:N,14,0)=""), L230, VLOOKUP(A230,Adjudicacion!A:N,14,0)), L230)</f>
        <v>Rechazado</v>
      </c>
      <c r="N230" s="83" t="s">
        <v>120</v>
      </c>
      <c r="O230" s="111">
        <v>54000</v>
      </c>
      <c r="P230" s="93" t="s">
        <v>779</v>
      </c>
      <c r="Q230" s="16" t="s">
        <v>78</v>
      </c>
      <c r="R230" s="137"/>
      <c r="S230" s="137"/>
      <c r="T230" s="137"/>
      <c r="U230" s="14"/>
    </row>
    <row r="231" spans="1:21" ht="16.8" x14ac:dyDescent="0.4">
      <c r="A231" s="76" t="s">
        <v>1234</v>
      </c>
      <c r="B231" s="85">
        <v>46106</v>
      </c>
      <c r="C231" s="85" t="str">
        <f t="shared" ca="1" si="6"/>
        <v>Concluido</v>
      </c>
      <c r="D231" s="73" t="s">
        <v>141</v>
      </c>
      <c r="E231" s="76" t="s">
        <v>277</v>
      </c>
      <c r="F231" s="16" t="s">
        <v>278</v>
      </c>
      <c r="G231" s="76" t="s">
        <v>97</v>
      </c>
      <c r="H231" s="15" t="s">
        <v>123</v>
      </c>
      <c r="I231" s="76" t="s">
        <v>1235</v>
      </c>
      <c r="J231" s="76" t="str">
        <f t="shared" si="7"/>
        <v>CP</v>
      </c>
      <c r="K231" s="130">
        <v>7015.52</v>
      </c>
      <c r="L231" s="80" t="s">
        <v>66</v>
      </c>
      <c r="M231" s="80" t="str">
        <f>IFERROR(IF(OR(VLOOKUP(A231,Adjudicacion!A:N,14,0)=0, VLOOKUP(A231,Adjudicacion!A:N,14,0)=""), L231, VLOOKUP(A231,Adjudicacion!A:N,14,0)), L231)</f>
        <v>Concluido</v>
      </c>
      <c r="N231" s="83" t="s">
        <v>120</v>
      </c>
      <c r="O231" s="111">
        <v>34038</v>
      </c>
      <c r="P231" s="92" t="s">
        <v>1237</v>
      </c>
      <c r="Q231" s="16" t="s">
        <v>78</v>
      </c>
      <c r="R231" s="137"/>
      <c r="S231" s="137"/>
      <c r="T231" s="137"/>
      <c r="U231" s="14"/>
    </row>
    <row r="232" spans="1:21" ht="16.8" x14ac:dyDescent="0.4">
      <c r="A232" s="76" t="s">
        <v>1238</v>
      </c>
      <c r="B232" s="85">
        <v>46106</v>
      </c>
      <c r="C232" s="85" t="str">
        <f t="shared" ca="1" si="6"/>
        <v>Atrasado</v>
      </c>
      <c r="D232" s="73" t="s">
        <v>141</v>
      </c>
      <c r="E232" s="76" t="s">
        <v>277</v>
      </c>
      <c r="F232" s="16" t="s">
        <v>278</v>
      </c>
      <c r="G232" s="76" t="s">
        <v>97</v>
      </c>
      <c r="H232" s="15" t="s">
        <v>116</v>
      </c>
      <c r="I232" s="76" t="s">
        <v>1239</v>
      </c>
      <c r="J232" s="76" t="str">
        <f t="shared" si="7"/>
        <v>CP</v>
      </c>
      <c r="K232" s="130">
        <v>0</v>
      </c>
      <c r="L232" s="80" t="s">
        <v>119</v>
      </c>
      <c r="M232" s="80" t="str">
        <f>IFERROR(IF(OR(VLOOKUP(A232,Adjudicacion!A:N,14,0)=0, VLOOKUP(A232,Adjudicacion!A:N,14,0)=""), L232, VLOOKUP(A232,Adjudicacion!A:N,14,0)), L232)</f>
        <v>En Proceso</v>
      </c>
      <c r="N232" s="83" t="s">
        <v>120</v>
      </c>
      <c r="O232" s="111">
        <v>200000</v>
      </c>
      <c r="P232" s="93" t="s">
        <v>1240</v>
      </c>
      <c r="Q232" s="16" t="s">
        <v>78</v>
      </c>
      <c r="R232" s="137"/>
      <c r="S232" s="137"/>
      <c r="T232" s="137"/>
      <c r="U232" s="14"/>
    </row>
    <row r="233" spans="1:21" ht="16.8" x14ac:dyDescent="0.4">
      <c r="A233" s="76" t="s">
        <v>1241</v>
      </c>
      <c r="B233" s="85">
        <v>46106</v>
      </c>
      <c r="C233" s="85" t="str">
        <f t="shared" ca="1" si="6"/>
        <v>Concluido</v>
      </c>
      <c r="D233" s="73" t="s">
        <v>141</v>
      </c>
      <c r="E233" s="76" t="s">
        <v>277</v>
      </c>
      <c r="F233" s="16" t="s">
        <v>278</v>
      </c>
      <c r="G233" s="76" t="s">
        <v>97</v>
      </c>
      <c r="H233" s="15" t="s">
        <v>632</v>
      </c>
      <c r="I233" s="76" t="s">
        <v>1242</v>
      </c>
      <c r="J233" s="76" t="str">
        <f t="shared" si="7"/>
        <v>CP</v>
      </c>
      <c r="K233" s="130">
        <v>5886.61</v>
      </c>
      <c r="L233" s="80" t="s">
        <v>66</v>
      </c>
      <c r="M233" s="80" t="str">
        <f>IFERROR(IF(OR(VLOOKUP(A233,Adjudicacion!A:N,14,0)=0, VLOOKUP(A233,Adjudicacion!A:N,14,0)=""), L233, VLOOKUP(A233,Adjudicacion!A:N,14,0)), L233)</f>
        <v>Concluido</v>
      </c>
      <c r="N233" s="83" t="s">
        <v>120</v>
      </c>
      <c r="O233" s="111">
        <v>35018</v>
      </c>
      <c r="P233" s="92" t="s">
        <v>1244</v>
      </c>
      <c r="Q233" s="16" t="s">
        <v>78</v>
      </c>
      <c r="R233" s="137"/>
      <c r="S233" s="137"/>
      <c r="T233" s="137"/>
      <c r="U233" s="14"/>
    </row>
    <row r="234" spans="1:21" ht="16.8" x14ac:dyDescent="0.4">
      <c r="A234" s="76" t="s">
        <v>1245</v>
      </c>
      <c r="B234" s="85">
        <v>46106</v>
      </c>
      <c r="C234" s="85" t="str">
        <f t="shared" ca="1" si="6"/>
        <v>Concluido</v>
      </c>
      <c r="D234" s="73" t="s">
        <v>141</v>
      </c>
      <c r="E234" s="76" t="s">
        <v>277</v>
      </c>
      <c r="F234" s="16" t="s">
        <v>278</v>
      </c>
      <c r="G234" s="76" t="s">
        <v>97</v>
      </c>
      <c r="H234" s="15" t="s">
        <v>181</v>
      </c>
      <c r="I234" s="76" t="s">
        <v>1246</v>
      </c>
      <c r="J234" s="76" t="str">
        <f t="shared" si="7"/>
        <v>CP</v>
      </c>
      <c r="K234" s="130">
        <v>224.2</v>
      </c>
      <c r="L234" s="80" t="s">
        <v>66</v>
      </c>
      <c r="M234" s="80" t="str">
        <f>IFERROR(IF(OR(VLOOKUP(A234,Adjudicacion!A:N,14,0)=0, VLOOKUP(A234,Adjudicacion!A:N,14,0)=""), L234, VLOOKUP(A234,Adjudicacion!A:N,14,0)), L234)</f>
        <v>Concluido</v>
      </c>
      <c r="N234" s="83" t="s">
        <v>120</v>
      </c>
      <c r="O234" s="111">
        <v>37200</v>
      </c>
      <c r="P234" s="93" t="s">
        <v>1248</v>
      </c>
      <c r="Q234" s="16" t="s">
        <v>78</v>
      </c>
      <c r="R234" s="137"/>
      <c r="S234" s="137"/>
      <c r="T234" s="137"/>
      <c r="U234" s="14"/>
    </row>
    <row r="235" spans="1:21" ht="16.8" x14ac:dyDescent="0.4">
      <c r="A235" s="76" t="s">
        <v>1249</v>
      </c>
      <c r="B235" s="85">
        <v>46106</v>
      </c>
      <c r="C235" s="85" t="str">
        <f t="shared" ca="1" si="6"/>
        <v>Atrasado</v>
      </c>
      <c r="D235" s="73" t="s">
        <v>141</v>
      </c>
      <c r="E235" s="76" t="s">
        <v>277</v>
      </c>
      <c r="F235" s="16" t="s">
        <v>278</v>
      </c>
      <c r="G235" s="76" t="s">
        <v>97</v>
      </c>
      <c r="H235" s="15" t="s">
        <v>181</v>
      </c>
      <c r="I235" s="76" t="s">
        <v>1250</v>
      </c>
      <c r="J235" s="76" t="str">
        <f t="shared" si="7"/>
        <v>CP</v>
      </c>
      <c r="K235" s="130">
        <v>0</v>
      </c>
      <c r="L235" s="80" t="s">
        <v>119</v>
      </c>
      <c r="M235" s="80" t="str">
        <f>IFERROR(IF(OR(VLOOKUP(A235,Adjudicacion!A:N,14,0)=0, VLOOKUP(A235,Adjudicacion!A:N,14,0)=""), L235, VLOOKUP(A235,Adjudicacion!A:N,14,0)), L235)</f>
        <v>En Proceso</v>
      </c>
      <c r="N235" s="83" t="s">
        <v>120</v>
      </c>
      <c r="O235" s="111">
        <v>163366</v>
      </c>
      <c r="P235" s="92" t="s">
        <v>1251</v>
      </c>
      <c r="Q235" s="16" t="s">
        <v>78</v>
      </c>
      <c r="R235" s="137"/>
      <c r="S235" s="137"/>
      <c r="T235" s="137"/>
      <c r="U235" s="14"/>
    </row>
    <row r="236" spans="1:21" ht="16.8" x14ac:dyDescent="0.4">
      <c r="A236" s="76" t="s">
        <v>1252</v>
      </c>
      <c r="B236" s="85">
        <v>46106</v>
      </c>
      <c r="C236" s="85" t="str">
        <f t="shared" ca="1" si="6"/>
        <v>Concluido</v>
      </c>
      <c r="D236" s="73" t="s">
        <v>141</v>
      </c>
      <c r="E236" s="76" t="s">
        <v>277</v>
      </c>
      <c r="F236" s="16" t="s">
        <v>278</v>
      </c>
      <c r="G236" s="76" t="s">
        <v>97</v>
      </c>
      <c r="H236" s="15" t="s">
        <v>181</v>
      </c>
      <c r="I236" s="76" t="s">
        <v>1253</v>
      </c>
      <c r="J236" s="76" t="str">
        <f t="shared" si="7"/>
        <v>CP</v>
      </c>
      <c r="K236" s="130">
        <v>1307.99</v>
      </c>
      <c r="L236" s="80" t="s">
        <v>66</v>
      </c>
      <c r="M236" s="80" t="str">
        <f>IFERROR(IF(OR(VLOOKUP(A236,Adjudicacion!A:N,14,0)=0, VLOOKUP(A236,Adjudicacion!A:N,14,0)=""), L236, VLOOKUP(A236,Adjudicacion!A:N,14,0)), L236)</f>
        <v>Concluido</v>
      </c>
      <c r="N236" s="83" t="s">
        <v>120</v>
      </c>
      <c r="O236" s="111">
        <v>41221</v>
      </c>
      <c r="P236" s="93" t="s">
        <v>1255</v>
      </c>
      <c r="Q236" s="16" t="s">
        <v>78</v>
      </c>
      <c r="R236" s="137"/>
      <c r="S236" s="137"/>
      <c r="T236" s="137"/>
      <c r="U236" s="14"/>
    </row>
    <row r="237" spans="1:21" ht="16.8" x14ac:dyDescent="0.4">
      <c r="A237" s="76" t="s">
        <v>1256</v>
      </c>
      <c r="B237" s="85">
        <v>46106</v>
      </c>
      <c r="C237" s="85" t="str">
        <f t="shared" ca="1" si="6"/>
        <v>Concluido</v>
      </c>
      <c r="D237" s="73" t="s">
        <v>141</v>
      </c>
      <c r="E237" s="76" t="s">
        <v>277</v>
      </c>
      <c r="F237" s="16" t="s">
        <v>278</v>
      </c>
      <c r="G237" s="76" t="s">
        <v>97</v>
      </c>
      <c r="H237" s="15" t="s">
        <v>181</v>
      </c>
      <c r="I237" s="76" t="s">
        <v>1257</v>
      </c>
      <c r="J237" s="76" t="str">
        <f t="shared" si="7"/>
        <v>CP</v>
      </c>
      <c r="K237" s="130">
        <v>1151.01</v>
      </c>
      <c r="L237" s="80" t="s">
        <v>66</v>
      </c>
      <c r="M237" s="80" t="str">
        <f>IFERROR(IF(OR(VLOOKUP(A237,Adjudicacion!A:N,14,0)=0, VLOOKUP(A237,Adjudicacion!A:N,14,0)=""), L237, VLOOKUP(A237,Adjudicacion!A:N,14,0)), L237)</f>
        <v>Concluido</v>
      </c>
      <c r="N237" s="83" t="s">
        <v>120</v>
      </c>
      <c r="O237" s="111">
        <v>22701</v>
      </c>
      <c r="P237" s="92" t="s">
        <v>1259</v>
      </c>
      <c r="Q237" s="16" t="s">
        <v>78</v>
      </c>
      <c r="R237" s="137"/>
      <c r="S237" s="137"/>
      <c r="T237" s="137"/>
      <c r="U237" s="14"/>
    </row>
    <row r="238" spans="1:21" ht="16.8" x14ac:dyDescent="0.4">
      <c r="A238" s="76" t="s">
        <v>1260</v>
      </c>
      <c r="B238" s="85">
        <v>46106</v>
      </c>
      <c r="C238" s="85" t="str">
        <f t="shared" ca="1" si="6"/>
        <v>Atrasado</v>
      </c>
      <c r="D238" s="73" t="s">
        <v>141</v>
      </c>
      <c r="E238" s="76" t="s">
        <v>277</v>
      </c>
      <c r="F238" s="16" t="s">
        <v>278</v>
      </c>
      <c r="G238" s="76" t="s">
        <v>70</v>
      </c>
      <c r="H238" s="15" t="s">
        <v>287</v>
      </c>
      <c r="I238" s="76" t="s">
        <v>288</v>
      </c>
      <c r="J238" s="76" t="str">
        <f t="shared" si="7"/>
        <v>CP</v>
      </c>
      <c r="K238" s="130">
        <v>0</v>
      </c>
      <c r="L238" s="80" t="s">
        <v>119</v>
      </c>
      <c r="M238" s="80" t="str">
        <f>IFERROR(IF(OR(VLOOKUP(A238,Adjudicacion!A:N,14,0)=0, VLOOKUP(A238,Adjudicacion!A:N,14,0)=""), L238, VLOOKUP(A238,Adjudicacion!A:N,14,0)), L238)</f>
        <v>En Proceso</v>
      </c>
      <c r="N238" s="83" t="s">
        <v>76</v>
      </c>
      <c r="O238" s="111">
        <v>400000</v>
      </c>
      <c r="P238" s="93" t="s">
        <v>1261</v>
      </c>
      <c r="Q238" s="16" t="s">
        <v>78</v>
      </c>
      <c r="R238" s="137"/>
      <c r="S238" s="137"/>
      <c r="T238" s="137"/>
      <c r="U238" s="14"/>
    </row>
    <row r="239" spans="1:21" ht="16.8" x14ac:dyDescent="0.3">
      <c r="A239" s="76" t="s">
        <v>1262</v>
      </c>
      <c r="B239" s="85">
        <v>46106</v>
      </c>
      <c r="C239" s="85" t="str">
        <f t="shared" ca="1" si="6"/>
        <v>Atrasado</v>
      </c>
      <c r="D239" s="73" t="s">
        <v>141</v>
      </c>
      <c r="E239" s="76" t="s">
        <v>317</v>
      </c>
      <c r="F239" s="16" t="s">
        <v>318</v>
      </c>
      <c r="G239" s="76" t="s">
        <v>97</v>
      </c>
      <c r="H239" s="15" t="s">
        <v>181</v>
      </c>
      <c r="I239" s="76" t="s">
        <v>1250</v>
      </c>
      <c r="J239" s="76" t="str">
        <f t="shared" si="7"/>
        <v>LPNP</v>
      </c>
      <c r="K239" s="130">
        <v>0</v>
      </c>
      <c r="L239" s="80" t="s">
        <v>119</v>
      </c>
      <c r="M239" s="80" t="str">
        <f>IFERROR(IF(OR(VLOOKUP(A239,Adjudicacion!A:N,14,0)=0, VLOOKUP(A239,Adjudicacion!A:N,14,0)=""), L239, VLOOKUP(A239,Adjudicacion!A:N,14,0)), L239)</f>
        <v>En Proceso</v>
      </c>
      <c r="N239" s="83" t="s">
        <v>120</v>
      </c>
      <c r="O239" s="111">
        <v>3289872</v>
      </c>
      <c r="P239" s="97" t="s">
        <v>1263</v>
      </c>
      <c r="Q239" s="16" t="s">
        <v>78</v>
      </c>
      <c r="R239" s="137"/>
      <c r="S239" s="137"/>
      <c r="T239" s="137"/>
      <c r="U239" s="14"/>
    </row>
    <row r="240" spans="1:21" ht="16.8" x14ac:dyDescent="0.3">
      <c r="A240" s="76" t="s">
        <v>1264</v>
      </c>
      <c r="B240" s="85">
        <v>46106</v>
      </c>
      <c r="C240" s="85" t="str">
        <f t="shared" ca="1" si="6"/>
        <v>Rechazado</v>
      </c>
      <c r="D240" s="73" t="s">
        <v>141</v>
      </c>
      <c r="E240" s="76" t="s">
        <v>317</v>
      </c>
      <c r="F240" s="16" t="s">
        <v>318</v>
      </c>
      <c r="G240" s="76" t="s">
        <v>97</v>
      </c>
      <c r="H240" s="15" t="s">
        <v>181</v>
      </c>
      <c r="I240" s="76" t="s">
        <v>742</v>
      </c>
      <c r="J240" s="76" t="str">
        <f t="shared" si="7"/>
        <v>CP</v>
      </c>
      <c r="K240" s="130">
        <v>0</v>
      </c>
      <c r="L240" s="80" t="s">
        <v>133</v>
      </c>
      <c r="M240" s="80" t="str">
        <f>IFERROR(IF(OR(VLOOKUP(A240,Adjudicacion!A:N,14,0)=0, VLOOKUP(A240,Adjudicacion!A:N,14,0)=""), L240, VLOOKUP(A240,Adjudicacion!A:N,14,0)), L240)</f>
        <v>Rechazado</v>
      </c>
      <c r="N240" s="83" t="s">
        <v>120</v>
      </c>
      <c r="O240" s="111">
        <v>332560</v>
      </c>
      <c r="P240" s="97" t="s">
        <v>1265</v>
      </c>
      <c r="Q240" s="16" t="s">
        <v>78</v>
      </c>
      <c r="R240" s="137"/>
      <c r="S240" s="137"/>
      <c r="T240" s="137"/>
      <c r="U240" s="14"/>
    </row>
    <row r="241" spans="1:21" ht="16.8" x14ac:dyDescent="0.3">
      <c r="A241" s="76" t="s">
        <v>1266</v>
      </c>
      <c r="B241" s="85">
        <v>46106</v>
      </c>
      <c r="C241" s="85" t="str">
        <f t="shared" ca="1" si="6"/>
        <v>Rechazado</v>
      </c>
      <c r="D241" s="73" t="s">
        <v>141</v>
      </c>
      <c r="E241" s="76" t="s">
        <v>317</v>
      </c>
      <c r="F241" s="16" t="s">
        <v>318</v>
      </c>
      <c r="G241" s="76" t="s">
        <v>97</v>
      </c>
      <c r="H241" s="15" t="s">
        <v>302</v>
      </c>
      <c r="I241" s="76" t="s">
        <v>306</v>
      </c>
      <c r="J241" s="76" t="str">
        <f t="shared" si="7"/>
        <v>CP</v>
      </c>
      <c r="K241" s="130" t="s">
        <v>1267</v>
      </c>
      <c r="L241" s="80" t="s">
        <v>133</v>
      </c>
      <c r="M241" s="80" t="str">
        <f>IFERROR(IF(OR(VLOOKUP(A241,Adjudicacion!A:N,14,0)=0, VLOOKUP(A241,Adjudicacion!A:N,14,0)=""), L241, VLOOKUP(A241,Adjudicacion!A:N,14,0)), L241)</f>
        <v>Rechazado</v>
      </c>
      <c r="N241" s="83" t="s">
        <v>120</v>
      </c>
      <c r="O241" s="111">
        <v>60000</v>
      </c>
      <c r="P241" s="97" t="s">
        <v>1268</v>
      </c>
      <c r="Q241" s="16" t="s">
        <v>78</v>
      </c>
      <c r="R241" s="137"/>
      <c r="S241" s="137"/>
      <c r="T241" s="137"/>
      <c r="U241" s="14"/>
    </row>
    <row r="242" spans="1:21" ht="16.8" x14ac:dyDescent="0.3">
      <c r="A242" s="76" t="s">
        <v>1269</v>
      </c>
      <c r="B242" s="85">
        <v>46107</v>
      </c>
      <c r="C242" s="85" t="str">
        <f t="shared" ca="1" si="6"/>
        <v>Concluido</v>
      </c>
      <c r="D242" s="73" t="s">
        <v>141</v>
      </c>
      <c r="E242" s="76" t="s">
        <v>262</v>
      </c>
      <c r="F242" s="16" t="s">
        <v>215</v>
      </c>
      <c r="G242" s="76" t="s">
        <v>70</v>
      </c>
      <c r="H242" s="15" t="s">
        <v>287</v>
      </c>
      <c r="I242" s="76" t="s">
        <v>603</v>
      </c>
      <c r="J242" s="76" t="str">
        <f t="shared" si="7"/>
        <v>IRP</v>
      </c>
      <c r="K242" s="130">
        <v>1740000</v>
      </c>
      <c r="L242" s="80" t="s">
        <v>66</v>
      </c>
      <c r="M242" s="80" t="str">
        <f>IFERROR(IF(OR(VLOOKUP(A242,Adjudicacion!A:N,14,0)=0, VLOOKUP(A242,Adjudicacion!A:N,14,0)=""), L242, VLOOKUP(A242,Adjudicacion!A:N,14,0)), L242)</f>
        <v>Concluido</v>
      </c>
      <c r="N242" s="83" t="s">
        <v>76</v>
      </c>
      <c r="O242" s="111">
        <v>1740000</v>
      </c>
      <c r="P242" s="97" t="s">
        <v>1271</v>
      </c>
      <c r="Q242" s="16" t="s">
        <v>78</v>
      </c>
      <c r="R242" s="137"/>
      <c r="S242" s="137"/>
      <c r="T242" s="137"/>
      <c r="U242" s="14"/>
    </row>
    <row r="243" spans="1:21" ht="16.8" x14ac:dyDescent="0.3">
      <c r="A243" s="76" t="s">
        <v>1277</v>
      </c>
      <c r="B243" s="85">
        <v>46107</v>
      </c>
      <c r="C243" s="85" t="str">
        <f t="shared" ca="1" si="6"/>
        <v>Atrasado</v>
      </c>
      <c r="D243" s="73" t="s">
        <v>141</v>
      </c>
      <c r="E243" s="76" t="s">
        <v>317</v>
      </c>
      <c r="F243" s="16" t="s">
        <v>318</v>
      </c>
      <c r="G243" s="76" t="s">
        <v>97</v>
      </c>
      <c r="H243" s="15" t="s">
        <v>181</v>
      </c>
      <c r="I243" s="76" t="s">
        <v>1081</v>
      </c>
      <c r="J243" s="76" t="str">
        <f t="shared" si="7"/>
        <v>LPNP</v>
      </c>
      <c r="K243" s="130">
        <v>0</v>
      </c>
      <c r="L243" s="80" t="s">
        <v>119</v>
      </c>
      <c r="M243" s="80" t="str">
        <f>IFERROR(IF(OR(VLOOKUP(A243,Adjudicacion!A:N,14,0)=0, VLOOKUP(A243,Adjudicacion!A:N,14,0)=""), L243, VLOOKUP(A243,Adjudicacion!A:N,14,0)), L243)</f>
        <v>En Proceso</v>
      </c>
      <c r="N243" s="83" t="s">
        <v>120</v>
      </c>
      <c r="O243" s="111">
        <v>3467296</v>
      </c>
      <c r="P243" s="97" t="s">
        <v>1278</v>
      </c>
      <c r="Q243" s="16" t="s">
        <v>78</v>
      </c>
      <c r="R243" s="137"/>
      <c r="S243" s="137"/>
      <c r="T243" s="137"/>
      <c r="U243" s="14"/>
    </row>
    <row r="244" spans="1:21" ht="16.8" x14ac:dyDescent="0.3">
      <c r="A244" s="76" t="s">
        <v>1279</v>
      </c>
      <c r="B244" s="85">
        <v>46107</v>
      </c>
      <c r="C244" s="85" t="str">
        <f t="shared" ca="1" si="6"/>
        <v>Atrasado</v>
      </c>
      <c r="D244" s="73" t="s">
        <v>141</v>
      </c>
      <c r="E244" s="76" t="s">
        <v>1028</v>
      </c>
      <c r="F244" s="16" t="s">
        <v>1029</v>
      </c>
      <c r="G244" s="76" t="s">
        <v>97</v>
      </c>
      <c r="H244" s="15" t="s">
        <v>116</v>
      </c>
      <c r="I244" s="76" t="s">
        <v>765</v>
      </c>
      <c r="J244" s="76" t="str">
        <f t="shared" si="7"/>
        <v>CP</v>
      </c>
      <c r="K244" s="130">
        <v>0</v>
      </c>
      <c r="L244" s="80" t="s">
        <v>119</v>
      </c>
      <c r="M244" s="80" t="str">
        <f>IFERROR(IF(OR(VLOOKUP(A244,Adjudicacion!A:N,14,0)=0, VLOOKUP(A244,Adjudicacion!A:N,14,0)=""), L244, VLOOKUP(A244,Adjudicacion!A:N,14,0)), L244)</f>
        <v>En Proceso</v>
      </c>
      <c r="N244" s="83" t="s">
        <v>120</v>
      </c>
      <c r="O244" s="111">
        <v>539347.6</v>
      </c>
      <c r="P244" s="97" t="s">
        <v>1280</v>
      </c>
      <c r="Q244" s="16" t="s">
        <v>78</v>
      </c>
      <c r="R244" s="137"/>
      <c r="S244" s="137"/>
      <c r="T244" s="137"/>
      <c r="U244" s="14"/>
    </row>
    <row r="245" spans="1:21" ht="16.8" x14ac:dyDescent="0.3">
      <c r="A245" s="76" t="s">
        <v>1281</v>
      </c>
      <c r="B245" s="85">
        <v>46107</v>
      </c>
      <c r="C245" s="85" t="str">
        <f t="shared" ca="1" si="6"/>
        <v>Atrasado</v>
      </c>
      <c r="D245" s="73" t="s">
        <v>141</v>
      </c>
      <c r="E245" s="76" t="s">
        <v>1028</v>
      </c>
      <c r="F245" s="16" t="s">
        <v>1029</v>
      </c>
      <c r="G245" s="76" t="s">
        <v>97</v>
      </c>
      <c r="H245" s="15" t="s">
        <v>116</v>
      </c>
      <c r="I245" s="76" t="s">
        <v>117</v>
      </c>
      <c r="J245" s="76" t="str">
        <f t="shared" si="7"/>
        <v>CP</v>
      </c>
      <c r="K245" s="130">
        <v>0</v>
      </c>
      <c r="L245" s="80" t="s">
        <v>119</v>
      </c>
      <c r="M245" s="80" t="str">
        <f>IFERROR(IF(OR(VLOOKUP(A245,Adjudicacion!A:N,14,0)=0, VLOOKUP(A245,Adjudicacion!A:N,14,0)=""), L245, VLOOKUP(A245,Adjudicacion!A:N,14,0)), L245)</f>
        <v>En Proceso</v>
      </c>
      <c r="N245" s="83" t="s">
        <v>120</v>
      </c>
      <c r="O245" s="111">
        <v>580000</v>
      </c>
      <c r="P245" s="97" t="s">
        <v>1282</v>
      </c>
      <c r="Q245" s="16" t="s">
        <v>78</v>
      </c>
      <c r="R245" s="137"/>
      <c r="S245" s="137"/>
      <c r="T245" s="137"/>
      <c r="U245" s="14"/>
    </row>
    <row r="246" spans="1:21" ht="16.8" x14ac:dyDescent="0.3">
      <c r="A246" s="76" t="s">
        <v>1283</v>
      </c>
      <c r="B246" s="85">
        <v>46107</v>
      </c>
      <c r="C246" s="85" t="str">
        <f t="shared" ca="1" si="6"/>
        <v>Atrasado</v>
      </c>
      <c r="D246" s="73" t="s">
        <v>141</v>
      </c>
      <c r="E246" s="76" t="s">
        <v>277</v>
      </c>
      <c r="F246" s="16" t="s">
        <v>278</v>
      </c>
      <c r="G246" s="76" t="s">
        <v>97</v>
      </c>
      <c r="H246" s="15" t="s">
        <v>181</v>
      </c>
      <c r="I246" s="76" t="s">
        <v>546</v>
      </c>
      <c r="J246" s="76" t="str">
        <f t="shared" si="7"/>
        <v>CP</v>
      </c>
      <c r="K246" s="130">
        <v>0</v>
      </c>
      <c r="L246" s="80" t="s">
        <v>119</v>
      </c>
      <c r="M246" s="80" t="str">
        <f>IFERROR(IF(OR(VLOOKUP(A246,Adjudicacion!A:N,14,0)=0, VLOOKUP(A246,Adjudicacion!A:N,14,0)=""), L246, VLOOKUP(A246,Adjudicacion!A:N,14,0)), L246)</f>
        <v>En Proceso</v>
      </c>
      <c r="N246" s="83" t="s">
        <v>120</v>
      </c>
      <c r="O246" s="111">
        <v>200000</v>
      </c>
      <c r="P246" s="97" t="s">
        <v>1284</v>
      </c>
      <c r="Q246" s="16" t="s">
        <v>78</v>
      </c>
      <c r="R246" s="137"/>
      <c r="S246" s="137"/>
      <c r="T246" s="137"/>
      <c r="U246" s="14"/>
    </row>
    <row r="247" spans="1:21" ht="16.8" x14ac:dyDescent="0.3">
      <c r="A247" s="76" t="s">
        <v>1285</v>
      </c>
      <c r="B247" s="85">
        <v>46107</v>
      </c>
      <c r="C247" s="85" t="str">
        <f t="shared" ca="1" si="6"/>
        <v>Atrasado</v>
      </c>
      <c r="D247" s="73" t="s">
        <v>141</v>
      </c>
      <c r="E247" s="76" t="s">
        <v>277</v>
      </c>
      <c r="F247" s="16" t="s">
        <v>278</v>
      </c>
      <c r="G247" s="76" t="s">
        <v>97</v>
      </c>
      <c r="H247" s="15" t="s">
        <v>309</v>
      </c>
      <c r="I247" s="76" t="s">
        <v>310</v>
      </c>
      <c r="J247" s="76" t="str">
        <f t="shared" si="7"/>
        <v>CP</v>
      </c>
      <c r="K247" s="130">
        <v>0</v>
      </c>
      <c r="L247" s="80" t="s">
        <v>119</v>
      </c>
      <c r="M247" s="80" t="str">
        <f>IFERROR(IF(OR(VLOOKUP(A247,Adjudicacion!A:N,14,0)=0, VLOOKUP(A247,Adjudicacion!A:N,14,0)=""), L247, VLOOKUP(A247,Adjudicacion!A:N,14,0)), L247)</f>
        <v>En Proceso</v>
      </c>
      <c r="N247" s="83" t="s">
        <v>120</v>
      </c>
      <c r="O247" s="111">
        <v>400000</v>
      </c>
      <c r="P247" s="97" t="s">
        <v>1286</v>
      </c>
      <c r="Q247" s="16" t="s">
        <v>78</v>
      </c>
      <c r="R247" s="137"/>
      <c r="S247" s="137"/>
      <c r="T247" s="137"/>
      <c r="U247" s="14"/>
    </row>
    <row r="248" spans="1:21" ht="16.8" x14ac:dyDescent="0.3">
      <c r="A248" s="76" t="s">
        <v>1287</v>
      </c>
      <c r="B248" s="85">
        <v>46107</v>
      </c>
      <c r="C248" s="85" t="str">
        <f t="shared" ca="1" si="6"/>
        <v>Concluido</v>
      </c>
      <c r="D248" s="73" t="s">
        <v>141</v>
      </c>
      <c r="E248" s="76" t="s">
        <v>277</v>
      </c>
      <c r="F248" s="16" t="s">
        <v>278</v>
      </c>
      <c r="G248" s="76" t="s">
        <v>97</v>
      </c>
      <c r="H248" s="15" t="s">
        <v>181</v>
      </c>
      <c r="I248" s="76" t="s">
        <v>596</v>
      </c>
      <c r="J248" s="76" t="str">
        <f t="shared" si="7"/>
        <v>CP</v>
      </c>
      <c r="K248" s="130">
        <v>4786.43</v>
      </c>
      <c r="L248" s="80" t="s">
        <v>66</v>
      </c>
      <c r="M248" s="80" t="str">
        <f>IFERROR(IF(OR(VLOOKUP(A248,Adjudicacion!A:N,14,0)=0, VLOOKUP(A248,Adjudicacion!A:N,14,0)=""), L248, VLOOKUP(A248,Adjudicacion!A:N,14,0)), L248)</f>
        <v>Concluido</v>
      </c>
      <c r="N248" s="83" t="s">
        <v>120</v>
      </c>
      <c r="O248" s="111">
        <v>56099</v>
      </c>
      <c r="P248" s="97" t="s">
        <v>1289</v>
      </c>
      <c r="Q248" s="16" t="s">
        <v>78</v>
      </c>
      <c r="R248" s="137"/>
      <c r="S248" s="137"/>
      <c r="T248" s="137"/>
      <c r="U248" s="14"/>
    </row>
    <row r="249" spans="1:21" ht="16.8" x14ac:dyDescent="0.3">
      <c r="A249" s="76" t="s">
        <v>1290</v>
      </c>
      <c r="B249" s="85">
        <v>46107</v>
      </c>
      <c r="C249" s="85" t="str">
        <f t="shared" ca="1" si="6"/>
        <v>Concluido</v>
      </c>
      <c r="D249" s="73" t="s">
        <v>141</v>
      </c>
      <c r="E249" s="76" t="s">
        <v>277</v>
      </c>
      <c r="F249" s="16" t="s">
        <v>278</v>
      </c>
      <c r="G249" s="76" t="s">
        <v>70</v>
      </c>
      <c r="H249" s="15" t="s">
        <v>287</v>
      </c>
      <c r="I249" s="76" t="s">
        <v>288</v>
      </c>
      <c r="J249" s="76" t="str">
        <f t="shared" si="7"/>
        <v>LPNP</v>
      </c>
      <c r="K249" s="130">
        <v>14600250</v>
      </c>
      <c r="L249" s="80" t="s">
        <v>66</v>
      </c>
      <c r="M249" s="80" t="str">
        <f>IFERROR(IF(OR(VLOOKUP(A249,Adjudicacion!A:N,14,0)=0, VLOOKUP(A249,Adjudicacion!A:N,14,0)=""), L249, VLOOKUP(A249,Adjudicacion!A:N,14,0)), L249)</f>
        <v>Concluido</v>
      </c>
      <c r="N249" s="83" t="s">
        <v>76</v>
      </c>
      <c r="O249" s="111">
        <v>7725000</v>
      </c>
      <c r="P249" s="97" t="s">
        <v>1292</v>
      </c>
      <c r="Q249" s="16" t="s">
        <v>78</v>
      </c>
      <c r="R249" s="137"/>
      <c r="S249" s="137"/>
      <c r="T249" s="137"/>
      <c r="U249" s="14"/>
    </row>
    <row r="250" spans="1:21" ht="16.8" x14ac:dyDescent="0.3">
      <c r="A250" s="76" t="s">
        <v>1293</v>
      </c>
      <c r="B250" s="85">
        <v>46108</v>
      </c>
      <c r="C250" s="85" t="str">
        <f t="shared" ca="1" si="6"/>
        <v>Atrasado</v>
      </c>
      <c r="D250" s="73" t="s">
        <v>141</v>
      </c>
      <c r="E250" s="76" t="s">
        <v>134</v>
      </c>
      <c r="F250" s="16" t="s">
        <v>135</v>
      </c>
      <c r="G250" s="76" t="s">
        <v>70</v>
      </c>
      <c r="H250" s="15" t="s">
        <v>287</v>
      </c>
      <c r="I250" s="76" t="s">
        <v>603</v>
      </c>
      <c r="J250" s="76" t="str">
        <f t="shared" si="7"/>
        <v>CP</v>
      </c>
      <c r="K250" s="130">
        <v>0</v>
      </c>
      <c r="L250" s="80" t="s">
        <v>119</v>
      </c>
      <c r="M250" s="80" t="str">
        <f>IFERROR(IF(OR(VLOOKUP(A250,Adjudicacion!A:N,14,0)=0, VLOOKUP(A250,Adjudicacion!A:N,14,0)=""), L250, VLOOKUP(A250,Adjudicacion!A:N,14,0)), L250)</f>
        <v>En Proceso</v>
      </c>
      <c r="N250" s="83" t="s">
        <v>76</v>
      </c>
      <c r="O250" s="111">
        <v>221776</v>
      </c>
      <c r="P250" s="97" t="s">
        <v>1294</v>
      </c>
      <c r="Q250" s="16" t="s">
        <v>78</v>
      </c>
      <c r="R250" s="137"/>
      <c r="S250" s="137"/>
      <c r="T250" s="137"/>
      <c r="U250" s="14"/>
    </row>
    <row r="251" spans="1:21" ht="16.8" x14ac:dyDescent="0.3">
      <c r="A251" s="76" t="s">
        <v>1295</v>
      </c>
      <c r="B251" s="85">
        <v>46108</v>
      </c>
      <c r="C251" s="85" t="str">
        <f t="shared" ca="1" si="6"/>
        <v>Atrasado</v>
      </c>
      <c r="D251" s="73" t="s">
        <v>141</v>
      </c>
      <c r="E251" s="76" t="s">
        <v>134</v>
      </c>
      <c r="F251" s="16" t="s">
        <v>135</v>
      </c>
      <c r="G251" s="76" t="s">
        <v>70</v>
      </c>
      <c r="H251" s="15" t="s">
        <v>287</v>
      </c>
      <c r="I251" s="76" t="s">
        <v>603</v>
      </c>
      <c r="J251" s="76" t="str">
        <f t="shared" si="7"/>
        <v>CP</v>
      </c>
      <c r="K251" s="130">
        <v>0</v>
      </c>
      <c r="L251" s="80" t="s">
        <v>119</v>
      </c>
      <c r="M251" s="80" t="str">
        <f>IFERROR(IF(OR(VLOOKUP(A251,Adjudicacion!A:N,14,0)=0, VLOOKUP(A251,Adjudicacion!A:N,14,0)=""), L251, VLOOKUP(A251,Adjudicacion!A:N,14,0)), L251)</f>
        <v>En Proceso</v>
      </c>
      <c r="N251" s="83" t="s">
        <v>76</v>
      </c>
      <c r="O251" s="111">
        <v>221776</v>
      </c>
      <c r="P251" s="97" t="s">
        <v>1296</v>
      </c>
      <c r="Q251" s="16" t="s">
        <v>78</v>
      </c>
      <c r="R251" s="137"/>
      <c r="S251" s="137"/>
      <c r="T251" s="137"/>
      <c r="U251" s="14"/>
    </row>
    <row r="252" spans="1:21" ht="16.8" x14ac:dyDescent="0.3">
      <c r="A252" s="76" t="s">
        <v>1297</v>
      </c>
      <c r="B252" s="85">
        <v>46108</v>
      </c>
      <c r="C252" s="85" t="str">
        <f t="shared" ca="1" si="6"/>
        <v>Atrasado</v>
      </c>
      <c r="D252" s="73" t="s">
        <v>141</v>
      </c>
      <c r="E252" s="76" t="s">
        <v>134</v>
      </c>
      <c r="F252" s="16" t="s">
        <v>135</v>
      </c>
      <c r="G252" s="76" t="s">
        <v>97</v>
      </c>
      <c r="H252" s="15" t="s">
        <v>181</v>
      </c>
      <c r="I252" s="76" t="s">
        <v>1081</v>
      </c>
      <c r="J252" s="76" t="str">
        <f t="shared" si="7"/>
        <v>CP</v>
      </c>
      <c r="K252" s="130">
        <v>0</v>
      </c>
      <c r="L252" s="80" t="s">
        <v>119</v>
      </c>
      <c r="M252" s="80" t="str">
        <f>IFERROR(IF(OR(VLOOKUP(A252,Adjudicacion!A:N,14,0)=0, VLOOKUP(A252,Adjudicacion!A:N,14,0)=""), L252, VLOOKUP(A252,Adjudicacion!A:N,14,0)), L252)</f>
        <v>En Proceso</v>
      </c>
      <c r="N252" s="83" t="s">
        <v>120</v>
      </c>
      <c r="O252" s="111">
        <v>241173</v>
      </c>
      <c r="P252" s="97" t="s">
        <v>1298</v>
      </c>
      <c r="Q252" s="16" t="s">
        <v>78</v>
      </c>
      <c r="R252" s="137"/>
      <c r="S252" s="137"/>
      <c r="T252" s="137"/>
      <c r="U252" s="14"/>
    </row>
    <row r="253" spans="1:21" ht="16.8" x14ac:dyDescent="0.3">
      <c r="A253" s="16" t="s">
        <v>1299</v>
      </c>
      <c r="B253" s="86">
        <v>46108</v>
      </c>
      <c r="C253" s="86" t="str">
        <f t="shared" ca="1" si="6"/>
        <v>Atrasado</v>
      </c>
      <c r="D253" s="73" t="s">
        <v>141</v>
      </c>
      <c r="E253" s="16" t="s">
        <v>317</v>
      </c>
      <c r="F253" s="16" t="s">
        <v>318</v>
      </c>
      <c r="G253" s="16" t="s">
        <v>97</v>
      </c>
      <c r="H253" s="15" t="s">
        <v>181</v>
      </c>
      <c r="I253" s="16" t="s">
        <v>546</v>
      </c>
      <c r="J253" s="76" t="str">
        <f t="shared" si="7"/>
        <v>IRP</v>
      </c>
      <c r="K253" s="130">
        <v>0</v>
      </c>
      <c r="L253" s="80" t="s">
        <v>119</v>
      </c>
      <c r="M253" s="80" t="str">
        <f>IFERROR(IF(OR(VLOOKUP(A253,Adjudicacion!A:N,14,0)=0, VLOOKUP(A253,Adjudicacion!A:N,14,0)=""), L253, VLOOKUP(A253,Adjudicacion!A:N,14,0)), L253)</f>
        <v>En Proceso</v>
      </c>
      <c r="N253" s="83" t="s">
        <v>120</v>
      </c>
      <c r="O253" s="111">
        <v>1050278</v>
      </c>
      <c r="P253" s="98" t="s">
        <v>1300</v>
      </c>
      <c r="Q253" s="16" t="s">
        <v>78</v>
      </c>
      <c r="R253" s="137"/>
      <c r="S253" s="137"/>
      <c r="T253" s="137"/>
      <c r="U253" s="14"/>
    </row>
    <row r="254" spans="1:21" ht="16.8" x14ac:dyDescent="0.3">
      <c r="A254" s="16" t="s">
        <v>1301</v>
      </c>
      <c r="B254" s="86">
        <v>46111</v>
      </c>
      <c r="C254" s="86" t="str">
        <f t="shared" ca="1" si="6"/>
        <v>Concluido</v>
      </c>
      <c r="D254" s="73" t="s">
        <v>141</v>
      </c>
      <c r="E254" s="16" t="s">
        <v>277</v>
      </c>
      <c r="F254" s="16" t="s">
        <v>278</v>
      </c>
      <c r="G254" s="16" t="s">
        <v>70</v>
      </c>
      <c r="H254" s="15" t="s">
        <v>287</v>
      </c>
      <c r="I254" s="16" t="s">
        <v>716</v>
      </c>
      <c r="J254" s="76" t="str">
        <f t="shared" si="7"/>
        <v>LPNP</v>
      </c>
      <c r="K254" s="130">
        <v>18340200</v>
      </c>
      <c r="L254" s="80" t="s">
        <v>66</v>
      </c>
      <c r="M254" s="80" t="str">
        <f>IFERROR(IF(OR(VLOOKUP(A254,Adjudicacion!A:N,14,0)=0, VLOOKUP(A254,Adjudicacion!A:N,14,0)=""), L254, VLOOKUP(A254,Adjudicacion!A:N,14,0)), L254)</f>
        <v>Concluido</v>
      </c>
      <c r="N254" s="83" t="s">
        <v>76</v>
      </c>
      <c r="O254" s="111">
        <v>18560000</v>
      </c>
      <c r="P254" s="98" t="s">
        <v>1303</v>
      </c>
      <c r="Q254" s="16" t="s">
        <v>78</v>
      </c>
      <c r="R254" s="137"/>
      <c r="S254" s="137"/>
      <c r="T254" s="137"/>
      <c r="U254" s="14"/>
    </row>
    <row r="255" spans="1:21" ht="16.8" x14ac:dyDescent="0.3">
      <c r="A255" s="16" t="s">
        <v>1304</v>
      </c>
      <c r="B255" s="86">
        <v>46111</v>
      </c>
      <c r="C255" s="86" t="str">
        <f t="shared" ca="1" si="6"/>
        <v>Concluido</v>
      </c>
      <c r="D255" s="73" t="s">
        <v>141</v>
      </c>
      <c r="E255" s="16" t="s">
        <v>214</v>
      </c>
      <c r="F255" s="16" t="s">
        <v>553</v>
      </c>
      <c r="G255" s="16" t="s">
        <v>97</v>
      </c>
      <c r="H255" s="15" t="s">
        <v>116</v>
      </c>
      <c r="I255" s="16" t="s">
        <v>1305</v>
      </c>
      <c r="J255" s="76" t="str">
        <f t="shared" si="7"/>
        <v>CP</v>
      </c>
      <c r="K255" s="130">
        <v>14320.37</v>
      </c>
      <c r="L255" s="80" t="s">
        <v>66</v>
      </c>
      <c r="M255" s="80" t="str">
        <f>IFERROR(IF(OR(VLOOKUP(A255,Adjudicacion!A:N,14,0)=0, VLOOKUP(A255,Adjudicacion!A:N,14,0)=""), L255, VLOOKUP(A255,Adjudicacion!A:N,14,0)), L255)</f>
        <v>Concluido</v>
      </c>
      <c r="N255" s="83" t="s">
        <v>120</v>
      </c>
      <c r="O255" s="111">
        <v>580000</v>
      </c>
      <c r="P255" s="98" t="s">
        <v>1307</v>
      </c>
      <c r="Q255" s="16" t="s">
        <v>78</v>
      </c>
      <c r="R255" s="137"/>
      <c r="S255" s="137"/>
      <c r="T255" s="137"/>
      <c r="U255" s="14"/>
    </row>
    <row r="256" spans="1:21" ht="16.8" x14ac:dyDescent="0.3">
      <c r="A256" s="16" t="s">
        <v>1308</v>
      </c>
      <c r="B256" s="86">
        <v>46111</v>
      </c>
      <c r="C256" s="86" t="str">
        <f t="shared" ca="1" si="6"/>
        <v>Atrasado</v>
      </c>
      <c r="D256" s="73" t="s">
        <v>141</v>
      </c>
      <c r="E256" s="16" t="s">
        <v>134</v>
      </c>
      <c r="F256" s="16" t="s">
        <v>1309</v>
      </c>
      <c r="G256" s="16" t="s">
        <v>70</v>
      </c>
      <c r="H256" s="15" t="s">
        <v>287</v>
      </c>
      <c r="I256" s="16" t="s">
        <v>288</v>
      </c>
      <c r="J256" s="76" t="str">
        <f t="shared" si="7"/>
        <v>CP</v>
      </c>
      <c r="K256" s="130">
        <v>0</v>
      </c>
      <c r="L256" s="80" t="s">
        <v>119</v>
      </c>
      <c r="M256" s="80" t="str">
        <f>IFERROR(IF(OR(VLOOKUP(A256,Adjudicacion!A:N,14,0)=0, VLOOKUP(A256,Adjudicacion!A:N,14,0)=""), L256, VLOOKUP(A256,Adjudicacion!A:N,14,0)), L256)</f>
        <v>En Proceso</v>
      </c>
      <c r="N256" s="83" t="s">
        <v>76</v>
      </c>
      <c r="O256" s="111">
        <v>390000</v>
      </c>
      <c r="P256" s="98" t="s">
        <v>1310</v>
      </c>
      <c r="Q256" s="16" t="s">
        <v>78</v>
      </c>
      <c r="R256" s="137"/>
      <c r="S256" s="137"/>
      <c r="T256" s="137"/>
      <c r="U256" s="14"/>
    </row>
    <row r="257" spans="1:21" ht="16.8" x14ac:dyDescent="0.3">
      <c r="A257" s="16" t="s">
        <v>1311</v>
      </c>
      <c r="B257" s="86">
        <v>46111</v>
      </c>
      <c r="C257" s="86" t="str">
        <f t="shared" ca="1" si="6"/>
        <v>Rechazado</v>
      </c>
      <c r="D257" s="73" t="s">
        <v>141</v>
      </c>
      <c r="E257" s="16" t="s">
        <v>134</v>
      </c>
      <c r="F257" s="16" t="s">
        <v>1309</v>
      </c>
      <c r="G257" s="16" t="s">
        <v>70</v>
      </c>
      <c r="H257" s="15" t="s">
        <v>216</v>
      </c>
      <c r="I257" s="16" t="s">
        <v>1312</v>
      </c>
      <c r="J257" s="76" t="str">
        <f t="shared" si="7"/>
        <v>IRP</v>
      </c>
      <c r="K257" s="130">
        <v>0</v>
      </c>
      <c r="L257" s="80" t="s">
        <v>133</v>
      </c>
      <c r="M257" s="80" t="str">
        <f>IFERROR(IF(OR(VLOOKUP(A257,Adjudicacion!A:N,14,0)=0, VLOOKUP(A257,Adjudicacion!A:N,14,0)=""), L257, VLOOKUP(A257,Adjudicacion!A:N,14,0)), L257)</f>
        <v>Rechazado</v>
      </c>
      <c r="N257" s="83" t="s">
        <v>76</v>
      </c>
      <c r="O257" s="111">
        <v>1500000</v>
      </c>
      <c r="P257" s="98" t="s">
        <v>1313</v>
      </c>
      <c r="Q257" s="16" t="s">
        <v>78</v>
      </c>
      <c r="R257" s="137"/>
      <c r="S257" s="137"/>
      <c r="T257" s="137"/>
      <c r="U257" s="14"/>
    </row>
    <row r="258" spans="1:21" ht="16.8" x14ac:dyDescent="0.3">
      <c r="A258" s="16" t="s">
        <v>1314</v>
      </c>
      <c r="B258" s="86">
        <v>46111</v>
      </c>
      <c r="C258" s="86" t="str">
        <f t="shared" ca="1" si="6"/>
        <v>Rechazado</v>
      </c>
      <c r="D258" s="73" t="s">
        <v>141</v>
      </c>
      <c r="E258" s="16" t="s">
        <v>134</v>
      </c>
      <c r="F258" s="16" t="s">
        <v>1309</v>
      </c>
      <c r="G258" s="16" t="s">
        <v>136</v>
      </c>
      <c r="H258" s="15" t="s">
        <v>168</v>
      </c>
      <c r="I258" s="16" t="s">
        <v>647</v>
      </c>
      <c r="J258" s="76" t="str">
        <f t="shared" si="7"/>
        <v>LPNP</v>
      </c>
      <c r="K258" s="130">
        <v>0</v>
      </c>
      <c r="L258" s="80" t="s">
        <v>133</v>
      </c>
      <c r="M258" s="80" t="str">
        <f>IFERROR(IF(OR(VLOOKUP(A258,Adjudicacion!A:N,14,0)=0, VLOOKUP(A258,Adjudicacion!A:N,14,0)=""), L258, VLOOKUP(A258,Adjudicacion!A:N,14,0)), L258)</f>
        <v>Rechazado</v>
      </c>
      <c r="N258" s="83" t="s">
        <v>76</v>
      </c>
      <c r="O258" s="111">
        <v>36888000</v>
      </c>
      <c r="P258" s="98" t="s">
        <v>1315</v>
      </c>
      <c r="Q258" s="16" t="s">
        <v>78</v>
      </c>
      <c r="R258" s="137"/>
      <c r="S258" s="137"/>
      <c r="T258" s="137"/>
      <c r="U258" s="14"/>
    </row>
    <row r="259" spans="1:21" ht="16.8" x14ac:dyDescent="0.3">
      <c r="A259" s="16" t="s">
        <v>1316</v>
      </c>
      <c r="B259" s="86">
        <v>46111</v>
      </c>
      <c r="C259" s="86" t="str">
        <f t="shared" ref="C259:C322" ca="1" si="8">IF(L259="Rechazado", "Rechazado", IF(L259="Concluido", "Concluido", IF(AND(L259="En Proceso", TODAY()&lt;=WORKDAY(B259,15)), "En Tiempo", IF(L259="En Proceso", "Atrasado", ""))))</f>
        <v>Atrasado</v>
      </c>
      <c r="D259" s="73" t="s">
        <v>141</v>
      </c>
      <c r="E259" s="16" t="s">
        <v>134</v>
      </c>
      <c r="F259" s="16" t="s">
        <v>1309</v>
      </c>
      <c r="G259" s="16" t="s">
        <v>70</v>
      </c>
      <c r="H259" s="15" t="s">
        <v>385</v>
      </c>
      <c r="I259" s="16" t="s">
        <v>284</v>
      </c>
      <c r="J259" s="76" t="str">
        <f t="shared" ref="J259:J322" si="9">IF(O259="","",
IFERROR(
IF(VALUE(SUBSTITUTE(SUBSTITUTE(TRIM(O259),"$",""),",",""))&lt;=0,"",
IF(VALUE(SUBSTITUTE(SUBSTITUTE(TRIM(O259),"$",""),",",""))&lt;=580000,"CP",
IF(VALUE(SUBSTITUTE(SUBSTITUTE(TRIM(O259),"$",""),",",""))&lt;=1740000,"IRP","LPNP"))),
""))</f>
        <v>CP</v>
      </c>
      <c r="K259" s="130" t="s">
        <v>791</v>
      </c>
      <c r="L259" s="80" t="s">
        <v>119</v>
      </c>
      <c r="M259" s="80" t="str">
        <f>IFERROR(IF(OR(VLOOKUP(A259,Adjudicacion!A:N,14,0)=0, VLOOKUP(A259,Adjudicacion!A:N,14,0)=""), L259, VLOOKUP(A259,Adjudicacion!A:N,14,0)), L259)</f>
        <v>En Proceso</v>
      </c>
      <c r="N259" s="83" t="s">
        <v>120</v>
      </c>
      <c r="O259" s="111">
        <v>218000</v>
      </c>
      <c r="P259" s="98" t="s">
        <v>1317</v>
      </c>
      <c r="Q259" s="16" t="s">
        <v>78</v>
      </c>
      <c r="R259" s="137"/>
      <c r="S259" s="137"/>
      <c r="T259" s="137"/>
      <c r="U259" s="14"/>
    </row>
    <row r="260" spans="1:21" ht="16.8" x14ac:dyDescent="0.3">
      <c r="A260" s="16" t="s">
        <v>1318</v>
      </c>
      <c r="B260" s="86">
        <v>46111</v>
      </c>
      <c r="C260" s="86" t="str">
        <f t="shared" ca="1" si="8"/>
        <v>Rechazado</v>
      </c>
      <c r="D260" s="73" t="s">
        <v>141</v>
      </c>
      <c r="E260" s="16" t="s">
        <v>134</v>
      </c>
      <c r="F260" s="16" t="s">
        <v>1309</v>
      </c>
      <c r="G260" s="16" t="s">
        <v>70</v>
      </c>
      <c r="H260" s="15" t="s">
        <v>319</v>
      </c>
      <c r="I260" s="16" t="s">
        <v>579</v>
      </c>
      <c r="J260" s="76" t="str">
        <f t="shared" si="9"/>
        <v>LPNP</v>
      </c>
      <c r="K260" s="130">
        <v>0</v>
      </c>
      <c r="L260" s="80" t="s">
        <v>133</v>
      </c>
      <c r="M260" s="80" t="str">
        <f>IFERROR(IF(OR(VLOOKUP(A260,Adjudicacion!A:N,14,0)=0, VLOOKUP(A260,Adjudicacion!A:N,14,0)=""), L260, VLOOKUP(A260,Adjudicacion!A:N,14,0)), L260)</f>
        <v>Rechazado</v>
      </c>
      <c r="N260" s="83" t="s">
        <v>76</v>
      </c>
      <c r="O260" s="111">
        <v>12698000</v>
      </c>
      <c r="P260" s="98" t="s">
        <v>1319</v>
      </c>
      <c r="Q260" s="16" t="s">
        <v>78</v>
      </c>
      <c r="R260" s="137"/>
      <c r="S260" s="137"/>
      <c r="T260" s="137"/>
      <c r="U260" s="14"/>
    </row>
    <row r="261" spans="1:21" ht="16.8" x14ac:dyDescent="0.3">
      <c r="A261" s="16" t="s">
        <v>1320</v>
      </c>
      <c r="B261" s="86">
        <v>46111</v>
      </c>
      <c r="C261" s="86" t="str">
        <f t="shared" ca="1" si="8"/>
        <v>Rechazado</v>
      </c>
      <c r="D261" s="73" t="s">
        <v>141</v>
      </c>
      <c r="E261" s="16" t="s">
        <v>134</v>
      </c>
      <c r="F261" s="16" t="s">
        <v>1309</v>
      </c>
      <c r="G261" s="16" t="s">
        <v>70</v>
      </c>
      <c r="H261" s="15" t="s">
        <v>127</v>
      </c>
      <c r="I261" s="16" t="s">
        <v>568</v>
      </c>
      <c r="J261" s="76" t="str">
        <f t="shared" si="9"/>
        <v>LPNP</v>
      </c>
      <c r="K261" s="130">
        <v>0</v>
      </c>
      <c r="L261" s="80" t="s">
        <v>133</v>
      </c>
      <c r="M261" s="80" t="str">
        <f>IFERROR(IF(OR(VLOOKUP(A261,Adjudicacion!A:N,14,0)=0, VLOOKUP(A261,Adjudicacion!A:N,14,0)=""), L261, VLOOKUP(A261,Adjudicacion!A:N,14,0)), L261)</f>
        <v>Rechazado</v>
      </c>
      <c r="N261" s="83" t="s">
        <v>76</v>
      </c>
      <c r="O261" s="111">
        <v>6840000</v>
      </c>
      <c r="P261" s="98" t="s">
        <v>1321</v>
      </c>
      <c r="Q261" s="16" t="s">
        <v>78</v>
      </c>
      <c r="R261" s="137"/>
      <c r="S261" s="137"/>
      <c r="T261" s="137"/>
      <c r="U261" s="14"/>
    </row>
    <row r="262" spans="1:21" ht="16.8" x14ac:dyDescent="0.3">
      <c r="A262" s="16" t="s">
        <v>1322</v>
      </c>
      <c r="B262" s="86">
        <v>46111</v>
      </c>
      <c r="C262" s="86" t="str">
        <f t="shared" ca="1" si="8"/>
        <v>Rechazado</v>
      </c>
      <c r="D262" s="73" t="s">
        <v>141</v>
      </c>
      <c r="E262" s="16" t="s">
        <v>134</v>
      </c>
      <c r="F262" s="16" t="s">
        <v>1309</v>
      </c>
      <c r="G262" s="16" t="s">
        <v>70</v>
      </c>
      <c r="H262" s="15" t="s">
        <v>216</v>
      </c>
      <c r="I262" s="16" t="s">
        <v>1323</v>
      </c>
      <c r="J262" s="76" t="str">
        <f t="shared" si="9"/>
        <v>LPNP</v>
      </c>
      <c r="K262" s="130">
        <v>0</v>
      </c>
      <c r="L262" s="80" t="s">
        <v>133</v>
      </c>
      <c r="M262" s="80" t="str">
        <f>IFERROR(IF(OR(VLOOKUP(A262,Adjudicacion!A:N,14,0)=0, VLOOKUP(A262,Adjudicacion!A:N,14,0)=""), L262, VLOOKUP(A262,Adjudicacion!A:N,14,0)), L262)</f>
        <v>Rechazado</v>
      </c>
      <c r="N262" s="83" t="s">
        <v>76</v>
      </c>
      <c r="O262" s="111">
        <v>10324000</v>
      </c>
      <c r="P262" s="98" t="s">
        <v>1324</v>
      </c>
      <c r="Q262" s="16" t="s">
        <v>78</v>
      </c>
      <c r="R262" s="137"/>
      <c r="S262" s="137"/>
      <c r="T262" s="137"/>
      <c r="U262" s="14"/>
    </row>
    <row r="263" spans="1:21" ht="16.8" x14ac:dyDescent="0.3">
      <c r="A263" s="16" t="s">
        <v>1325</v>
      </c>
      <c r="B263" s="86">
        <v>46111</v>
      </c>
      <c r="C263" s="86" t="str">
        <f t="shared" ca="1" si="8"/>
        <v>Rechazado</v>
      </c>
      <c r="D263" s="73" t="s">
        <v>141</v>
      </c>
      <c r="E263" s="16" t="s">
        <v>277</v>
      </c>
      <c r="F263" s="16" t="s">
        <v>278</v>
      </c>
      <c r="G263" s="16" t="s">
        <v>70</v>
      </c>
      <c r="H263" s="15" t="s">
        <v>319</v>
      </c>
      <c r="I263" s="16" t="s">
        <v>579</v>
      </c>
      <c r="J263" s="76" t="str">
        <f t="shared" si="9"/>
        <v/>
      </c>
      <c r="K263" s="130">
        <v>0</v>
      </c>
      <c r="L263" s="80" t="s">
        <v>133</v>
      </c>
      <c r="M263" s="80" t="str">
        <f>IFERROR(IF(OR(VLOOKUP(A263,Adjudicacion!A:N,14,0)=0, VLOOKUP(A263,Adjudicacion!A:N,14,0)=""), L263, VLOOKUP(A263,Adjudicacion!A:N,14,0)), L263)</f>
        <v>Rechazado</v>
      </c>
      <c r="N263" s="83" t="s">
        <v>76</v>
      </c>
      <c r="O263" s="111">
        <v>0</v>
      </c>
      <c r="P263" s="98" t="s">
        <v>1326</v>
      </c>
      <c r="Q263" s="16" t="s">
        <v>78</v>
      </c>
      <c r="R263" s="137"/>
      <c r="S263" s="137"/>
      <c r="T263" s="137"/>
      <c r="U263" s="14"/>
    </row>
    <row r="264" spans="1:21" ht="16.8" x14ac:dyDescent="0.3">
      <c r="A264" s="16" t="s">
        <v>1327</v>
      </c>
      <c r="B264" s="86">
        <v>46111</v>
      </c>
      <c r="C264" s="86" t="str">
        <f t="shared" ca="1" si="8"/>
        <v>Rechazado</v>
      </c>
      <c r="D264" s="73" t="s">
        <v>141</v>
      </c>
      <c r="E264" s="16" t="s">
        <v>317</v>
      </c>
      <c r="F264" s="16" t="s">
        <v>318</v>
      </c>
      <c r="G264" s="16" t="s">
        <v>70</v>
      </c>
      <c r="H264" s="15" t="s">
        <v>319</v>
      </c>
      <c r="I264" s="16" t="s">
        <v>579</v>
      </c>
      <c r="J264" s="76" t="str">
        <f t="shared" si="9"/>
        <v>CP</v>
      </c>
      <c r="K264" s="130">
        <v>0</v>
      </c>
      <c r="L264" s="80" t="s">
        <v>133</v>
      </c>
      <c r="M264" s="80" t="str">
        <f>IFERROR(IF(OR(VLOOKUP(A264,Adjudicacion!A:N,14,0)=0, VLOOKUP(A264,Adjudicacion!A:N,14,0)=""), L264, VLOOKUP(A264,Adjudicacion!A:N,14,0)), L264)</f>
        <v>Rechazado</v>
      </c>
      <c r="N264" s="83" t="s">
        <v>76</v>
      </c>
      <c r="O264" s="111">
        <v>330000</v>
      </c>
      <c r="P264" s="167" t="s">
        <v>1328</v>
      </c>
      <c r="Q264" s="16" t="s">
        <v>78</v>
      </c>
      <c r="R264" s="137"/>
      <c r="S264" s="137"/>
      <c r="T264" s="137"/>
      <c r="U264" s="14"/>
    </row>
    <row r="265" spans="1:21" ht="16.8" x14ac:dyDescent="0.3">
      <c r="A265" s="16" t="s">
        <v>1329</v>
      </c>
      <c r="B265" s="86">
        <v>46111</v>
      </c>
      <c r="C265" s="86" t="str">
        <f t="shared" ca="1" si="8"/>
        <v>Concluido</v>
      </c>
      <c r="D265" s="73" t="s">
        <v>141</v>
      </c>
      <c r="E265" s="16" t="s">
        <v>262</v>
      </c>
      <c r="F265" s="16" t="s">
        <v>215</v>
      </c>
      <c r="G265" s="16" t="s">
        <v>70</v>
      </c>
      <c r="H265" s="15" t="s">
        <v>142</v>
      </c>
      <c r="I265" s="16" t="s">
        <v>263</v>
      </c>
      <c r="J265" s="76" t="str">
        <f t="shared" si="9"/>
        <v>CP</v>
      </c>
      <c r="K265" s="130">
        <v>319333.33</v>
      </c>
      <c r="L265" s="80" t="s">
        <v>66</v>
      </c>
      <c r="M265" s="80" t="str">
        <f>IFERROR(IF(OR(VLOOKUP(A265,Adjudicacion!A:N,14,0)=0, VLOOKUP(A265,Adjudicacion!A:N,14,0)=""), L265, VLOOKUP(A265,Adjudicacion!A:N,14,0)), L265)</f>
        <v>Concluido</v>
      </c>
      <c r="N265" s="83" t="s">
        <v>76</v>
      </c>
      <c r="O265" s="111">
        <v>320000</v>
      </c>
      <c r="P265" s="98" t="s">
        <v>1331</v>
      </c>
      <c r="Q265" s="16" t="s">
        <v>78</v>
      </c>
      <c r="R265" s="137"/>
      <c r="S265" s="137"/>
      <c r="T265" s="137"/>
      <c r="U265" s="14"/>
    </row>
    <row r="266" spans="1:21" ht="16.8" x14ac:dyDescent="0.3">
      <c r="A266" s="16" t="s">
        <v>1332</v>
      </c>
      <c r="B266" s="86">
        <v>46118</v>
      </c>
      <c r="C266" s="86" t="str">
        <f t="shared" ca="1" si="8"/>
        <v>Atrasado</v>
      </c>
      <c r="D266" s="73" t="s">
        <v>141</v>
      </c>
      <c r="E266" s="16" t="s">
        <v>760</v>
      </c>
      <c r="F266" s="16" t="s">
        <v>1160</v>
      </c>
      <c r="G266" s="16" t="s">
        <v>97</v>
      </c>
      <c r="H266" s="15" t="s">
        <v>116</v>
      </c>
      <c r="I266" s="16" t="s">
        <v>765</v>
      </c>
      <c r="J266" s="76" t="str">
        <f t="shared" si="9"/>
        <v>CP</v>
      </c>
      <c r="K266" s="130"/>
      <c r="L266" s="80" t="s">
        <v>119</v>
      </c>
      <c r="M266" s="80" t="str">
        <f>IFERROR(IF(OR(VLOOKUP(A266,Adjudicacion!A:N,14,0)=0, VLOOKUP(A266,Adjudicacion!A:N,14,0)=""), L266, VLOOKUP(A266,Adjudicacion!A:N,14,0)), L266)</f>
        <v>En Proceso</v>
      </c>
      <c r="N266" s="83" t="s">
        <v>120</v>
      </c>
      <c r="O266" s="111">
        <v>15272</v>
      </c>
      <c r="P266" s="98" t="s">
        <v>873</v>
      </c>
      <c r="Q266" s="16" t="s">
        <v>78</v>
      </c>
      <c r="R266" s="137"/>
      <c r="S266" s="137"/>
      <c r="T266" s="137"/>
      <c r="U266" s="14"/>
    </row>
    <row r="267" spans="1:21" ht="16.8" x14ac:dyDescent="0.3">
      <c r="A267" s="16" t="s">
        <v>1333</v>
      </c>
      <c r="B267" s="86">
        <v>46118</v>
      </c>
      <c r="C267" s="86" t="str">
        <f t="shared" ca="1" si="8"/>
        <v>Atrasado</v>
      </c>
      <c r="D267" s="73" t="s">
        <v>141</v>
      </c>
      <c r="E267" s="16" t="s">
        <v>760</v>
      </c>
      <c r="F267" s="16" t="s">
        <v>1160</v>
      </c>
      <c r="G267" s="16" t="s">
        <v>70</v>
      </c>
      <c r="H267" s="15" t="s">
        <v>142</v>
      </c>
      <c r="I267" s="16" t="s">
        <v>263</v>
      </c>
      <c r="J267" s="76" t="str">
        <f t="shared" si="9"/>
        <v>CP</v>
      </c>
      <c r="K267" s="112"/>
      <c r="L267" s="80" t="s">
        <v>119</v>
      </c>
      <c r="M267" s="80" t="str">
        <f>IFERROR(IF(OR(VLOOKUP(A267,Adjudicacion!A:N,14,0)=0, VLOOKUP(A267,Adjudicacion!A:N,14,0)=""), L267, VLOOKUP(A267,Adjudicacion!A:N,14,0)), L267)</f>
        <v>En Proceso</v>
      </c>
      <c r="N267" s="83" t="s">
        <v>76</v>
      </c>
      <c r="O267" s="111">
        <v>580000</v>
      </c>
      <c r="P267" s="98" t="s">
        <v>1161</v>
      </c>
      <c r="Q267" s="16" t="s">
        <v>78</v>
      </c>
      <c r="R267" s="137"/>
      <c r="S267" s="137"/>
      <c r="T267" s="137"/>
      <c r="U267" s="14"/>
    </row>
    <row r="268" spans="1:21" ht="16.8" x14ac:dyDescent="0.3">
      <c r="A268" s="16" t="s">
        <v>1334</v>
      </c>
      <c r="B268" s="86">
        <v>46119</v>
      </c>
      <c r="C268" s="86" t="str">
        <f t="shared" ca="1" si="8"/>
        <v>Concluido</v>
      </c>
      <c r="D268" s="73" t="s">
        <v>141</v>
      </c>
      <c r="E268" s="16" t="s">
        <v>367</v>
      </c>
      <c r="F268" s="16" t="s">
        <v>368</v>
      </c>
      <c r="G268" s="16" t="s">
        <v>136</v>
      </c>
      <c r="H268" s="15" t="s">
        <v>168</v>
      </c>
      <c r="I268" s="16" t="s">
        <v>829</v>
      </c>
      <c r="J268" s="76" t="str">
        <f t="shared" si="9"/>
        <v>CP</v>
      </c>
      <c r="K268" s="130">
        <v>9721.5</v>
      </c>
      <c r="L268" s="80" t="s">
        <v>66</v>
      </c>
      <c r="M268" s="80" t="str">
        <f>IFERROR(IF(OR(VLOOKUP(A268,Adjudicacion!A:N,14,0)=0, VLOOKUP(A268,Adjudicacion!A:N,14,0)=""), L268, VLOOKUP(A268,Adjudicacion!A:N,14,0)), L268)</f>
        <v>Concluido</v>
      </c>
      <c r="N268" s="83" t="s">
        <v>120</v>
      </c>
      <c r="O268" s="111">
        <v>100000</v>
      </c>
      <c r="P268" s="98" t="s">
        <v>1336</v>
      </c>
      <c r="Q268" s="16" t="s">
        <v>78</v>
      </c>
      <c r="R268" s="137"/>
      <c r="S268" s="137"/>
      <c r="T268" s="137"/>
      <c r="U268" s="14"/>
    </row>
    <row r="269" spans="1:21" ht="16.8" x14ac:dyDescent="0.3">
      <c r="A269" s="16" t="s">
        <v>1337</v>
      </c>
      <c r="B269" s="86">
        <v>46119</v>
      </c>
      <c r="C269" s="86" t="str">
        <f t="shared" ca="1" si="8"/>
        <v>Atrasado</v>
      </c>
      <c r="D269" s="73" t="s">
        <v>141</v>
      </c>
      <c r="E269" s="16" t="s">
        <v>367</v>
      </c>
      <c r="F269" s="16" t="s">
        <v>368</v>
      </c>
      <c r="G269" s="16" t="s">
        <v>97</v>
      </c>
      <c r="H269" s="15" t="s">
        <v>116</v>
      </c>
      <c r="I269" s="16" t="s">
        <v>765</v>
      </c>
      <c r="J269" s="76" t="str">
        <f t="shared" si="9"/>
        <v>CP</v>
      </c>
      <c r="K269" s="130"/>
      <c r="L269" s="80" t="s">
        <v>119</v>
      </c>
      <c r="M269" s="80" t="str">
        <f>IFERROR(IF(OR(VLOOKUP(A269,Adjudicacion!A:N,14,0)=0, VLOOKUP(A269,Adjudicacion!A:N,14,0)=""), L269, VLOOKUP(A269,Adjudicacion!A:N,14,0)), L269)</f>
        <v>En Proceso</v>
      </c>
      <c r="N269" s="83" t="s">
        <v>120</v>
      </c>
      <c r="O269" s="111">
        <v>67718</v>
      </c>
      <c r="P269" s="98" t="s">
        <v>1338</v>
      </c>
      <c r="Q269" s="16" t="s">
        <v>78</v>
      </c>
      <c r="R269" s="137"/>
      <c r="S269" s="137"/>
      <c r="T269" s="137"/>
      <c r="U269" s="14"/>
    </row>
    <row r="270" spans="1:21" ht="16.8" x14ac:dyDescent="0.3">
      <c r="A270" s="16" t="s">
        <v>1339</v>
      </c>
      <c r="B270" s="86">
        <v>46120</v>
      </c>
      <c r="C270" s="86" t="str">
        <f t="shared" ca="1" si="8"/>
        <v>Atrasado</v>
      </c>
      <c r="D270" s="73" t="s">
        <v>141</v>
      </c>
      <c r="E270" s="16" t="s">
        <v>277</v>
      </c>
      <c r="F270" s="16" t="s">
        <v>278</v>
      </c>
      <c r="G270" s="16" t="s">
        <v>97</v>
      </c>
      <c r="H270" s="15" t="s">
        <v>632</v>
      </c>
      <c r="I270" s="16" t="s">
        <v>1056</v>
      </c>
      <c r="J270" s="76" t="str">
        <f t="shared" si="9"/>
        <v>CP</v>
      </c>
      <c r="K270" s="134"/>
      <c r="L270" s="80" t="s">
        <v>119</v>
      </c>
      <c r="M270" s="80" t="str">
        <f>IFERROR(IF(OR(VLOOKUP(A270,Adjudicacion!A:N,14,0)=0, VLOOKUP(A270,Adjudicacion!A:N,14,0)=""), L270, VLOOKUP(A270,Adjudicacion!A:N,14,0)), L270)</f>
        <v>En Proceso</v>
      </c>
      <c r="N270" s="83" t="s">
        <v>120</v>
      </c>
      <c r="O270" s="111">
        <v>200000</v>
      </c>
      <c r="P270" s="98" t="s">
        <v>1340</v>
      </c>
      <c r="Q270" s="16" t="s">
        <v>78</v>
      </c>
      <c r="R270" s="137"/>
      <c r="S270" s="137"/>
      <c r="T270" s="137"/>
      <c r="U270" s="14"/>
    </row>
    <row r="271" spans="1:21" ht="16.8" x14ac:dyDescent="0.3">
      <c r="A271" s="16" t="s">
        <v>1341</v>
      </c>
      <c r="B271" s="86">
        <v>46121</v>
      </c>
      <c r="C271" s="86" t="str">
        <f t="shared" ca="1" si="8"/>
        <v>Atrasado</v>
      </c>
      <c r="D271" s="73" t="s">
        <v>141</v>
      </c>
      <c r="E271" s="16" t="s">
        <v>587</v>
      </c>
      <c r="F271" s="16" t="s">
        <v>215</v>
      </c>
      <c r="G271" s="16" t="s">
        <v>97</v>
      </c>
      <c r="H271" s="15" t="s">
        <v>632</v>
      </c>
      <c r="I271" s="16" t="s">
        <v>747</v>
      </c>
      <c r="J271" s="76" t="str">
        <f t="shared" si="9"/>
        <v>CP</v>
      </c>
      <c r="K271" s="134"/>
      <c r="L271" s="80" t="s">
        <v>119</v>
      </c>
      <c r="M271" s="80" t="str">
        <f>IFERROR(IF(OR(VLOOKUP(A271,Adjudicacion!A:N,14,0)=0, VLOOKUP(A271,Adjudicacion!A:N,14,0)=""), L271, VLOOKUP(A271,Adjudicacion!A:N,14,0)), L271)</f>
        <v>En Proceso</v>
      </c>
      <c r="N271" s="83" t="s">
        <v>120</v>
      </c>
      <c r="O271" s="111">
        <v>200000</v>
      </c>
      <c r="P271" s="98" t="s">
        <v>1342</v>
      </c>
      <c r="Q271" s="16" t="s">
        <v>78</v>
      </c>
      <c r="R271" s="137"/>
      <c r="S271" s="137"/>
      <c r="T271" s="137"/>
      <c r="U271" s="14"/>
    </row>
    <row r="272" spans="1:21" ht="16.8" x14ac:dyDescent="0.3">
      <c r="A272" s="16" t="s">
        <v>1343</v>
      </c>
      <c r="B272" s="86">
        <v>46121</v>
      </c>
      <c r="C272" s="86" t="str">
        <f t="shared" ca="1" si="8"/>
        <v>Atrasado</v>
      </c>
      <c r="D272" s="73" t="s">
        <v>141</v>
      </c>
      <c r="E272" s="16" t="s">
        <v>587</v>
      </c>
      <c r="F272" s="16" t="s">
        <v>215</v>
      </c>
      <c r="G272" s="16" t="s">
        <v>70</v>
      </c>
      <c r="H272" s="15" t="s">
        <v>287</v>
      </c>
      <c r="I272" s="16" t="s">
        <v>603</v>
      </c>
      <c r="J272" s="76" t="str">
        <f t="shared" si="9"/>
        <v>CP</v>
      </c>
      <c r="K272" s="134"/>
      <c r="L272" s="80" t="s">
        <v>119</v>
      </c>
      <c r="M272" s="80" t="str">
        <f>IFERROR(IF(OR(VLOOKUP(A272,Adjudicacion!A:N,14,0)=0, VLOOKUP(A272,Adjudicacion!A:N,14,0)=""), L272, VLOOKUP(A272,Adjudicacion!A:N,14,0)), L272)</f>
        <v>En Proceso</v>
      </c>
      <c r="N272" s="83" t="s">
        <v>76</v>
      </c>
      <c r="O272" s="111">
        <v>230000</v>
      </c>
      <c r="P272" s="98" t="s">
        <v>1344</v>
      </c>
      <c r="Q272" s="16" t="s">
        <v>78</v>
      </c>
      <c r="R272" s="137"/>
      <c r="S272" s="137"/>
      <c r="T272" s="137"/>
      <c r="U272" s="14"/>
    </row>
    <row r="273" spans="1:21" ht="16.8" x14ac:dyDescent="0.3">
      <c r="A273" s="16" t="s">
        <v>1345</v>
      </c>
      <c r="B273" s="86">
        <v>46121</v>
      </c>
      <c r="C273" s="86" t="str">
        <f t="shared" ca="1" si="8"/>
        <v>Concluido</v>
      </c>
      <c r="D273" s="73" t="s">
        <v>141</v>
      </c>
      <c r="E273" s="16" t="s">
        <v>587</v>
      </c>
      <c r="F273" s="16" t="s">
        <v>215</v>
      </c>
      <c r="G273" s="16" t="s">
        <v>97</v>
      </c>
      <c r="H273" s="15" t="s">
        <v>116</v>
      </c>
      <c r="I273" s="16" t="s">
        <v>698</v>
      </c>
      <c r="J273" s="76" t="str">
        <f t="shared" si="9"/>
        <v>CP</v>
      </c>
      <c r="K273" s="134">
        <v>24119.31</v>
      </c>
      <c r="L273" s="80" t="s">
        <v>66</v>
      </c>
      <c r="M273" s="80" t="str">
        <f>IFERROR(IF(OR(VLOOKUP(A273,Adjudicacion!A:N,14,0)=0, VLOOKUP(A273,Adjudicacion!A:N,14,0)=""), L273, VLOOKUP(A273,Adjudicacion!A:N,14,0)), L273)</f>
        <v>Concluido</v>
      </c>
      <c r="N273" s="83" t="s">
        <v>120</v>
      </c>
      <c r="O273" s="111">
        <v>150000</v>
      </c>
      <c r="P273" s="98" t="s">
        <v>1347</v>
      </c>
      <c r="Q273" s="16" t="s">
        <v>78</v>
      </c>
      <c r="R273" s="137"/>
      <c r="S273" s="137"/>
      <c r="T273" s="137"/>
      <c r="U273" s="14"/>
    </row>
    <row r="274" spans="1:21" ht="16.8" x14ac:dyDescent="0.3">
      <c r="A274" s="16" t="s">
        <v>1348</v>
      </c>
      <c r="B274" s="86">
        <v>46121</v>
      </c>
      <c r="C274" s="86" t="str">
        <f t="shared" ca="1" si="8"/>
        <v>Concluido</v>
      </c>
      <c r="D274" s="73" t="s">
        <v>141</v>
      </c>
      <c r="E274" s="16" t="s">
        <v>346</v>
      </c>
      <c r="F274" s="16" t="s">
        <v>1349</v>
      </c>
      <c r="G274" s="16" t="s">
        <v>97</v>
      </c>
      <c r="H274" s="15" t="s">
        <v>632</v>
      </c>
      <c r="I274" s="16" t="s">
        <v>643</v>
      </c>
      <c r="J274" s="76" t="str">
        <f t="shared" si="9"/>
        <v>IRP</v>
      </c>
      <c r="K274" s="134">
        <v>6520</v>
      </c>
      <c r="L274" s="80" t="s">
        <v>66</v>
      </c>
      <c r="M274" s="80" t="str">
        <f>IFERROR(IF(OR(VLOOKUP(A274,Adjudicacion!A:N,14,0)=0, VLOOKUP(A274,Adjudicacion!A:N,14,0)=""), L274, VLOOKUP(A274,Adjudicacion!A:N,14,0)), L274)</f>
        <v>Concluido</v>
      </c>
      <c r="N274" s="83" t="s">
        <v>120</v>
      </c>
      <c r="O274" s="111">
        <v>1000000</v>
      </c>
      <c r="P274" s="98" t="s">
        <v>1351</v>
      </c>
      <c r="Q274" s="16" t="s">
        <v>78</v>
      </c>
      <c r="R274" s="137"/>
      <c r="S274" s="137"/>
      <c r="T274" s="137"/>
      <c r="U274" s="14"/>
    </row>
    <row r="275" spans="1:21" ht="16.8" x14ac:dyDescent="0.3">
      <c r="A275" s="16" t="s">
        <v>1352</v>
      </c>
      <c r="B275" s="86">
        <v>46121</v>
      </c>
      <c r="C275" s="86" t="str">
        <f t="shared" ca="1" si="8"/>
        <v>Atrasado</v>
      </c>
      <c r="D275" s="73" t="s">
        <v>141</v>
      </c>
      <c r="E275" s="16" t="s">
        <v>262</v>
      </c>
      <c r="F275" s="16" t="s">
        <v>215</v>
      </c>
      <c r="G275" s="16" t="s">
        <v>97</v>
      </c>
      <c r="H275" s="15" t="s">
        <v>309</v>
      </c>
      <c r="I275" s="16" t="s">
        <v>1353</v>
      </c>
      <c r="J275" s="76" t="str">
        <f t="shared" si="9"/>
        <v>CP</v>
      </c>
      <c r="K275" s="134"/>
      <c r="L275" s="80" t="s">
        <v>119</v>
      </c>
      <c r="M275" s="80" t="str">
        <f>IFERROR(IF(OR(VLOOKUP(A275,Adjudicacion!A:N,14,0)=0, VLOOKUP(A275,Adjudicacion!A:N,14,0)=""), L275, VLOOKUP(A275,Adjudicacion!A:N,14,0)), L275)</f>
        <v>En Proceso</v>
      </c>
      <c r="N275" s="83" t="s">
        <v>120</v>
      </c>
      <c r="O275" s="111">
        <v>110177</v>
      </c>
      <c r="P275" s="98" t="s">
        <v>1354</v>
      </c>
      <c r="Q275" s="16" t="s">
        <v>78</v>
      </c>
      <c r="R275" s="137"/>
      <c r="S275" s="137"/>
      <c r="T275" s="137"/>
      <c r="U275" s="14"/>
    </row>
    <row r="276" spans="1:21" ht="16.8" x14ac:dyDescent="0.3">
      <c r="A276" s="16" t="s">
        <v>1355</v>
      </c>
      <c r="B276" s="86">
        <v>46122</v>
      </c>
      <c r="C276" s="86" t="str">
        <f t="shared" ca="1" si="8"/>
        <v>Rechazado</v>
      </c>
      <c r="D276" s="73" t="s">
        <v>141</v>
      </c>
      <c r="E276" s="16" t="s">
        <v>760</v>
      </c>
      <c r="F276" s="16" t="s">
        <v>215</v>
      </c>
      <c r="G276" s="16" t="s">
        <v>70</v>
      </c>
      <c r="H276" s="15" t="s">
        <v>127</v>
      </c>
      <c r="I276" s="16" t="s">
        <v>550</v>
      </c>
      <c r="J276" s="76" t="str">
        <f t="shared" si="9"/>
        <v>CP</v>
      </c>
      <c r="K276" s="134"/>
      <c r="L276" s="80" t="s">
        <v>133</v>
      </c>
      <c r="M276" s="80" t="str">
        <f>IFERROR(IF(OR(VLOOKUP(A276,Adjudicacion!A:N,14,0)=0, VLOOKUP(A276,Adjudicacion!A:N,14,0)=""), L276, VLOOKUP(A276,Adjudicacion!A:N,14,0)), L276)</f>
        <v>Rechazado</v>
      </c>
      <c r="N276" s="83" t="s">
        <v>76</v>
      </c>
      <c r="O276" s="111">
        <v>50000</v>
      </c>
      <c r="P276" s="98" t="s">
        <v>1356</v>
      </c>
      <c r="Q276" s="16" t="s">
        <v>78</v>
      </c>
      <c r="R276" s="137"/>
      <c r="S276" s="137"/>
      <c r="T276" s="137"/>
      <c r="U276" s="14"/>
    </row>
    <row r="277" spans="1:21" ht="16.8" x14ac:dyDescent="0.3">
      <c r="A277" s="16" t="s">
        <v>1357</v>
      </c>
      <c r="B277" s="86">
        <v>46122</v>
      </c>
      <c r="C277" s="86" t="str">
        <f t="shared" ca="1" si="8"/>
        <v>Atrasado</v>
      </c>
      <c r="D277" s="73" t="s">
        <v>141</v>
      </c>
      <c r="E277" s="16" t="s">
        <v>760</v>
      </c>
      <c r="F277" s="16" t="s">
        <v>215</v>
      </c>
      <c r="G277" s="16" t="s">
        <v>97</v>
      </c>
      <c r="H277" s="15" t="s">
        <v>116</v>
      </c>
      <c r="I277" s="16" t="s">
        <v>765</v>
      </c>
      <c r="J277" s="76" t="str">
        <f t="shared" si="9"/>
        <v>CP</v>
      </c>
      <c r="K277" s="134"/>
      <c r="L277" s="80" t="s">
        <v>119</v>
      </c>
      <c r="M277" s="80" t="str">
        <f>IFERROR(IF(OR(VLOOKUP(A277,Adjudicacion!A:N,14,0)=0, VLOOKUP(A277,Adjudicacion!A:N,14,0)=""), L277, VLOOKUP(A277,Adjudicacion!A:N,14,0)), L277)</f>
        <v>En Proceso</v>
      </c>
      <c r="N277" s="83" t="s">
        <v>120</v>
      </c>
      <c r="O277" s="111">
        <v>102855.7</v>
      </c>
      <c r="P277" s="98" t="s">
        <v>1358</v>
      </c>
      <c r="Q277" s="16" t="s">
        <v>78</v>
      </c>
      <c r="R277" s="137"/>
      <c r="S277" s="137"/>
      <c r="T277" s="137"/>
      <c r="U277" s="14"/>
    </row>
    <row r="278" spans="1:21" ht="16.8" x14ac:dyDescent="0.3">
      <c r="A278" s="16" t="s">
        <v>1359</v>
      </c>
      <c r="B278" s="86">
        <v>46122</v>
      </c>
      <c r="C278" s="86" t="str">
        <f t="shared" ca="1" si="8"/>
        <v>Atrasado</v>
      </c>
      <c r="D278" s="73" t="s">
        <v>141</v>
      </c>
      <c r="E278" s="16" t="s">
        <v>760</v>
      </c>
      <c r="F278" s="16" t="s">
        <v>215</v>
      </c>
      <c r="G278" s="16" t="s">
        <v>97</v>
      </c>
      <c r="H278" s="15" t="s">
        <v>116</v>
      </c>
      <c r="I278" s="16" t="s">
        <v>117</v>
      </c>
      <c r="J278" s="76" t="str">
        <f t="shared" si="9"/>
        <v>CP</v>
      </c>
      <c r="K278" s="134"/>
      <c r="L278" s="80" t="s">
        <v>119</v>
      </c>
      <c r="M278" s="80" t="str">
        <f>IFERROR(IF(OR(VLOOKUP(A278,Adjudicacion!A:N,14,0)=0, VLOOKUP(A278,Adjudicacion!A:N,14,0)=""), L278, VLOOKUP(A278,Adjudicacion!A:N,14,0)), L278)</f>
        <v>En Proceso</v>
      </c>
      <c r="N278" s="83" t="s">
        <v>120</v>
      </c>
      <c r="O278" s="111">
        <v>38333</v>
      </c>
      <c r="P278" s="98" t="s">
        <v>1360</v>
      </c>
      <c r="Q278" s="16" t="s">
        <v>78</v>
      </c>
      <c r="R278" s="137"/>
      <c r="S278" s="137"/>
      <c r="T278" s="137"/>
      <c r="U278" s="14"/>
    </row>
    <row r="279" spans="1:21" ht="16.8" x14ac:dyDescent="0.3">
      <c r="A279" s="16" t="s">
        <v>1361</v>
      </c>
      <c r="B279" s="86">
        <v>46122</v>
      </c>
      <c r="C279" s="86" t="str">
        <f t="shared" ca="1" si="8"/>
        <v>Atrasado</v>
      </c>
      <c r="D279" s="73" t="s">
        <v>141</v>
      </c>
      <c r="E279" s="16" t="s">
        <v>277</v>
      </c>
      <c r="F279" s="16" t="s">
        <v>278</v>
      </c>
      <c r="G279" s="16" t="s">
        <v>97</v>
      </c>
      <c r="H279" s="15" t="s">
        <v>181</v>
      </c>
      <c r="I279" s="16" t="s">
        <v>1081</v>
      </c>
      <c r="J279" s="76" t="str">
        <f t="shared" si="9"/>
        <v>CP</v>
      </c>
      <c r="K279" s="134"/>
      <c r="L279" s="80" t="s">
        <v>119</v>
      </c>
      <c r="M279" s="80" t="str">
        <f>IFERROR(IF(OR(VLOOKUP(A279,Adjudicacion!A:N,14,0)=0, VLOOKUP(A279,Adjudicacion!A:N,14,0)=""), L279, VLOOKUP(A279,Adjudicacion!A:N,14,0)), L279)</f>
        <v>En Proceso</v>
      </c>
      <c r="N279" s="83" t="s">
        <v>120</v>
      </c>
      <c r="O279" s="111">
        <v>113394</v>
      </c>
      <c r="P279" s="98" t="s">
        <v>1362</v>
      </c>
      <c r="Q279" s="16" t="s">
        <v>78</v>
      </c>
      <c r="R279" s="137"/>
      <c r="S279" s="137"/>
      <c r="T279" s="137"/>
      <c r="U279" s="14"/>
    </row>
    <row r="280" spans="1:21" ht="16.8" x14ac:dyDescent="0.3">
      <c r="A280" s="16" t="s">
        <v>1363</v>
      </c>
      <c r="B280" s="86">
        <v>46125</v>
      </c>
      <c r="C280" s="86" t="str">
        <f t="shared" ca="1" si="8"/>
        <v>Concluido</v>
      </c>
      <c r="D280" s="73" t="s">
        <v>1364</v>
      </c>
      <c r="E280" s="16" t="s">
        <v>214</v>
      </c>
      <c r="F280" s="16" t="s">
        <v>553</v>
      </c>
      <c r="G280" s="16" t="s">
        <v>97</v>
      </c>
      <c r="H280" s="15" t="s">
        <v>250</v>
      </c>
      <c r="I280" s="16" t="s">
        <v>1365</v>
      </c>
      <c r="J280" s="76" t="str">
        <f t="shared" si="9"/>
        <v>CP</v>
      </c>
      <c r="K280" s="134">
        <v>6740.31</v>
      </c>
      <c r="L280" s="80" t="s">
        <v>66</v>
      </c>
      <c r="M280" s="80" t="str">
        <f>IFERROR(IF(OR(VLOOKUP(A280,Adjudicacion!A:N,14,0)=0, VLOOKUP(A280,Adjudicacion!A:N,14,0)=""), L280, VLOOKUP(A280,Adjudicacion!A:N,14,0)), L280)</f>
        <v>Concluido</v>
      </c>
      <c r="N280" s="83" t="s">
        <v>120</v>
      </c>
      <c r="O280" s="111">
        <v>295000</v>
      </c>
      <c r="P280" s="98" t="s">
        <v>1367</v>
      </c>
      <c r="Q280" s="16" t="s">
        <v>78</v>
      </c>
      <c r="R280" s="137"/>
      <c r="S280" s="137"/>
      <c r="T280" s="137"/>
      <c r="U280" s="14"/>
    </row>
    <row r="281" spans="1:21" ht="16.8" x14ac:dyDescent="0.3">
      <c r="A281" s="16" t="s">
        <v>1368</v>
      </c>
      <c r="B281" s="86">
        <v>46125</v>
      </c>
      <c r="C281" s="86" t="str">
        <f t="shared" ca="1" si="8"/>
        <v>Atrasado</v>
      </c>
      <c r="D281" s="73" t="s">
        <v>141</v>
      </c>
      <c r="E281" s="16" t="s">
        <v>277</v>
      </c>
      <c r="F281" s="16" t="s">
        <v>278</v>
      </c>
      <c r="G281" s="16" t="s">
        <v>97</v>
      </c>
      <c r="H281" s="15" t="s">
        <v>302</v>
      </c>
      <c r="I281" s="16" t="s">
        <v>303</v>
      </c>
      <c r="J281" s="76" t="str">
        <f t="shared" si="9"/>
        <v>CP</v>
      </c>
      <c r="K281" s="134"/>
      <c r="L281" s="80" t="s">
        <v>119</v>
      </c>
      <c r="M281" s="80" t="str">
        <f>IFERROR(IF(OR(VLOOKUP(A281,Adjudicacion!A:N,14,0)=0, VLOOKUP(A281,Adjudicacion!A:N,14,0)=""), L281, VLOOKUP(A281,Adjudicacion!A:N,14,0)), L281)</f>
        <v>En Proceso</v>
      </c>
      <c r="N281" s="83" t="s">
        <v>120</v>
      </c>
      <c r="O281" s="111">
        <v>15972</v>
      </c>
      <c r="P281" s="98" t="s">
        <v>1369</v>
      </c>
      <c r="Q281" s="16" t="s">
        <v>78</v>
      </c>
      <c r="R281" s="137"/>
      <c r="S281" s="137"/>
      <c r="T281" s="137"/>
      <c r="U281" s="14"/>
    </row>
    <row r="282" spans="1:21" ht="16.8" x14ac:dyDescent="0.3">
      <c r="A282" s="16" t="s">
        <v>1370</v>
      </c>
      <c r="B282" s="86">
        <v>46125</v>
      </c>
      <c r="C282" s="86" t="str">
        <f t="shared" ca="1" si="8"/>
        <v>Atrasado</v>
      </c>
      <c r="D282" s="73" t="s">
        <v>141</v>
      </c>
      <c r="E282" s="16" t="s">
        <v>277</v>
      </c>
      <c r="F282" s="16" t="s">
        <v>278</v>
      </c>
      <c r="G282" s="16" t="s">
        <v>97</v>
      </c>
      <c r="H282" s="15" t="s">
        <v>181</v>
      </c>
      <c r="I282" s="16" t="s">
        <v>1081</v>
      </c>
      <c r="J282" s="76" t="str">
        <f t="shared" si="9"/>
        <v>CP</v>
      </c>
      <c r="K282" s="134"/>
      <c r="L282" s="80" t="s">
        <v>119</v>
      </c>
      <c r="M282" s="80" t="str">
        <f>IFERROR(IF(OR(VLOOKUP(A282,Adjudicacion!A:N,14,0)=0, VLOOKUP(A282,Adjudicacion!A:N,14,0)=""), L282, VLOOKUP(A282,Adjudicacion!A:N,14,0)), L282)</f>
        <v>En Proceso</v>
      </c>
      <c r="N282" s="83" t="s">
        <v>120</v>
      </c>
      <c r="O282" s="111">
        <v>10000</v>
      </c>
      <c r="P282" s="98" t="s">
        <v>1371</v>
      </c>
      <c r="Q282" s="16" t="s">
        <v>78</v>
      </c>
      <c r="R282" s="137"/>
      <c r="S282" s="137"/>
      <c r="T282" s="137"/>
      <c r="U282" s="14"/>
    </row>
    <row r="283" spans="1:21" ht="16.8" x14ac:dyDescent="0.3">
      <c r="A283" s="16" t="s">
        <v>1372</v>
      </c>
      <c r="B283" s="86">
        <v>46125</v>
      </c>
      <c r="C283" s="86" t="str">
        <f t="shared" ca="1" si="8"/>
        <v>Atrasado</v>
      </c>
      <c r="D283" s="73" t="s">
        <v>141</v>
      </c>
      <c r="E283" s="16" t="s">
        <v>277</v>
      </c>
      <c r="F283" s="16" t="s">
        <v>278</v>
      </c>
      <c r="G283" s="16" t="s">
        <v>97</v>
      </c>
      <c r="H283" s="15" t="s">
        <v>116</v>
      </c>
      <c r="I283" s="16" t="s">
        <v>761</v>
      </c>
      <c r="J283" s="76" t="str">
        <f t="shared" si="9"/>
        <v>CP</v>
      </c>
      <c r="K283" s="134"/>
      <c r="L283" s="80" t="s">
        <v>119</v>
      </c>
      <c r="M283" s="80" t="str">
        <f>IFERROR(IF(OR(VLOOKUP(A283,Adjudicacion!A:N,14,0)=0, VLOOKUP(A283,Adjudicacion!A:N,14,0)=""), L283, VLOOKUP(A283,Adjudicacion!A:N,14,0)), L283)</f>
        <v>En Proceso</v>
      </c>
      <c r="N283" s="83" t="s">
        <v>120</v>
      </c>
      <c r="O283" s="111">
        <v>15000</v>
      </c>
      <c r="P283" s="98" t="s">
        <v>1373</v>
      </c>
      <c r="Q283" s="16" t="s">
        <v>78</v>
      </c>
      <c r="R283" s="137"/>
      <c r="S283" s="137"/>
      <c r="T283" s="137"/>
      <c r="U283" s="14"/>
    </row>
    <row r="284" spans="1:21" ht="16.8" x14ac:dyDescent="0.3">
      <c r="A284" s="139" t="s">
        <v>1374</v>
      </c>
      <c r="B284" s="86">
        <v>46125</v>
      </c>
      <c r="C284" s="86" t="str">
        <f t="shared" ca="1" si="8"/>
        <v>Atrasado</v>
      </c>
      <c r="D284" s="73" t="s">
        <v>141</v>
      </c>
      <c r="E284" s="16" t="s">
        <v>262</v>
      </c>
      <c r="F284" s="16" t="s">
        <v>215</v>
      </c>
      <c r="G284" s="16" t="s">
        <v>70</v>
      </c>
      <c r="H284" s="15" t="s">
        <v>287</v>
      </c>
      <c r="I284" s="16" t="s">
        <v>603</v>
      </c>
      <c r="J284" s="76" t="str">
        <f t="shared" si="9"/>
        <v>CP</v>
      </c>
      <c r="K284" s="134">
        <v>150647.07</v>
      </c>
      <c r="L284" s="80" t="s">
        <v>119</v>
      </c>
      <c r="M284" s="80" t="str">
        <f>IFERROR(IF(OR(VLOOKUP(A284,Adjudicacion!A:N,14,0)=0, VLOOKUP(A284,Adjudicacion!A:N,14,0)=""), L284, VLOOKUP(A284,Adjudicacion!A:N,14,0)), L284)</f>
        <v>En Proceso</v>
      </c>
      <c r="N284" s="83" t="s">
        <v>76</v>
      </c>
      <c r="O284" s="111">
        <v>484668</v>
      </c>
      <c r="P284" s="98" t="s">
        <v>1376</v>
      </c>
      <c r="Q284" s="16" t="s">
        <v>78</v>
      </c>
      <c r="R284" s="137"/>
      <c r="S284" s="137"/>
      <c r="T284" s="137"/>
      <c r="U284" s="14"/>
    </row>
    <row r="285" spans="1:21" ht="16.8" x14ac:dyDescent="0.3">
      <c r="A285" s="139" t="s">
        <v>1377</v>
      </c>
      <c r="B285" s="86">
        <v>46125</v>
      </c>
      <c r="C285" s="86" t="str">
        <f t="shared" ca="1" si="8"/>
        <v>Concluido</v>
      </c>
      <c r="D285" s="73" t="s">
        <v>141</v>
      </c>
      <c r="E285" s="16" t="s">
        <v>262</v>
      </c>
      <c r="F285" s="16" t="s">
        <v>215</v>
      </c>
      <c r="G285" s="16" t="s">
        <v>70</v>
      </c>
      <c r="H285" s="15" t="s">
        <v>71</v>
      </c>
      <c r="I285" s="16" t="s">
        <v>1378</v>
      </c>
      <c r="J285" s="76" t="str">
        <f t="shared" si="9"/>
        <v>CP</v>
      </c>
      <c r="K285" s="134">
        <v>150647.07</v>
      </c>
      <c r="L285" s="80" t="s">
        <v>66</v>
      </c>
      <c r="M285" s="80" t="str">
        <f>IFERROR(IF(OR(VLOOKUP(A285,Adjudicacion!A:N,14,0)=0, VLOOKUP(A285,Adjudicacion!A:N,14,0)=""), L285, VLOOKUP(A285,Adjudicacion!A:N,14,0)), L285)</f>
        <v>Concluido</v>
      </c>
      <c r="N285" s="83" t="s">
        <v>76</v>
      </c>
      <c r="O285" s="111">
        <v>142620</v>
      </c>
      <c r="P285" s="98" t="s">
        <v>1379</v>
      </c>
      <c r="Q285" s="16" t="s">
        <v>78</v>
      </c>
      <c r="R285" s="137"/>
      <c r="S285" s="137"/>
      <c r="T285" s="137"/>
      <c r="U285" s="14"/>
    </row>
    <row r="286" spans="1:21" ht="16.8" x14ac:dyDescent="0.3">
      <c r="A286" s="139" t="s">
        <v>1380</v>
      </c>
      <c r="B286" s="86">
        <v>46126</v>
      </c>
      <c r="C286" s="86" t="str">
        <f t="shared" ca="1" si="8"/>
        <v>Concluido</v>
      </c>
      <c r="D286" s="73" t="s">
        <v>141</v>
      </c>
      <c r="E286" s="16" t="s">
        <v>760</v>
      </c>
      <c r="F286" s="16" t="s">
        <v>215</v>
      </c>
      <c r="G286" s="16" t="s">
        <v>97</v>
      </c>
      <c r="H286" s="15" t="s">
        <v>116</v>
      </c>
      <c r="I286" s="16" t="s">
        <v>117</v>
      </c>
      <c r="J286" s="76" t="str">
        <f t="shared" si="9"/>
        <v>CP</v>
      </c>
      <c r="K286" s="134">
        <v>150647.07</v>
      </c>
      <c r="L286" s="80" t="s">
        <v>66</v>
      </c>
      <c r="M286" s="80" t="str">
        <f>IFERROR(IF(OR(VLOOKUP(A286,Adjudicacion!A:N,14,0)=0, VLOOKUP(A286,Adjudicacion!A:N,14,0)=""), L286, VLOOKUP(A286,Adjudicacion!A:N,14,0)), L286)</f>
        <v>Concluido</v>
      </c>
      <c r="N286" s="83" t="s">
        <v>120</v>
      </c>
      <c r="O286" s="111">
        <v>11000</v>
      </c>
      <c r="P286" s="98" t="s">
        <v>1381</v>
      </c>
      <c r="Q286" s="16" t="s">
        <v>78</v>
      </c>
      <c r="R286" s="137"/>
      <c r="S286" s="137"/>
      <c r="T286" s="137"/>
      <c r="U286" s="14"/>
    </row>
    <row r="287" spans="1:21" ht="16.8" x14ac:dyDescent="0.3">
      <c r="A287" s="139" t="s">
        <v>1382</v>
      </c>
      <c r="B287" s="86">
        <v>46126</v>
      </c>
      <c r="C287" s="86" t="str">
        <f t="shared" ca="1" si="8"/>
        <v>Concluido</v>
      </c>
      <c r="D287" s="73" t="s">
        <v>141</v>
      </c>
      <c r="E287" s="16" t="s">
        <v>760</v>
      </c>
      <c r="F287" s="16" t="s">
        <v>215</v>
      </c>
      <c r="G287" s="16" t="s">
        <v>70</v>
      </c>
      <c r="H287" s="15" t="s">
        <v>127</v>
      </c>
      <c r="I287" s="16" t="s">
        <v>1103</v>
      </c>
      <c r="J287" s="76" t="str">
        <f t="shared" si="9"/>
        <v>CP</v>
      </c>
      <c r="K287" s="134">
        <v>12111</v>
      </c>
      <c r="L287" s="80" t="s">
        <v>66</v>
      </c>
      <c r="M287" s="80" t="str">
        <f>IFERROR(IF(OR(VLOOKUP(A287,Adjudicacion!A:N,14,0)=0, VLOOKUP(A287,Adjudicacion!A:N,14,0)=""), L287, VLOOKUP(A287,Adjudicacion!A:N,14,0)), L287)</f>
        <v>Concluido</v>
      </c>
      <c r="N287" s="83" t="s">
        <v>76</v>
      </c>
      <c r="O287" s="111">
        <v>23781.48</v>
      </c>
      <c r="P287" s="98" t="s">
        <v>1384</v>
      </c>
      <c r="Q287" s="16" t="s">
        <v>78</v>
      </c>
      <c r="R287" s="137"/>
      <c r="S287" s="137"/>
      <c r="T287" s="137"/>
      <c r="U287" s="14"/>
    </row>
    <row r="288" spans="1:21" ht="16.8" x14ac:dyDescent="0.3">
      <c r="A288" s="139" t="s">
        <v>1385</v>
      </c>
      <c r="B288" s="86">
        <v>46126</v>
      </c>
      <c r="C288" s="86" t="str">
        <f t="shared" ca="1" si="8"/>
        <v>Atrasado</v>
      </c>
      <c r="D288" s="73" t="s">
        <v>141</v>
      </c>
      <c r="E288" s="16" t="s">
        <v>277</v>
      </c>
      <c r="F288" s="16" t="s">
        <v>278</v>
      </c>
      <c r="G288" s="16" t="s">
        <v>70</v>
      </c>
      <c r="H288" s="15" t="s">
        <v>71</v>
      </c>
      <c r="I288" s="16" t="s">
        <v>922</v>
      </c>
      <c r="J288" s="76" t="str">
        <f t="shared" si="9"/>
        <v>CP</v>
      </c>
      <c r="K288" s="134"/>
      <c r="L288" s="80" t="s">
        <v>119</v>
      </c>
      <c r="M288" s="80" t="str">
        <f>IFERROR(IF(OR(VLOOKUP(A288,Adjudicacion!A:N,14,0)=0, VLOOKUP(A288,Adjudicacion!A:N,14,0)=""), L288, VLOOKUP(A288,Adjudicacion!A:N,14,0)), L288)</f>
        <v>En Proceso</v>
      </c>
      <c r="N288" s="83" t="s">
        <v>76</v>
      </c>
      <c r="O288" s="111">
        <v>22000</v>
      </c>
      <c r="P288" s="98" t="s">
        <v>1386</v>
      </c>
      <c r="Q288" s="16" t="s">
        <v>78</v>
      </c>
      <c r="R288" s="137"/>
      <c r="S288" s="137"/>
      <c r="T288" s="137"/>
      <c r="U288" s="14"/>
    </row>
    <row r="289" spans="1:21" ht="16.8" x14ac:dyDescent="0.3">
      <c r="A289" s="139" t="s">
        <v>1387</v>
      </c>
      <c r="B289" s="86">
        <v>46126</v>
      </c>
      <c r="C289" s="86" t="str">
        <f t="shared" ca="1" si="8"/>
        <v>Atrasado</v>
      </c>
      <c r="D289" s="73" t="s">
        <v>141</v>
      </c>
      <c r="E289" s="16" t="s">
        <v>277</v>
      </c>
      <c r="F289" s="16" t="s">
        <v>278</v>
      </c>
      <c r="G289" s="16" t="s">
        <v>97</v>
      </c>
      <c r="H289" s="15" t="s">
        <v>181</v>
      </c>
      <c r="I289" s="16" t="s">
        <v>546</v>
      </c>
      <c r="J289" s="76" t="str">
        <f t="shared" si="9"/>
        <v>CP</v>
      </c>
      <c r="K289" s="134"/>
      <c r="L289" s="80" t="s">
        <v>119</v>
      </c>
      <c r="M289" s="80" t="str">
        <f>IFERROR(IF(OR(VLOOKUP(A289,Adjudicacion!A:N,14,0)=0, VLOOKUP(A289,Adjudicacion!A:N,14,0)=""), L289, VLOOKUP(A289,Adjudicacion!A:N,14,0)), L289)</f>
        <v>En Proceso</v>
      </c>
      <c r="N289" s="83" t="s">
        <v>120</v>
      </c>
      <c r="O289" s="111">
        <v>200000</v>
      </c>
      <c r="P289" s="98" t="s">
        <v>1388</v>
      </c>
      <c r="Q289" s="16" t="s">
        <v>78</v>
      </c>
      <c r="R289" s="137"/>
      <c r="S289" s="137"/>
      <c r="T289" s="137"/>
      <c r="U289" s="14"/>
    </row>
    <row r="290" spans="1:21" ht="16.8" x14ac:dyDescent="0.3">
      <c r="A290" s="139" t="s">
        <v>1389</v>
      </c>
      <c r="B290" s="86">
        <v>46126</v>
      </c>
      <c r="C290" s="86" t="str">
        <f t="shared" ca="1" si="8"/>
        <v>Atrasado</v>
      </c>
      <c r="D290" s="73" t="s">
        <v>141</v>
      </c>
      <c r="E290" s="16" t="s">
        <v>346</v>
      </c>
      <c r="F290" s="16" t="s">
        <v>1390</v>
      </c>
      <c r="G290" s="16" t="s">
        <v>97</v>
      </c>
      <c r="H290" s="15" t="s">
        <v>116</v>
      </c>
      <c r="I290" s="16" t="s">
        <v>765</v>
      </c>
      <c r="J290" s="76" t="str">
        <f t="shared" si="9"/>
        <v>LPNP</v>
      </c>
      <c r="K290" s="134"/>
      <c r="L290" s="80" t="s">
        <v>119</v>
      </c>
      <c r="M290" s="80" t="str">
        <f>IFERROR(IF(OR(VLOOKUP(A290,Adjudicacion!A:N,14,0)=0, VLOOKUP(A290,Adjudicacion!A:N,14,0)=""), L290, VLOOKUP(A290,Adjudicacion!A:N,14,0)), L290)</f>
        <v>En Proceso</v>
      </c>
      <c r="N290" s="83" t="s">
        <v>120</v>
      </c>
      <c r="O290" s="111">
        <v>10000000</v>
      </c>
      <c r="P290" s="98" t="s">
        <v>1391</v>
      </c>
      <c r="Q290" s="16" t="s">
        <v>78</v>
      </c>
      <c r="R290" s="137"/>
      <c r="S290" s="137"/>
      <c r="T290" s="137"/>
      <c r="U290" s="14"/>
    </row>
    <row r="291" spans="1:21" ht="16.8" x14ac:dyDescent="0.3">
      <c r="A291" s="139" t="s">
        <v>1392</v>
      </c>
      <c r="B291" s="86">
        <v>46126</v>
      </c>
      <c r="C291" s="86" t="str">
        <f t="shared" ca="1" si="8"/>
        <v>Atrasado</v>
      </c>
      <c r="D291" s="73" t="s">
        <v>141</v>
      </c>
      <c r="E291" s="16" t="s">
        <v>346</v>
      </c>
      <c r="F291" s="16" t="s">
        <v>833</v>
      </c>
      <c r="G291" s="16" t="s">
        <v>97</v>
      </c>
      <c r="H291" s="15" t="s">
        <v>116</v>
      </c>
      <c r="I291" s="16" t="s">
        <v>117</v>
      </c>
      <c r="J291" s="76" t="str">
        <f t="shared" si="9"/>
        <v>LPNP</v>
      </c>
      <c r="K291" s="134"/>
      <c r="L291" s="80" t="s">
        <v>119</v>
      </c>
      <c r="M291" s="80" t="str">
        <f>IFERROR(IF(OR(VLOOKUP(A291,Adjudicacion!A:N,14,0)=0, VLOOKUP(A291,Adjudicacion!A:N,14,0)=""), L291, VLOOKUP(A291,Adjudicacion!A:N,14,0)), L291)</f>
        <v>En Proceso</v>
      </c>
      <c r="N291" s="83" t="s">
        <v>120</v>
      </c>
      <c r="O291" s="111">
        <v>10000000</v>
      </c>
      <c r="P291" s="98" t="s">
        <v>1393</v>
      </c>
      <c r="Q291" s="16" t="s">
        <v>78</v>
      </c>
      <c r="R291" s="137"/>
      <c r="S291" s="137"/>
      <c r="T291" s="137"/>
      <c r="U291" s="14"/>
    </row>
    <row r="292" spans="1:21" ht="16.8" x14ac:dyDescent="0.3">
      <c r="A292" s="139" t="s">
        <v>1394</v>
      </c>
      <c r="B292" s="86">
        <v>46126</v>
      </c>
      <c r="C292" s="86" t="str">
        <f t="shared" ca="1" si="8"/>
        <v>Atrasado</v>
      </c>
      <c r="D292" s="73" t="s">
        <v>141</v>
      </c>
      <c r="E292" s="16" t="s">
        <v>346</v>
      </c>
      <c r="F292" s="16" t="s">
        <v>833</v>
      </c>
      <c r="G292" s="16" t="s">
        <v>97</v>
      </c>
      <c r="H292" s="15" t="s">
        <v>116</v>
      </c>
      <c r="I292" s="16" t="s">
        <v>761</v>
      </c>
      <c r="J292" s="76" t="str">
        <f t="shared" si="9"/>
        <v>IRP</v>
      </c>
      <c r="K292" s="134"/>
      <c r="L292" s="80" t="s">
        <v>119</v>
      </c>
      <c r="M292" s="80" t="str">
        <f>IFERROR(IF(OR(VLOOKUP(A292,Adjudicacion!A:N,14,0)=0, VLOOKUP(A292,Adjudicacion!A:N,14,0)=""), L292, VLOOKUP(A292,Adjudicacion!A:N,14,0)), L292)</f>
        <v>En Proceso</v>
      </c>
      <c r="N292" s="83" t="s">
        <v>120</v>
      </c>
      <c r="O292" s="111">
        <v>1400000</v>
      </c>
      <c r="P292" s="98" t="s">
        <v>1395</v>
      </c>
      <c r="Q292" s="16" t="s">
        <v>78</v>
      </c>
      <c r="R292" s="137"/>
      <c r="S292" s="137"/>
      <c r="T292" s="137"/>
      <c r="U292" s="14"/>
    </row>
    <row r="293" spans="1:21" ht="16.8" x14ac:dyDescent="0.3">
      <c r="A293" s="139" t="s">
        <v>1396</v>
      </c>
      <c r="B293" s="86">
        <v>46126</v>
      </c>
      <c r="C293" s="86" t="str">
        <f t="shared" ca="1" si="8"/>
        <v>Atrasado</v>
      </c>
      <c r="D293" s="73" t="s">
        <v>141</v>
      </c>
      <c r="E293" s="16" t="s">
        <v>346</v>
      </c>
      <c r="F293" s="16" t="s">
        <v>1349</v>
      </c>
      <c r="G293" s="16" t="s">
        <v>97</v>
      </c>
      <c r="H293" s="15" t="s">
        <v>116</v>
      </c>
      <c r="I293" s="16" t="s">
        <v>698</v>
      </c>
      <c r="J293" s="76" t="str">
        <f t="shared" si="9"/>
        <v>IRP</v>
      </c>
      <c r="K293" s="134"/>
      <c r="L293" s="80" t="s">
        <v>119</v>
      </c>
      <c r="M293" s="80" t="str">
        <f>IFERROR(IF(OR(VLOOKUP(A293,Adjudicacion!A:N,14,0)=0, VLOOKUP(A293,Adjudicacion!A:N,14,0)=""), L293, VLOOKUP(A293,Adjudicacion!A:N,14,0)), L293)</f>
        <v>En Proceso</v>
      </c>
      <c r="N293" s="83" t="s">
        <v>120</v>
      </c>
      <c r="O293" s="111">
        <v>1500000</v>
      </c>
      <c r="P293" s="98" t="s">
        <v>1397</v>
      </c>
      <c r="Q293" s="16" t="s">
        <v>78</v>
      </c>
      <c r="R293" s="137"/>
      <c r="S293" s="137"/>
      <c r="T293" s="137"/>
      <c r="U293" s="14"/>
    </row>
    <row r="294" spans="1:21" ht="16.8" x14ac:dyDescent="0.3">
      <c r="A294" s="139" t="s">
        <v>1398</v>
      </c>
      <c r="B294" s="86">
        <v>46126</v>
      </c>
      <c r="C294" s="86" t="str">
        <f t="shared" ca="1" si="8"/>
        <v>Atrasado</v>
      </c>
      <c r="D294" s="73" t="s">
        <v>141</v>
      </c>
      <c r="E294" s="16" t="s">
        <v>262</v>
      </c>
      <c r="F294" s="16" t="s">
        <v>215</v>
      </c>
      <c r="G294" s="16" t="s">
        <v>97</v>
      </c>
      <c r="H294" s="15" t="s">
        <v>632</v>
      </c>
      <c r="I294" s="16" t="s">
        <v>1056</v>
      </c>
      <c r="J294" s="76" t="str">
        <f t="shared" si="9"/>
        <v>CP</v>
      </c>
      <c r="K294" s="134"/>
      <c r="L294" s="80" t="s">
        <v>119</v>
      </c>
      <c r="M294" s="80" t="str">
        <f>IFERROR(IF(OR(VLOOKUP(A294,Adjudicacion!A:N,14,0)=0, VLOOKUP(A294,Adjudicacion!A:N,14,0)=""), L294, VLOOKUP(A294,Adjudicacion!A:N,14,0)), L294)</f>
        <v>En Proceso</v>
      </c>
      <c r="N294" s="83" t="s">
        <v>120</v>
      </c>
      <c r="O294" s="111">
        <v>495000</v>
      </c>
      <c r="P294" s="98" t="s">
        <v>1399</v>
      </c>
      <c r="Q294" s="16" t="s">
        <v>78</v>
      </c>
      <c r="R294" s="137"/>
      <c r="S294" s="137"/>
      <c r="T294" s="137"/>
      <c r="U294" s="14"/>
    </row>
    <row r="295" spans="1:21" ht="16.8" x14ac:dyDescent="0.3">
      <c r="A295" s="139" t="s">
        <v>1400</v>
      </c>
      <c r="B295" s="86">
        <v>46126</v>
      </c>
      <c r="C295" s="86" t="str">
        <f t="shared" ca="1" si="8"/>
        <v>Atrasado</v>
      </c>
      <c r="D295" s="73" t="s">
        <v>141</v>
      </c>
      <c r="E295" s="16" t="s">
        <v>262</v>
      </c>
      <c r="F295" s="16" t="s">
        <v>215</v>
      </c>
      <c r="G295" s="16" t="s">
        <v>97</v>
      </c>
      <c r="H295" s="15" t="s">
        <v>181</v>
      </c>
      <c r="I295" s="16" t="s">
        <v>1401</v>
      </c>
      <c r="J295" s="76" t="str">
        <f t="shared" si="9"/>
        <v>CP</v>
      </c>
      <c r="K295" s="134"/>
      <c r="L295" s="80" t="s">
        <v>119</v>
      </c>
      <c r="M295" s="80" t="str">
        <f>IFERROR(IF(OR(VLOOKUP(A295,Adjudicacion!A:N,14,0)=0, VLOOKUP(A295,Adjudicacion!A:N,14,0)=""), L295, VLOOKUP(A295,Adjudicacion!A:N,14,0)), L295)</f>
        <v>En Proceso</v>
      </c>
      <c r="N295" s="83" t="s">
        <v>120</v>
      </c>
      <c r="O295" s="111">
        <v>580000</v>
      </c>
      <c r="P295" s="98" t="s">
        <v>1402</v>
      </c>
      <c r="Q295" s="16" t="s">
        <v>78</v>
      </c>
      <c r="R295" s="137"/>
      <c r="S295" s="137"/>
      <c r="T295" s="137"/>
      <c r="U295" s="14"/>
    </row>
    <row r="296" spans="1:21" ht="16.8" x14ac:dyDescent="0.3">
      <c r="A296" s="139" t="s">
        <v>1403</v>
      </c>
      <c r="B296" s="86">
        <v>46126</v>
      </c>
      <c r="C296" s="86" t="str">
        <f t="shared" ca="1" si="8"/>
        <v>Atrasado</v>
      </c>
      <c r="D296" s="73" t="s">
        <v>141</v>
      </c>
      <c r="E296" s="16" t="s">
        <v>214</v>
      </c>
      <c r="F296" s="16" t="s">
        <v>1404</v>
      </c>
      <c r="G296" s="16" t="s">
        <v>97</v>
      </c>
      <c r="H296" s="15" t="s">
        <v>116</v>
      </c>
      <c r="I296" s="16" t="s">
        <v>765</v>
      </c>
      <c r="J296" s="76" t="str">
        <f t="shared" si="9"/>
        <v/>
      </c>
      <c r="K296" s="134"/>
      <c r="L296" s="80" t="s">
        <v>119</v>
      </c>
      <c r="M296" s="80" t="str">
        <f>IFERROR(IF(OR(VLOOKUP(A296,Adjudicacion!A:N,14,0)=0, VLOOKUP(A296,Adjudicacion!A:N,14,0)=""), L296, VLOOKUP(A296,Adjudicacion!A:N,14,0)), L296)</f>
        <v>En Proceso</v>
      </c>
      <c r="N296" s="83" t="s">
        <v>120</v>
      </c>
      <c r="O296" s="153"/>
      <c r="P296" s="98" t="s">
        <v>1405</v>
      </c>
      <c r="Q296" s="16" t="s">
        <v>78</v>
      </c>
      <c r="R296" s="137"/>
      <c r="S296" s="137"/>
      <c r="T296" s="137"/>
      <c r="U296" s="14"/>
    </row>
    <row r="297" spans="1:21" ht="16.8" x14ac:dyDescent="0.3">
      <c r="A297" s="139" t="s">
        <v>1406</v>
      </c>
      <c r="B297" s="86">
        <v>46126</v>
      </c>
      <c r="C297" s="86" t="str">
        <f t="shared" ca="1" si="8"/>
        <v>Rechazado</v>
      </c>
      <c r="D297" s="73" t="s">
        <v>141</v>
      </c>
      <c r="E297" s="16" t="s">
        <v>214</v>
      </c>
      <c r="F297" s="16" t="s">
        <v>553</v>
      </c>
      <c r="G297" s="16" t="s">
        <v>97</v>
      </c>
      <c r="H297" s="15" t="s">
        <v>302</v>
      </c>
      <c r="I297" s="16" t="s">
        <v>306</v>
      </c>
      <c r="J297" s="76" t="str">
        <f t="shared" si="9"/>
        <v/>
      </c>
      <c r="K297" s="134"/>
      <c r="L297" s="80" t="s">
        <v>133</v>
      </c>
      <c r="M297" s="80" t="str">
        <f>IFERROR(IF(OR(VLOOKUP(A297,Adjudicacion!A:N,14,0)=0, VLOOKUP(A297,Adjudicacion!A:N,14,0)=""), L297, VLOOKUP(A297,Adjudicacion!A:N,14,0)), L297)</f>
        <v>Rechazado</v>
      </c>
      <c r="N297" s="83" t="s">
        <v>120</v>
      </c>
      <c r="O297" s="153"/>
      <c r="P297" s="98" t="s">
        <v>1407</v>
      </c>
      <c r="Q297" s="16" t="s">
        <v>78</v>
      </c>
      <c r="R297" s="137"/>
      <c r="S297" s="137"/>
      <c r="T297" s="137"/>
      <c r="U297" s="14"/>
    </row>
    <row r="298" spans="1:21" ht="16.8" x14ac:dyDescent="0.3">
      <c r="A298" s="139" t="s">
        <v>1408</v>
      </c>
      <c r="B298" s="86">
        <v>46126</v>
      </c>
      <c r="C298" s="86" t="str">
        <f t="shared" ca="1" si="8"/>
        <v>Atrasado</v>
      </c>
      <c r="D298" s="73" t="s">
        <v>141</v>
      </c>
      <c r="E298" s="16" t="s">
        <v>214</v>
      </c>
      <c r="F298" s="16" t="s">
        <v>553</v>
      </c>
      <c r="G298" s="16" t="s">
        <v>97</v>
      </c>
      <c r="H298" s="15" t="s">
        <v>309</v>
      </c>
      <c r="I298" s="16" t="s">
        <v>310</v>
      </c>
      <c r="J298" s="76" t="str">
        <f t="shared" si="9"/>
        <v>IRP</v>
      </c>
      <c r="K298" s="134"/>
      <c r="L298" s="80" t="s">
        <v>119</v>
      </c>
      <c r="M298" s="80" t="str">
        <f>IFERROR(IF(OR(VLOOKUP(A298,Adjudicacion!A:N,14,0)=0, VLOOKUP(A298,Adjudicacion!A:N,14,0)=""), L298, VLOOKUP(A298,Adjudicacion!A:N,14,0)), L298)</f>
        <v>En Proceso</v>
      </c>
      <c r="N298" s="83" t="s">
        <v>120</v>
      </c>
      <c r="O298" s="153">
        <v>590580.04</v>
      </c>
      <c r="P298" s="98" t="s">
        <v>1409</v>
      </c>
      <c r="Q298" s="16" t="s">
        <v>78</v>
      </c>
      <c r="R298" s="137"/>
      <c r="S298" s="137"/>
      <c r="T298" s="137"/>
      <c r="U298" s="14"/>
    </row>
    <row r="299" spans="1:21" ht="16.8" x14ac:dyDescent="0.3">
      <c r="A299" s="139" t="s">
        <v>1410</v>
      </c>
      <c r="B299" s="86">
        <v>46126</v>
      </c>
      <c r="C299" s="86" t="str">
        <f t="shared" ca="1" si="8"/>
        <v>Atrasado</v>
      </c>
      <c r="D299" s="73" t="s">
        <v>141</v>
      </c>
      <c r="E299" s="16" t="s">
        <v>214</v>
      </c>
      <c r="F299" s="16" t="s">
        <v>553</v>
      </c>
      <c r="G299" s="16" t="s">
        <v>136</v>
      </c>
      <c r="H299" s="15" t="s">
        <v>168</v>
      </c>
      <c r="I299" s="16" t="s">
        <v>647</v>
      </c>
      <c r="J299" s="76" t="str">
        <f t="shared" si="9"/>
        <v/>
      </c>
      <c r="K299" s="134"/>
      <c r="L299" s="80" t="s">
        <v>119</v>
      </c>
      <c r="M299" s="80" t="str">
        <f>IFERROR(IF(OR(VLOOKUP(A299,Adjudicacion!A:N,14,0)=0, VLOOKUP(A299,Adjudicacion!A:N,14,0)=""), L299, VLOOKUP(A299,Adjudicacion!A:N,14,0)), L299)</f>
        <v>En Proceso</v>
      </c>
      <c r="N299" s="83" t="s">
        <v>120</v>
      </c>
      <c r="O299" s="153"/>
      <c r="P299" s="98" t="s">
        <v>1411</v>
      </c>
      <c r="Q299" s="16" t="s">
        <v>78</v>
      </c>
      <c r="R299" s="137"/>
      <c r="S299" s="137"/>
      <c r="T299" s="137"/>
      <c r="U299" s="14"/>
    </row>
    <row r="300" spans="1:21" ht="16.8" x14ac:dyDescent="0.3">
      <c r="A300" s="139" t="s">
        <v>1412</v>
      </c>
      <c r="B300" s="86">
        <v>46126</v>
      </c>
      <c r="C300" s="86" t="str">
        <f t="shared" ca="1" si="8"/>
        <v>Atrasado</v>
      </c>
      <c r="D300" s="73" t="s">
        <v>141</v>
      </c>
      <c r="E300" s="16" t="s">
        <v>214</v>
      </c>
      <c r="F300" s="16" t="s">
        <v>553</v>
      </c>
      <c r="G300" s="16" t="s">
        <v>136</v>
      </c>
      <c r="H300" s="15" t="s">
        <v>168</v>
      </c>
      <c r="I300" s="16" t="s">
        <v>829</v>
      </c>
      <c r="J300" s="76" t="str">
        <f t="shared" si="9"/>
        <v/>
      </c>
      <c r="K300" s="134"/>
      <c r="L300" s="80" t="s">
        <v>119</v>
      </c>
      <c r="M300" s="80" t="str">
        <f>IFERROR(IF(OR(VLOOKUP(A300,Adjudicacion!A:N,14,0)=0, VLOOKUP(A300,Adjudicacion!A:N,14,0)=""), L300, VLOOKUP(A300,Adjudicacion!A:N,14,0)), L300)</f>
        <v>En Proceso</v>
      </c>
      <c r="N300" s="83" t="s">
        <v>120</v>
      </c>
      <c r="O300" s="153"/>
      <c r="P300" s="98" t="s">
        <v>1413</v>
      </c>
      <c r="Q300" s="16" t="s">
        <v>78</v>
      </c>
      <c r="R300" s="137"/>
      <c r="S300" s="137"/>
      <c r="T300" s="137"/>
      <c r="U300" s="14"/>
    </row>
    <row r="301" spans="1:21" ht="16.8" x14ac:dyDescent="0.3">
      <c r="A301" s="139" t="s">
        <v>1414</v>
      </c>
      <c r="B301" s="86">
        <v>46126</v>
      </c>
      <c r="C301" s="86" t="str">
        <f t="shared" ca="1" si="8"/>
        <v>Atrasado</v>
      </c>
      <c r="D301" s="73" t="s">
        <v>141</v>
      </c>
      <c r="E301" s="16" t="s">
        <v>214</v>
      </c>
      <c r="F301" s="16" t="s">
        <v>553</v>
      </c>
      <c r="G301" s="16" t="s">
        <v>97</v>
      </c>
      <c r="H301" s="15" t="s">
        <v>116</v>
      </c>
      <c r="I301" s="16" t="s">
        <v>117</v>
      </c>
      <c r="J301" s="76" t="str">
        <f t="shared" si="9"/>
        <v>LPNP</v>
      </c>
      <c r="K301" s="134"/>
      <c r="L301" s="80" t="s">
        <v>119</v>
      </c>
      <c r="M301" s="80" t="str">
        <f>IFERROR(IF(OR(VLOOKUP(A301,Adjudicacion!A:N,14,0)=0, VLOOKUP(A301,Adjudicacion!A:N,14,0)=""), L301, VLOOKUP(A301,Adjudicacion!A:N,14,0)), L301)</f>
        <v>En Proceso</v>
      </c>
      <c r="N301" s="83" t="s">
        <v>120</v>
      </c>
      <c r="O301" s="153">
        <v>25804952</v>
      </c>
      <c r="P301" s="150" t="s">
        <v>1415</v>
      </c>
      <c r="Q301" s="16" t="s">
        <v>78</v>
      </c>
      <c r="R301" s="137"/>
      <c r="S301" s="137"/>
      <c r="T301" s="137"/>
      <c r="U301" s="14"/>
    </row>
    <row r="302" spans="1:21" ht="16.8" x14ac:dyDescent="0.4">
      <c r="A302" s="139" t="s">
        <v>1416</v>
      </c>
      <c r="B302" s="86">
        <v>46126</v>
      </c>
      <c r="C302" s="86" t="str">
        <f t="shared" ca="1" si="8"/>
        <v>Atrasado</v>
      </c>
      <c r="D302" s="73" t="s">
        <v>141</v>
      </c>
      <c r="E302" s="16" t="s">
        <v>214</v>
      </c>
      <c r="F302" s="16" t="s">
        <v>553</v>
      </c>
      <c r="G302" s="16" t="s">
        <v>97</v>
      </c>
      <c r="H302" s="15" t="s">
        <v>116</v>
      </c>
      <c r="I302" s="16" t="s">
        <v>761</v>
      </c>
      <c r="J302" s="76" t="str">
        <f t="shared" si="9"/>
        <v>IRP</v>
      </c>
      <c r="K302" s="134"/>
      <c r="L302" s="80" t="s">
        <v>119</v>
      </c>
      <c r="M302" s="80" t="str">
        <f>IFERROR(IF(OR(VLOOKUP(A302,Adjudicacion!A:N,14,0)=0, VLOOKUP(A302,Adjudicacion!A:N,14,0)=""), L302, VLOOKUP(A302,Adjudicacion!A:N,14,0)), L302)</f>
        <v>En Proceso</v>
      </c>
      <c r="N302" s="83" t="s">
        <v>120</v>
      </c>
      <c r="O302" s="153">
        <v>1543530</v>
      </c>
      <c r="P302" s="151" t="s">
        <v>1417</v>
      </c>
      <c r="Q302" s="16" t="s">
        <v>78</v>
      </c>
      <c r="R302" s="137"/>
      <c r="S302" s="137"/>
      <c r="T302" s="137"/>
      <c r="U302" s="14"/>
    </row>
    <row r="303" spans="1:21" ht="16.8" x14ac:dyDescent="0.4">
      <c r="A303" s="139" t="s">
        <v>1418</v>
      </c>
      <c r="B303" s="86">
        <v>46126</v>
      </c>
      <c r="C303" s="86" t="str">
        <f t="shared" ca="1" si="8"/>
        <v>Atrasado</v>
      </c>
      <c r="D303" s="73" t="s">
        <v>141</v>
      </c>
      <c r="E303" s="16" t="s">
        <v>214</v>
      </c>
      <c r="F303" s="16" t="s">
        <v>553</v>
      </c>
      <c r="G303" s="16" t="s">
        <v>97</v>
      </c>
      <c r="H303" s="15" t="s">
        <v>116</v>
      </c>
      <c r="I303" s="16" t="s">
        <v>765</v>
      </c>
      <c r="J303" s="76" t="str">
        <f t="shared" si="9"/>
        <v/>
      </c>
      <c r="K303" s="169"/>
      <c r="L303" s="80" t="s">
        <v>119</v>
      </c>
      <c r="M303" s="80" t="str">
        <f>IFERROR(IF(OR(VLOOKUP(A303,Adjudicacion!A:N,14,0)=0, VLOOKUP(A303,Adjudicacion!A:N,14,0)=""), L303, VLOOKUP(A303,Adjudicacion!A:N,14,0)), L303)</f>
        <v>En Proceso</v>
      </c>
      <c r="N303" s="83" t="s">
        <v>120</v>
      </c>
      <c r="O303" s="153"/>
      <c r="P303" s="152" t="s">
        <v>1419</v>
      </c>
      <c r="Q303" s="16" t="s">
        <v>78</v>
      </c>
      <c r="R303" s="137"/>
      <c r="S303" s="137"/>
      <c r="T303" s="137"/>
      <c r="U303" s="16"/>
    </row>
    <row r="304" spans="1:21" ht="16.8" x14ac:dyDescent="0.4">
      <c r="A304" s="139" t="s">
        <v>1420</v>
      </c>
      <c r="B304" s="86">
        <v>46126</v>
      </c>
      <c r="C304" s="86" t="str">
        <f t="shared" ca="1" si="8"/>
        <v>Atrasado</v>
      </c>
      <c r="D304" s="73" t="s">
        <v>141</v>
      </c>
      <c r="E304" s="16" t="s">
        <v>214</v>
      </c>
      <c r="F304" s="16" t="s">
        <v>553</v>
      </c>
      <c r="G304" s="16" t="s">
        <v>97</v>
      </c>
      <c r="H304" s="15" t="s">
        <v>116</v>
      </c>
      <c r="I304" s="16" t="s">
        <v>698</v>
      </c>
      <c r="J304" s="76" t="str">
        <f t="shared" si="9"/>
        <v>LPNP</v>
      </c>
      <c r="K304" s="134"/>
      <c r="L304" s="80" t="s">
        <v>119</v>
      </c>
      <c r="M304" s="80" t="str">
        <f>IFERROR(IF(OR(VLOOKUP(A304,Adjudicacion!A:N,14,0)=0, VLOOKUP(A304,Adjudicacion!A:N,14,0)=""), L304, VLOOKUP(A304,Adjudicacion!A:N,14,0)), L304)</f>
        <v>En Proceso</v>
      </c>
      <c r="N304" s="83" t="s">
        <v>120</v>
      </c>
      <c r="O304" s="153">
        <v>2671662.64</v>
      </c>
      <c r="P304" s="151" t="s">
        <v>1421</v>
      </c>
      <c r="Q304" s="16" t="s">
        <v>78</v>
      </c>
      <c r="R304" s="137"/>
      <c r="S304" s="137"/>
      <c r="T304" s="137"/>
      <c r="U304" s="14"/>
    </row>
    <row r="305" spans="1:21" ht="16.8" x14ac:dyDescent="0.4">
      <c r="A305" s="139" t="s">
        <v>1422</v>
      </c>
      <c r="B305" s="86">
        <v>46126</v>
      </c>
      <c r="C305" s="86" t="str">
        <f t="shared" ca="1" si="8"/>
        <v>Atrasado</v>
      </c>
      <c r="D305" s="73" t="s">
        <v>141</v>
      </c>
      <c r="E305" s="16" t="s">
        <v>214</v>
      </c>
      <c r="F305" s="16" t="s">
        <v>553</v>
      </c>
      <c r="G305" s="16" t="s">
        <v>97</v>
      </c>
      <c r="H305" s="15" t="s">
        <v>250</v>
      </c>
      <c r="I305" s="16" t="s">
        <v>251</v>
      </c>
      <c r="J305" s="76" t="str">
        <f t="shared" si="9"/>
        <v/>
      </c>
      <c r="K305" s="134"/>
      <c r="L305" s="80" t="s">
        <v>119</v>
      </c>
      <c r="M305" s="80" t="str">
        <f>IFERROR(IF(OR(VLOOKUP(A305,Adjudicacion!A:N,14,0)=0, VLOOKUP(A305,Adjudicacion!A:N,14,0)=""), L305, VLOOKUP(A305,Adjudicacion!A:N,14,0)), L305)</f>
        <v>En Proceso</v>
      </c>
      <c r="N305" s="83" t="s">
        <v>120</v>
      </c>
      <c r="O305" s="153"/>
      <c r="P305" s="152" t="s">
        <v>1423</v>
      </c>
      <c r="Q305" s="16" t="s">
        <v>78</v>
      </c>
      <c r="R305" s="137"/>
      <c r="S305" s="137"/>
      <c r="T305" s="137"/>
      <c r="U305" s="14"/>
    </row>
    <row r="306" spans="1:21" ht="16.8" x14ac:dyDescent="0.4">
      <c r="A306" s="139" t="s">
        <v>1424</v>
      </c>
      <c r="B306" s="86">
        <v>46126</v>
      </c>
      <c r="C306" s="86" t="str">
        <f t="shared" ca="1" si="8"/>
        <v>Atrasado</v>
      </c>
      <c r="D306" s="73" t="s">
        <v>141</v>
      </c>
      <c r="E306" s="16" t="s">
        <v>214</v>
      </c>
      <c r="F306" s="16" t="s">
        <v>553</v>
      </c>
      <c r="G306" s="16" t="s">
        <v>97</v>
      </c>
      <c r="H306" s="15" t="s">
        <v>181</v>
      </c>
      <c r="I306" s="16" t="s">
        <v>546</v>
      </c>
      <c r="J306" s="76" t="str">
        <f t="shared" si="9"/>
        <v>LPNP</v>
      </c>
      <c r="K306" s="134"/>
      <c r="L306" s="80" t="s">
        <v>119</v>
      </c>
      <c r="M306" s="80" t="str">
        <f>IFERROR(IF(OR(VLOOKUP(A306,Adjudicacion!A:N,14,0)=0, VLOOKUP(A306,Adjudicacion!A:N,14,0)=""), L306, VLOOKUP(A306,Adjudicacion!A:N,14,0)), L306)</f>
        <v>En Proceso</v>
      </c>
      <c r="N306" s="83" t="s">
        <v>120</v>
      </c>
      <c r="O306" s="153">
        <v>4031095.6</v>
      </c>
      <c r="P306" s="151" t="s">
        <v>1425</v>
      </c>
      <c r="Q306" s="16" t="s">
        <v>78</v>
      </c>
      <c r="R306" s="137"/>
      <c r="S306" s="137"/>
      <c r="T306" s="137"/>
      <c r="U306" s="14"/>
    </row>
    <row r="307" spans="1:21" ht="16.8" x14ac:dyDescent="0.4">
      <c r="A307" s="139" t="s">
        <v>1426</v>
      </c>
      <c r="B307" s="86">
        <v>46126</v>
      </c>
      <c r="C307" s="86" t="str">
        <f t="shared" ca="1" si="8"/>
        <v>Atrasado</v>
      </c>
      <c r="D307" s="73" t="s">
        <v>141</v>
      </c>
      <c r="E307" s="16" t="s">
        <v>214</v>
      </c>
      <c r="F307" s="16" t="s">
        <v>553</v>
      </c>
      <c r="G307" s="16" t="s">
        <v>97</v>
      </c>
      <c r="H307" s="15" t="s">
        <v>181</v>
      </c>
      <c r="I307" s="16" t="s">
        <v>1081</v>
      </c>
      <c r="J307" s="76" t="str">
        <f t="shared" si="9"/>
        <v/>
      </c>
      <c r="K307" s="134"/>
      <c r="L307" s="80" t="s">
        <v>119</v>
      </c>
      <c r="M307" s="80" t="str">
        <f>IFERROR(IF(OR(VLOOKUP(A307,Adjudicacion!A:N,14,0)=0, VLOOKUP(A307,Adjudicacion!A:N,14,0)=""), L307, VLOOKUP(A307,Adjudicacion!A:N,14,0)), L307)</f>
        <v>En Proceso</v>
      </c>
      <c r="N307" s="83" t="s">
        <v>120</v>
      </c>
      <c r="O307" s="153"/>
      <c r="P307" s="152" t="s">
        <v>1427</v>
      </c>
      <c r="Q307" s="16" t="s">
        <v>78</v>
      </c>
      <c r="R307" s="137"/>
      <c r="S307" s="137"/>
      <c r="T307" s="137"/>
      <c r="U307" s="14"/>
    </row>
    <row r="308" spans="1:21" ht="16.8" x14ac:dyDescent="0.4">
      <c r="A308" s="139" t="s">
        <v>1428</v>
      </c>
      <c r="B308" s="86">
        <v>46126</v>
      </c>
      <c r="C308" s="86" t="str">
        <f t="shared" ca="1" si="8"/>
        <v>Rechazado</v>
      </c>
      <c r="D308" s="73" t="s">
        <v>141</v>
      </c>
      <c r="E308" s="16" t="s">
        <v>214</v>
      </c>
      <c r="F308" s="16" t="s">
        <v>553</v>
      </c>
      <c r="G308" s="16" t="s">
        <v>97</v>
      </c>
      <c r="H308" s="15" t="s">
        <v>302</v>
      </c>
      <c r="I308" s="16" t="s">
        <v>306</v>
      </c>
      <c r="J308" s="76" t="str">
        <f t="shared" si="9"/>
        <v/>
      </c>
      <c r="K308" s="134"/>
      <c r="L308" s="80" t="s">
        <v>133</v>
      </c>
      <c r="M308" s="80" t="str">
        <f>IFERROR(IF(OR(VLOOKUP(A308,Adjudicacion!A:N,14,0)=0, VLOOKUP(A308,Adjudicacion!A:N,14,0)=""), L308, VLOOKUP(A308,Adjudicacion!A:N,14,0)), L308)</f>
        <v>Rechazado</v>
      </c>
      <c r="N308" s="83" t="s">
        <v>120</v>
      </c>
      <c r="O308" s="153"/>
      <c r="P308" s="151" t="s">
        <v>1429</v>
      </c>
      <c r="Q308" s="16" t="s">
        <v>78</v>
      </c>
      <c r="R308" s="137"/>
      <c r="S308" s="137"/>
      <c r="T308" s="137"/>
      <c r="U308" s="14"/>
    </row>
    <row r="309" spans="1:21" ht="16.8" x14ac:dyDescent="0.3">
      <c r="A309" s="139" t="s">
        <v>1430</v>
      </c>
      <c r="B309" s="86">
        <v>46126</v>
      </c>
      <c r="C309" s="86" t="str">
        <f t="shared" ca="1" si="8"/>
        <v>Atrasado</v>
      </c>
      <c r="D309" s="73" t="s">
        <v>141</v>
      </c>
      <c r="E309" s="16" t="s">
        <v>214</v>
      </c>
      <c r="F309" s="16" t="s">
        <v>553</v>
      </c>
      <c r="G309" s="16" t="s">
        <v>97</v>
      </c>
      <c r="H309" s="15" t="s">
        <v>309</v>
      </c>
      <c r="I309" s="16" t="s">
        <v>1353</v>
      </c>
      <c r="J309" s="76" t="str">
        <f t="shared" si="9"/>
        <v/>
      </c>
      <c r="K309" s="134"/>
      <c r="L309" s="80" t="s">
        <v>119</v>
      </c>
      <c r="M309" s="80" t="str">
        <f>IFERROR(IF(OR(VLOOKUP(A309,Adjudicacion!A:N,14,0)=0, VLOOKUP(A309,Adjudicacion!A:N,14,0)=""), L309, VLOOKUP(A309,Adjudicacion!A:N,14,0)), L309)</f>
        <v>En Proceso</v>
      </c>
      <c r="N309" s="83" t="s">
        <v>120</v>
      </c>
      <c r="O309" s="153"/>
      <c r="P309" s="98" t="s">
        <v>1431</v>
      </c>
      <c r="Q309" s="16" t="s">
        <v>78</v>
      </c>
      <c r="R309" s="137"/>
      <c r="S309" s="137"/>
      <c r="T309" s="137"/>
      <c r="U309" s="14"/>
    </row>
    <row r="310" spans="1:21" ht="16.8" x14ac:dyDescent="0.3">
      <c r="A310" s="139" t="s">
        <v>1432</v>
      </c>
      <c r="B310" s="86">
        <v>46126</v>
      </c>
      <c r="C310" s="86" t="str">
        <f t="shared" ca="1" si="8"/>
        <v>Atrasado</v>
      </c>
      <c r="D310" s="73" t="s">
        <v>141</v>
      </c>
      <c r="E310" s="16" t="s">
        <v>214</v>
      </c>
      <c r="F310" s="16" t="s">
        <v>553</v>
      </c>
      <c r="G310" s="16" t="s">
        <v>97</v>
      </c>
      <c r="H310" s="15" t="s">
        <v>309</v>
      </c>
      <c r="I310" s="16" t="s">
        <v>310</v>
      </c>
      <c r="J310" s="76" t="str">
        <f t="shared" si="9"/>
        <v>IRP</v>
      </c>
      <c r="K310" s="134"/>
      <c r="L310" s="80" t="s">
        <v>119</v>
      </c>
      <c r="M310" s="80" t="str">
        <f>IFERROR(IF(OR(VLOOKUP(A310,Adjudicacion!A:N,14,0)=0, VLOOKUP(A310,Adjudicacion!A:N,14,0)=""), L310, VLOOKUP(A310,Adjudicacion!A:N,14,0)), L310)</f>
        <v>En Proceso</v>
      </c>
      <c r="N310" s="83" t="s">
        <v>120</v>
      </c>
      <c r="O310" s="153">
        <v>590580.04</v>
      </c>
      <c r="P310" s="98" t="s">
        <v>1433</v>
      </c>
      <c r="Q310" s="16" t="s">
        <v>78</v>
      </c>
      <c r="R310" s="137"/>
      <c r="S310" s="137"/>
      <c r="T310" s="137"/>
      <c r="U310" s="14"/>
    </row>
    <row r="311" spans="1:21" ht="16.8" x14ac:dyDescent="0.3">
      <c r="A311" s="139" t="s">
        <v>1434</v>
      </c>
      <c r="B311" s="86">
        <v>46126</v>
      </c>
      <c r="C311" s="86" t="str">
        <f t="shared" ca="1" si="8"/>
        <v>Atrasado</v>
      </c>
      <c r="D311" s="73" t="s">
        <v>141</v>
      </c>
      <c r="E311" s="16" t="s">
        <v>214</v>
      </c>
      <c r="F311" s="16" t="s">
        <v>553</v>
      </c>
      <c r="G311" s="16" t="s">
        <v>97</v>
      </c>
      <c r="H311" s="15" t="s">
        <v>632</v>
      </c>
      <c r="I311" s="16" t="s">
        <v>1056</v>
      </c>
      <c r="J311" s="76" t="str">
        <f t="shared" si="9"/>
        <v>IRP</v>
      </c>
      <c r="K311" s="134"/>
      <c r="L311" s="80" t="s">
        <v>119</v>
      </c>
      <c r="M311" s="80" t="str">
        <f>IFERROR(IF(OR(VLOOKUP(A311,Adjudicacion!A:N,14,0)=0, VLOOKUP(A311,Adjudicacion!A:N,14,0)=""), L311, VLOOKUP(A311,Adjudicacion!A:N,14,0)), L311)</f>
        <v>En Proceso</v>
      </c>
      <c r="N311" s="83" t="s">
        <v>120</v>
      </c>
      <c r="O311" s="153">
        <v>1384844</v>
      </c>
      <c r="P311" s="98" t="s">
        <v>1435</v>
      </c>
      <c r="Q311" s="16" t="s">
        <v>78</v>
      </c>
      <c r="R311" s="137"/>
      <c r="S311" s="137"/>
      <c r="T311" s="137"/>
      <c r="U311" s="14"/>
    </row>
    <row r="312" spans="1:21" ht="16.8" x14ac:dyDescent="0.3">
      <c r="A312" s="139" t="s">
        <v>1436</v>
      </c>
      <c r="B312" s="86">
        <v>46126</v>
      </c>
      <c r="C312" s="86" t="str">
        <f t="shared" ca="1" si="8"/>
        <v>Atrasado</v>
      </c>
      <c r="D312" s="73" t="s">
        <v>141</v>
      </c>
      <c r="E312" s="16" t="s">
        <v>214</v>
      </c>
      <c r="F312" s="16" t="s">
        <v>553</v>
      </c>
      <c r="G312" s="16" t="s">
        <v>136</v>
      </c>
      <c r="H312" s="15" t="s">
        <v>168</v>
      </c>
      <c r="I312" s="16" t="s">
        <v>829</v>
      </c>
      <c r="J312" s="76" t="str">
        <f t="shared" si="9"/>
        <v/>
      </c>
      <c r="K312" s="134"/>
      <c r="L312" s="80" t="s">
        <v>119</v>
      </c>
      <c r="M312" s="80" t="str">
        <f>IFERROR(IF(OR(VLOOKUP(A312,Adjudicacion!A:N,14,0)=0, VLOOKUP(A312,Adjudicacion!A:N,14,0)=""), L312, VLOOKUP(A312,Adjudicacion!A:N,14,0)), L312)</f>
        <v>En Proceso</v>
      </c>
      <c r="N312" s="83" t="s">
        <v>120</v>
      </c>
      <c r="O312" s="153"/>
      <c r="P312" s="98" t="s">
        <v>1437</v>
      </c>
      <c r="Q312" s="16" t="s">
        <v>78</v>
      </c>
      <c r="R312" s="137"/>
      <c r="S312" s="137"/>
      <c r="T312" s="137"/>
      <c r="U312" s="14"/>
    </row>
    <row r="313" spans="1:21" ht="16.8" x14ac:dyDescent="0.3">
      <c r="A313" s="139" t="s">
        <v>1438</v>
      </c>
      <c r="B313" s="86">
        <v>46126</v>
      </c>
      <c r="C313" s="86" t="str">
        <f t="shared" ca="1" si="8"/>
        <v>Atrasado</v>
      </c>
      <c r="D313" s="73" t="s">
        <v>141</v>
      </c>
      <c r="E313" s="16" t="s">
        <v>214</v>
      </c>
      <c r="F313" s="16" t="s">
        <v>553</v>
      </c>
      <c r="G313" s="16" t="s">
        <v>136</v>
      </c>
      <c r="H313" s="15" t="s">
        <v>168</v>
      </c>
      <c r="I313" s="16" t="s">
        <v>647</v>
      </c>
      <c r="J313" s="76" t="str">
        <f t="shared" si="9"/>
        <v/>
      </c>
      <c r="K313" s="134"/>
      <c r="L313" s="80" t="s">
        <v>119</v>
      </c>
      <c r="M313" s="80" t="str">
        <f>IFERROR(IF(OR(VLOOKUP(A313,Adjudicacion!A:N,14,0)=0, VLOOKUP(A313,Adjudicacion!A:N,14,0)=""), L313, VLOOKUP(A313,Adjudicacion!A:N,14,0)), L313)</f>
        <v>En Proceso</v>
      </c>
      <c r="N313" s="83" t="s">
        <v>120</v>
      </c>
      <c r="O313" s="153"/>
      <c r="P313" s="98" t="s">
        <v>1439</v>
      </c>
      <c r="Q313" s="16" t="s">
        <v>78</v>
      </c>
      <c r="R313" s="137"/>
      <c r="S313" s="137"/>
      <c r="T313" s="137"/>
      <c r="U313" s="14"/>
    </row>
    <row r="314" spans="1:21" ht="16.8" x14ac:dyDescent="0.3">
      <c r="A314" s="139" t="s">
        <v>1440</v>
      </c>
      <c r="B314" s="86">
        <v>46126</v>
      </c>
      <c r="C314" s="86" t="str">
        <f t="shared" ca="1" si="8"/>
        <v>Atrasado</v>
      </c>
      <c r="D314" s="73" t="s">
        <v>141</v>
      </c>
      <c r="E314" s="16" t="s">
        <v>367</v>
      </c>
      <c r="F314" s="16" t="s">
        <v>368</v>
      </c>
      <c r="G314" s="16" t="s">
        <v>97</v>
      </c>
      <c r="H314" s="15" t="s">
        <v>116</v>
      </c>
      <c r="I314" s="16" t="s">
        <v>117</v>
      </c>
      <c r="J314" s="76" t="str">
        <f t="shared" si="9"/>
        <v>CP</v>
      </c>
      <c r="K314" s="134"/>
      <c r="L314" s="80" t="s">
        <v>119</v>
      </c>
      <c r="M314" s="80" t="str">
        <f>IFERROR(IF(OR(VLOOKUP(A314,Adjudicacion!A:N,14,0)=0, VLOOKUP(A314,Adjudicacion!A:N,14,0)=""), L314, VLOOKUP(A314,Adjudicacion!A:N,14,0)), L314)</f>
        <v>En Proceso</v>
      </c>
      <c r="N314" s="83" t="s">
        <v>120</v>
      </c>
      <c r="O314" s="111">
        <v>352397.22</v>
      </c>
      <c r="P314" s="98" t="s">
        <v>1441</v>
      </c>
      <c r="Q314" s="16" t="s">
        <v>78</v>
      </c>
      <c r="R314" s="137"/>
      <c r="S314" s="137"/>
      <c r="T314" s="137"/>
      <c r="U314" s="14"/>
    </row>
    <row r="315" spans="1:21" ht="16.8" x14ac:dyDescent="0.3">
      <c r="A315" s="139" t="s">
        <v>1442</v>
      </c>
      <c r="B315" s="86">
        <v>46126</v>
      </c>
      <c r="C315" s="86" t="str">
        <f t="shared" ca="1" si="8"/>
        <v>Atrasado</v>
      </c>
      <c r="D315" s="73" t="s">
        <v>141</v>
      </c>
      <c r="E315" s="16" t="s">
        <v>367</v>
      </c>
      <c r="F315" s="16" t="s">
        <v>368</v>
      </c>
      <c r="G315" s="16" t="s">
        <v>97</v>
      </c>
      <c r="H315" s="15" t="s">
        <v>116</v>
      </c>
      <c r="I315" s="16" t="s">
        <v>761</v>
      </c>
      <c r="J315" s="76" t="str">
        <f t="shared" si="9"/>
        <v>CP</v>
      </c>
      <c r="K315" s="134"/>
      <c r="L315" s="80" t="s">
        <v>119</v>
      </c>
      <c r="M315" s="80" t="str">
        <f>IFERROR(IF(OR(VLOOKUP(A315,Adjudicacion!A:N,14,0)=0, VLOOKUP(A315,Adjudicacion!A:N,14,0)=""), L315, VLOOKUP(A315,Adjudicacion!A:N,14,0)), L315)</f>
        <v>En Proceso</v>
      </c>
      <c r="N315" s="83" t="s">
        <v>120</v>
      </c>
      <c r="O315" s="111">
        <v>128180.82</v>
      </c>
      <c r="P315" s="98" t="s">
        <v>1443</v>
      </c>
      <c r="Q315" s="16" t="s">
        <v>78</v>
      </c>
      <c r="R315" s="137"/>
      <c r="S315" s="137"/>
      <c r="T315" s="137"/>
      <c r="U315" s="14"/>
    </row>
    <row r="316" spans="1:21" ht="16.8" x14ac:dyDescent="0.3">
      <c r="A316" s="139" t="s">
        <v>1444</v>
      </c>
      <c r="B316" s="86">
        <v>46126</v>
      </c>
      <c r="C316" s="86" t="str">
        <f t="shared" ca="1" si="8"/>
        <v>Atrasado</v>
      </c>
      <c r="D316" s="73" t="s">
        <v>141</v>
      </c>
      <c r="E316" s="16" t="s">
        <v>367</v>
      </c>
      <c r="F316" s="16" t="s">
        <v>368</v>
      </c>
      <c r="G316" s="16" t="s">
        <v>97</v>
      </c>
      <c r="H316" s="15" t="s">
        <v>116</v>
      </c>
      <c r="I316" s="16" t="s">
        <v>698</v>
      </c>
      <c r="J316" s="76" t="str">
        <f t="shared" si="9"/>
        <v>CP</v>
      </c>
      <c r="K316" s="134"/>
      <c r="L316" s="80" t="s">
        <v>119</v>
      </c>
      <c r="M316" s="80" t="str">
        <f>IFERROR(IF(OR(VLOOKUP(A316,Adjudicacion!A:N,14,0)=0, VLOOKUP(A316,Adjudicacion!A:N,14,0)=""), L316, VLOOKUP(A316,Adjudicacion!A:N,14,0)), L316)</f>
        <v>En Proceso</v>
      </c>
      <c r="N316" s="83" t="s">
        <v>120</v>
      </c>
      <c r="O316" s="111">
        <v>287604.36</v>
      </c>
      <c r="P316" s="98" t="s">
        <v>1445</v>
      </c>
      <c r="Q316" s="16" t="s">
        <v>78</v>
      </c>
      <c r="R316" s="137"/>
      <c r="S316" s="137"/>
      <c r="T316" s="137"/>
      <c r="U316" s="14"/>
    </row>
    <row r="317" spans="1:21" ht="16.8" x14ac:dyDescent="0.3">
      <c r="A317" s="139" t="s">
        <v>1446</v>
      </c>
      <c r="B317" s="86">
        <v>46126</v>
      </c>
      <c r="C317" s="86" t="str">
        <f t="shared" ca="1" si="8"/>
        <v>Atrasado</v>
      </c>
      <c r="D317" s="73" t="s">
        <v>141</v>
      </c>
      <c r="E317" s="16" t="s">
        <v>367</v>
      </c>
      <c r="F317" s="16" t="s">
        <v>368</v>
      </c>
      <c r="G317" s="16" t="s">
        <v>97</v>
      </c>
      <c r="H317" s="15" t="s">
        <v>250</v>
      </c>
      <c r="I317" s="16" t="s">
        <v>251</v>
      </c>
      <c r="J317" s="76" t="str">
        <f t="shared" si="9"/>
        <v>CP</v>
      </c>
      <c r="K317" s="134"/>
      <c r="L317" s="80" t="s">
        <v>119</v>
      </c>
      <c r="M317" s="80" t="str">
        <f>IFERROR(IF(OR(VLOOKUP(A317,Adjudicacion!A:N,14,0)=0, VLOOKUP(A317,Adjudicacion!A:N,14,0)=""), L317, VLOOKUP(A317,Adjudicacion!A:N,14,0)), L317)</f>
        <v>En Proceso</v>
      </c>
      <c r="N317" s="83" t="s">
        <v>120</v>
      </c>
      <c r="O317" s="111">
        <v>457541</v>
      </c>
      <c r="P317" s="98" t="s">
        <v>1447</v>
      </c>
      <c r="Q317" s="16" t="s">
        <v>78</v>
      </c>
      <c r="R317" s="137"/>
      <c r="S317" s="137"/>
      <c r="T317" s="137"/>
      <c r="U317" s="14"/>
    </row>
    <row r="318" spans="1:21" ht="16.8" x14ac:dyDescent="0.3">
      <c r="A318" s="139" t="s">
        <v>1448</v>
      </c>
      <c r="B318" s="86">
        <v>46126</v>
      </c>
      <c r="C318" s="86" t="str">
        <f t="shared" ca="1" si="8"/>
        <v>Atrasado</v>
      </c>
      <c r="D318" s="73" t="s">
        <v>141</v>
      </c>
      <c r="E318" s="16" t="s">
        <v>367</v>
      </c>
      <c r="F318" s="16" t="s">
        <v>368</v>
      </c>
      <c r="G318" s="16" t="s">
        <v>97</v>
      </c>
      <c r="H318" s="15" t="s">
        <v>309</v>
      </c>
      <c r="I318" s="16" t="s">
        <v>1353</v>
      </c>
      <c r="J318" s="76" t="str">
        <f t="shared" si="9"/>
        <v>CP</v>
      </c>
      <c r="K318" s="134"/>
      <c r="L318" s="80" t="s">
        <v>119</v>
      </c>
      <c r="M318" s="80" t="str">
        <f>IFERROR(IF(OR(VLOOKUP(A318,Adjudicacion!A:N,14,0)=0, VLOOKUP(A318,Adjudicacion!A:N,14,0)=""), L318, VLOOKUP(A318,Adjudicacion!A:N,14,0)), L318)</f>
        <v>En Proceso</v>
      </c>
      <c r="N318" s="83" t="s">
        <v>120</v>
      </c>
      <c r="O318" s="111">
        <v>26198</v>
      </c>
      <c r="P318" s="98" t="s">
        <v>1449</v>
      </c>
      <c r="Q318" s="16" t="s">
        <v>78</v>
      </c>
      <c r="R318" s="137"/>
      <c r="S318" s="137"/>
      <c r="T318" s="137"/>
      <c r="U318" s="14"/>
    </row>
    <row r="319" spans="1:21" ht="16.8" x14ac:dyDescent="0.3">
      <c r="A319" s="139" t="s">
        <v>1450</v>
      </c>
      <c r="B319" s="86">
        <v>46126</v>
      </c>
      <c r="C319" s="86" t="str">
        <f t="shared" ca="1" si="8"/>
        <v>Atrasado</v>
      </c>
      <c r="D319" s="73" t="s">
        <v>141</v>
      </c>
      <c r="E319" s="16" t="s">
        <v>367</v>
      </c>
      <c r="F319" s="16" t="s">
        <v>368</v>
      </c>
      <c r="G319" s="16" t="s">
        <v>97</v>
      </c>
      <c r="H319" s="15" t="s">
        <v>309</v>
      </c>
      <c r="I319" s="16" t="s">
        <v>310</v>
      </c>
      <c r="J319" s="76" t="str">
        <f t="shared" si="9"/>
        <v>CP</v>
      </c>
      <c r="K319" s="134"/>
      <c r="L319" s="80" t="s">
        <v>119</v>
      </c>
      <c r="M319" s="80" t="str">
        <f>IFERROR(IF(OR(VLOOKUP(A319,Adjudicacion!A:N,14,0)=0, VLOOKUP(A319,Adjudicacion!A:N,14,0)=""), L319, VLOOKUP(A319,Adjudicacion!A:N,14,0)), L319)</f>
        <v>En Proceso</v>
      </c>
      <c r="N319" s="83" t="s">
        <v>120</v>
      </c>
      <c r="O319" s="111">
        <v>59438</v>
      </c>
      <c r="P319" s="98" t="s">
        <v>1451</v>
      </c>
      <c r="Q319" s="16" t="s">
        <v>78</v>
      </c>
      <c r="R319" s="137"/>
      <c r="S319" s="137"/>
      <c r="T319" s="137"/>
      <c r="U319" s="14"/>
    </row>
    <row r="320" spans="1:21" ht="16.8" x14ac:dyDescent="0.3">
      <c r="A320" s="139" t="s">
        <v>1452</v>
      </c>
      <c r="B320" s="86">
        <v>46126</v>
      </c>
      <c r="C320" s="86" t="str">
        <f t="shared" ca="1" si="8"/>
        <v>Atrasado</v>
      </c>
      <c r="D320" s="73" t="s">
        <v>141</v>
      </c>
      <c r="E320" s="16" t="s">
        <v>367</v>
      </c>
      <c r="F320" s="16" t="s">
        <v>368</v>
      </c>
      <c r="G320" s="16" t="s">
        <v>97</v>
      </c>
      <c r="H320" s="15" t="s">
        <v>181</v>
      </c>
      <c r="I320" s="16" t="s">
        <v>546</v>
      </c>
      <c r="J320" s="76" t="str">
        <f t="shared" si="9"/>
        <v>CP</v>
      </c>
      <c r="K320" s="134"/>
      <c r="L320" s="80" t="s">
        <v>119</v>
      </c>
      <c r="M320" s="80" t="str">
        <f>IFERROR(IF(OR(VLOOKUP(A320,Adjudicacion!A:N,14,0)=0, VLOOKUP(A320,Adjudicacion!A:N,14,0)=""), L320, VLOOKUP(A320,Adjudicacion!A:N,14,0)), L320)</f>
        <v>En Proceso</v>
      </c>
      <c r="N320" s="83" t="s">
        <v>120</v>
      </c>
      <c r="O320" s="111">
        <v>81918</v>
      </c>
      <c r="P320" s="98" t="s">
        <v>1453</v>
      </c>
      <c r="Q320" s="16" t="s">
        <v>78</v>
      </c>
      <c r="R320" s="137"/>
      <c r="S320" s="137"/>
      <c r="T320" s="137"/>
      <c r="U320" s="14"/>
    </row>
    <row r="321" spans="1:21" ht="16.8" x14ac:dyDescent="0.3">
      <c r="A321" s="139" t="s">
        <v>1454</v>
      </c>
      <c r="B321" s="86">
        <v>46126</v>
      </c>
      <c r="C321" s="86" t="str">
        <f t="shared" ca="1" si="8"/>
        <v>Atrasado</v>
      </c>
      <c r="D321" s="73" t="s">
        <v>141</v>
      </c>
      <c r="E321" s="16" t="s">
        <v>683</v>
      </c>
      <c r="F321" s="16" t="s">
        <v>684</v>
      </c>
      <c r="G321" s="16" t="s">
        <v>97</v>
      </c>
      <c r="H321" s="15" t="s">
        <v>632</v>
      </c>
      <c r="I321" s="16" t="s">
        <v>1056</v>
      </c>
      <c r="J321" s="76" t="str">
        <f t="shared" si="9"/>
        <v>CP</v>
      </c>
      <c r="K321" s="134"/>
      <c r="L321" s="80" t="s">
        <v>119</v>
      </c>
      <c r="M321" s="80" t="str">
        <f>IFERROR(IF(OR(VLOOKUP(A321,Adjudicacion!A:N,14,0)=0, VLOOKUP(A321,Adjudicacion!A:N,14,0)=""), L321, VLOOKUP(A321,Adjudicacion!A:N,14,0)), L321)</f>
        <v>En Proceso</v>
      </c>
      <c r="N321" s="83" t="s">
        <v>120</v>
      </c>
      <c r="O321" s="111">
        <v>3000</v>
      </c>
      <c r="P321" s="98" t="s">
        <v>1455</v>
      </c>
      <c r="Q321" s="16" t="s">
        <v>78</v>
      </c>
      <c r="R321" s="137"/>
      <c r="S321" s="137"/>
      <c r="T321" s="137"/>
      <c r="U321" s="14"/>
    </row>
    <row r="322" spans="1:21" ht="16.8" x14ac:dyDescent="0.3">
      <c r="A322" s="139" t="s">
        <v>1456</v>
      </c>
      <c r="B322" s="86">
        <v>46126</v>
      </c>
      <c r="C322" s="86" t="str">
        <f t="shared" ca="1" si="8"/>
        <v>Atrasado</v>
      </c>
      <c r="D322" s="73" t="s">
        <v>141</v>
      </c>
      <c r="E322" s="16" t="s">
        <v>683</v>
      </c>
      <c r="F322" s="16" t="s">
        <v>684</v>
      </c>
      <c r="G322" s="16" t="s">
        <v>97</v>
      </c>
      <c r="H322" s="15" t="s">
        <v>116</v>
      </c>
      <c r="I322" s="16" t="s">
        <v>765</v>
      </c>
      <c r="J322" s="76" t="str">
        <f t="shared" si="9"/>
        <v>CP</v>
      </c>
      <c r="K322" s="134"/>
      <c r="L322" s="80" t="s">
        <v>119</v>
      </c>
      <c r="M322" s="80" t="str">
        <f>IFERROR(IF(OR(VLOOKUP(A322,Adjudicacion!A:N,14,0)=0, VLOOKUP(A322,Adjudicacion!A:N,14,0)=""), L322, VLOOKUP(A322,Adjudicacion!A:N,14,0)), L322)</f>
        <v>En Proceso</v>
      </c>
      <c r="N322" s="83" t="s">
        <v>120</v>
      </c>
      <c r="O322" s="111">
        <v>30000</v>
      </c>
      <c r="P322" s="98" t="s">
        <v>1457</v>
      </c>
      <c r="Q322" s="16" t="s">
        <v>78</v>
      </c>
      <c r="R322" s="137"/>
      <c r="S322" s="137"/>
      <c r="T322" s="137"/>
      <c r="U322" s="14"/>
    </row>
    <row r="323" spans="1:21" ht="16.8" x14ac:dyDescent="0.3">
      <c r="A323" s="139" t="s">
        <v>1458</v>
      </c>
      <c r="B323" s="86">
        <v>46126</v>
      </c>
      <c r="C323" s="86" t="str">
        <f t="shared" ref="C323:C386" ca="1" si="10">IF(L323="Rechazado", "Rechazado", IF(L323="Concluido", "Concluido", IF(AND(L323="En Proceso", TODAY()&lt;=WORKDAY(B323,15)), "En Tiempo", IF(L323="En Proceso", "Atrasado", ""))))</f>
        <v>Atrasado</v>
      </c>
      <c r="D323" s="73" t="s">
        <v>141</v>
      </c>
      <c r="E323" s="16" t="s">
        <v>683</v>
      </c>
      <c r="F323" s="16" t="s">
        <v>684</v>
      </c>
      <c r="G323" s="16" t="s">
        <v>97</v>
      </c>
      <c r="H323" s="15" t="s">
        <v>181</v>
      </c>
      <c r="I323" s="16" t="s">
        <v>546</v>
      </c>
      <c r="J323" s="76" t="str">
        <f t="shared" ref="J323:J386" si="11">IF(O323="","",
IFERROR(
IF(VALUE(SUBSTITUTE(SUBSTITUTE(TRIM(O323),"$",""),",",""))&lt;=0,"",
IF(VALUE(SUBSTITUTE(SUBSTITUTE(TRIM(O323),"$",""),",",""))&lt;=580000,"CP",
IF(VALUE(SUBSTITUTE(SUBSTITUTE(TRIM(O323),"$",""),",",""))&lt;=1740000,"IRP","LPNP"))),
""))</f>
        <v>CP</v>
      </c>
      <c r="K323" s="134"/>
      <c r="L323" s="80" t="s">
        <v>119</v>
      </c>
      <c r="M323" s="80" t="str">
        <f>IFERROR(IF(OR(VLOOKUP(A323,Adjudicacion!A:N,14,0)=0, VLOOKUP(A323,Adjudicacion!A:N,14,0)=""), L323, VLOOKUP(A323,Adjudicacion!A:N,14,0)), L323)</f>
        <v>En Proceso</v>
      </c>
      <c r="N323" s="83" t="s">
        <v>120</v>
      </c>
      <c r="O323" s="111">
        <v>83000</v>
      </c>
      <c r="P323" s="98" t="s">
        <v>1459</v>
      </c>
      <c r="Q323" s="16" t="s">
        <v>78</v>
      </c>
      <c r="R323" s="137"/>
      <c r="S323" s="137"/>
      <c r="T323" s="137"/>
      <c r="U323" s="14"/>
    </row>
    <row r="324" spans="1:21" ht="16.8" x14ac:dyDescent="0.3">
      <c r="A324" s="139" t="s">
        <v>1460</v>
      </c>
      <c r="B324" s="86">
        <v>46126</v>
      </c>
      <c r="C324" s="86" t="str">
        <f t="shared" ca="1" si="10"/>
        <v>Atrasado</v>
      </c>
      <c r="D324" s="73" t="s">
        <v>141</v>
      </c>
      <c r="E324" s="16" t="s">
        <v>282</v>
      </c>
      <c r="F324" s="16" t="s">
        <v>215</v>
      </c>
      <c r="G324" s="16" t="s">
        <v>97</v>
      </c>
      <c r="H324" s="15" t="s">
        <v>250</v>
      </c>
      <c r="I324" s="16" t="s">
        <v>251</v>
      </c>
      <c r="J324" s="76" t="str">
        <f t="shared" si="11"/>
        <v>IRP</v>
      </c>
      <c r="K324" s="134"/>
      <c r="L324" s="80" t="s">
        <v>119</v>
      </c>
      <c r="M324" s="80" t="str">
        <f>IFERROR(IF(OR(VLOOKUP(A324,Adjudicacion!A:N,14,0)=0, VLOOKUP(A324,Adjudicacion!A:N,14,0)=""), L324, VLOOKUP(A324,Adjudicacion!A:N,14,0)), L324)</f>
        <v>En Proceso</v>
      </c>
      <c r="N324" s="83" t="s">
        <v>120</v>
      </c>
      <c r="O324" s="111">
        <v>600000</v>
      </c>
      <c r="P324" s="98" t="s">
        <v>1461</v>
      </c>
      <c r="Q324" s="16" t="s">
        <v>78</v>
      </c>
      <c r="R324" s="137"/>
      <c r="S324" s="137"/>
      <c r="T324" s="137"/>
      <c r="U324" s="14"/>
    </row>
    <row r="325" spans="1:21" ht="16.8" x14ac:dyDescent="0.3">
      <c r="A325" s="139" t="s">
        <v>1462</v>
      </c>
      <c r="B325" s="86">
        <v>46126</v>
      </c>
      <c r="C325" s="86" t="str">
        <f t="shared" ca="1" si="10"/>
        <v>Atrasado</v>
      </c>
      <c r="D325" s="73" t="s">
        <v>141</v>
      </c>
      <c r="E325" s="16" t="s">
        <v>282</v>
      </c>
      <c r="F325" s="16" t="s">
        <v>215</v>
      </c>
      <c r="G325" s="16" t="s">
        <v>97</v>
      </c>
      <c r="H325" s="15" t="s">
        <v>116</v>
      </c>
      <c r="I325" s="16" t="s">
        <v>765</v>
      </c>
      <c r="J325" s="76" t="str">
        <f t="shared" si="11"/>
        <v>IRP</v>
      </c>
      <c r="K325" s="134"/>
      <c r="L325" s="80" t="s">
        <v>119</v>
      </c>
      <c r="M325" s="80" t="str">
        <f>IFERROR(IF(OR(VLOOKUP(A325,Adjudicacion!A:N,14,0)=0, VLOOKUP(A325,Adjudicacion!A:N,14,0)=""), L325, VLOOKUP(A325,Adjudicacion!A:N,14,0)), L325)</f>
        <v>En Proceso</v>
      </c>
      <c r="N325" s="83" t="s">
        <v>120</v>
      </c>
      <c r="O325" s="111">
        <v>600000</v>
      </c>
      <c r="P325" s="98" t="s">
        <v>1463</v>
      </c>
      <c r="Q325" s="16" t="s">
        <v>78</v>
      </c>
      <c r="R325" s="137"/>
      <c r="S325" s="137"/>
      <c r="T325" s="137"/>
      <c r="U325" s="14"/>
    </row>
    <row r="326" spans="1:21" ht="16.8" x14ac:dyDescent="0.3">
      <c r="A326" s="139" t="s">
        <v>1464</v>
      </c>
      <c r="B326" s="86">
        <v>46126</v>
      </c>
      <c r="C326" s="86" t="str">
        <f t="shared" ca="1" si="10"/>
        <v>Atrasado</v>
      </c>
      <c r="D326" s="73" t="s">
        <v>141</v>
      </c>
      <c r="E326" s="16" t="s">
        <v>282</v>
      </c>
      <c r="F326" s="16" t="s">
        <v>215</v>
      </c>
      <c r="G326" s="16" t="s">
        <v>97</v>
      </c>
      <c r="H326" s="15" t="s">
        <v>116</v>
      </c>
      <c r="I326" s="16" t="s">
        <v>698</v>
      </c>
      <c r="J326" s="76" t="str">
        <f t="shared" si="11"/>
        <v>CP</v>
      </c>
      <c r="K326" s="134"/>
      <c r="L326" s="80" t="s">
        <v>119</v>
      </c>
      <c r="M326" s="80" t="str">
        <f>IFERROR(IF(OR(VLOOKUP(A326,Adjudicacion!A:N,14,0)=0, VLOOKUP(A326,Adjudicacion!A:N,14,0)=""), L326, VLOOKUP(A326,Adjudicacion!A:N,14,0)), L326)</f>
        <v>En Proceso</v>
      </c>
      <c r="N326" s="83" t="s">
        <v>120</v>
      </c>
      <c r="O326" s="111">
        <v>500000</v>
      </c>
      <c r="P326" s="98" t="s">
        <v>1465</v>
      </c>
      <c r="Q326" s="16" t="s">
        <v>78</v>
      </c>
      <c r="R326" s="137"/>
      <c r="S326" s="137"/>
      <c r="T326" s="137"/>
      <c r="U326" s="14"/>
    </row>
    <row r="327" spans="1:21" ht="16.8" x14ac:dyDescent="0.3">
      <c r="A327" s="139" t="s">
        <v>1466</v>
      </c>
      <c r="B327" s="86">
        <v>46126</v>
      </c>
      <c r="C327" s="86" t="str">
        <f t="shared" ca="1" si="10"/>
        <v>Atrasado</v>
      </c>
      <c r="D327" s="73" t="s">
        <v>141</v>
      </c>
      <c r="E327" s="16" t="s">
        <v>282</v>
      </c>
      <c r="F327" s="16" t="s">
        <v>215</v>
      </c>
      <c r="G327" s="16" t="s">
        <v>97</v>
      </c>
      <c r="H327" s="15" t="s">
        <v>116</v>
      </c>
      <c r="I327" s="16" t="s">
        <v>117</v>
      </c>
      <c r="J327" s="76" t="str">
        <f t="shared" si="11"/>
        <v>IRP</v>
      </c>
      <c r="K327" s="134"/>
      <c r="L327" s="80" t="s">
        <v>119</v>
      </c>
      <c r="M327" s="80" t="str">
        <f>IFERROR(IF(OR(VLOOKUP(A327,Adjudicacion!A:N,14,0)=0, VLOOKUP(A327,Adjudicacion!A:N,14,0)=""), L327, VLOOKUP(A327,Adjudicacion!A:N,14,0)), L327)</f>
        <v>En Proceso</v>
      </c>
      <c r="N327" s="83" t="s">
        <v>120</v>
      </c>
      <c r="O327" s="111">
        <v>800000</v>
      </c>
      <c r="P327" s="98" t="s">
        <v>1467</v>
      </c>
      <c r="Q327" s="16" t="s">
        <v>78</v>
      </c>
      <c r="R327" s="137"/>
      <c r="S327" s="137"/>
      <c r="T327" s="137"/>
      <c r="U327" s="14"/>
    </row>
    <row r="328" spans="1:21" ht="16.8" x14ac:dyDescent="0.3">
      <c r="A328" s="139" t="s">
        <v>1468</v>
      </c>
      <c r="B328" s="86">
        <v>46126</v>
      </c>
      <c r="C328" s="86" t="str">
        <f t="shared" ca="1" si="10"/>
        <v>Atrasado</v>
      </c>
      <c r="D328" s="73" t="s">
        <v>141</v>
      </c>
      <c r="E328" s="16" t="s">
        <v>68</v>
      </c>
      <c r="F328" s="16" t="s">
        <v>1469</v>
      </c>
      <c r="G328" s="16" t="s">
        <v>97</v>
      </c>
      <c r="H328" s="15" t="s">
        <v>116</v>
      </c>
      <c r="I328" s="16" t="s">
        <v>117</v>
      </c>
      <c r="J328" s="76" t="str">
        <f t="shared" si="11"/>
        <v>IRP</v>
      </c>
      <c r="K328" s="134"/>
      <c r="L328" s="80" t="s">
        <v>119</v>
      </c>
      <c r="M328" s="80" t="str">
        <f>IFERROR(IF(OR(VLOOKUP(A328,Adjudicacion!A:N,14,0)=0, VLOOKUP(A328,Adjudicacion!A:N,14,0)=""), L328, VLOOKUP(A328,Adjudicacion!A:N,14,0)), L328)</f>
        <v>En Proceso</v>
      </c>
      <c r="N328" s="83" t="s">
        <v>120</v>
      </c>
      <c r="O328" s="111">
        <v>614943</v>
      </c>
      <c r="P328" s="98" t="s">
        <v>1470</v>
      </c>
      <c r="Q328" s="16" t="s">
        <v>78</v>
      </c>
      <c r="R328" s="137"/>
      <c r="S328" s="137"/>
      <c r="T328" s="137"/>
      <c r="U328" s="14"/>
    </row>
    <row r="329" spans="1:21" ht="16.8" x14ac:dyDescent="0.3">
      <c r="A329" s="139" t="s">
        <v>1471</v>
      </c>
      <c r="B329" s="86">
        <v>46126</v>
      </c>
      <c r="C329" s="86" t="str">
        <f t="shared" ca="1" si="10"/>
        <v>Atrasado</v>
      </c>
      <c r="D329" s="73" t="s">
        <v>141</v>
      </c>
      <c r="E329" s="16" t="s">
        <v>68</v>
      </c>
      <c r="F329" s="16" t="s">
        <v>1469</v>
      </c>
      <c r="G329" s="16" t="s">
        <v>97</v>
      </c>
      <c r="H329" s="15" t="s">
        <v>116</v>
      </c>
      <c r="I329" s="16" t="s">
        <v>761</v>
      </c>
      <c r="J329" s="76" t="str">
        <f t="shared" si="11"/>
        <v>CP</v>
      </c>
      <c r="K329" s="134"/>
      <c r="L329" s="80" t="s">
        <v>119</v>
      </c>
      <c r="M329" s="80" t="str">
        <f>IFERROR(IF(OR(VLOOKUP(A329,Adjudicacion!A:N,14,0)=0, VLOOKUP(A329,Adjudicacion!A:N,14,0)=""), L329, VLOOKUP(A329,Adjudicacion!A:N,14,0)), L329)</f>
        <v>En Proceso</v>
      </c>
      <c r="N329" s="83" t="s">
        <v>120</v>
      </c>
      <c r="O329" s="111">
        <v>2372</v>
      </c>
      <c r="P329" s="98" t="s">
        <v>1472</v>
      </c>
      <c r="Q329" s="16" t="s">
        <v>78</v>
      </c>
      <c r="R329" s="137"/>
      <c r="S329" s="137"/>
      <c r="T329" s="137"/>
      <c r="U329" s="14"/>
    </row>
    <row r="330" spans="1:21" ht="16.8" x14ac:dyDescent="0.3">
      <c r="A330" s="139" t="s">
        <v>1473</v>
      </c>
      <c r="B330" s="86">
        <v>46126</v>
      </c>
      <c r="C330" s="86" t="str">
        <f t="shared" ca="1" si="10"/>
        <v>Atrasado</v>
      </c>
      <c r="D330" s="73" t="s">
        <v>141</v>
      </c>
      <c r="E330" s="16" t="s">
        <v>68</v>
      </c>
      <c r="F330" s="16" t="s">
        <v>1469</v>
      </c>
      <c r="G330" s="16" t="s">
        <v>97</v>
      </c>
      <c r="H330" s="15" t="s">
        <v>116</v>
      </c>
      <c r="I330" s="16" t="s">
        <v>765</v>
      </c>
      <c r="J330" s="76" t="str">
        <f t="shared" si="11"/>
        <v>CP</v>
      </c>
      <c r="K330" s="134"/>
      <c r="L330" s="80" t="s">
        <v>119</v>
      </c>
      <c r="M330" s="80" t="str">
        <f>IFERROR(IF(OR(VLOOKUP(A330,Adjudicacion!A:N,14,0)=0, VLOOKUP(A330,Adjudicacion!A:N,14,0)=""), L330, VLOOKUP(A330,Adjudicacion!A:N,14,0)), L330)</f>
        <v>En Proceso</v>
      </c>
      <c r="N330" s="83" t="s">
        <v>120</v>
      </c>
      <c r="O330" s="111">
        <v>498208</v>
      </c>
      <c r="P330" s="98" t="s">
        <v>1474</v>
      </c>
      <c r="Q330" s="16" t="s">
        <v>78</v>
      </c>
      <c r="R330" s="137"/>
      <c r="S330" s="137"/>
      <c r="T330" s="137"/>
      <c r="U330" s="14"/>
    </row>
    <row r="331" spans="1:21" ht="16.8" x14ac:dyDescent="0.3">
      <c r="A331" s="139" t="s">
        <v>1475</v>
      </c>
      <c r="B331" s="86">
        <v>46126</v>
      </c>
      <c r="C331" s="86" t="str">
        <f t="shared" ca="1" si="10"/>
        <v>Atrasado</v>
      </c>
      <c r="D331" s="73" t="s">
        <v>141</v>
      </c>
      <c r="E331" s="16" t="s">
        <v>68</v>
      </c>
      <c r="F331" s="16" t="s">
        <v>1469</v>
      </c>
      <c r="G331" s="16" t="s">
        <v>97</v>
      </c>
      <c r="H331" s="15" t="s">
        <v>116</v>
      </c>
      <c r="I331" s="16" t="s">
        <v>698</v>
      </c>
      <c r="J331" s="76" t="str">
        <f t="shared" si="11"/>
        <v>CP</v>
      </c>
      <c r="K331" s="134"/>
      <c r="L331" s="80" t="s">
        <v>119</v>
      </c>
      <c r="M331" s="80" t="str">
        <f>IFERROR(IF(OR(VLOOKUP(A331,Adjudicacion!A:N,14,0)=0, VLOOKUP(A331,Adjudicacion!A:N,14,0)=""), L331, VLOOKUP(A331,Adjudicacion!A:N,14,0)), L331)</f>
        <v>En Proceso</v>
      </c>
      <c r="N331" s="83" t="s">
        <v>120</v>
      </c>
      <c r="O331" s="111">
        <v>345902</v>
      </c>
      <c r="P331" s="98" t="s">
        <v>1476</v>
      </c>
      <c r="Q331" s="16" t="s">
        <v>78</v>
      </c>
      <c r="R331" s="137"/>
      <c r="S331" s="137"/>
      <c r="T331" s="137"/>
      <c r="U331" s="14"/>
    </row>
    <row r="332" spans="1:21" ht="16.8" x14ac:dyDescent="0.3">
      <c r="A332" s="139" t="s">
        <v>1477</v>
      </c>
      <c r="B332" s="86">
        <v>46126</v>
      </c>
      <c r="C332" s="86" t="str">
        <f t="shared" ca="1" si="10"/>
        <v>Atrasado</v>
      </c>
      <c r="D332" s="73" t="s">
        <v>141</v>
      </c>
      <c r="E332" s="16" t="s">
        <v>68</v>
      </c>
      <c r="F332" s="16" t="s">
        <v>1469</v>
      </c>
      <c r="G332" s="16" t="s">
        <v>97</v>
      </c>
      <c r="H332" s="15" t="s">
        <v>632</v>
      </c>
      <c r="I332" s="16" t="s">
        <v>1056</v>
      </c>
      <c r="J332" s="76" t="str">
        <f t="shared" si="11"/>
        <v>CP</v>
      </c>
      <c r="K332" s="134"/>
      <c r="L332" s="80" t="s">
        <v>119</v>
      </c>
      <c r="M332" s="80" t="str">
        <f>IFERROR(IF(OR(VLOOKUP(A332,Adjudicacion!A:N,14,0)=0, VLOOKUP(A332,Adjudicacion!A:N,14,0)=""), L332, VLOOKUP(A332,Adjudicacion!A:N,14,0)), L332)</f>
        <v>En Proceso</v>
      </c>
      <c r="N332" s="83" t="s">
        <v>120</v>
      </c>
      <c r="O332" s="111">
        <v>18611</v>
      </c>
      <c r="P332" s="98" t="s">
        <v>1478</v>
      </c>
      <c r="Q332" s="16" t="s">
        <v>78</v>
      </c>
      <c r="R332" s="137"/>
      <c r="S332" s="137"/>
      <c r="T332" s="137"/>
      <c r="U332" s="14"/>
    </row>
    <row r="333" spans="1:21" ht="16.8" x14ac:dyDescent="0.3">
      <c r="A333" s="139" t="s">
        <v>1479</v>
      </c>
      <c r="B333" s="86">
        <v>46126</v>
      </c>
      <c r="C333" s="86" t="str">
        <f t="shared" ca="1" si="10"/>
        <v>Atrasado</v>
      </c>
      <c r="D333" s="73" t="s">
        <v>141</v>
      </c>
      <c r="E333" s="16" t="s">
        <v>68</v>
      </c>
      <c r="F333" s="16" t="s">
        <v>1469</v>
      </c>
      <c r="G333" s="16" t="s">
        <v>136</v>
      </c>
      <c r="H333" s="15" t="s">
        <v>168</v>
      </c>
      <c r="I333" s="16" t="s">
        <v>829</v>
      </c>
      <c r="J333" s="76" t="str">
        <f t="shared" si="11"/>
        <v>CP</v>
      </c>
      <c r="K333" s="134"/>
      <c r="L333" s="80" t="s">
        <v>119</v>
      </c>
      <c r="M333" s="80" t="str">
        <f>IFERROR(IF(OR(VLOOKUP(A333,Adjudicacion!A:N,14,0)=0, VLOOKUP(A333,Adjudicacion!A:N,14,0)=""), L333, VLOOKUP(A333,Adjudicacion!A:N,14,0)), L333)</f>
        <v>En Proceso</v>
      </c>
      <c r="N333" s="83" t="s">
        <v>120</v>
      </c>
      <c r="O333" s="111">
        <v>1798</v>
      </c>
      <c r="P333" s="98" t="s">
        <v>1480</v>
      </c>
      <c r="Q333" s="16" t="s">
        <v>78</v>
      </c>
      <c r="R333" s="137"/>
      <c r="S333" s="137"/>
      <c r="T333" s="137"/>
      <c r="U333" s="14"/>
    </row>
    <row r="334" spans="1:21" ht="16.8" x14ac:dyDescent="0.3">
      <c r="A334" s="139" t="s">
        <v>1481</v>
      </c>
      <c r="B334" s="86">
        <v>46126</v>
      </c>
      <c r="C334" s="86" t="str">
        <f t="shared" ca="1" si="10"/>
        <v>Atrasado</v>
      </c>
      <c r="D334" s="73" t="s">
        <v>141</v>
      </c>
      <c r="E334" s="16" t="s">
        <v>68</v>
      </c>
      <c r="F334" s="16" t="s">
        <v>1469</v>
      </c>
      <c r="G334" s="16" t="s">
        <v>97</v>
      </c>
      <c r="H334" s="15" t="s">
        <v>181</v>
      </c>
      <c r="I334" s="16" t="s">
        <v>546</v>
      </c>
      <c r="J334" s="76" t="str">
        <f t="shared" si="11"/>
        <v>CP</v>
      </c>
      <c r="K334" s="134"/>
      <c r="L334" s="80" t="s">
        <v>119</v>
      </c>
      <c r="M334" s="80" t="str">
        <f>IFERROR(IF(OR(VLOOKUP(A334,Adjudicacion!A:N,14,0)=0, VLOOKUP(A334,Adjudicacion!A:N,14,0)=""), L334, VLOOKUP(A334,Adjudicacion!A:N,14,0)), L334)</f>
        <v>En Proceso</v>
      </c>
      <c r="N334" s="83" t="s">
        <v>120</v>
      </c>
      <c r="O334" s="111">
        <v>25000</v>
      </c>
      <c r="P334" s="98" t="s">
        <v>1482</v>
      </c>
      <c r="Q334" s="16" t="s">
        <v>78</v>
      </c>
      <c r="R334" s="137"/>
      <c r="S334" s="137"/>
      <c r="T334" s="137"/>
      <c r="U334" s="14"/>
    </row>
    <row r="335" spans="1:21" ht="16.8" x14ac:dyDescent="0.3">
      <c r="A335" s="139" t="s">
        <v>1483</v>
      </c>
      <c r="B335" s="86">
        <v>46126</v>
      </c>
      <c r="C335" s="86" t="str">
        <f t="shared" ca="1" si="10"/>
        <v>Atrasado</v>
      </c>
      <c r="D335" s="73" t="s">
        <v>141</v>
      </c>
      <c r="E335" s="16" t="s">
        <v>68</v>
      </c>
      <c r="F335" s="16" t="s">
        <v>1469</v>
      </c>
      <c r="G335" s="16" t="s">
        <v>97</v>
      </c>
      <c r="H335" s="15" t="s">
        <v>181</v>
      </c>
      <c r="I335" s="16" t="s">
        <v>1081</v>
      </c>
      <c r="J335" s="76" t="str">
        <f t="shared" si="11"/>
        <v>CP</v>
      </c>
      <c r="K335" s="134"/>
      <c r="L335" s="80" t="s">
        <v>119</v>
      </c>
      <c r="M335" s="80" t="str">
        <f>IFERROR(IF(OR(VLOOKUP(A335,Adjudicacion!A:N,14,0)=0, VLOOKUP(A335,Adjudicacion!A:N,14,0)=""), L335, VLOOKUP(A335,Adjudicacion!A:N,14,0)), L335)</f>
        <v>En Proceso</v>
      </c>
      <c r="N335" s="83" t="s">
        <v>120</v>
      </c>
      <c r="O335" s="111">
        <v>15200</v>
      </c>
      <c r="P335" s="98" t="s">
        <v>1484</v>
      </c>
      <c r="Q335" s="16" t="s">
        <v>78</v>
      </c>
      <c r="R335" s="137"/>
      <c r="S335" s="137"/>
      <c r="T335" s="137"/>
      <c r="U335" s="14"/>
    </row>
    <row r="336" spans="1:21" ht="16.8" x14ac:dyDescent="0.3">
      <c r="A336" s="139" t="s">
        <v>1485</v>
      </c>
      <c r="B336" s="86">
        <v>46126</v>
      </c>
      <c r="C336" s="86" t="str">
        <f t="shared" ca="1" si="10"/>
        <v>Atrasado</v>
      </c>
      <c r="D336" s="73" t="s">
        <v>141</v>
      </c>
      <c r="E336" s="16" t="s">
        <v>68</v>
      </c>
      <c r="F336" s="16" t="s">
        <v>1469</v>
      </c>
      <c r="G336" s="16" t="s">
        <v>136</v>
      </c>
      <c r="H336" s="15" t="s">
        <v>168</v>
      </c>
      <c r="I336" s="16" t="s">
        <v>647</v>
      </c>
      <c r="J336" s="76" t="str">
        <f t="shared" si="11"/>
        <v>CP</v>
      </c>
      <c r="K336" s="134"/>
      <c r="L336" s="80" t="s">
        <v>119</v>
      </c>
      <c r="M336" s="80" t="str">
        <f>IFERROR(IF(OR(VLOOKUP(A336,Adjudicacion!A:N,14,0)=0, VLOOKUP(A336,Adjudicacion!A:N,14,0)=""), L336, VLOOKUP(A336,Adjudicacion!A:N,14,0)), L336)</f>
        <v>En Proceso</v>
      </c>
      <c r="N336" s="83" t="s">
        <v>120</v>
      </c>
      <c r="O336" s="111">
        <v>271536</v>
      </c>
      <c r="P336" s="98" t="s">
        <v>1486</v>
      </c>
      <c r="Q336" s="16" t="s">
        <v>78</v>
      </c>
      <c r="R336" s="137"/>
      <c r="S336" s="137"/>
      <c r="T336" s="137"/>
      <c r="U336" s="14"/>
    </row>
    <row r="337" spans="1:21" ht="16.8" x14ac:dyDescent="0.3">
      <c r="A337" s="139" t="s">
        <v>1487</v>
      </c>
      <c r="B337" s="86">
        <v>46126</v>
      </c>
      <c r="C337" s="86" t="str">
        <f t="shared" ca="1" si="10"/>
        <v>Atrasado</v>
      </c>
      <c r="D337" s="73" t="s">
        <v>141</v>
      </c>
      <c r="E337" s="16" t="s">
        <v>68</v>
      </c>
      <c r="F337" s="16" t="s">
        <v>1469</v>
      </c>
      <c r="G337" s="16" t="s">
        <v>97</v>
      </c>
      <c r="H337" s="15" t="s">
        <v>116</v>
      </c>
      <c r="I337" s="16" t="s">
        <v>117</v>
      </c>
      <c r="J337" s="76" t="str">
        <f t="shared" si="11"/>
        <v>IRP</v>
      </c>
      <c r="K337" s="134"/>
      <c r="L337" s="80" t="s">
        <v>119</v>
      </c>
      <c r="M337" s="80" t="str">
        <f>IFERROR(IF(OR(VLOOKUP(A337,Adjudicacion!A:N,14,0)=0, VLOOKUP(A337,Adjudicacion!A:N,14,0)=""), L337, VLOOKUP(A337,Adjudicacion!A:N,14,0)), L337)</f>
        <v>En Proceso</v>
      </c>
      <c r="N337" s="83" t="s">
        <v>120</v>
      </c>
      <c r="O337" s="111">
        <v>614943</v>
      </c>
      <c r="P337" s="98" t="s">
        <v>1488</v>
      </c>
      <c r="Q337" s="16" t="s">
        <v>78</v>
      </c>
      <c r="R337" s="137"/>
      <c r="S337" s="137"/>
      <c r="T337" s="137"/>
      <c r="U337" s="14"/>
    </row>
    <row r="338" spans="1:21" ht="16.8" x14ac:dyDescent="0.3">
      <c r="A338" s="139" t="s">
        <v>1489</v>
      </c>
      <c r="B338" s="86">
        <v>46126</v>
      </c>
      <c r="C338" s="86" t="str">
        <f t="shared" ca="1" si="10"/>
        <v>Atrasado</v>
      </c>
      <c r="D338" s="73" t="s">
        <v>141</v>
      </c>
      <c r="E338" s="16" t="s">
        <v>68</v>
      </c>
      <c r="F338" s="16" t="s">
        <v>1469</v>
      </c>
      <c r="G338" s="16" t="s">
        <v>97</v>
      </c>
      <c r="H338" s="15" t="s">
        <v>116</v>
      </c>
      <c r="I338" s="16" t="s">
        <v>761</v>
      </c>
      <c r="J338" s="76" t="str">
        <f t="shared" si="11"/>
        <v>CP</v>
      </c>
      <c r="K338" s="134"/>
      <c r="L338" s="80" t="s">
        <v>119</v>
      </c>
      <c r="M338" s="80" t="str">
        <f>IFERROR(IF(OR(VLOOKUP(A338,Adjudicacion!A:N,14,0)=0, VLOOKUP(A338,Adjudicacion!A:N,14,0)=""), L338, VLOOKUP(A338,Adjudicacion!A:N,14,0)), L338)</f>
        <v>En Proceso</v>
      </c>
      <c r="N338" s="83" t="s">
        <v>120</v>
      </c>
      <c r="O338" s="111">
        <v>2372</v>
      </c>
      <c r="P338" s="98" t="s">
        <v>1490</v>
      </c>
      <c r="Q338" s="16" t="s">
        <v>78</v>
      </c>
      <c r="R338" s="137"/>
      <c r="S338" s="137"/>
      <c r="T338" s="137"/>
      <c r="U338" s="14"/>
    </row>
    <row r="339" spans="1:21" ht="16.8" x14ac:dyDescent="0.3">
      <c r="A339" s="139" t="s">
        <v>1491</v>
      </c>
      <c r="B339" s="86">
        <v>46126</v>
      </c>
      <c r="C339" s="86" t="str">
        <f t="shared" ca="1" si="10"/>
        <v>Atrasado</v>
      </c>
      <c r="D339" s="73" t="s">
        <v>141</v>
      </c>
      <c r="E339" s="16" t="s">
        <v>68</v>
      </c>
      <c r="F339" s="16" t="s">
        <v>1469</v>
      </c>
      <c r="G339" s="16" t="s">
        <v>97</v>
      </c>
      <c r="H339" s="15" t="s">
        <v>116</v>
      </c>
      <c r="I339" s="16" t="s">
        <v>765</v>
      </c>
      <c r="J339" s="76" t="str">
        <f t="shared" si="11"/>
        <v>CP</v>
      </c>
      <c r="K339" s="134"/>
      <c r="L339" s="80" t="s">
        <v>119</v>
      </c>
      <c r="M339" s="80" t="str">
        <f>IFERROR(IF(OR(VLOOKUP(A339,Adjudicacion!A:N,14,0)=0, VLOOKUP(A339,Adjudicacion!A:N,14,0)=""), L339, VLOOKUP(A339,Adjudicacion!A:N,14,0)), L339)</f>
        <v>En Proceso</v>
      </c>
      <c r="N339" s="83" t="s">
        <v>120</v>
      </c>
      <c r="O339" s="111">
        <v>498208</v>
      </c>
      <c r="P339" s="98" t="s">
        <v>1492</v>
      </c>
      <c r="Q339" s="16" t="s">
        <v>78</v>
      </c>
      <c r="R339" s="137"/>
      <c r="S339" s="137"/>
      <c r="T339" s="137"/>
      <c r="U339" s="14"/>
    </row>
    <row r="340" spans="1:21" ht="16.8" x14ac:dyDescent="0.3">
      <c r="A340" s="139" t="s">
        <v>1493</v>
      </c>
      <c r="B340" s="86">
        <v>46126</v>
      </c>
      <c r="C340" s="86" t="str">
        <f t="shared" ca="1" si="10"/>
        <v>Atrasado</v>
      </c>
      <c r="D340" s="73" t="s">
        <v>141</v>
      </c>
      <c r="E340" s="16" t="s">
        <v>68</v>
      </c>
      <c r="F340" s="16" t="s">
        <v>1469</v>
      </c>
      <c r="G340" s="16" t="s">
        <v>97</v>
      </c>
      <c r="H340" s="15" t="s">
        <v>116</v>
      </c>
      <c r="I340" s="16" t="s">
        <v>698</v>
      </c>
      <c r="J340" s="76" t="str">
        <f t="shared" si="11"/>
        <v>CP</v>
      </c>
      <c r="K340" s="134"/>
      <c r="L340" s="80" t="s">
        <v>119</v>
      </c>
      <c r="M340" s="80" t="str">
        <f>IFERROR(IF(OR(VLOOKUP(A340,Adjudicacion!A:N,14,0)=0, VLOOKUP(A340,Adjudicacion!A:N,14,0)=""), L340, VLOOKUP(A340,Adjudicacion!A:N,14,0)), L340)</f>
        <v>En Proceso</v>
      </c>
      <c r="N340" s="83" t="s">
        <v>120</v>
      </c>
      <c r="O340" s="111">
        <v>345902</v>
      </c>
      <c r="P340" s="98" t="s">
        <v>1494</v>
      </c>
      <c r="Q340" s="16" t="s">
        <v>78</v>
      </c>
      <c r="R340" s="137"/>
      <c r="S340" s="137"/>
      <c r="T340" s="137"/>
      <c r="U340" s="14"/>
    </row>
    <row r="341" spans="1:21" ht="16.8" x14ac:dyDescent="0.3">
      <c r="A341" s="139" t="s">
        <v>1495</v>
      </c>
      <c r="B341" s="86">
        <v>46126</v>
      </c>
      <c r="C341" s="86" t="str">
        <f t="shared" ca="1" si="10"/>
        <v>Atrasado</v>
      </c>
      <c r="D341" s="73" t="s">
        <v>141</v>
      </c>
      <c r="E341" s="16" t="s">
        <v>68</v>
      </c>
      <c r="F341" s="16" t="s">
        <v>1469</v>
      </c>
      <c r="G341" s="16" t="s">
        <v>97</v>
      </c>
      <c r="H341" s="15" t="s">
        <v>309</v>
      </c>
      <c r="I341" s="16" t="s">
        <v>1353</v>
      </c>
      <c r="J341" s="76" t="str">
        <f t="shared" si="11"/>
        <v>CP</v>
      </c>
      <c r="K341" s="134"/>
      <c r="L341" s="80" t="s">
        <v>119</v>
      </c>
      <c r="M341" s="80" t="str">
        <f>IFERROR(IF(OR(VLOOKUP(A341,Adjudicacion!A:N,14,0)=0, VLOOKUP(A341,Adjudicacion!A:N,14,0)=""), L341, VLOOKUP(A341,Adjudicacion!A:N,14,0)), L341)</f>
        <v>En Proceso</v>
      </c>
      <c r="N341" s="83" t="s">
        <v>120</v>
      </c>
      <c r="O341" s="111">
        <v>13683</v>
      </c>
      <c r="P341" s="98" t="s">
        <v>1496</v>
      </c>
      <c r="Q341" s="16" t="s">
        <v>78</v>
      </c>
      <c r="R341" s="137"/>
      <c r="S341" s="137"/>
      <c r="T341" s="137"/>
      <c r="U341" s="14"/>
    </row>
    <row r="342" spans="1:21" ht="16.8" x14ac:dyDescent="0.3">
      <c r="A342" s="139" t="s">
        <v>1497</v>
      </c>
      <c r="B342" s="86">
        <v>46126</v>
      </c>
      <c r="C342" s="86" t="str">
        <f t="shared" ca="1" si="10"/>
        <v>Atrasado</v>
      </c>
      <c r="D342" s="73" t="s">
        <v>141</v>
      </c>
      <c r="E342" s="16" t="s">
        <v>68</v>
      </c>
      <c r="F342" s="16" t="s">
        <v>1469</v>
      </c>
      <c r="G342" s="16" t="s">
        <v>97</v>
      </c>
      <c r="H342" s="15" t="s">
        <v>632</v>
      </c>
      <c r="I342" s="16" t="s">
        <v>1056</v>
      </c>
      <c r="J342" s="76" t="str">
        <f t="shared" si="11"/>
        <v>CP</v>
      </c>
      <c r="K342" s="134"/>
      <c r="L342" s="80" t="s">
        <v>119</v>
      </c>
      <c r="M342" s="80" t="str">
        <f>IFERROR(IF(OR(VLOOKUP(A342,Adjudicacion!A:N,14,0)=0, VLOOKUP(A342,Adjudicacion!A:N,14,0)=""), L342, VLOOKUP(A342,Adjudicacion!A:N,14,0)), L342)</f>
        <v>En Proceso</v>
      </c>
      <c r="N342" s="83" t="s">
        <v>120</v>
      </c>
      <c r="O342" s="111">
        <v>18611</v>
      </c>
      <c r="P342" s="98" t="s">
        <v>1498</v>
      </c>
      <c r="Q342" s="16" t="s">
        <v>78</v>
      </c>
      <c r="R342" s="137"/>
      <c r="S342" s="137"/>
      <c r="T342" s="137"/>
      <c r="U342" s="14"/>
    </row>
    <row r="343" spans="1:21" ht="16.8" x14ac:dyDescent="0.3">
      <c r="A343" s="139" t="s">
        <v>1499</v>
      </c>
      <c r="B343" s="86">
        <v>46126</v>
      </c>
      <c r="C343" s="86" t="str">
        <f t="shared" ca="1" si="10"/>
        <v>Atrasado</v>
      </c>
      <c r="D343" s="73" t="s">
        <v>141</v>
      </c>
      <c r="E343" s="16" t="s">
        <v>68</v>
      </c>
      <c r="F343" s="16" t="s">
        <v>1469</v>
      </c>
      <c r="G343" s="16" t="s">
        <v>136</v>
      </c>
      <c r="H343" s="15" t="s">
        <v>168</v>
      </c>
      <c r="I343" s="16" t="s">
        <v>829</v>
      </c>
      <c r="J343" s="76" t="str">
        <f t="shared" si="11"/>
        <v>CP</v>
      </c>
      <c r="K343" s="134"/>
      <c r="L343" s="80" t="s">
        <v>119</v>
      </c>
      <c r="M343" s="80" t="str">
        <f>IFERROR(IF(OR(VLOOKUP(A343,Adjudicacion!A:N,14,0)=0, VLOOKUP(A343,Adjudicacion!A:N,14,0)=""), L343, VLOOKUP(A343,Adjudicacion!A:N,14,0)), L343)</f>
        <v>En Proceso</v>
      </c>
      <c r="N343" s="83" t="s">
        <v>120</v>
      </c>
      <c r="O343" s="111">
        <v>1798</v>
      </c>
      <c r="P343" s="98" t="s">
        <v>1500</v>
      </c>
      <c r="Q343" s="16" t="s">
        <v>78</v>
      </c>
      <c r="R343" s="137"/>
      <c r="S343" s="137"/>
      <c r="T343" s="137"/>
      <c r="U343" s="14"/>
    </row>
    <row r="344" spans="1:21" ht="16.8" x14ac:dyDescent="0.3">
      <c r="A344" s="139" t="s">
        <v>1501</v>
      </c>
      <c r="B344" s="86">
        <v>46126</v>
      </c>
      <c r="C344" s="86" t="str">
        <f t="shared" ca="1" si="10"/>
        <v>Atrasado</v>
      </c>
      <c r="D344" s="73" t="s">
        <v>141</v>
      </c>
      <c r="E344" s="16" t="s">
        <v>68</v>
      </c>
      <c r="F344" s="16" t="s">
        <v>1469</v>
      </c>
      <c r="G344" s="16" t="s">
        <v>97</v>
      </c>
      <c r="H344" s="15" t="s">
        <v>181</v>
      </c>
      <c r="I344" s="16" t="s">
        <v>546</v>
      </c>
      <c r="J344" s="76" t="str">
        <f t="shared" si="11"/>
        <v>CP</v>
      </c>
      <c r="K344" s="134"/>
      <c r="L344" s="80" t="s">
        <v>119</v>
      </c>
      <c r="M344" s="80" t="str">
        <f>IFERROR(IF(OR(VLOOKUP(A344,Adjudicacion!A:N,14,0)=0, VLOOKUP(A344,Adjudicacion!A:N,14,0)=""), L344, VLOOKUP(A344,Adjudicacion!A:N,14,0)), L344)</f>
        <v>En Proceso</v>
      </c>
      <c r="N344" s="83" t="s">
        <v>120</v>
      </c>
      <c r="O344" s="111">
        <v>25000</v>
      </c>
      <c r="P344" s="98" t="s">
        <v>1502</v>
      </c>
      <c r="Q344" s="16" t="s">
        <v>78</v>
      </c>
      <c r="R344" s="137"/>
      <c r="S344" s="137"/>
      <c r="T344" s="137"/>
      <c r="U344" s="14"/>
    </row>
    <row r="345" spans="1:21" ht="16.8" x14ac:dyDescent="0.3">
      <c r="A345" s="139" t="s">
        <v>1503</v>
      </c>
      <c r="B345" s="86">
        <v>46126</v>
      </c>
      <c r="C345" s="86" t="str">
        <f t="shared" ca="1" si="10"/>
        <v>Atrasado</v>
      </c>
      <c r="D345" s="73" t="s">
        <v>141</v>
      </c>
      <c r="E345" s="16" t="s">
        <v>68</v>
      </c>
      <c r="F345" s="16" t="s">
        <v>1469</v>
      </c>
      <c r="G345" s="16" t="s">
        <v>136</v>
      </c>
      <c r="H345" s="15" t="s">
        <v>168</v>
      </c>
      <c r="I345" s="16" t="s">
        <v>647</v>
      </c>
      <c r="J345" s="76" t="str">
        <f t="shared" si="11"/>
        <v>CP</v>
      </c>
      <c r="K345" s="134"/>
      <c r="L345" s="80" t="s">
        <v>119</v>
      </c>
      <c r="M345" s="80" t="str">
        <f>IFERROR(IF(OR(VLOOKUP(A345,Adjudicacion!A:N,14,0)=0, VLOOKUP(A345,Adjudicacion!A:N,14,0)=""), L345, VLOOKUP(A345,Adjudicacion!A:N,14,0)), L345)</f>
        <v>En Proceso</v>
      </c>
      <c r="N345" s="83" t="s">
        <v>120</v>
      </c>
      <c r="O345" s="111">
        <v>271536</v>
      </c>
      <c r="P345" s="98" t="s">
        <v>1504</v>
      </c>
      <c r="Q345" s="16" t="s">
        <v>78</v>
      </c>
      <c r="R345" s="137"/>
      <c r="S345" s="137"/>
      <c r="T345" s="137"/>
      <c r="U345" s="14"/>
    </row>
    <row r="346" spans="1:21" ht="16.8" x14ac:dyDescent="0.3">
      <c r="A346" s="139" t="s">
        <v>1505</v>
      </c>
      <c r="B346" s="86">
        <v>46127</v>
      </c>
      <c r="C346" s="86" t="str">
        <f t="shared" ca="1" si="10"/>
        <v>Atrasado</v>
      </c>
      <c r="D346" s="73" t="s">
        <v>141</v>
      </c>
      <c r="E346" s="16" t="s">
        <v>587</v>
      </c>
      <c r="F346" s="16" t="s">
        <v>215</v>
      </c>
      <c r="G346" s="16" t="s">
        <v>97</v>
      </c>
      <c r="H346" s="15" t="s">
        <v>302</v>
      </c>
      <c r="I346" s="16" t="s">
        <v>1506</v>
      </c>
      <c r="J346" s="76" t="str">
        <f t="shared" si="11"/>
        <v>CP</v>
      </c>
      <c r="K346" s="134"/>
      <c r="L346" s="80" t="s">
        <v>119</v>
      </c>
      <c r="M346" s="80" t="str">
        <f>IFERROR(IF(OR(VLOOKUP(A346,Adjudicacion!A:N,14,0)=0, VLOOKUP(A346,Adjudicacion!A:N,14,0)=""), L346, VLOOKUP(A346,Adjudicacion!A:N,14,0)), L346)</f>
        <v>En Proceso</v>
      </c>
      <c r="N346" s="83" t="s">
        <v>120</v>
      </c>
      <c r="O346" s="111">
        <v>350000</v>
      </c>
      <c r="P346" s="98" t="s">
        <v>1507</v>
      </c>
      <c r="Q346" s="16" t="s">
        <v>78</v>
      </c>
      <c r="R346" s="137"/>
      <c r="S346" s="137"/>
      <c r="T346" s="137"/>
      <c r="U346" s="14"/>
    </row>
    <row r="347" spans="1:21" ht="16.8" x14ac:dyDescent="0.3">
      <c r="A347" s="139" t="s">
        <v>1508</v>
      </c>
      <c r="B347" s="86">
        <v>46127</v>
      </c>
      <c r="C347" s="86" t="str">
        <f t="shared" ca="1" si="10"/>
        <v>Atrasado</v>
      </c>
      <c r="D347" s="73" t="s">
        <v>141</v>
      </c>
      <c r="E347" s="16" t="s">
        <v>587</v>
      </c>
      <c r="F347" s="16" t="s">
        <v>215</v>
      </c>
      <c r="G347" s="16" t="s">
        <v>174</v>
      </c>
      <c r="H347" s="15" t="s">
        <v>187</v>
      </c>
      <c r="I347" s="16" t="s">
        <v>834</v>
      </c>
      <c r="J347" s="76" t="str">
        <f t="shared" si="11"/>
        <v>LPNP</v>
      </c>
      <c r="K347" s="134"/>
      <c r="L347" s="80" t="s">
        <v>119</v>
      </c>
      <c r="M347" s="80" t="str">
        <f>IFERROR(IF(OR(VLOOKUP(A347,Adjudicacion!A:N,14,0)=0, VLOOKUP(A347,Adjudicacion!A:N,14,0)=""), L347, VLOOKUP(A347,Adjudicacion!A:N,14,0)), L347)</f>
        <v>En Proceso</v>
      </c>
      <c r="N347" s="83" t="s">
        <v>120</v>
      </c>
      <c r="O347" s="111">
        <v>55789679</v>
      </c>
      <c r="P347" s="98" t="s">
        <v>1509</v>
      </c>
      <c r="Q347" s="16" t="s">
        <v>78</v>
      </c>
      <c r="R347" s="137"/>
      <c r="S347" s="137"/>
      <c r="T347" s="137"/>
      <c r="U347" s="14"/>
    </row>
    <row r="348" spans="1:21" ht="16.8" x14ac:dyDescent="0.3">
      <c r="A348" s="139" t="s">
        <v>1510</v>
      </c>
      <c r="B348" s="86">
        <v>46127</v>
      </c>
      <c r="C348" s="86" t="str">
        <f t="shared" ca="1" si="10"/>
        <v>Atrasado</v>
      </c>
      <c r="D348" s="73" t="s">
        <v>141</v>
      </c>
      <c r="E348" s="16" t="s">
        <v>587</v>
      </c>
      <c r="F348" s="16" t="s">
        <v>215</v>
      </c>
      <c r="G348" s="16" t="s">
        <v>174</v>
      </c>
      <c r="H348" s="15" t="s">
        <v>187</v>
      </c>
      <c r="I348" s="16" t="s">
        <v>834</v>
      </c>
      <c r="J348" s="76" t="str">
        <f t="shared" si="11"/>
        <v>LPNP</v>
      </c>
      <c r="K348" s="134"/>
      <c r="L348" s="80" t="s">
        <v>119</v>
      </c>
      <c r="M348" s="80" t="str">
        <f>IFERROR(IF(OR(VLOOKUP(A348,Adjudicacion!A:N,14,0)=0, VLOOKUP(A348,Adjudicacion!A:N,14,0)=""), L348, VLOOKUP(A348,Adjudicacion!A:N,14,0)), L348)</f>
        <v>En Proceso</v>
      </c>
      <c r="N348" s="83" t="s">
        <v>120</v>
      </c>
      <c r="O348" s="111">
        <v>6300000</v>
      </c>
      <c r="P348" s="98" t="s">
        <v>1511</v>
      </c>
      <c r="Q348" s="16" t="s">
        <v>78</v>
      </c>
      <c r="R348" s="137"/>
      <c r="S348" s="137"/>
      <c r="T348" s="137"/>
      <c r="U348" s="14"/>
    </row>
    <row r="349" spans="1:21" ht="16.8" x14ac:dyDescent="0.3">
      <c r="A349" s="139" t="s">
        <v>1512</v>
      </c>
      <c r="B349" s="86">
        <v>46127</v>
      </c>
      <c r="C349" s="86" t="str">
        <f t="shared" ca="1" si="10"/>
        <v>Atrasado</v>
      </c>
      <c r="D349" s="73" t="s">
        <v>141</v>
      </c>
      <c r="E349" s="16" t="s">
        <v>317</v>
      </c>
      <c r="F349" s="16" t="s">
        <v>318</v>
      </c>
      <c r="G349" s="16" t="s">
        <v>97</v>
      </c>
      <c r="H349" s="15" t="s">
        <v>302</v>
      </c>
      <c r="I349" s="16" t="s">
        <v>303</v>
      </c>
      <c r="J349" s="76" t="str">
        <f t="shared" si="11"/>
        <v>IRP</v>
      </c>
      <c r="K349" s="134"/>
      <c r="L349" s="80" t="s">
        <v>119</v>
      </c>
      <c r="M349" s="80" t="str">
        <f>IFERROR(IF(OR(VLOOKUP(A349,Adjudicacion!A:N,14,0)=0, VLOOKUP(A349,Adjudicacion!A:N,14,0)=""), L349, VLOOKUP(A349,Adjudicacion!A:N,14,0)), L349)</f>
        <v>En Proceso</v>
      </c>
      <c r="N349" s="83" t="s">
        <v>120</v>
      </c>
      <c r="O349" s="111">
        <v>688500</v>
      </c>
      <c r="P349" s="98" t="s">
        <v>1513</v>
      </c>
      <c r="Q349" s="16" t="s">
        <v>78</v>
      </c>
      <c r="R349" s="137"/>
      <c r="S349" s="137"/>
      <c r="T349" s="137"/>
      <c r="U349" s="14"/>
    </row>
    <row r="350" spans="1:21" ht="16.8" x14ac:dyDescent="0.3">
      <c r="A350" s="139" t="s">
        <v>1514</v>
      </c>
      <c r="B350" s="86">
        <v>46126</v>
      </c>
      <c r="C350" s="86" t="str">
        <f t="shared" ca="1" si="10"/>
        <v>Atrasado</v>
      </c>
      <c r="D350" s="73" t="s">
        <v>141</v>
      </c>
      <c r="E350" s="16" t="s">
        <v>587</v>
      </c>
      <c r="F350" s="16" t="s">
        <v>215</v>
      </c>
      <c r="G350" s="16" t="s">
        <v>136</v>
      </c>
      <c r="H350" s="15" t="s">
        <v>610</v>
      </c>
      <c r="I350" s="16" t="s">
        <v>611</v>
      </c>
      <c r="J350" s="76" t="str">
        <f t="shared" si="11"/>
        <v>LPNP</v>
      </c>
      <c r="K350" s="134"/>
      <c r="L350" s="80" t="s">
        <v>119</v>
      </c>
      <c r="M350" s="80" t="str">
        <f>IFERROR(IF(OR(VLOOKUP(A350,Adjudicacion!A:N,14,0)=0, VLOOKUP(A350,Adjudicacion!A:N,14,0)=""), L350, VLOOKUP(A350,Adjudicacion!A:N,14,0)), L350)</f>
        <v>En Proceso</v>
      </c>
      <c r="N350" s="83" t="s">
        <v>120</v>
      </c>
      <c r="O350" s="111">
        <v>12267118</v>
      </c>
      <c r="P350" s="98" t="s">
        <v>1515</v>
      </c>
      <c r="Q350" s="16" t="s">
        <v>78</v>
      </c>
      <c r="R350" s="137"/>
      <c r="S350" s="137"/>
      <c r="T350" s="137"/>
      <c r="U350" s="14"/>
    </row>
    <row r="351" spans="1:21" ht="16.8" x14ac:dyDescent="0.3">
      <c r="A351" s="139" t="s">
        <v>1516</v>
      </c>
      <c r="B351" s="86">
        <v>46127</v>
      </c>
      <c r="C351" s="86" t="str">
        <f t="shared" ca="1" si="10"/>
        <v>Atrasado</v>
      </c>
      <c r="D351" s="73" t="s">
        <v>141</v>
      </c>
      <c r="E351" s="16" t="s">
        <v>587</v>
      </c>
      <c r="F351" s="16" t="s">
        <v>215</v>
      </c>
      <c r="G351" s="16" t="s">
        <v>97</v>
      </c>
      <c r="H351" s="15" t="s">
        <v>181</v>
      </c>
      <c r="I351" s="16" t="s">
        <v>546</v>
      </c>
      <c r="J351" s="76" t="str">
        <f t="shared" si="11"/>
        <v>CP</v>
      </c>
      <c r="K351" s="134"/>
      <c r="L351" s="80" t="s">
        <v>119</v>
      </c>
      <c r="M351" s="80" t="str">
        <f>IFERROR(IF(OR(VLOOKUP(A351,Adjudicacion!A:N,14,0)=0, VLOOKUP(A351,Adjudicacion!A:N,14,0)=""), L351, VLOOKUP(A351,Adjudicacion!A:N,14,0)), L351)</f>
        <v>En Proceso</v>
      </c>
      <c r="N351" s="83"/>
      <c r="O351" s="111">
        <v>200000</v>
      </c>
      <c r="P351" s="98" t="s">
        <v>1517</v>
      </c>
      <c r="Q351" s="16" t="s">
        <v>78</v>
      </c>
      <c r="R351" s="137"/>
      <c r="S351" s="137"/>
      <c r="T351" s="137"/>
      <c r="U351" s="14"/>
    </row>
    <row r="352" spans="1:21" ht="16.8" x14ac:dyDescent="0.3">
      <c r="A352" s="139" t="s">
        <v>1518</v>
      </c>
      <c r="B352" s="86">
        <v>46127</v>
      </c>
      <c r="C352" s="86" t="str">
        <f t="shared" ca="1" si="10"/>
        <v>Atrasado</v>
      </c>
      <c r="D352" s="73" t="s">
        <v>141</v>
      </c>
      <c r="E352" s="16" t="s">
        <v>587</v>
      </c>
      <c r="F352" s="16" t="s">
        <v>215</v>
      </c>
      <c r="G352" s="16" t="s">
        <v>97</v>
      </c>
      <c r="H352" s="15" t="s">
        <v>116</v>
      </c>
      <c r="I352" s="16" t="s">
        <v>761</v>
      </c>
      <c r="J352" s="76" t="str">
        <f t="shared" si="11"/>
        <v>CP</v>
      </c>
      <c r="K352" s="134"/>
      <c r="L352" s="80" t="s">
        <v>119</v>
      </c>
      <c r="M352" s="80" t="str">
        <f>IFERROR(IF(OR(VLOOKUP(A352,Adjudicacion!A:N,14,0)=0, VLOOKUP(A352,Adjudicacion!A:N,14,0)=""), L352, VLOOKUP(A352,Adjudicacion!A:N,14,0)), L352)</f>
        <v>En Proceso</v>
      </c>
      <c r="N352" s="83" t="s">
        <v>120</v>
      </c>
      <c r="O352" s="111">
        <v>370899</v>
      </c>
      <c r="P352" s="98" t="s">
        <v>1519</v>
      </c>
      <c r="Q352" s="16" t="s">
        <v>78</v>
      </c>
      <c r="R352" s="137"/>
      <c r="S352" s="137"/>
      <c r="T352" s="137"/>
      <c r="U352" s="14"/>
    </row>
    <row r="353" spans="1:21" ht="16.8" x14ac:dyDescent="0.4">
      <c r="A353" s="139" t="s">
        <v>1520</v>
      </c>
      <c r="B353" s="86">
        <v>46128</v>
      </c>
      <c r="C353" s="86" t="str">
        <f t="shared" ca="1" si="10"/>
        <v>Concluido</v>
      </c>
      <c r="D353" s="73" t="s">
        <v>141</v>
      </c>
      <c r="E353" s="16" t="s">
        <v>277</v>
      </c>
      <c r="F353" s="16" t="s">
        <v>1041</v>
      </c>
      <c r="G353" s="16" t="s">
        <v>70</v>
      </c>
      <c r="H353" s="15" t="s">
        <v>319</v>
      </c>
      <c r="I353" s="16" t="s">
        <v>579</v>
      </c>
      <c r="J353" s="76" t="str">
        <f t="shared" si="11"/>
        <v>CP</v>
      </c>
      <c r="K353" s="134">
        <v>152524.62</v>
      </c>
      <c r="L353" s="80" t="s">
        <v>66</v>
      </c>
      <c r="M353" s="80" t="str">
        <f>IFERROR(IF(OR(VLOOKUP(A353,Adjudicacion!A:N,14,0)=0, VLOOKUP(A353,Adjudicacion!A:N,14,0)=""), L353, VLOOKUP(A353,Adjudicacion!A:N,14,0)), L353)</f>
        <v>Concluido</v>
      </c>
      <c r="N353" s="83" t="s">
        <v>76</v>
      </c>
      <c r="O353" s="159">
        <v>545320</v>
      </c>
      <c r="P353" s="98" t="s">
        <v>1522</v>
      </c>
      <c r="Q353" s="16" t="s">
        <v>78</v>
      </c>
      <c r="R353" s="137"/>
      <c r="S353" s="137"/>
      <c r="T353" s="137"/>
      <c r="U353" s="14"/>
    </row>
    <row r="354" spans="1:21" ht="16.8" x14ac:dyDescent="0.3">
      <c r="A354" s="139" t="s">
        <v>1523</v>
      </c>
      <c r="B354" s="86">
        <v>46128</v>
      </c>
      <c r="C354" s="86" t="str">
        <f t="shared" ca="1" si="10"/>
        <v>Concluido</v>
      </c>
      <c r="D354" s="73" t="s">
        <v>141</v>
      </c>
      <c r="E354" s="16" t="s">
        <v>798</v>
      </c>
      <c r="F354" s="16" t="s">
        <v>799</v>
      </c>
      <c r="G354" s="16" t="s">
        <v>70</v>
      </c>
      <c r="H354" s="15" t="s">
        <v>800</v>
      </c>
      <c r="I354" s="16" t="s">
        <v>1524</v>
      </c>
      <c r="J354" s="76" t="str">
        <f t="shared" si="11"/>
        <v>LPNP</v>
      </c>
      <c r="K354" s="134">
        <v>8930000</v>
      </c>
      <c r="L354" s="80" t="s">
        <v>66</v>
      </c>
      <c r="M354" s="80" t="str">
        <f>IFERROR(IF(OR(VLOOKUP(A354,Adjudicacion!A:N,14,0)=0, VLOOKUP(A354,Adjudicacion!A:N,14,0)=""), L354, VLOOKUP(A354,Adjudicacion!A:N,14,0)), L354)</f>
        <v>Concluido</v>
      </c>
      <c r="N354" s="83" t="s">
        <v>76</v>
      </c>
      <c r="O354" s="111">
        <v>8930000</v>
      </c>
      <c r="P354" s="98" t="s">
        <v>1526</v>
      </c>
      <c r="Q354" s="16" t="s">
        <v>78</v>
      </c>
      <c r="R354" s="137"/>
      <c r="S354" s="137"/>
      <c r="T354" s="137"/>
      <c r="U354" s="14"/>
    </row>
    <row r="355" spans="1:21" ht="16.8" x14ac:dyDescent="0.3">
      <c r="A355" s="139" t="s">
        <v>1531</v>
      </c>
      <c r="B355" s="86">
        <v>46128</v>
      </c>
      <c r="C355" s="86" t="str">
        <f t="shared" ca="1" si="10"/>
        <v>Concluido</v>
      </c>
      <c r="D355" s="73" t="s">
        <v>141</v>
      </c>
      <c r="E355" s="16" t="s">
        <v>798</v>
      </c>
      <c r="F355" s="16" t="s">
        <v>799</v>
      </c>
      <c r="G355" s="16" t="s">
        <v>70</v>
      </c>
      <c r="H355" s="15" t="s">
        <v>800</v>
      </c>
      <c r="I355" s="16" t="s">
        <v>1524</v>
      </c>
      <c r="J355" s="76" t="str">
        <f t="shared" si="11"/>
        <v>LPNP</v>
      </c>
      <c r="K355" s="134">
        <v>2400000</v>
      </c>
      <c r="L355" s="80" t="s">
        <v>66</v>
      </c>
      <c r="M355" s="80" t="str">
        <f>IFERROR(IF(OR(VLOOKUP(A355,Adjudicacion!A:N,14,0)=0, VLOOKUP(A355,Adjudicacion!A:N,14,0)=""), L355, VLOOKUP(A355,Adjudicacion!A:N,14,0)), L355)</f>
        <v>Concluido</v>
      </c>
      <c r="N355" s="83" t="s">
        <v>76</v>
      </c>
      <c r="O355" s="111">
        <v>2400000</v>
      </c>
      <c r="P355" s="98" t="s">
        <v>1526</v>
      </c>
      <c r="Q355" s="16" t="s">
        <v>78</v>
      </c>
      <c r="R355" s="137"/>
      <c r="S355" s="137"/>
      <c r="T355" s="137"/>
      <c r="U355" s="14"/>
    </row>
    <row r="356" spans="1:21" ht="16.8" x14ac:dyDescent="0.3">
      <c r="A356" s="139" t="s">
        <v>1536</v>
      </c>
      <c r="B356" s="86">
        <v>46128</v>
      </c>
      <c r="C356" s="86" t="str">
        <f t="shared" ca="1" si="10"/>
        <v>Concluido</v>
      </c>
      <c r="D356" s="73" t="s">
        <v>141</v>
      </c>
      <c r="E356" s="16" t="s">
        <v>798</v>
      </c>
      <c r="F356" s="16" t="s">
        <v>799</v>
      </c>
      <c r="G356" s="16" t="s">
        <v>70</v>
      </c>
      <c r="H356" s="15" t="s">
        <v>800</v>
      </c>
      <c r="I356" s="16" t="s">
        <v>1524</v>
      </c>
      <c r="J356" s="76" t="str">
        <f t="shared" si="11"/>
        <v>LPNP</v>
      </c>
      <c r="K356" s="134">
        <v>8700000</v>
      </c>
      <c r="L356" s="80" t="s">
        <v>66</v>
      </c>
      <c r="M356" s="80" t="str">
        <f>IFERROR(IF(OR(VLOOKUP(A356,Adjudicacion!A:N,14,0)=0, VLOOKUP(A356,Adjudicacion!A:N,14,0)=""), L356, VLOOKUP(A356,Adjudicacion!A:N,14,0)), L356)</f>
        <v>Concluido</v>
      </c>
      <c r="N356" s="83" t="s">
        <v>76</v>
      </c>
      <c r="O356" s="111">
        <v>8700000</v>
      </c>
      <c r="P356" s="98" t="s">
        <v>1526</v>
      </c>
      <c r="Q356" s="16" t="s">
        <v>78</v>
      </c>
      <c r="R356" s="137"/>
      <c r="S356" s="137"/>
      <c r="T356" s="137"/>
      <c r="U356" s="14"/>
    </row>
    <row r="357" spans="1:21" ht="16.8" x14ac:dyDescent="0.3">
      <c r="A357" s="139" t="s">
        <v>1541</v>
      </c>
      <c r="B357" s="86">
        <v>46128</v>
      </c>
      <c r="C357" s="86" t="str">
        <f t="shared" ca="1" si="10"/>
        <v>Concluido</v>
      </c>
      <c r="D357" s="73" t="s">
        <v>141</v>
      </c>
      <c r="E357" s="16" t="s">
        <v>798</v>
      </c>
      <c r="F357" s="16" t="s">
        <v>799</v>
      </c>
      <c r="G357" s="16" t="s">
        <v>70</v>
      </c>
      <c r="H357" s="15" t="s">
        <v>800</v>
      </c>
      <c r="I357" s="16" t="s">
        <v>1524</v>
      </c>
      <c r="J357" s="76" t="str">
        <f t="shared" si="11"/>
        <v>LPNP</v>
      </c>
      <c r="K357" s="134">
        <v>4197000</v>
      </c>
      <c r="L357" s="80" t="s">
        <v>66</v>
      </c>
      <c r="M357" s="80" t="str">
        <f>IFERROR(IF(OR(VLOOKUP(A357,Adjudicacion!A:N,14,0)=0, VLOOKUP(A357,Adjudicacion!A:N,14,0)=""), L357, VLOOKUP(A357,Adjudicacion!A:N,14,0)), L357)</f>
        <v>Concluido</v>
      </c>
      <c r="N357" s="83" t="s">
        <v>76</v>
      </c>
      <c r="O357" s="111">
        <v>4197000</v>
      </c>
      <c r="P357" s="98" t="s">
        <v>1526</v>
      </c>
      <c r="Q357" s="16" t="s">
        <v>78</v>
      </c>
      <c r="R357" s="137"/>
      <c r="S357" s="137"/>
      <c r="T357" s="137"/>
      <c r="U357" s="14"/>
    </row>
    <row r="358" spans="1:21" ht="16.8" x14ac:dyDescent="0.3">
      <c r="A358" s="139" t="s">
        <v>1546</v>
      </c>
      <c r="B358" s="86">
        <v>46128</v>
      </c>
      <c r="C358" s="86" t="str">
        <f t="shared" ca="1" si="10"/>
        <v>Concluido</v>
      </c>
      <c r="D358" s="73" t="s">
        <v>141</v>
      </c>
      <c r="E358" s="16" t="s">
        <v>798</v>
      </c>
      <c r="F358" s="16" t="s">
        <v>799</v>
      </c>
      <c r="G358" s="16" t="s">
        <v>70</v>
      </c>
      <c r="H358" s="15" t="s">
        <v>800</v>
      </c>
      <c r="I358" s="16" t="s">
        <v>1524</v>
      </c>
      <c r="J358" s="76" t="str">
        <f t="shared" si="11"/>
        <v>LPNP</v>
      </c>
      <c r="K358" s="134">
        <v>2000000</v>
      </c>
      <c r="L358" s="80" t="s">
        <v>66</v>
      </c>
      <c r="M358" s="80" t="str">
        <f>IFERROR(IF(OR(VLOOKUP(A358,Adjudicacion!A:N,14,0)=0, VLOOKUP(A358,Adjudicacion!A:N,14,0)=""), L358, VLOOKUP(A358,Adjudicacion!A:N,14,0)), L358)</f>
        <v>Concluido</v>
      </c>
      <c r="N358" s="83" t="s">
        <v>76</v>
      </c>
      <c r="O358" s="111">
        <v>2000000</v>
      </c>
      <c r="P358" s="98" t="s">
        <v>1526</v>
      </c>
      <c r="Q358" s="16" t="s">
        <v>78</v>
      </c>
      <c r="R358" s="137"/>
      <c r="S358" s="137"/>
      <c r="T358" s="137"/>
      <c r="U358" s="14"/>
    </row>
    <row r="359" spans="1:21" ht="16.8" x14ac:dyDescent="0.3">
      <c r="A359" s="139" t="s">
        <v>1550</v>
      </c>
      <c r="B359" s="86">
        <v>46128</v>
      </c>
      <c r="C359" s="86" t="str">
        <f t="shared" ca="1" si="10"/>
        <v>Concluido</v>
      </c>
      <c r="D359" s="73" t="s">
        <v>141</v>
      </c>
      <c r="E359" s="16" t="s">
        <v>798</v>
      </c>
      <c r="F359" s="16" t="s">
        <v>799</v>
      </c>
      <c r="G359" s="16" t="s">
        <v>70</v>
      </c>
      <c r="H359" s="15" t="s">
        <v>800</v>
      </c>
      <c r="I359" s="16" t="s">
        <v>1524</v>
      </c>
      <c r="J359" s="76" t="str">
        <f t="shared" si="11"/>
        <v>LPNP</v>
      </c>
      <c r="K359" s="134">
        <v>5000000</v>
      </c>
      <c r="L359" s="80" t="s">
        <v>66</v>
      </c>
      <c r="M359" s="80" t="str">
        <f>IFERROR(IF(OR(VLOOKUP(A359,Adjudicacion!A:N,14,0)=0, VLOOKUP(A359,Adjudicacion!A:N,14,0)=""), L359, VLOOKUP(A359,Adjudicacion!A:N,14,0)), L359)</f>
        <v>Concluido</v>
      </c>
      <c r="N359" s="83" t="s">
        <v>76</v>
      </c>
      <c r="O359" s="111">
        <v>5000000</v>
      </c>
      <c r="P359" s="98" t="s">
        <v>1526</v>
      </c>
      <c r="Q359" s="16" t="s">
        <v>78</v>
      </c>
      <c r="R359" s="137"/>
      <c r="S359" s="137"/>
      <c r="T359" s="137"/>
      <c r="U359" s="14"/>
    </row>
    <row r="360" spans="1:21" ht="16.8" x14ac:dyDescent="0.3">
      <c r="A360" s="139" t="s">
        <v>1555</v>
      </c>
      <c r="B360" s="86">
        <v>46128</v>
      </c>
      <c r="C360" s="86" t="str">
        <f t="shared" ca="1" si="10"/>
        <v>Concluido</v>
      </c>
      <c r="D360" s="73" t="s">
        <v>141</v>
      </c>
      <c r="E360" s="16" t="s">
        <v>798</v>
      </c>
      <c r="F360" s="16" t="s">
        <v>799</v>
      </c>
      <c r="G360" s="16" t="s">
        <v>70</v>
      </c>
      <c r="H360" s="15" t="s">
        <v>800</v>
      </c>
      <c r="I360" s="16" t="s">
        <v>1524</v>
      </c>
      <c r="J360" s="76" t="str">
        <f t="shared" si="11"/>
        <v>LPNP</v>
      </c>
      <c r="K360" s="134">
        <v>2900000</v>
      </c>
      <c r="L360" s="80" t="s">
        <v>66</v>
      </c>
      <c r="M360" s="80" t="str">
        <f>IFERROR(IF(OR(VLOOKUP(A360,Adjudicacion!A:N,14,0)=0, VLOOKUP(A360,Adjudicacion!A:N,14,0)=""), L360, VLOOKUP(A360,Adjudicacion!A:N,14,0)), L360)</f>
        <v>Concluido</v>
      </c>
      <c r="N360" s="83" t="s">
        <v>76</v>
      </c>
      <c r="O360" s="111">
        <v>2900000</v>
      </c>
      <c r="P360" s="98" t="s">
        <v>1526</v>
      </c>
      <c r="Q360" s="16" t="s">
        <v>78</v>
      </c>
      <c r="R360" s="137"/>
      <c r="S360" s="137"/>
      <c r="T360" s="137"/>
      <c r="U360" s="14"/>
    </row>
    <row r="361" spans="1:21" ht="16.8" x14ac:dyDescent="0.3">
      <c r="A361" s="139" t="s">
        <v>1560</v>
      </c>
      <c r="B361" s="86">
        <v>46128</v>
      </c>
      <c r="C361" s="86" t="str">
        <f t="shared" ca="1" si="10"/>
        <v>Concluido</v>
      </c>
      <c r="D361" s="73" t="s">
        <v>141</v>
      </c>
      <c r="E361" s="16" t="s">
        <v>798</v>
      </c>
      <c r="F361" s="16" t="s">
        <v>799</v>
      </c>
      <c r="G361" s="16" t="s">
        <v>70</v>
      </c>
      <c r="H361" s="15" t="s">
        <v>800</v>
      </c>
      <c r="I361" s="16" t="s">
        <v>1524</v>
      </c>
      <c r="J361" s="76" t="str">
        <f t="shared" si="11"/>
        <v>LPNP</v>
      </c>
      <c r="K361" s="134">
        <v>5300000</v>
      </c>
      <c r="L361" s="80" t="s">
        <v>66</v>
      </c>
      <c r="M361" s="80" t="str">
        <f>IFERROR(IF(OR(VLOOKUP(A361,Adjudicacion!A:N,14,0)=0, VLOOKUP(A361,Adjudicacion!A:N,14,0)=""), L361, VLOOKUP(A361,Adjudicacion!A:N,14,0)), L361)</f>
        <v>Concluido</v>
      </c>
      <c r="N361" s="83" t="s">
        <v>76</v>
      </c>
      <c r="O361" s="111">
        <v>5300000</v>
      </c>
      <c r="P361" s="98" t="s">
        <v>1526</v>
      </c>
      <c r="Q361" s="16" t="s">
        <v>78</v>
      </c>
      <c r="R361" s="137"/>
      <c r="S361" s="137"/>
      <c r="T361" s="137"/>
      <c r="U361" s="14"/>
    </row>
    <row r="362" spans="1:21" ht="16.8" x14ac:dyDescent="0.3">
      <c r="A362" s="139" t="s">
        <v>1565</v>
      </c>
      <c r="B362" s="86">
        <v>46128</v>
      </c>
      <c r="C362" s="86" t="str">
        <f t="shared" ca="1" si="10"/>
        <v>Concluido</v>
      </c>
      <c r="D362" s="73" t="s">
        <v>141</v>
      </c>
      <c r="E362" s="16" t="s">
        <v>798</v>
      </c>
      <c r="F362" s="16" t="s">
        <v>799</v>
      </c>
      <c r="G362" s="16" t="s">
        <v>70</v>
      </c>
      <c r="H362" s="15" t="s">
        <v>800</v>
      </c>
      <c r="I362" s="16" t="s">
        <v>1524</v>
      </c>
      <c r="J362" s="76" t="str">
        <f t="shared" si="11"/>
        <v>LPNP</v>
      </c>
      <c r="K362" s="134">
        <v>5500000</v>
      </c>
      <c r="L362" s="80" t="s">
        <v>66</v>
      </c>
      <c r="M362" s="80" t="str">
        <f>IFERROR(IF(OR(VLOOKUP(A362,Adjudicacion!A:N,14,0)=0, VLOOKUP(A362,Adjudicacion!A:N,14,0)=""), L362, VLOOKUP(A362,Adjudicacion!A:N,14,0)), L362)</f>
        <v>Concluido</v>
      </c>
      <c r="N362" s="83" t="s">
        <v>76</v>
      </c>
      <c r="O362" s="111">
        <v>5500000</v>
      </c>
      <c r="P362" s="98" t="s">
        <v>1526</v>
      </c>
      <c r="Q362" s="16"/>
      <c r="R362" s="137"/>
      <c r="S362" s="137"/>
      <c r="T362" s="137"/>
      <c r="U362" s="14"/>
    </row>
    <row r="363" spans="1:21" ht="16.8" x14ac:dyDescent="0.3">
      <c r="A363" s="139" t="s">
        <v>1570</v>
      </c>
      <c r="B363" s="86">
        <v>46128</v>
      </c>
      <c r="C363" s="86" t="str">
        <f t="shared" ca="1" si="10"/>
        <v>Concluido</v>
      </c>
      <c r="D363" s="73" t="s">
        <v>141</v>
      </c>
      <c r="E363" s="16" t="s">
        <v>798</v>
      </c>
      <c r="F363" s="16" t="s">
        <v>799</v>
      </c>
      <c r="G363" s="16" t="s">
        <v>70</v>
      </c>
      <c r="H363" s="15" t="s">
        <v>800</v>
      </c>
      <c r="I363" s="16" t="s">
        <v>1524</v>
      </c>
      <c r="J363" s="76" t="str">
        <f t="shared" si="11"/>
        <v>LPNP</v>
      </c>
      <c r="K363" s="134">
        <v>10000000</v>
      </c>
      <c r="L363" s="80" t="s">
        <v>66</v>
      </c>
      <c r="M363" s="80" t="str">
        <f>IFERROR(IF(OR(VLOOKUP(A363,Adjudicacion!A:N,14,0)=0, VLOOKUP(A363,Adjudicacion!A:N,14,0)=""), L363, VLOOKUP(A363,Adjudicacion!A:N,14,0)), L363)</f>
        <v>Concluido</v>
      </c>
      <c r="N363" s="83" t="s">
        <v>76</v>
      </c>
      <c r="O363" s="111">
        <v>10000000</v>
      </c>
      <c r="P363" s="98" t="s">
        <v>1526</v>
      </c>
      <c r="Q363" s="16" t="s">
        <v>78</v>
      </c>
      <c r="R363" s="137"/>
      <c r="S363" s="137"/>
      <c r="T363" s="137"/>
      <c r="U363" s="14"/>
    </row>
    <row r="364" spans="1:21" ht="16.8" x14ac:dyDescent="0.3">
      <c r="A364" s="139" t="s">
        <v>1575</v>
      </c>
      <c r="B364" s="86">
        <v>46128</v>
      </c>
      <c r="C364" s="86" t="str">
        <f t="shared" ca="1" si="10"/>
        <v>Concluido</v>
      </c>
      <c r="D364" s="73" t="s">
        <v>141</v>
      </c>
      <c r="E364" s="16" t="s">
        <v>798</v>
      </c>
      <c r="F364" s="16" t="s">
        <v>799</v>
      </c>
      <c r="G364" s="16" t="s">
        <v>70</v>
      </c>
      <c r="H364" s="15" t="s">
        <v>800</v>
      </c>
      <c r="I364" s="16" t="s">
        <v>1524</v>
      </c>
      <c r="J364" s="76" t="str">
        <f t="shared" si="11"/>
        <v>LPNP</v>
      </c>
      <c r="K364" s="134">
        <v>3000000</v>
      </c>
      <c r="L364" s="80" t="s">
        <v>66</v>
      </c>
      <c r="M364" s="80" t="str">
        <f>IFERROR(IF(OR(VLOOKUP(A364,Adjudicacion!A:N,14,0)=0, VLOOKUP(A364,Adjudicacion!A:N,14,0)=""), L364, VLOOKUP(A364,Adjudicacion!A:N,14,0)), L364)</f>
        <v>Concluido</v>
      </c>
      <c r="N364" s="83" t="s">
        <v>76</v>
      </c>
      <c r="O364" s="111">
        <v>3000000</v>
      </c>
      <c r="P364" s="98" t="s">
        <v>1526</v>
      </c>
      <c r="Q364" s="16" t="s">
        <v>78</v>
      </c>
      <c r="R364" s="137"/>
      <c r="S364" s="137"/>
      <c r="T364" s="137"/>
      <c r="U364" s="14"/>
    </row>
    <row r="365" spans="1:21" ht="16.8" x14ac:dyDescent="0.3">
      <c r="A365" s="139" t="s">
        <v>1580</v>
      </c>
      <c r="B365" s="86">
        <v>46128</v>
      </c>
      <c r="C365" s="86" t="str">
        <f t="shared" ca="1" si="10"/>
        <v>Concluido</v>
      </c>
      <c r="D365" s="73" t="s">
        <v>141</v>
      </c>
      <c r="E365" s="16" t="s">
        <v>798</v>
      </c>
      <c r="F365" s="16" t="s">
        <v>799</v>
      </c>
      <c r="G365" s="16" t="s">
        <v>70</v>
      </c>
      <c r="H365" s="15" t="s">
        <v>800</v>
      </c>
      <c r="I365" s="16" t="s">
        <v>1524</v>
      </c>
      <c r="J365" s="76" t="str">
        <f t="shared" si="11"/>
        <v>LPNP</v>
      </c>
      <c r="K365" s="134">
        <v>6000000</v>
      </c>
      <c r="L365" s="80" t="s">
        <v>66</v>
      </c>
      <c r="M365" s="80" t="str">
        <f>IFERROR(IF(OR(VLOOKUP(A365,Adjudicacion!A:N,14,0)=0, VLOOKUP(A365,Adjudicacion!A:N,14,0)=""), L365, VLOOKUP(A365,Adjudicacion!A:N,14,0)), L365)</f>
        <v>Concluido</v>
      </c>
      <c r="N365" s="83" t="s">
        <v>76</v>
      </c>
      <c r="O365" s="111">
        <v>6000000</v>
      </c>
      <c r="P365" s="98" t="s">
        <v>1526</v>
      </c>
      <c r="Q365" s="16" t="s">
        <v>78</v>
      </c>
      <c r="R365" s="137"/>
      <c r="S365" s="137"/>
      <c r="T365" s="137"/>
      <c r="U365" s="14"/>
    </row>
    <row r="366" spans="1:21" ht="16.8" x14ac:dyDescent="0.3">
      <c r="A366" s="139" t="s">
        <v>1585</v>
      </c>
      <c r="B366" s="86">
        <v>46128</v>
      </c>
      <c r="C366" s="86" t="str">
        <f t="shared" ca="1" si="10"/>
        <v>Concluido</v>
      </c>
      <c r="D366" s="73" t="s">
        <v>141</v>
      </c>
      <c r="E366" s="16" t="s">
        <v>798</v>
      </c>
      <c r="F366" s="16" t="s">
        <v>799</v>
      </c>
      <c r="G366" s="16" t="s">
        <v>70</v>
      </c>
      <c r="H366" s="15" t="s">
        <v>800</v>
      </c>
      <c r="I366" s="16" t="s">
        <v>1524</v>
      </c>
      <c r="J366" s="76" t="str">
        <f t="shared" si="11"/>
        <v>LPNP</v>
      </c>
      <c r="K366" s="134">
        <v>5000000</v>
      </c>
      <c r="L366" s="80" t="s">
        <v>66</v>
      </c>
      <c r="M366" s="80" t="str">
        <f>IFERROR(IF(OR(VLOOKUP(A366,Adjudicacion!A:N,14,0)=0, VLOOKUP(A366,Adjudicacion!A:N,14,0)=""), L366, VLOOKUP(A366,Adjudicacion!A:N,14,0)), L366)</f>
        <v>Concluido</v>
      </c>
      <c r="N366" s="83" t="s">
        <v>76</v>
      </c>
      <c r="O366" s="111">
        <v>5000000</v>
      </c>
      <c r="P366" s="98" t="s">
        <v>1526</v>
      </c>
      <c r="Q366" s="16" t="s">
        <v>78</v>
      </c>
      <c r="R366" s="137"/>
      <c r="S366" s="137"/>
      <c r="T366" s="137"/>
      <c r="U366" s="14"/>
    </row>
    <row r="367" spans="1:21" ht="16.8" x14ac:dyDescent="0.3">
      <c r="A367" s="139" t="s">
        <v>1589</v>
      </c>
      <c r="B367" s="86">
        <v>46128</v>
      </c>
      <c r="C367" s="86" t="str">
        <f t="shared" ca="1" si="10"/>
        <v>Concluido</v>
      </c>
      <c r="D367" s="73" t="s">
        <v>141</v>
      </c>
      <c r="E367" s="16" t="s">
        <v>798</v>
      </c>
      <c r="F367" s="16" t="s">
        <v>799</v>
      </c>
      <c r="G367" s="16" t="s">
        <v>70</v>
      </c>
      <c r="H367" s="15" t="s">
        <v>800</v>
      </c>
      <c r="I367" s="16" t="s">
        <v>1524</v>
      </c>
      <c r="J367" s="76" t="str">
        <f t="shared" si="11"/>
        <v>LPNP</v>
      </c>
      <c r="K367" s="134">
        <v>5500000</v>
      </c>
      <c r="L367" s="80" t="s">
        <v>66</v>
      </c>
      <c r="M367" s="80" t="str">
        <f>IFERROR(IF(OR(VLOOKUP(A367,Adjudicacion!A:N,14,0)=0, VLOOKUP(A367,Adjudicacion!A:N,14,0)=""), L367, VLOOKUP(A367,Adjudicacion!A:N,14,0)), L367)</f>
        <v>Concluido</v>
      </c>
      <c r="N367" s="83" t="s">
        <v>76</v>
      </c>
      <c r="O367" s="111">
        <v>5500000</v>
      </c>
      <c r="P367" s="98" t="s">
        <v>1526</v>
      </c>
      <c r="Q367" s="16" t="s">
        <v>78</v>
      </c>
      <c r="R367" s="137"/>
      <c r="S367" s="137"/>
      <c r="T367" s="137"/>
      <c r="U367" s="14"/>
    </row>
    <row r="368" spans="1:21" ht="16.8" x14ac:dyDescent="0.3">
      <c r="A368" s="139" t="s">
        <v>1593</v>
      </c>
      <c r="B368" s="86">
        <v>46128</v>
      </c>
      <c r="C368" s="86" t="str">
        <f t="shared" ca="1" si="10"/>
        <v>Concluido</v>
      </c>
      <c r="D368" s="73" t="s">
        <v>141</v>
      </c>
      <c r="E368" s="16" t="s">
        <v>798</v>
      </c>
      <c r="F368" s="16" t="s">
        <v>799</v>
      </c>
      <c r="G368" s="16" t="s">
        <v>70</v>
      </c>
      <c r="H368" s="15" t="s">
        <v>800</v>
      </c>
      <c r="I368" s="16" t="s">
        <v>1524</v>
      </c>
      <c r="J368" s="76" t="str">
        <f t="shared" si="11"/>
        <v>LPNP</v>
      </c>
      <c r="K368" s="134">
        <v>2700000</v>
      </c>
      <c r="L368" s="80" t="s">
        <v>66</v>
      </c>
      <c r="M368" s="80" t="str">
        <f>IFERROR(IF(OR(VLOOKUP(A368,Adjudicacion!A:N,14,0)=0, VLOOKUP(A368,Adjudicacion!A:N,14,0)=""), L368, VLOOKUP(A368,Adjudicacion!A:N,14,0)), L368)</f>
        <v>Concluido</v>
      </c>
      <c r="N368" s="83" t="s">
        <v>76</v>
      </c>
      <c r="O368" s="111">
        <v>2700000</v>
      </c>
      <c r="P368" s="98" t="s">
        <v>1526</v>
      </c>
      <c r="Q368" s="16" t="s">
        <v>78</v>
      </c>
      <c r="R368" s="137"/>
      <c r="S368" s="137"/>
      <c r="T368" s="137"/>
      <c r="U368" s="14"/>
    </row>
    <row r="369" spans="1:21" ht="16.8" x14ac:dyDescent="0.3">
      <c r="A369" s="139" t="s">
        <v>1599</v>
      </c>
      <c r="B369" s="86">
        <v>46128</v>
      </c>
      <c r="C369" s="86" t="str">
        <f t="shared" ca="1" si="10"/>
        <v>Atrasado</v>
      </c>
      <c r="D369" s="73" t="s">
        <v>141</v>
      </c>
      <c r="E369" s="16" t="s">
        <v>277</v>
      </c>
      <c r="F369" s="16" t="s">
        <v>278</v>
      </c>
      <c r="G369" s="16" t="s">
        <v>70</v>
      </c>
      <c r="H369" s="15" t="s">
        <v>127</v>
      </c>
      <c r="I369" s="16" t="s">
        <v>128</v>
      </c>
      <c r="J369" s="76" t="str">
        <f t="shared" si="11"/>
        <v>CP</v>
      </c>
      <c r="K369" s="134"/>
      <c r="L369" s="80" t="s">
        <v>119</v>
      </c>
      <c r="M369" s="80" t="str">
        <f>IFERROR(IF(OR(VLOOKUP(A369,Adjudicacion!A:N,14,0)=0, VLOOKUP(A369,Adjudicacion!A:N,14,0)=""), L369, VLOOKUP(A369,Adjudicacion!A:N,14,0)), L369)</f>
        <v>En Proceso</v>
      </c>
      <c r="N369" s="83" t="s">
        <v>76</v>
      </c>
      <c r="O369" s="111">
        <v>10615</v>
      </c>
      <c r="P369" s="98" t="s">
        <v>1600</v>
      </c>
      <c r="Q369" s="16" t="s">
        <v>78</v>
      </c>
      <c r="R369" s="137"/>
      <c r="S369" s="137"/>
      <c r="T369" s="137"/>
      <c r="U369" s="14"/>
    </row>
    <row r="370" spans="1:21" ht="16.8" x14ac:dyDescent="0.3">
      <c r="A370" s="139" t="s">
        <v>1601</v>
      </c>
      <c r="B370" s="86">
        <v>46128</v>
      </c>
      <c r="C370" s="86" t="str">
        <f t="shared" ca="1" si="10"/>
        <v>Atrasado</v>
      </c>
      <c r="D370" s="73" t="s">
        <v>141</v>
      </c>
      <c r="E370" s="16" t="s">
        <v>277</v>
      </c>
      <c r="F370" s="16" t="s">
        <v>278</v>
      </c>
      <c r="G370" s="16" t="s">
        <v>70</v>
      </c>
      <c r="H370" s="15" t="s">
        <v>287</v>
      </c>
      <c r="I370" s="16" t="s">
        <v>1602</v>
      </c>
      <c r="J370" s="76" t="str">
        <f t="shared" si="11"/>
        <v>LPNP</v>
      </c>
      <c r="K370" s="134"/>
      <c r="L370" s="80" t="s">
        <v>119</v>
      </c>
      <c r="M370" s="80" t="str">
        <f>IFERROR(IF(OR(VLOOKUP(A370,Adjudicacion!A:N,14,0)=0, VLOOKUP(A370,Adjudicacion!A:N,14,0)=""), L370, VLOOKUP(A370,Adjudicacion!A:N,14,0)), L370)</f>
        <v>En Proceso</v>
      </c>
      <c r="N370" s="83" t="s">
        <v>76</v>
      </c>
      <c r="O370" s="111">
        <v>115800691</v>
      </c>
      <c r="P370" s="98" t="s">
        <v>1603</v>
      </c>
      <c r="Q370" s="16" t="s">
        <v>78</v>
      </c>
      <c r="R370" s="137"/>
      <c r="S370" s="137"/>
      <c r="T370" s="137"/>
      <c r="U370" s="14"/>
    </row>
    <row r="371" spans="1:21" ht="16.8" x14ac:dyDescent="0.3">
      <c r="A371" s="139" t="s">
        <v>1604</v>
      </c>
      <c r="B371" s="86">
        <v>46128</v>
      </c>
      <c r="C371" s="86" t="str">
        <f t="shared" ca="1" si="10"/>
        <v>Atrasado</v>
      </c>
      <c r="D371" s="73" t="s">
        <v>141</v>
      </c>
      <c r="E371" s="16" t="s">
        <v>277</v>
      </c>
      <c r="F371" s="16" t="s">
        <v>278</v>
      </c>
      <c r="G371" s="16" t="s">
        <v>136</v>
      </c>
      <c r="H371" s="15" t="s">
        <v>168</v>
      </c>
      <c r="I371" s="16" t="s">
        <v>647</v>
      </c>
      <c r="J371" s="76" t="str">
        <f t="shared" si="11"/>
        <v/>
      </c>
      <c r="K371" s="134"/>
      <c r="L371" s="80" t="s">
        <v>119</v>
      </c>
      <c r="M371" s="80" t="str">
        <f>IFERROR(IF(OR(VLOOKUP(A371,Adjudicacion!A:N,14,0)=0, VLOOKUP(A371,Adjudicacion!A:N,14,0)=""), L371, VLOOKUP(A371,Adjudicacion!A:N,14,0)), L371)</f>
        <v>En Proceso</v>
      </c>
      <c r="N371" s="83" t="s">
        <v>120</v>
      </c>
      <c r="O371" s="111"/>
      <c r="P371" s="98" t="s">
        <v>1605</v>
      </c>
      <c r="Q371" s="16" t="s">
        <v>78</v>
      </c>
      <c r="R371" s="137"/>
      <c r="S371" s="137"/>
      <c r="T371" s="137"/>
      <c r="U371" s="14"/>
    </row>
    <row r="372" spans="1:21" ht="16.8" x14ac:dyDescent="0.3">
      <c r="A372" s="139" t="s">
        <v>1606</v>
      </c>
      <c r="B372" s="86">
        <v>46128</v>
      </c>
      <c r="C372" s="86" t="str">
        <f t="shared" ca="1" si="10"/>
        <v>Atrasado</v>
      </c>
      <c r="D372" s="73" t="s">
        <v>141</v>
      </c>
      <c r="E372" s="16" t="s">
        <v>277</v>
      </c>
      <c r="F372" s="16" t="s">
        <v>278</v>
      </c>
      <c r="G372" s="16" t="s">
        <v>97</v>
      </c>
      <c r="H372" s="15" t="s">
        <v>302</v>
      </c>
      <c r="I372" s="16" t="s">
        <v>306</v>
      </c>
      <c r="J372" s="76" t="str">
        <f t="shared" si="11"/>
        <v>CP</v>
      </c>
      <c r="K372" s="134"/>
      <c r="L372" s="80" t="s">
        <v>119</v>
      </c>
      <c r="M372" s="80" t="str">
        <f>IFERROR(IF(OR(VLOOKUP(A372,Adjudicacion!A:N,14,0)=0, VLOOKUP(A372,Adjudicacion!A:N,14,0)=""), L372, VLOOKUP(A372,Adjudicacion!A:N,14,0)), L372)</f>
        <v>En Proceso</v>
      </c>
      <c r="N372" s="83" t="s">
        <v>120</v>
      </c>
      <c r="O372" s="111">
        <v>76946</v>
      </c>
      <c r="P372" s="98" t="s">
        <v>1607</v>
      </c>
      <c r="Q372" s="16" t="s">
        <v>78</v>
      </c>
      <c r="R372" s="137"/>
      <c r="S372" s="137"/>
      <c r="T372" s="137"/>
      <c r="U372" s="14"/>
    </row>
    <row r="373" spans="1:21" ht="16.8" x14ac:dyDescent="0.3">
      <c r="A373" s="139" t="s">
        <v>1608</v>
      </c>
      <c r="B373" s="86">
        <v>46128</v>
      </c>
      <c r="C373" s="86" t="str">
        <f t="shared" ca="1" si="10"/>
        <v>Atrasado</v>
      </c>
      <c r="D373" s="73" t="s">
        <v>141</v>
      </c>
      <c r="E373" s="16" t="s">
        <v>277</v>
      </c>
      <c r="F373" s="16" t="s">
        <v>278</v>
      </c>
      <c r="G373" s="16" t="s">
        <v>97</v>
      </c>
      <c r="H373" s="15" t="s">
        <v>116</v>
      </c>
      <c r="I373" s="16" t="s">
        <v>117</v>
      </c>
      <c r="J373" s="76" t="str">
        <f t="shared" si="11"/>
        <v>LPNP</v>
      </c>
      <c r="K373" s="134"/>
      <c r="L373" s="80" t="s">
        <v>119</v>
      </c>
      <c r="M373" s="80" t="str">
        <f>IFERROR(IF(OR(VLOOKUP(A373,Adjudicacion!A:N,14,0)=0, VLOOKUP(A373,Adjudicacion!A:N,14,0)=""), L373, VLOOKUP(A373,Adjudicacion!A:N,14,0)), L373)</f>
        <v>En Proceso</v>
      </c>
      <c r="N373" s="83" t="s">
        <v>120</v>
      </c>
      <c r="O373" s="111">
        <v>13601854.460000001</v>
      </c>
      <c r="P373" s="98" t="s">
        <v>1609</v>
      </c>
      <c r="Q373" s="16" t="s">
        <v>78</v>
      </c>
      <c r="R373" s="137"/>
      <c r="S373" s="137"/>
      <c r="T373" s="137"/>
      <c r="U373" s="14"/>
    </row>
    <row r="374" spans="1:21" ht="16.8" x14ac:dyDescent="0.3">
      <c r="A374" s="139" t="s">
        <v>1610</v>
      </c>
      <c r="B374" s="86">
        <v>46128</v>
      </c>
      <c r="C374" s="86" t="str">
        <f t="shared" ca="1" si="10"/>
        <v>Atrasado</v>
      </c>
      <c r="D374" s="73" t="s">
        <v>141</v>
      </c>
      <c r="E374" s="16" t="s">
        <v>277</v>
      </c>
      <c r="F374" s="16" t="s">
        <v>278</v>
      </c>
      <c r="G374" s="16" t="s">
        <v>97</v>
      </c>
      <c r="H374" s="15" t="s">
        <v>309</v>
      </c>
      <c r="I374" s="16" t="s">
        <v>310</v>
      </c>
      <c r="J374" s="76" t="str">
        <f t="shared" si="11"/>
        <v>CP</v>
      </c>
      <c r="K374" s="134"/>
      <c r="L374" s="80" t="s">
        <v>119</v>
      </c>
      <c r="M374" s="80" t="str">
        <f>IFERROR(IF(OR(VLOOKUP(A374,Adjudicacion!A:N,14,0)=0, VLOOKUP(A374,Adjudicacion!A:N,14,0)=""), L374, VLOOKUP(A374,Adjudicacion!A:N,14,0)), L374)</f>
        <v>En Proceso</v>
      </c>
      <c r="N374" s="83" t="s">
        <v>120</v>
      </c>
      <c r="O374" s="111">
        <v>295026</v>
      </c>
      <c r="P374" s="98" t="s">
        <v>1611</v>
      </c>
      <c r="Q374" s="16" t="s">
        <v>78</v>
      </c>
      <c r="R374" s="137"/>
      <c r="S374" s="137"/>
      <c r="T374" s="137"/>
      <c r="U374" s="14"/>
    </row>
    <row r="375" spans="1:21" ht="16.8" x14ac:dyDescent="0.3">
      <c r="A375" s="139" t="s">
        <v>1612</v>
      </c>
      <c r="B375" s="86">
        <v>46128</v>
      </c>
      <c r="C375" s="86" t="str">
        <f t="shared" ca="1" si="10"/>
        <v>Atrasado</v>
      </c>
      <c r="D375" s="73" t="s">
        <v>141</v>
      </c>
      <c r="E375" s="16" t="s">
        <v>277</v>
      </c>
      <c r="F375" s="16" t="s">
        <v>278</v>
      </c>
      <c r="G375" s="16" t="s">
        <v>97</v>
      </c>
      <c r="H375" s="15" t="s">
        <v>250</v>
      </c>
      <c r="I375" s="16" t="s">
        <v>251</v>
      </c>
      <c r="J375" s="76" t="str">
        <f t="shared" si="11"/>
        <v>LPNP</v>
      </c>
      <c r="K375" s="134"/>
      <c r="L375" s="80" t="s">
        <v>119</v>
      </c>
      <c r="M375" s="80" t="str">
        <f>IFERROR(IF(OR(VLOOKUP(A375,Adjudicacion!A:N,14,0)=0, VLOOKUP(A375,Adjudicacion!A:N,14,0)=""), L375, VLOOKUP(A375,Adjudicacion!A:N,14,0)), L375)</f>
        <v>En Proceso</v>
      </c>
      <c r="N375" s="83" t="s">
        <v>120</v>
      </c>
      <c r="O375" s="111">
        <v>7104005.3300000001</v>
      </c>
      <c r="P375" s="98" t="s">
        <v>1613</v>
      </c>
      <c r="Q375" s="16" t="s">
        <v>78</v>
      </c>
      <c r="R375" s="137"/>
      <c r="S375" s="137"/>
      <c r="T375" s="137"/>
      <c r="U375" s="14"/>
    </row>
    <row r="376" spans="1:21" ht="16.8" x14ac:dyDescent="0.3">
      <c r="A376" s="139" t="s">
        <v>1614</v>
      </c>
      <c r="B376" s="86">
        <v>46128</v>
      </c>
      <c r="C376" s="86" t="str">
        <f t="shared" ca="1" si="10"/>
        <v>Atrasado</v>
      </c>
      <c r="D376" s="73" t="s">
        <v>141</v>
      </c>
      <c r="E376" s="16" t="s">
        <v>277</v>
      </c>
      <c r="F376" s="16" t="s">
        <v>278</v>
      </c>
      <c r="G376" s="16" t="s">
        <v>97</v>
      </c>
      <c r="H376" s="15" t="s">
        <v>181</v>
      </c>
      <c r="I376" s="16" t="s">
        <v>546</v>
      </c>
      <c r="J376" s="76" t="str">
        <f t="shared" si="11"/>
        <v>IRP</v>
      </c>
      <c r="K376" s="134"/>
      <c r="L376" s="80" t="s">
        <v>119</v>
      </c>
      <c r="M376" s="80" t="str">
        <f>IFERROR(IF(OR(VLOOKUP(A376,Adjudicacion!A:N,14,0)=0, VLOOKUP(A376,Adjudicacion!A:N,14,0)=""), L376, VLOOKUP(A376,Adjudicacion!A:N,14,0)), L376)</f>
        <v>En Proceso</v>
      </c>
      <c r="N376" s="83" t="s">
        <v>120</v>
      </c>
      <c r="O376" s="111">
        <v>836090.5</v>
      </c>
      <c r="P376" s="98" t="s">
        <v>1615</v>
      </c>
      <c r="Q376" s="16" t="s">
        <v>78</v>
      </c>
      <c r="R376" s="137"/>
      <c r="S376" s="137"/>
      <c r="T376" s="137"/>
      <c r="U376" s="14"/>
    </row>
    <row r="377" spans="1:21" ht="16.8" x14ac:dyDescent="0.3">
      <c r="A377" s="139" t="s">
        <v>1616</v>
      </c>
      <c r="B377" s="86">
        <v>46128</v>
      </c>
      <c r="C377" s="86" t="str">
        <f t="shared" ca="1" si="10"/>
        <v>Atrasado</v>
      </c>
      <c r="D377" s="73" t="s">
        <v>141</v>
      </c>
      <c r="E377" s="16" t="s">
        <v>277</v>
      </c>
      <c r="F377" s="16" t="s">
        <v>278</v>
      </c>
      <c r="G377" s="16" t="s">
        <v>97</v>
      </c>
      <c r="H377" s="15" t="s">
        <v>116</v>
      </c>
      <c r="I377" s="16" t="s">
        <v>765</v>
      </c>
      <c r="J377" s="76" t="str">
        <f t="shared" si="11"/>
        <v>LPNP</v>
      </c>
      <c r="K377" s="134"/>
      <c r="L377" s="80" t="s">
        <v>119</v>
      </c>
      <c r="M377" s="80" t="str">
        <f>IFERROR(IF(OR(VLOOKUP(A377,Adjudicacion!A:N,14,0)=0, VLOOKUP(A377,Adjudicacion!A:N,14,0)=""), L377, VLOOKUP(A377,Adjudicacion!A:N,14,0)), L377)</f>
        <v>En Proceso</v>
      </c>
      <c r="N377" s="83" t="s">
        <v>120</v>
      </c>
      <c r="O377" s="111">
        <v>9060134.2400000002</v>
      </c>
      <c r="P377" s="98" t="s">
        <v>1617</v>
      </c>
      <c r="Q377" s="16" t="s">
        <v>78</v>
      </c>
      <c r="R377" s="137"/>
      <c r="S377" s="137"/>
      <c r="T377" s="137"/>
      <c r="U377" s="14"/>
    </row>
    <row r="378" spans="1:21" ht="16.8" x14ac:dyDescent="0.3">
      <c r="A378" s="139" t="s">
        <v>1618</v>
      </c>
      <c r="B378" s="86">
        <v>46128</v>
      </c>
      <c r="C378" s="86" t="str">
        <f t="shared" ca="1" si="10"/>
        <v>Atrasado</v>
      </c>
      <c r="D378" s="73" t="s">
        <v>141</v>
      </c>
      <c r="E378" s="16" t="s">
        <v>277</v>
      </c>
      <c r="F378" s="16" t="s">
        <v>278</v>
      </c>
      <c r="G378" s="16" t="s">
        <v>97</v>
      </c>
      <c r="H378" s="15" t="s">
        <v>116</v>
      </c>
      <c r="I378" s="16" t="s">
        <v>698</v>
      </c>
      <c r="J378" s="76" t="str">
        <f t="shared" si="11"/>
        <v>LPNP</v>
      </c>
      <c r="K378" s="134"/>
      <c r="L378" s="80" t="s">
        <v>119</v>
      </c>
      <c r="M378" s="80" t="str">
        <f>IFERROR(IF(OR(VLOOKUP(A378,Adjudicacion!A:N,14,0)=0, VLOOKUP(A378,Adjudicacion!A:N,14,0)=""), L378, VLOOKUP(A378,Adjudicacion!A:N,14,0)), L378)</f>
        <v>En Proceso</v>
      </c>
      <c r="N378" s="83" t="s">
        <v>120</v>
      </c>
      <c r="O378" s="111">
        <v>3125643.76</v>
      </c>
      <c r="P378" s="98" t="s">
        <v>1619</v>
      </c>
      <c r="Q378" s="16" t="s">
        <v>78</v>
      </c>
      <c r="R378" s="137"/>
      <c r="S378" s="137"/>
      <c r="T378" s="137"/>
      <c r="U378" s="14"/>
    </row>
    <row r="379" spans="1:21" ht="16.8" x14ac:dyDescent="0.3">
      <c r="A379" s="139" t="s">
        <v>1620</v>
      </c>
      <c r="B379" s="86">
        <v>46128</v>
      </c>
      <c r="C379" s="86" t="str">
        <f t="shared" ca="1" si="10"/>
        <v>Atrasado</v>
      </c>
      <c r="D379" s="73" t="s">
        <v>141</v>
      </c>
      <c r="E379" s="16" t="s">
        <v>277</v>
      </c>
      <c r="F379" s="16" t="s">
        <v>278</v>
      </c>
      <c r="G379" s="16" t="s">
        <v>97</v>
      </c>
      <c r="H379" s="15" t="s">
        <v>181</v>
      </c>
      <c r="I379" s="16" t="s">
        <v>1081</v>
      </c>
      <c r="J379" s="76" t="str">
        <f t="shared" si="11"/>
        <v>IRP</v>
      </c>
      <c r="K379" s="134"/>
      <c r="L379" s="80" t="s">
        <v>119</v>
      </c>
      <c r="M379" s="80" t="str">
        <f>IFERROR(IF(OR(VLOOKUP(A379,Adjudicacion!A:N,14,0)=0, VLOOKUP(A379,Adjudicacion!A:N,14,0)=""), L379, VLOOKUP(A379,Adjudicacion!A:N,14,0)), L379)</f>
        <v>En Proceso</v>
      </c>
      <c r="N379" s="83" t="s">
        <v>120</v>
      </c>
      <c r="O379" s="111">
        <v>893431.66</v>
      </c>
      <c r="P379" s="98" t="s">
        <v>1621</v>
      </c>
      <c r="Q379" s="16" t="s">
        <v>78</v>
      </c>
      <c r="R379" s="137"/>
      <c r="S379" s="137"/>
      <c r="T379" s="137"/>
      <c r="U379" s="14"/>
    </row>
    <row r="380" spans="1:21" ht="16.8" x14ac:dyDescent="0.3">
      <c r="A380" s="139" t="s">
        <v>1622</v>
      </c>
      <c r="B380" s="86">
        <v>46128</v>
      </c>
      <c r="C380" s="86" t="str">
        <f t="shared" ca="1" si="10"/>
        <v>Atrasado</v>
      </c>
      <c r="D380" s="73" t="s">
        <v>141</v>
      </c>
      <c r="E380" s="16" t="s">
        <v>277</v>
      </c>
      <c r="F380" s="16" t="s">
        <v>278</v>
      </c>
      <c r="G380" s="16" t="s">
        <v>97</v>
      </c>
      <c r="H380" s="15" t="s">
        <v>116</v>
      </c>
      <c r="I380" s="16" t="s">
        <v>761</v>
      </c>
      <c r="J380" s="76" t="str">
        <f t="shared" si="11"/>
        <v>LPNP</v>
      </c>
      <c r="K380" s="134"/>
      <c r="L380" s="80" t="s">
        <v>119</v>
      </c>
      <c r="M380" s="80" t="str">
        <f>IFERROR(IF(OR(VLOOKUP(A380,Adjudicacion!A:N,14,0)=0, VLOOKUP(A380,Adjudicacion!A:N,14,0)=""), L380, VLOOKUP(A380,Adjudicacion!A:N,14,0)), L380)</f>
        <v>En Proceso</v>
      </c>
      <c r="N380" s="83" t="s">
        <v>120</v>
      </c>
      <c r="O380" s="111">
        <v>2294534.5699999998</v>
      </c>
      <c r="P380" s="98" t="s">
        <v>1623</v>
      </c>
      <c r="Q380" s="16" t="s">
        <v>78</v>
      </c>
      <c r="R380" s="137"/>
      <c r="S380" s="137"/>
      <c r="T380" s="137"/>
      <c r="U380" s="14"/>
    </row>
    <row r="381" spans="1:21" ht="16.8" x14ac:dyDescent="0.3">
      <c r="A381" s="139" t="s">
        <v>1624</v>
      </c>
      <c r="B381" s="86">
        <v>46128</v>
      </c>
      <c r="C381" s="86" t="str">
        <f t="shared" ca="1" si="10"/>
        <v>Atrasado</v>
      </c>
      <c r="D381" s="73" t="s">
        <v>141</v>
      </c>
      <c r="E381" s="16" t="s">
        <v>277</v>
      </c>
      <c r="F381" s="16" t="s">
        <v>278</v>
      </c>
      <c r="G381" s="16" t="s">
        <v>97</v>
      </c>
      <c r="H381" s="15" t="s">
        <v>309</v>
      </c>
      <c r="I381" s="16" t="s">
        <v>310</v>
      </c>
      <c r="J381" s="76" t="str">
        <f t="shared" si="11"/>
        <v>CP</v>
      </c>
      <c r="K381" s="134"/>
      <c r="L381" s="80" t="s">
        <v>119</v>
      </c>
      <c r="M381" s="80" t="str">
        <f>IFERROR(IF(OR(VLOOKUP(A381,Adjudicacion!A:N,14,0)=0, VLOOKUP(A381,Adjudicacion!A:N,14,0)=""), L381, VLOOKUP(A381,Adjudicacion!A:N,14,0)), L381)</f>
        <v>En Proceso</v>
      </c>
      <c r="N381" s="83" t="s">
        <v>120</v>
      </c>
      <c r="O381" s="111">
        <v>441058.18</v>
      </c>
      <c r="P381" s="98" t="s">
        <v>1625</v>
      </c>
      <c r="Q381" s="16" t="s">
        <v>78</v>
      </c>
      <c r="R381" s="137"/>
      <c r="S381" s="137"/>
      <c r="T381" s="137"/>
      <c r="U381" s="14"/>
    </row>
    <row r="382" spans="1:21" ht="16.8" x14ac:dyDescent="0.3">
      <c r="A382" s="139" t="s">
        <v>1626</v>
      </c>
      <c r="B382" s="86">
        <v>46128</v>
      </c>
      <c r="C382" s="86" t="str">
        <f t="shared" ca="1" si="10"/>
        <v>Atrasado</v>
      </c>
      <c r="D382" s="73" t="s">
        <v>141</v>
      </c>
      <c r="E382" s="16" t="s">
        <v>277</v>
      </c>
      <c r="F382" s="16" t="s">
        <v>278</v>
      </c>
      <c r="G382" s="16" t="s">
        <v>97</v>
      </c>
      <c r="H382" s="15" t="s">
        <v>632</v>
      </c>
      <c r="I382" s="16" t="s">
        <v>1056</v>
      </c>
      <c r="J382" s="76" t="str">
        <f t="shared" si="11"/>
        <v>CP</v>
      </c>
      <c r="K382" s="134"/>
      <c r="L382" s="80" t="s">
        <v>119</v>
      </c>
      <c r="M382" s="80" t="str">
        <f>IFERROR(IF(OR(VLOOKUP(A382,Adjudicacion!A:N,14,0)=0, VLOOKUP(A382,Adjudicacion!A:N,14,0)=""), L382, VLOOKUP(A382,Adjudicacion!A:N,14,0)), L382)</f>
        <v>En Proceso</v>
      </c>
      <c r="N382" s="83" t="s">
        <v>120</v>
      </c>
      <c r="O382" s="111">
        <v>56046.68</v>
      </c>
      <c r="P382" s="98" t="s">
        <v>1627</v>
      </c>
      <c r="Q382" s="16" t="s">
        <v>78</v>
      </c>
      <c r="R382" s="137"/>
      <c r="S382" s="137"/>
      <c r="T382" s="137"/>
      <c r="U382" s="14"/>
    </row>
    <row r="383" spans="1:21" ht="16.8" x14ac:dyDescent="0.3">
      <c r="A383" s="139" t="s">
        <v>1628</v>
      </c>
      <c r="B383" s="86">
        <v>46128</v>
      </c>
      <c r="C383" s="86" t="str">
        <f t="shared" ca="1" si="10"/>
        <v>Atrasado</v>
      </c>
      <c r="D383" s="73" t="s">
        <v>141</v>
      </c>
      <c r="E383" s="16" t="s">
        <v>277</v>
      </c>
      <c r="F383" s="16" t="s">
        <v>278</v>
      </c>
      <c r="G383" s="16" t="s">
        <v>136</v>
      </c>
      <c r="H383" s="15" t="s">
        <v>168</v>
      </c>
      <c r="I383" s="16" t="s">
        <v>829</v>
      </c>
      <c r="J383" s="76" t="str">
        <f t="shared" si="11"/>
        <v>LPNP</v>
      </c>
      <c r="K383" s="134"/>
      <c r="L383" s="80" t="s">
        <v>119</v>
      </c>
      <c r="M383" s="80" t="str">
        <f>IFERROR(IF(OR(VLOOKUP(A383,Adjudicacion!A:N,14,0)=0, VLOOKUP(A383,Adjudicacion!A:N,14,0)=""), L383, VLOOKUP(A383,Adjudicacion!A:N,14,0)), L383)</f>
        <v>En Proceso</v>
      </c>
      <c r="N383" s="83" t="s">
        <v>120</v>
      </c>
      <c r="O383" s="111">
        <v>2260193.54</v>
      </c>
      <c r="P383" s="98" t="s">
        <v>1629</v>
      </c>
      <c r="Q383" s="16" t="s">
        <v>78</v>
      </c>
      <c r="R383" s="137"/>
      <c r="S383" s="137"/>
      <c r="T383" s="137"/>
      <c r="U383" s="14"/>
    </row>
    <row r="384" spans="1:21" ht="16.8" x14ac:dyDescent="0.3">
      <c r="A384" s="139" t="s">
        <v>1630</v>
      </c>
      <c r="B384" s="86">
        <v>46128</v>
      </c>
      <c r="C384" s="86" t="str">
        <f t="shared" ca="1" si="10"/>
        <v>Atrasado</v>
      </c>
      <c r="D384" s="73" t="s">
        <v>1364</v>
      </c>
      <c r="E384" s="16" t="s">
        <v>214</v>
      </c>
      <c r="F384" s="16" t="s">
        <v>553</v>
      </c>
      <c r="G384" s="16" t="s">
        <v>174</v>
      </c>
      <c r="H384" s="15" t="s">
        <v>1631</v>
      </c>
      <c r="I384" s="16" t="s">
        <v>1632</v>
      </c>
      <c r="J384" s="76" t="str">
        <f t="shared" si="11"/>
        <v>LPNP</v>
      </c>
      <c r="K384" s="134"/>
      <c r="L384" s="80" t="s">
        <v>119</v>
      </c>
      <c r="M384" s="80" t="str">
        <f>IFERROR(IF(OR(VLOOKUP(A384,Adjudicacion!A:N,14,0)=0, VLOOKUP(A384,Adjudicacion!A:N,14,0)=""), L384, VLOOKUP(A384,Adjudicacion!A:N,14,0)), L384)</f>
        <v>En Proceso</v>
      </c>
      <c r="N384" s="83" t="s">
        <v>120</v>
      </c>
      <c r="O384" s="111">
        <v>16678654.460000001</v>
      </c>
      <c r="P384" s="98" t="s">
        <v>1633</v>
      </c>
      <c r="Q384" s="16" t="s">
        <v>78</v>
      </c>
      <c r="R384" s="137"/>
      <c r="S384" s="137"/>
      <c r="T384" s="137"/>
      <c r="U384" s="14"/>
    </row>
    <row r="385" spans="1:21" ht="16.8" x14ac:dyDescent="0.3">
      <c r="A385" s="139" t="s">
        <v>1634</v>
      </c>
      <c r="B385" s="86">
        <v>46128</v>
      </c>
      <c r="C385" s="86" t="str">
        <f t="shared" ca="1" si="10"/>
        <v>Atrasado</v>
      </c>
      <c r="D385" s="73" t="s">
        <v>141</v>
      </c>
      <c r="E385" s="16" t="s">
        <v>214</v>
      </c>
      <c r="F385" s="16" t="s">
        <v>553</v>
      </c>
      <c r="G385" s="16" t="s">
        <v>174</v>
      </c>
      <c r="H385" s="15" t="s">
        <v>1631</v>
      </c>
      <c r="I385" s="16" t="s">
        <v>1632</v>
      </c>
      <c r="J385" s="76" t="str">
        <f t="shared" si="11"/>
        <v>LPNP</v>
      </c>
      <c r="K385" s="134"/>
      <c r="L385" s="80" t="s">
        <v>119</v>
      </c>
      <c r="M385" s="80" t="str">
        <f>IFERROR(IF(OR(VLOOKUP(A385,Adjudicacion!A:N,14,0)=0, VLOOKUP(A385,Adjudicacion!A:N,14,0)=""), L385, VLOOKUP(A385,Adjudicacion!A:N,14,0)), L385)</f>
        <v>En Proceso</v>
      </c>
      <c r="N385" s="83" t="s">
        <v>120</v>
      </c>
      <c r="O385" s="111">
        <v>3147000</v>
      </c>
      <c r="P385" s="98" t="s">
        <v>1635</v>
      </c>
      <c r="Q385" s="16" t="s">
        <v>78</v>
      </c>
      <c r="R385" s="137"/>
      <c r="S385" s="137"/>
      <c r="T385" s="137"/>
      <c r="U385" s="14"/>
    </row>
    <row r="386" spans="1:21" ht="16.8" x14ac:dyDescent="0.3">
      <c r="A386" s="139" t="s">
        <v>1636</v>
      </c>
      <c r="B386" s="86">
        <v>46128</v>
      </c>
      <c r="C386" s="86" t="str">
        <f t="shared" ca="1" si="10"/>
        <v>Atrasado</v>
      </c>
      <c r="D386" s="73" t="s">
        <v>1364</v>
      </c>
      <c r="E386" s="16" t="s">
        <v>214</v>
      </c>
      <c r="F386" s="16" t="s">
        <v>553</v>
      </c>
      <c r="G386" s="16" t="s">
        <v>174</v>
      </c>
      <c r="H386" s="15" t="s">
        <v>1631</v>
      </c>
      <c r="I386" s="16" t="s">
        <v>1632</v>
      </c>
      <c r="J386" s="76" t="str">
        <f t="shared" si="11"/>
        <v>LPNP</v>
      </c>
      <c r="K386" s="134"/>
      <c r="L386" s="80" t="s">
        <v>119</v>
      </c>
      <c r="M386" s="80" t="str">
        <f>IFERROR(IF(OR(VLOOKUP(A386,Adjudicacion!A:N,14,0)=0, VLOOKUP(A386,Adjudicacion!A:N,14,0)=""), L386, VLOOKUP(A386,Adjudicacion!A:N,14,0)), L386)</f>
        <v>En Proceso</v>
      </c>
      <c r="N386" s="83" t="s">
        <v>120</v>
      </c>
      <c r="O386" s="111">
        <v>37700000</v>
      </c>
      <c r="P386" s="98" t="s">
        <v>1637</v>
      </c>
      <c r="Q386" s="16" t="s">
        <v>78</v>
      </c>
      <c r="R386" s="137"/>
      <c r="S386" s="137"/>
      <c r="T386" s="137"/>
      <c r="U386" s="14"/>
    </row>
    <row r="387" spans="1:21" ht="16.8" x14ac:dyDescent="0.3">
      <c r="A387" s="139" t="s">
        <v>1638</v>
      </c>
      <c r="B387" s="86">
        <v>46128</v>
      </c>
      <c r="C387" s="86" t="str">
        <f t="shared" ref="C387:C450" ca="1" si="12">IF(L387="Rechazado", "Rechazado", IF(L387="Concluido", "Concluido", IF(AND(L387="En Proceso", TODAY()&lt;=WORKDAY(B387,15)), "En Tiempo", IF(L387="En Proceso", "Atrasado", ""))))</f>
        <v>Atrasado</v>
      </c>
      <c r="D387" s="73" t="s">
        <v>141</v>
      </c>
      <c r="E387" s="16" t="s">
        <v>214</v>
      </c>
      <c r="F387" s="16" t="s">
        <v>553</v>
      </c>
      <c r="G387" s="16" t="s">
        <v>174</v>
      </c>
      <c r="H387" s="15" t="s">
        <v>1631</v>
      </c>
      <c r="I387" s="16" t="s">
        <v>1632</v>
      </c>
      <c r="J387" s="76" t="str">
        <f t="shared" ref="J387:J450" si="13">IF(O387="","",
IFERROR(
IF(VALUE(SUBSTITUTE(SUBSTITUTE(TRIM(O387),"$",""),",",""))&lt;=0,"",
IF(VALUE(SUBSTITUTE(SUBSTITUTE(TRIM(O387),"$",""),",",""))&lt;=580000,"CP",
IF(VALUE(SUBSTITUTE(SUBSTITUTE(TRIM(O387),"$",""),",",""))&lt;=1740000,"IRP","LPNP"))),
""))</f>
        <v>LPNP</v>
      </c>
      <c r="K387" s="134"/>
      <c r="L387" s="80" t="s">
        <v>119</v>
      </c>
      <c r="M387" s="80" t="str">
        <f>IFERROR(IF(OR(VLOOKUP(A387,Adjudicacion!A:N,14,0)=0, VLOOKUP(A387,Adjudicacion!A:N,14,0)=""), L387, VLOOKUP(A387,Adjudicacion!A:N,14,0)), L387)</f>
        <v>En Proceso</v>
      </c>
      <c r="N387" s="83" t="s">
        <v>120</v>
      </c>
      <c r="O387" s="111">
        <v>12100000</v>
      </c>
      <c r="P387" s="98" t="s">
        <v>1639</v>
      </c>
      <c r="Q387" s="16" t="s">
        <v>78</v>
      </c>
      <c r="R387" s="137"/>
      <c r="S387" s="137"/>
      <c r="T387" s="137"/>
      <c r="U387" s="14"/>
    </row>
    <row r="388" spans="1:21" ht="16.8" x14ac:dyDescent="0.3">
      <c r="A388" s="139" t="s">
        <v>1640</v>
      </c>
      <c r="B388" s="86">
        <v>46128</v>
      </c>
      <c r="C388" s="86" t="str">
        <f t="shared" ca="1" si="12"/>
        <v>Atrasado</v>
      </c>
      <c r="D388" s="73" t="s">
        <v>141</v>
      </c>
      <c r="E388" s="16" t="s">
        <v>134</v>
      </c>
      <c r="F388" s="16" t="s">
        <v>135</v>
      </c>
      <c r="G388" s="16" t="s">
        <v>97</v>
      </c>
      <c r="H388" s="15" t="s">
        <v>116</v>
      </c>
      <c r="I388" s="16" t="s">
        <v>765</v>
      </c>
      <c r="J388" s="76" t="str">
        <f t="shared" si="13"/>
        <v>LPNP</v>
      </c>
      <c r="K388" s="134"/>
      <c r="L388" s="80" t="s">
        <v>119</v>
      </c>
      <c r="M388" s="80" t="str">
        <f>IFERROR(IF(OR(VLOOKUP(A388,Adjudicacion!A:N,14,0)=0, VLOOKUP(A388,Adjudicacion!A:N,14,0)=""), L388, VLOOKUP(A388,Adjudicacion!A:N,14,0)), L388)</f>
        <v>En Proceso</v>
      </c>
      <c r="N388" s="83" t="s">
        <v>120</v>
      </c>
      <c r="O388" s="111">
        <v>4288055.4400000004</v>
      </c>
      <c r="P388" s="98" t="s">
        <v>1641</v>
      </c>
      <c r="Q388" s="16" t="s">
        <v>78</v>
      </c>
      <c r="R388" s="137"/>
      <c r="S388" s="137"/>
      <c r="T388" s="137"/>
      <c r="U388" s="14"/>
    </row>
    <row r="389" spans="1:21" ht="16.8" x14ac:dyDescent="0.3">
      <c r="A389" s="139" t="s">
        <v>1642</v>
      </c>
      <c r="B389" s="86">
        <v>46128</v>
      </c>
      <c r="C389" s="86" t="str">
        <f t="shared" ca="1" si="12"/>
        <v>Atrasado</v>
      </c>
      <c r="D389" s="73" t="s">
        <v>141</v>
      </c>
      <c r="E389" s="16" t="s">
        <v>134</v>
      </c>
      <c r="F389" s="16" t="s">
        <v>135</v>
      </c>
      <c r="G389" s="16" t="s">
        <v>97</v>
      </c>
      <c r="H389" s="15" t="s">
        <v>116</v>
      </c>
      <c r="I389" s="16" t="s">
        <v>765</v>
      </c>
      <c r="J389" s="76" t="str">
        <f t="shared" si="13"/>
        <v>LPNP</v>
      </c>
      <c r="K389" s="134"/>
      <c r="L389" s="80" t="s">
        <v>119</v>
      </c>
      <c r="M389" s="80" t="str">
        <f>IFERROR(IF(OR(VLOOKUP(A389,Adjudicacion!A:N,14,0)=0, VLOOKUP(A389,Adjudicacion!A:N,14,0)=""), L389, VLOOKUP(A389,Adjudicacion!A:N,14,0)), L389)</f>
        <v>En Proceso</v>
      </c>
      <c r="N389" s="83" t="s">
        <v>120</v>
      </c>
      <c r="O389" s="111">
        <v>4288055.4400000004</v>
      </c>
      <c r="P389" s="98" t="s">
        <v>1643</v>
      </c>
      <c r="Q389" s="16" t="s">
        <v>78</v>
      </c>
      <c r="R389" s="137"/>
      <c r="S389" s="137"/>
      <c r="T389" s="137"/>
      <c r="U389" s="14"/>
    </row>
    <row r="390" spans="1:21" ht="16.8" x14ac:dyDescent="0.3">
      <c r="A390" s="139" t="s">
        <v>1644</v>
      </c>
      <c r="B390" s="86">
        <v>46128</v>
      </c>
      <c r="C390" s="86" t="str">
        <f t="shared" ca="1" si="12"/>
        <v>Atrasado</v>
      </c>
      <c r="D390" s="73" t="s">
        <v>141</v>
      </c>
      <c r="E390" s="16" t="s">
        <v>134</v>
      </c>
      <c r="F390" s="16" t="s">
        <v>135</v>
      </c>
      <c r="G390" s="16" t="s">
        <v>97</v>
      </c>
      <c r="H390" s="15" t="s">
        <v>309</v>
      </c>
      <c r="I390" s="16" t="s">
        <v>1353</v>
      </c>
      <c r="J390" s="76" t="str">
        <f t="shared" si="13"/>
        <v>IRP</v>
      </c>
      <c r="K390" s="134"/>
      <c r="L390" s="80" t="s">
        <v>119</v>
      </c>
      <c r="M390" s="80" t="str">
        <f>IFERROR(IF(OR(VLOOKUP(A390,Adjudicacion!A:N,14,0)=0, VLOOKUP(A390,Adjudicacion!A:N,14,0)=""), L390, VLOOKUP(A390,Adjudicacion!A:N,14,0)), L390)</f>
        <v>En Proceso</v>
      </c>
      <c r="N390" s="83" t="s">
        <v>120</v>
      </c>
      <c r="O390" s="111">
        <v>1015962</v>
      </c>
      <c r="P390" s="98" t="s">
        <v>1645</v>
      </c>
      <c r="Q390" s="16" t="s">
        <v>78</v>
      </c>
      <c r="R390" s="137"/>
      <c r="S390" s="137"/>
      <c r="T390" s="137"/>
      <c r="U390" s="14"/>
    </row>
    <row r="391" spans="1:21" ht="16.8" x14ac:dyDescent="0.3">
      <c r="A391" s="139" t="s">
        <v>1646</v>
      </c>
      <c r="B391" s="86">
        <v>46128</v>
      </c>
      <c r="C391" s="86" t="str">
        <f t="shared" ca="1" si="12"/>
        <v>Atrasado</v>
      </c>
      <c r="D391" s="73" t="s">
        <v>141</v>
      </c>
      <c r="E391" s="16" t="s">
        <v>134</v>
      </c>
      <c r="F391" s="16" t="s">
        <v>135</v>
      </c>
      <c r="G391" s="16" t="s">
        <v>136</v>
      </c>
      <c r="H391" s="15" t="s">
        <v>168</v>
      </c>
      <c r="I391" s="16" t="s">
        <v>647</v>
      </c>
      <c r="J391" s="76" t="str">
        <f t="shared" si="13"/>
        <v>CP</v>
      </c>
      <c r="K391" s="134"/>
      <c r="L391" s="80" t="s">
        <v>119</v>
      </c>
      <c r="M391" s="80" t="str">
        <f>IFERROR(IF(OR(VLOOKUP(A391,Adjudicacion!A:N,14,0)=0, VLOOKUP(A391,Adjudicacion!A:N,14,0)=""), L391, VLOOKUP(A391,Adjudicacion!A:N,14,0)), L391)</f>
        <v>En Proceso</v>
      </c>
      <c r="N391" s="83" t="s">
        <v>120</v>
      </c>
      <c r="O391" s="111">
        <v>223166</v>
      </c>
      <c r="P391" s="98" t="s">
        <v>1647</v>
      </c>
      <c r="Q391" s="16" t="s">
        <v>78</v>
      </c>
      <c r="R391" s="137"/>
      <c r="S391" s="137"/>
      <c r="T391" s="137"/>
      <c r="U391" s="14"/>
    </row>
    <row r="392" spans="1:21" ht="16.8" x14ac:dyDescent="0.3">
      <c r="A392" s="139" t="s">
        <v>1648</v>
      </c>
      <c r="B392" s="86">
        <v>46128</v>
      </c>
      <c r="C392" s="86" t="str">
        <f t="shared" ca="1" si="12"/>
        <v>Atrasado</v>
      </c>
      <c r="D392" s="73" t="s">
        <v>141</v>
      </c>
      <c r="E392" s="16" t="s">
        <v>134</v>
      </c>
      <c r="F392" s="16" t="s">
        <v>135</v>
      </c>
      <c r="G392" s="16" t="s">
        <v>97</v>
      </c>
      <c r="H392" s="15" t="s">
        <v>116</v>
      </c>
      <c r="I392" s="16" t="s">
        <v>117</v>
      </c>
      <c r="J392" s="76" t="str">
        <f t="shared" si="13"/>
        <v>LPNP</v>
      </c>
      <c r="K392" s="134"/>
      <c r="L392" s="80" t="s">
        <v>119</v>
      </c>
      <c r="M392" s="80" t="str">
        <f>IFERROR(IF(OR(VLOOKUP(A392,Adjudicacion!A:N,14,0)=0, VLOOKUP(A392,Adjudicacion!A:N,14,0)=""), L392, VLOOKUP(A392,Adjudicacion!A:N,14,0)), L392)</f>
        <v>En Proceso</v>
      </c>
      <c r="N392" s="83" t="s">
        <v>120</v>
      </c>
      <c r="O392" s="111">
        <v>3525314.12</v>
      </c>
      <c r="P392" s="98" t="s">
        <v>1649</v>
      </c>
      <c r="Q392" s="16" t="s">
        <v>78</v>
      </c>
      <c r="R392" s="137"/>
      <c r="S392" s="137"/>
      <c r="T392" s="137"/>
      <c r="U392" s="14"/>
    </row>
    <row r="393" spans="1:21" ht="16.8" x14ac:dyDescent="0.3">
      <c r="A393" s="139" t="s">
        <v>1650</v>
      </c>
      <c r="B393" s="86">
        <v>46128</v>
      </c>
      <c r="C393" s="86" t="str">
        <f t="shared" ca="1" si="12"/>
        <v>Atrasado</v>
      </c>
      <c r="D393" s="73" t="s">
        <v>141</v>
      </c>
      <c r="E393" s="16" t="s">
        <v>134</v>
      </c>
      <c r="F393" s="16" t="s">
        <v>135</v>
      </c>
      <c r="G393" s="16" t="s">
        <v>97</v>
      </c>
      <c r="H393" s="15" t="s">
        <v>309</v>
      </c>
      <c r="I393" s="16" t="s">
        <v>310</v>
      </c>
      <c r="J393" s="76" t="str">
        <f t="shared" si="13"/>
        <v>CP</v>
      </c>
      <c r="K393" s="134"/>
      <c r="L393" s="80" t="s">
        <v>119</v>
      </c>
      <c r="M393" s="80" t="str">
        <f>IFERROR(IF(OR(VLOOKUP(A393,Adjudicacion!A:N,14,0)=0, VLOOKUP(A393,Adjudicacion!A:N,14,0)=""), L393, VLOOKUP(A393,Adjudicacion!A:N,14,0)), L393)</f>
        <v>En Proceso</v>
      </c>
      <c r="N393" s="83" t="s">
        <v>120</v>
      </c>
      <c r="O393" s="111">
        <v>192059</v>
      </c>
      <c r="P393" s="98" t="s">
        <v>1651</v>
      </c>
      <c r="Q393" s="16" t="s">
        <v>78</v>
      </c>
      <c r="R393" s="137"/>
      <c r="S393" s="137"/>
      <c r="T393" s="137"/>
      <c r="U393" s="14"/>
    </row>
    <row r="394" spans="1:21" ht="16.8" x14ac:dyDescent="0.3">
      <c r="A394" s="139" t="s">
        <v>1652</v>
      </c>
      <c r="B394" s="86">
        <v>46128</v>
      </c>
      <c r="C394" s="86" t="str">
        <f t="shared" ca="1" si="12"/>
        <v>Atrasado</v>
      </c>
      <c r="D394" s="73" t="s">
        <v>141</v>
      </c>
      <c r="E394" s="16" t="s">
        <v>134</v>
      </c>
      <c r="F394" s="16" t="s">
        <v>135</v>
      </c>
      <c r="G394" s="16" t="s">
        <v>97</v>
      </c>
      <c r="H394" s="15" t="s">
        <v>632</v>
      </c>
      <c r="I394" s="16" t="s">
        <v>1056</v>
      </c>
      <c r="J394" s="76" t="str">
        <f t="shared" si="13"/>
        <v>CP</v>
      </c>
      <c r="K394" s="134"/>
      <c r="L394" s="80" t="s">
        <v>119</v>
      </c>
      <c r="M394" s="80" t="str">
        <f>IFERROR(IF(OR(VLOOKUP(A394,Adjudicacion!A:N,14,0)=0, VLOOKUP(A394,Adjudicacion!A:N,14,0)=""), L394, VLOOKUP(A394,Adjudicacion!A:N,14,0)), L394)</f>
        <v>En Proceso</v>
      </c>
      <c r="N394" s="83" t="s">
        <v>120</v>
      </c>
      <c r="O394" s="111">
        <v>92857</v>
      </c>
      <c r="P394" s="98" t="s">
        <v>1653</v>
      </c>
      <c r="Q394" s="16" t="s">
        <v>78</v>
      </c>
      <c r="R394" s="137"/>
      <c r="S394" s="137"/>
      <c r="T394" s="137"/>
      <c r="U394" s="14"/>
    </row>
    <row r="395" spans="1:21" ht="16.8" x14ac:dyDescent="0.3">
      <c r="A395" s="139" t="s">
        <v>1654</v>
      </c>
      <c r="B395" s="86">
        <v>46128</v>
      </c>
      <c r="C395" s="86" t="str">
        <f t="shared" ca="1" si="12"/>
        <v>Atrasado</v>
      </c>
      <c r="D395" s="73" t="s">
        <v>141</v>
      </c>
      <c r="E395" s="16" t="s">
        <v>134</v>
      </c>
      <c r="F395" s="16" t="s">
        <v>135</v>
      </c>
      <c r="G395" s="16" t="s">
        <v>97</v>
      </c>
      <c r="H395" s="15" t="s">
        <v>116</v>
      </c>
      <c r="I395" s="16" t="s">
        <v>117</v>
      </c>
      <c r="J395" s="76" t="str">
        <f t="shared" si="13"/>
        <v>LPNP</v>
      </c>
      <c r="K395" s="134"/>
      <c r="L395" s="80" t="s">
        <v>119</v>
      </c>
      <c r="M395" s="80" t="str">
        <f>IFERROR(IF(OR(VLOOKUP(A395,Adjudicacion!A:N,14,0)=0, VLOOKUP(A395,Adjudicacion!A:N,14,0)=""), L395, VLOOKUP(A395,Adjudicacion!A:N,14,0)), L395)</f>
        <v>En Proceso</v>
      </c>
      <c r="N395" s="83" t="s">
        <v>120</v>
      </c>
      <c r="O395" s="111">
        <v>3252314.12</v>
      </c>
      <c r="P395" s="98" t="s">
        <v>1655</v>
      </c>
      <c r="Q395" s="16" t="s">
        <v>78</v>
      </c>
      <c r="R395" s="137"/>
      <c r="S395" s="137"/>
      <c r="T395" s="137"/>
      <c r="U395" s="14"/>
    </row>
    <row r="396" spans="1:21" ht="16.8" x14ac:dyDescent="0.3">
      <c r="A396" s="139" t="s">
        <v>1656</v>
      </c>
      <c r="B396" s="86">
        <v>46128</v>
      </c>
      <c r="C396" s="86" t="str">
        <f t="shared" ca="1" si="12"/>
        <v>Atrasado</v>
      </c>
      <c r="D396" s="73" t="s">
        <v>141</v>
      </c>
      <c r="E396" s="16" t="s">
        <v>134</v>
      </c>
      <c r="F396" s="16" t="s">
        <v>135</v>
      </c>
      <c r="G396" s="16" t="s">
        <v>97</v>
      </c>
      <c r="H396" s="15" t="s">
        <v>181</v>
      </c>
      <c r="I396" s="16" t="s">
        <v>546</v>
      </c>
      <c r="J396" s="76" t="str">
        <f t="shared" si="13"/>
        <v>IRP</v>
      </c>
      <c r="K396" s="134"/>
      <c r="L396" s="80" t="s">
        <v>119</v>
      </c>
      <c r="M396" s="80" t="str">
        <f>IFERROR(IF(OR(VLOOKUP(A396,Adjudicacion!A:N,14,0)=0, VLOOKUP(A396,Adjudicacion!A:N,14,0)=""), L396, VLOOKUP(A396,Adjudicacion!A:N,14,0)), L396)</f>
        <v>En Proceso</v>
      </c>
      <c r="N396" s="83" t="s">
        <v>120</v>
      </c>
      <c r="O396" s="111">
        <v>836721.35</v>
      </c>
      <c r="P396" s="98" t="s">
        <v>1657</v>
      </c>
      <c r="Q396" s="16" t="s">
        <v>78</v>
      </c>
      <c r="R396" s="137"/>
      <c r="S396" s="137"/>
      <c r="T396" s="137"/>
      <c r="U396" s="14"/>
    </row>
    <row r="397" spans="1:21" ht="16.8" x14ac:dyDescent="0.3">
      <c r="A397" s="139" t="s">
        <v>1658</v>
      </c>
      <c r="B397" s="86">
        <v>46128</v>
      </c>
      <c r="C397" s="86" t="str">
        <f t="shared" ca="1" si="12"/>
        <v>Atrasado</v>
      </c>
      <c r="D397" s="73" t="s">
        <v>141</v>
      </c>
      <c r="E397" s="16" t="s">
        <v>134</v>
      </c>
      <c r="F397" s="16" t="s">
        <v>135</v>
      </c>
      <c r="G397" s="16" t="s">
        <v>97</v>
      </c>
      <c r="H397" s="15" t="s">
        <v>309</v>
      </c>
      <c r="I397" s="16" t="s">
        <v>310</v>
      </c>
      <c r="J397" s="76" t="str">
        <f t="shared" si="13"/>
        <v>CP</v>
      </c>
      <c r="K397" s="134"/>
      <c r="L397" s="80" t="s">
        <v>119</v>
      </c>
      <c r="M397" s="80" t="str">
        <f>IFERROR(IF(OR(VLOOKUP(A397,Adjudicacion!A:N,14,0)=0, VLOOKUP(A397,Adjudicacion!A:N,14,0)=""), L397, VLOOKUP(A397,Adjudicacion!A:N,14,0)), L397)</f>
        <v>En Proceso</v>
      </c>
      <c r="N397" s="83" t="s">
        <v>120</v>
      </c>
      <c r="O397" s="111">
        <v>192059</v>
      </c>
      <c r="P397" s="98" t="s">
        <v>1659</v>
      </c>
      <c r="Q397" s="16" t="s">
        <v>78</v>
      </c>
      <c r="R397" s="137"/>
      <c r="S397" s="137"/>
      <c r="T397" s="137"/>
      <c r="U397" s="14"/>
    </row>
    <row r="398" spans="1:21" ht="16.8" x14ac:dyDescent="0.3">
      <c r="A398" s="139" t="s">
        <v>1660</v>
      </c>
      <c r="B398" s="86">
        <v>46128</v>
      </c>
      <c r="C398" s="86" t="str">
        <f t="shared" ca="1" si="12"/>
        <v>Atrasado</v>
      </c>
      <c r="D398" s="73" t="s">
        <v>141</v>
      </c>
      <c r="E398" s="16" t="s">
        <v>134</v>
      </c>
      <c r="F398" s="16" t="s">
        <v>135</v>
      </c>
      <c r="G398" s="16" t="s">
        <v>97</v>
      </c>
      <c r="H398" s="15" t="s">
        <v>116</v>
      </c>
      <c r="I398" s="16" t="s">
        <v>761</v>
      </c>
      <c r="J398" s="76" t="str">
        <f t="shared" si="13"/>
        <v>CP</v>
      </c>
      <c r="K398" s="134"/>
      <c r="L398" s="80" t="s">
        <v>119</v>
      </c>
      <c r="M398" s="80" t="str">
        <f>IFERROR(IF(OR(VLOOKUP(A398,Adjudicacion!A:N,14,0)=0, VLOOKUP(A398,Adjudicacion!A:N,14,0)=""), L398, VLOOKUP(A398,Adjudicacion!A:N,14,0)), L398)</f>
        <v>En Proceso</v>
      </c>
      <c r="N398" s="83" t="s">
        <v>120</v>
      </c>
      <c r="O398" s="111">
        <v>380710</v>
      </c>
      <c r="P398" s="98" t="s">
        <v>1661</v>
      </c>
      <c r="Q398" s="16" t="s">
        <v>78</v>
      </c>
      <c r="R398" s="137"/>
      <c r="S398" s="137"/>
      <c r="T398" s="137"/>
      <c r="U398" s="14"/>
    </row>
    <row r="399" spans="1:21" ht="16.8" x14ac:dyDescent="0.3">
      <c r="A399" s="139" t="s">
        <v>1662</v>
      </c>
      <c r="B399" s="86">
        <v>46128</v>
      </c>
      <c r="C399" s="86" t="str">
        <f t="shared" ca="1" si="12"/>
        <v>Atrasado</v>
      </c>
      <c r="D399" s="73" t="s">
        <v>141</v>
      </c>
      <c r="E399" s="16" t="s">
        <v>134</v>
      </c>
      <c r="F399" s="16" t="s">
        <v>135</v>
      </c>
      <c r="G399" s="16" t="s">
        <v>97</v>
      </c>
      <c r="H399" s="15" t="s">
        <v>309</v>
      </c>
      <c r="I399" s="16" t="s">
        <v>1353</v>
      </c>
      <c r="J399" s="76" t="str">
        <f t="shared" si="13"/>
        <v>IRP</v>
      </c>
      <c r="K399" s="134"/>
      <c r="L399" s="80" t="s">
        <v>119</v>
      </c>
      <c r="M399" s="80" t="str">
        <f>IFERROR(IF(OR(VLOOKUP(A399,Adjudicacion!A:N,14,0)=0, VLOOKUP(A399,Adjudicacion!A:N,14,0)=""), L399, VLOOKUP(A399,Adjudicacion!A:N,14,0)), L399)</f>
        <v>En Proceso</v>
      </c>
      <c r="N399" s="83" t="s">
        <v>120</v>
      </c>
      <c r="O399" s="111">
        <v>1015962</v>
      </c>
      <c r="P399" s="98" t="s">
        <v>1663</v>
      </c>
      <c r="Q399" s="16" t="s">
        <v>78</v>
      </c>
      <c r="R399" s="137"/>
      <c r="S399" s="137"/>
      <c r="T399" s="137"/>
      <c r="U399" s="14"/>
    </row>
    <row r="400" spans="1:21" ht="16.8" x14ac:dyDescent="0.3">
      <c r="A400" s="139" t="s">
        <v>1664</v>
      </c>
      <c r="B400" s="86">
        <v>46129</v>
      </c>
      <c r="C400" s="86" t="str">
        <f t="shared" ca="1" si="12"/>
        <v>Atrasado</v>
      </c>
      <c r="D400" s="73" t="s">
        <v>141</v>
      </c>
      <c r="E400" s="16" t="s">
        <v>346</v>
      </c>
      <c r="F400" s="16" t="s">
        <v>1349</v>
      </c>
      <c r="G400" s="16" t="s">
        <v>97</v>
      </c>
      <c r="H400" s="15" t="s">
        <v>181</v>
      </c>
      <c r="I400" s="16" t="s">
        <v>1081</v>
      </c>
      <c r="J400" s="76" t="str">
        <f t="shared" si="13"/>
        <v>LPNP</v>
      </c>
      <c r="K400" s="134"/>
      <c r="L400" s="80" t="s">
        <v>119</v>
      </c>
      <c r="M400" s="80" t="str">
        <f>IFERROR(IF(OR(VLOOKUP(A400,Adjudicacion!A:N,14,0)=0, VLOOKUP(A400,Adjudicacion!A:N,14,0)=""), L400, VLOOKUP(A400,Adjudicacion!A:N,14,0)), L400)</f>
        <v>En Proceso</v>
      </c>
      <c r="N400" s="83" t="s">
        <v>120</v>
      </c>
      <c r="O400" s="111">
        <v>15000000</v>
      </c>
      <c r="P400" s="98" t="s">
        <v>1665</v>
      </c>
      <c r="Q400" s="16" t="s">
        <v>78</v>
      </c>
      <c r="R400" s="137"/>
      <c r="S400" s="137"/>
      <c r="T400" s="137"/>
      <c r="U400" s="14"/>
    </row>
    <row r="401" spans="1:21" ht="16.8" x14ac:dyDescent="0.3">
      <c r="A401" s="139" t="s">
        <v>1666</v>
      </c>
      <c r="B401" s="86">
        <v>46129</v>
      </c>
      <c r="C401" s="86" t="str">
        <f t="shared" ca="1" si="12"/>
        <v>Concluido</v>
      </c>
      <c r="D401" s="73" t="s">
        <v>141</v>
      </c>
      <c r="E401" s="16" t="s">
        <v>262</v>
      </c>
      <c r="F401" s="16" t="s">
        <v>215</v>
      </c>
      <c r="G401" s="16" t="s">
        <v>70</v>
      </c>
      <c r="H401" s="15" t="s">
        <v>142</v>
      </c>
      <c r="I401" s="16" t="s">
        <v>263</v>
      </c>
      <c r="J401" s="76" t="str">
        <f t="shared" si="13"/>
        <v>LPNP</v>
      </c>
      <c r="K401" s="134">
        <v>2290000</v>
      </c>
      <c r="L401" s="80" t="s">
        <v>66</v>
      </c>
      <c r="M401" s="80" t="str">
        <f>IFERROR(IF(OR(VLOOKUP(A401,Adjudicacion!A:N,14,0)=0, VLOOKUP(A401,Adjudicacion!A:N,14,0)=""), L401, VLOOKUP(A401,Adjudicacion!A:N,14,0)), L401)</f>
        <v>Adjudicado</v>
      </c>
      <c r="N401" s="83" t="s">
        <v>76</v>
      </c>
      <c r="O401" s="111">
        <v>2320000</v>
      </c>
      <c r="P401" s="98" t="s">
        <v>1668</v>
      </c>
      <c r="Q401" s="16" t="s">
        <v>78</v>
      </c>
      <c r="R401" s="137"/>
      <c r="S401" s="137"/>
      <c r="T401" s="137"/>
      <c r="U401" s="14"/>
    </row>
    <row r="402" spans="1:21" ht="16.8" x14ac:dyDescent="0.3">
      <c r="A402" s="139" t="s">
        <v>1678</v>
      </c>
      <c r="B402" s="86">
        <v>46129</v>
      </c>
      <c r="C402" s="86" t="str">
        <f t="shared" ca="1" si="12"/>
        <v>Atrasado</v>
      </c>
      <c r="D402" s="73" t="s">
        <v>141</v>
      </c>
      <c r="E402" s="16" t="s">
        <v>746</v>
      </c>
      <c r="F402" s="16" t="s">
        <v>215</v>
      </c>
      <c r="G402" s="16" t="s">
        <v>97</v>
      </c>
      <c r="H402" s="15" t="s">
        <v>116</v>
      </c>
      <c r="I402" s="16" t="s">
        <v>117</v>
      </c>
      <c r="J402" s="76" t="str">
        <f t="shared" si="13"/>
        <v>IRP</v>
      </c>
      <c r="K402" s="134"/>
      <c r="L402" s="80" t="s">
        <v>119</v>
      </c>
      <c r="M402" s="80" t="str">
        <f>IFERROR(IF(OR(VLOOKUP(A402,Adjudicacion!A:N,14,0)=0, VLOOKUP(A402,Adjudicacion!A:N,14,0)=""), L402, VLOOKUP(A402,Adjudicacion!A:N,14,0)), L402)</f>
        <v>En Proceso</v>
      </c>
      <c r="N402" s="83" t="s">
        <v>120</v>
      </c>
      <c r="O402" s="111">
        <v>1130000</v>
      </c>
      <c r="P402" s="98" t="s">
        <v>1679</v>
      </c>
      <c r="Q402" s="16" t="s">
        <v>78</v>
      </c>
      <c r="R402" s="137"/>
      <c r="S402" s="137"/>
      <c r="T402" s="137"/>
      <c r="U402" s="14"/>
    </row>
    <row r="403" spans="1:21" ht="16.8" x14ac:dyDescent="0.3">
      <c r="A403" s="139" t="s">
        <v>1680</v>
      </c>
      <c r="B403" s="86">
        <v>46129</v>
      </c>
      <c r="C403" s="86" t="str">
        <f t="shared" ca="1" si="12"/>
        <v>Atrasado</v>
      </c>
      <c r="D403" s="73" t="s">
        <v>141</v>
      </c>
      <c r="E403" s="16" t="s">
        <v>746</v>
      </c>
      <c r="F403" s="16" t="s">
        <v>215</v>
      </c>
      <c r="G403" s="16" t="s">
        <v>97</v>
      </c>
      <c r="H403" s="15" t="s">
        <v>116</v>
      </c>
      <c r="I403" s="16" t="s">
        <v>761</v>
      </c>
      <c r="J403" s="76" t="str">
        <f t="shared" si="13"/>
        <v>CP</v>
      </c>
      <c r="K403" s="134"/>
      <c r="L403" s="80" t="s">
        <v>119</v>
      </c>
      <c r="M403" s="80" t="str">
        <f>IFERROR(IF(OR(VLOOKUP(A403,Adjudicacion!A:N,14,0)=0, VLOOKUP(A403,Adjudicacion!A:N,14,0)=""), L403, VLOOKUP(A403,Adjudicacion!A:N,14,0)), L403)</f>
        <v>En Proceso</v>
      </c>
      <c r="N403" s="83" t="s">
        <v>120</v>
      </c>
      <c r="O403" s="111">
        <v>80000</v>
      </c>
      <c r="P403" s="98" t="s">
        <v>1681</v>
      </c>
      <c r="Q403" s="16" t="s">
        <v>78</v>
      </c>
      <c r="R403" s="137"/>
      <c r="S403" s="137"/>
      <c r="T403" s="137"/>
      <c r="U403" s="14"/>
    </row>
    <row r="404" spans="1:21" ht="16.8" x14ac:dyDescent="0.3">
      <c r="A404" s="139" t="s">
        <v>1682</v>
      </c>
      <c r="B404" s="86">
        <v>46129</v>
      </c>
      <c r="C404" s="86" t="str">
        <f t="shared" ca="1" si="12"/>
        <v>Atrasado</v>
      </c>
      <c r="D404" s="73" t="s">
        <v>141</v>
      </c>
      <c r="E404" s="16" t="s">
        <v>746</v>
      </c>
      <c r="F404" s="16" t="s">
        <v>215</v>
      </c>
      <c r="G404" s="16" t="s">
        <v>97</v>
      </c>
      <c r="H404" s="15" t="s">
        <v>116</v>
      </c>
      <c r="I404" s="16" t="s">
        <v>765</v>
      </c>
      <c r="J404" s="76" t="str">
        <f t="shared" si="13"/>
        <v>LPNP</v>
      </c>
      <c r="K404" s="134"/>
      <c r="L404" s="80" t="s">
        <v>119</v>
      </c>
      <c r="M404" s="80" t="str">
        <f>IFERROR(IF(OR(VLOOKUP(A404,Adjudicacion!A:N,14,0)=0, VLOOKUP(A404,Adjudicacion!A:N,14,0)=""), L404, VLOOKUP(A404,Adjudicacion!A:N,14,0)), L404)</f>
        <v>En Proceso</v>
      </c>
      <c r="N404" s="83" t="s">
        <v>120</v>
      </c>
      <c r="O404" s="111">
        <v>4330000</v>
      </c>
      <c r="P404" s="98" t="s">
        <v>1683</v>
      </c>
      <c r="Q404" s="16" t="s">
        <v>78</v>
      </c>
      <c r="R404" s="137"/>
      <c r="S404" s="137"/>
      <c r="T404" s="137"/>
      <c r="U404" s="14"/>
    </row>
    <row r="405" spans="1:21" ht="16.8" x14ac:dyDescent="0.3">
      <c r="A405" s="139" t="s">
        <v>1684</v>
      </c>
      <c r="B405" s="86">
        <v>46129</v>
      </c>
      <c r="C405" s="86" t="str">
        <f t="shared" ca="1" si="12"/>
        <v>Atrasado</v>
      </c>
      <c r="D405" s="73" t="s">
        <v>141</v>
      </c>
      <c r="E405" s="16" t="s">
        <v>746</v>
      </c>
      <c r="F405" s="16" t="s">
        <v>215</v>
      </c>
      <c r="G405" s="16" t="s">
        <v>97</v>
      </c>
      <c r="H405" s="15" t="s">
        <v>116</v>
      </c>
      <c r="I405" s="16" t="s">
        <v>698</v>
      </c>
      <c r="J405" s="76" t="str">
        <f t="shared" si="13"/>
        <v>IRP</v>
      </c>
      <c r="K405" s="134"/>
      <c r="L405" s="80" t="s">
        <v>119</v>
      </c>
      <c r="M405" s="80" t="str">
        <f>IFERROR(IF(OR(VLOOKUP(A405,Adjudicacion!A:N,14,0)=0, VLOOKUP(A405,Adjudicacion!A:N,14,0)=""), L405, VLOOKUP(A405,Adjudicacion!A:N,14,0)), L405)</f>
        <v>En Proceso</v>
      </c>
      <c r="N405" s="83" t="s">
        <v>120</v>
      </c>
      <c r="O405" s="111">
        <v>977000</v>
      </c>
      <c r="P405" s="98" t="s">
        <v>1685</v>
      </c>
      <c r="Q405" s="16" t="s">
        <v>78</v>
      </c>
      <c r="R405" s="137"/>
      <c r="S405" s="137"/>
      <c r="T405" s="137"/>
      <c r="U405" s="14"/>
    </row>
    <row r="406" spans="1:21" ht="16.8" x14ac:dyDescent="0.3">
      <c r="A406" s="139" t="s">
        <v>1686</v>
      </c>
      <c r="B406" s="86">
        <v>46129</v>
      </c>
      <c r="C406" s="86" t="str">
        <f t="shared" ca="1" si="12"/>
        <v>Atrasado</v>
      </c>
      <c r="D406" s="73" t="s">
        <v>141</v>
      </c>
      <c r="E406" s="16" t="s">
        <v>746</v>
      </c>
      <c r="F406" s="16" t="s">
        <v>215</v>
      </c>
      <c r="G406" s="16" t="s">
        <v>97</v>
      </c>
      <c r="H406" s="15" t="s">
        <v>181</v>
      </c>
      <c r="I406" s="16" t="s">
        <v>1081</v>
      </c>
      <c r="J406" s="76" t="str">
        <f t="shared" si="13"/>
        <v>IRP</v>
      </c>
      <c r="K406" s="134"/>
      <c r="L406" s="80" t="s">
        <v>119</v>
      </c>
      <c r="M406" s="80" t="str">
        <f>IFERROR(IF(OR(VLOOKUP(A406,Adjudicacion!A:N,14,0)=0, VLOOKUP(A406,Adjudicacion!A:N,14,0)=""), L406, VLOOKUP(A406,Adjudicacion!A:N,14,0)), L406)</f>
        <v>En Proceso</v>
      </c>
      <c r="N406" s="83" t="s">
        <v>120</v>
      </c>
      <c r="O406" s="111">
        <v>597000</v>
      </c>
      <c r="P406" s="98" t="s">
        <v>1687</v>
      </c>
      <c r="Q406" s="16" t="s">
        <v>78</v>
      </c>
      <c r="R406" s="137"/>
      <c r="S406" s="137"/>
      <c r="T406" s="137"/>
      <c r="U406" s="14"/>
    </row>
    <row r="407" spans="1:21" ht="16.8" x14ac:dyDescent="0.3">
      <c r="A407" s="139" t="s">
        <v>1688</v>
      </c>
      <c r="B407" s="86">
        <v>46129</v>
      </c>
      <c r="C407" s="86" t="str">
        <f t="shared" ca="1" si="12"/>
        <v>Atrasado</v>
      </c>
      <c r="D407" s="73" t="s">
        <v>141</v>
      </c>
      <c r="E407" s="16" t="s">
        <v>746</v>
      </c>
      <c r="F407" s="16" t="s">
        <v>215</v>
      </c>
      <c r="G407" s="16" t="s">
        <v>97</v>
      </c>
      <c r="H407" s="15" t="s">
        <v>632</v>
      </c>
      <c r="I407" s="16" t="s">
        <v>1056</v>
      </c>
      <c r="J407" s="76" t="str">
        <f t="shared" si="13"/>
        <v>CP</v>
      </c>
      <c r="K407" s="134"/>
      <c r="L407" s="80" t="s">
        <v>119</v>
      </c>
      <c r="M407" s="80" t="str">
        <f>IFERROR(IF(OR(VLOOKUP(A407,Adjudicacion!A:N,14,0)=0, VLOOKUP(A407,Adjudicacion!A:N,14,0)=""), L407, VLOOKUP(A407,Adjudicacion!A:N,14,0)), L407)</f>
        <v>En Proceso</v>
      </c>
      <c r="N407" s="83" t="s">
        <v>120</v>
      </c>
      <c r="O407" s="111">
        <v>268000</v>
      </c>
      <c r="P407" s="98" t="s">
        <v>1689</v>
      </c>
      <c r="Q407" s="16" t="s">
        <v>78</v>
      </c>
      <c r="R407" s="137"/>
      <c r="S407" s="137"/>
      <c r="T407" s="137"/>
      <c r="U407" s="14"/>
    </row>
    <row r="408" spans="1:21" ht="16.8" x14ac:dyDescent="0.3">
      <c r="A408" s="139" t="s">
        <v>1690</v>
      </c>
      <c r="B408" s="86">
        <v>46129</v>
      </c>
      <c r="C408" s="86" t="str">
        <f t="shared" ca="1" si="12"/>
        <v>Atrasado</v>
      </c>
      <c r="D408" s="73" t="s">
        <v>141</v>
      </c>
      <c r="E408" s="16" t="s">
        <v>746</v>
      </c>
      <c r="F408" s="16" t="s">
        <v>215</v>
      </c>
      <c r="G408" s="16" t="s">
        <v>97</v>
      </c>
      <c r="H408" s="15" t="s">
        <v>181</v>
      </c>
      <c r="I408" s="16" t="s">
        <v>546</v>
      </c>
      <c r="J408" s="76" t="str">
        <f t="shared" si="13"/>
        <v>CP</v>
      </c>
      <c r="K408" s="134"/>
      <c r="L408" s="80" t="s">
        <v>119</v>
      </c>
      <c r="M408" s="80" t="str">
        <f>IFERROR(IF(OR(VLOOKUP(A408,Adjudicacion!A:N,14,0)=0, VLOOKUP(A408,Adjudicacion!A:N,14,0)=""), L408, VLOOKUP(A408,Adjudicacion!A:N,14,0)), L408)</f>
        <v>En Proceso</v>
      </c>
      <c r="N408" s="83" t="s">
        <v>120</v>
      </c>
      <c r="O408" s="111">
        <v>103000</v>
      </c>
      <c r="P408" s="98" t="s">
        <v>1691</v>
      </c>
      <c r="Q408" s="16" t="s">
        <v>78</v>
      </c>
      <c r="R408" s="137"/>
      <c r="S408" s="137"/>
      <c r="T408" s="137"/>
      <c r="U408" s="14"/>
    </row>
    <row r="409" spans="1:21" ht="16.8" x14ac:dyDescent="0.3">
      <c r="A409" s="139" t="s">
        <v>1692</v>
      </c>
      <c r="B409" s="86">
        <v>46129</v>
      </c>
      <c r="C409" s="86" t="str">
        <f t="shared" ca="1" si="12"/>
        <v>Atrasado</v>
      </c>
      <c r="D409" s="73" t="s">
        <v>141</v>
      </c>
      <c r="E409" s="16" t="s">
        <v>746</v>
      </c>
      <c r="F409" s="16" t="s">
        <v>215</v>
      </c>
      <c r="G409" s="16" t="s">
        <v>97</v>
      </c>
      <c r="H409" s="15" t="s">
        <v>309</v>
      </c>
      <c r="I409" s="16" t="s">
        <v>1353</v>
      </c>
      <c r="J409" s="76" t="str">
        <f t="shared" si="13"/>
        <v>CP</v>
      </c>
      <c r="K409" s="134"/>
      <c r="L409" s="80" t="s">
        <v>119</v>
      </c>
      <c r="M409" s="80" t="str">
        <f>IFERROR(IF(OR(VLOOKUP(A409,Adjudicacion!A:N,14,0)=0, VLOOKUP(A409,Adjudicacion!A:N,14,0)=""), L409, VLOOKUP(A409,Adjudicacion!A:N,14,0)), L409)</f>
        <v>En Proceso</v>
      </c>
      <c r="N409" s="83" t="s">
        <v>120</v>
      </c>
      <c r="O409" s="111">
        <v>290000</v>
      </c>
      <c r="P409" s="98" t="s">
        <v>1693</v>
      </c>
      <c r="Q409" s="16" t="s">
        <v>78</v>
      </c>
      <c r="R409" s="137"/>
      <c r="S409" s="137"/>
      <c r="T409" s="137"/>
      <c r="U409" s="14"/>
    </row>
    <row r="410" spans="1:21" ht="16.8" x14ac:dyDescent="0.3">
      <c r="A410" s="139" t="s">
        <v>1694</v>
      </c>
      <c r="B410" s="86">
        <v>46129</v>
      </c>
      <c r="C410" s="86" t="str">
        <f t="shared" ca="1" si="12"/>
        <v>Concluido</v>
      </c>
      <c r="D410" s="73" t="s">
        <v>141</v>
      </c>
      <c r="E410" s="16" t="s">
        <v>262</v>
      </c>
      <c r="F410" s="16" t="s">
        <v>215</v>
      </c>
      <c r="G410" s="16" t="s">
        <v>70</v>
      </c>
      <c r="H410" s="15" t="s">
        <v>287</v>
      </c>
      <c r="I410" s="16" t="s">
        <v>603</v>
      </c>
      <c r="J410" s="76" t="str">
        <f t="shared" si="13"/>
        <v>CP</v>
      </c>
      <c r="K410" s="134">
        <v>4579</v>
      </c>
      <c r="L410" s="80" t="s">
        <v>66</v>
      </c>
      <c r="M410" s="80" t="str">
        <f>IFERROR(IF(OR(VLOOKUP(A410,Adjudicacion!A:N,14,0)=0, VLOOKUP(A410,Adjudicacion!A:N,14,0)=""), L410, VLOOKUP(A410,Adjudicacion!A:N,14,0)), L410)</f>
        <v>Concluido</v>
      </c>
      <c r="N410" s="83" t="s">
        <v>76</v>
      </c>
      <c r="O410" s="111">
        <v>578000</v>
      </c>
      <c r="P410" s="98" t="s">
        <v>1696</v>
      </c>
      <c r="Q410" s="16" t="s">
        <v>78</v>
      </c>
      <c r="R410" s="137"/>
      <c r="S410" s="137"/>
      <c r="T410" s="137"/>
      <c r="U410" s="14"/>
    </row>
    <row r="411" spans="1:21" ht="16.8" x14ac:dyDescent="0.3">
      <c r="A411" s="139" t="s">
        <v>1697</v>
      </c>
      <c r="B411" s="86">
        <v>46129</v>
      </c>
      <c r="C411" s="86" t="str">
        <f t="shared" ca="1" si="12"/>
        <v>Atrasado</v>
      </c>
      <c r="D411" s="73" t="s">
        <v>141</v>
      </c>
      <c r="E411" s="16" t="s">
        <v>317</v>
      </c>
      <c r="F411" s="16" t="s">
        <v>318</v>
      </c>
      <c r="G411" s="16" t="s">
        <v>97</v>
      </c>
      <c r="H411" s="15" t="s">
        <v>632</v>
      </c>
      <c r="I411" s="16" t="s">
        <v>1056</v>
      </c>
      <c r="J411" s="76" t="str">
        <f t="shared" si="13"/>
        <v>IRP</v>
      </c>
      <c r="K411" s="134"/>
      <c r="L411" s="80" t="s">
        <v>119</v>
      </c>
      <c r="M411" s="80" t="str">
        <f>IFERROR(IF(OR(VLOOKUP(A411,Adjudicacion!A:N,14,0)=0, VLOOKUP(A411,Adjudicacion!A:N,14,0)=""), L411, VLOOKUP(A411,Adjudicacion!A:N,14,0)), L411)</f>
        <v>En Proceso</v>
      </c>
      <c r="N411" s="83" t="s">
        <v>120</v>
      </c>
      <c r="O411" s="111">
        <v>601613</v>
      </c>
      <c r="P411" s="98" t="s">
        <v>1698</v>
      </c>
      <c r="Q411" s="16" t="s">
        <v>78</v>
      </c>
      <c r="R411" s="137"/>
      <c r="S411" s="137"/>
      <c r="T411" s="137"/>
      <c r="U411" s="14"/>
    </row>
    <row r="412" spans="1:21" ht="16.8" x14ac:dyDescent="0.3">
      <c r="A412" s="139" t="s">
        <v>1699</v>
      </c>
      <c r="B412" s="86">
        <v>46129</v>
      </c>
      <c r="C412" s="86" t="str">
        <f t="shared" ca="1" si="12"/>
        <v>Atrasado</v>
      </c>
      <c r="D412" s="73" t="s">
        <v>141</v>
      </c>
      <c r="E412" s="16" t="s">
        <v>317</v>
      </c>
      <c r="F412" s="16" t="s">
        <v>318</v>
      </c>
      <c r="G412" s="16" t="s">
        <v>97</v>
      </c>
      <c r="H412" s="15" t="s">
        <v>181</v>
      </c>
      <c r="I412" s="16" t="s">
        <v>546</v>
      </c>
      <c r="J412" s="76" t="str">
        <f t="shared" si="13"/>
        <v>IRP</v>
      </c>
      <c r="K412" s="134"/>
      <c r="L412" s="80" t="s">
        <v>119</v>
      </c>
      <c r="M412" s="80" t="str">
        <f>IFERROR(IF(OR(VLOOKUP(A412,Adjudicacion!A:N,14,0)=0, VLOOKUP(A412,Adjudicacion!A:N,14,0)=""), L412, VLOOKUP(A412,Adjudicacion!A:N,14,0)), L412)</f>
        <v>En Proceso</v>
      </c>
      <c r="N412" s="83" t="s">
        <v>120</v>
      </c>
      <c r="O412" s="111">
        <v>641711</v>
      </c>
      <c r="P412" s="98" t="s">
        <v>1700</v>
      </c>
      <c r="Q412" s="16" t="s">
        <v>78</v>
      </c>
      <c r="R412" s="137"/>
      <c r="S412" s="137"/>
      <c r="T412" s="137"/>
      <c r="U412" s="14"/>
    </row>
    <row r="413" spans="1:21" ht="16.8" x14ac:dyDescent="0.3">
      <c r="A413" s="139" t="s">
        <v>1701</v>
      </c>
      <c r="B413" s="86">
        <v>46129</v>
      </c>
      <c r="C413" s="86" t="str">
        <f t="shared" ca="1" si="12"/>
        <v>Atrasado</v>
      </c>
      <c r="D413" s="73" t="s">
        <v>141</v>
      </c>
      <c r="E413" s="16" t="s">
        <v>317</v>
      </c>
      <c r="F413" s="16" t="s">
        <v>318</v>
      </c>
      <c r="G413" s="16" t="s">
        <v>136</v>
      </c>
      <c r="H413" s="15" t="s">
        <v>168</v>
      </c>
      <c r="I413" s="16" t="s">
        <v>647</v>
      </c>
      <c r="J413" s="76" t="str">
        <f t="shared" si="13"/>
        <v>LPNP</v>
      </c>
      <c r="K413" s="134"/>
      <c r="L413" s="80" t="s">
        <v>119</v>
      </c>
      <c r="M413" s="80" t="str">
        <f>IFERROR(IF(OR(VLOOKUP(A413,Adjudicacion!A:N,14,0)=0, VLOOKUP(A413,Adjudicacion!A:N,14,0)=""), L413, VLOOKUP(A413,Adjudicacion!A:N,14,0)), L413)</f>
        <v>En Proceso</v>
      </c>
      <c r="N413" s="83" t="s">
        <v>120</v>
      </c>
      <c r="O413" s="111">
        <v>7632400</v>
      </c>
      <c r="P413" s="98" t="s">
        <v>1702</v>
      </c>
      <c r="Q413" s="16" t="s">
        <v>78</v>
      </c>
      <c r="R413" s="137"/>
      <c r="S413" s="137"/>
      <c r="T413" s="137"/>
      <c r="U413" s="14"/>
    </row>
    <row r="414" spans="1:21" ht="16.8" x14ac:dyDescent="0.3">
      <c r="A414" s="139" t="s">
        <v>1703</v>
      </c>
      <c r="B414" s="86">
        <v>46129</v>
      </c>
      <c r="C414" s="86" t="str">
        <f t="shared" ca="1" si="12"/>
        <v>Atrasado</v>
      </c>
      <c r="D414" s="73" t="s">
        <v>141</v>
      </c>
      <c r="E414" s="16" t="s">
        <v>317</v>
      </c>
      <c r="F414" s="16" t="s">
        <v>318</v>
      </c>
      <c r="G414" s="16" t="s">
        <v>97</v>
      </c>
      <c r="H414" s="15" t="s">
        <v>116</v>
      </c>
      <c r="I414" s="16" t="s">
        <v>117</v>
      </c>
      <c r="J414" s="76" t="str">
        <f t="shared" si="13"/>
        <v>CP</v>
      </c>
      <c r="K414" s="134"/>
      <c r="L414" s="80" t="s">
        <v>119</v>
      </c>
      <c r="M414" s="80" t="str">
        <f>IFERROR(IF(OR(VLOOKUP(A414,Adjudicacion!A:N,14,0)=0, VLOOKUP(A414,Adjudicacion!A:N,14,0)=""), L414, VLOOKUP(A414,Adjudicacion!A:N,14,0)), L414)</f>
        <v>En Proceso</v>
      </c>
      <c r="N414" s="83" t="s">
        <v>120</v>
      </c>
      <c r="O414" s="111">
        <v>300300</v>
      </c>
      <c r="P414" s="98" t="s">
        <v>1704</v>
      </c>
      <c r="Q414" s="16" t="s">
        <v>78</v>
      </c>
      <c r="R414" s="137"/>
      <c r="S414" s="137"/>
      <c r="T414" s="137"/>
      <c r="U414" s="14"/>
    </row>
    <row r="415" spans="1:21" ht="16.8" x14ac:dyDescent="0.3">
      <c r="A415" s="16" t="s">
        <v>1705</v>
      </c>
      <c r="B415" s="86">
        <v>46129</v>
      </c>
      <c r="C415" s="86" t="str">
        <f t="shared" ca="1" si="12"/>
        <v>Atrasado</v>
      </c>
      <c r="D415" s="73" t="s">
        <v>141</v>
      </c>
      <c r="E415" s="16" t="s">
        <v>317</v>
      </c>
      <c r="F415" s="16" t="s">
        <v>318</v>
      </c>
      <c r="G415" s="16" t="s">
        <v>97</v>
      </c>
      <c r="H415" s="15" t="s">
        <v>116</v>
      </c>
      <c r="I415" s="16" t="s">
        <v>117</v>
      </c>
      <c r="J415" s="76" t="str">
        <f t="shared" si="13"/>
        <v/>
      </c>
      <c r="K415" s="112"/>
      <c r="L415" s="80" t="s">
        <v>119</v>
      </c>
      <c r="M415" s="80" t="str">
        <f>IFERROR(IF(OR(VLOOKUP(A415,Adjudicacion!A:N,14,0)=0, VLOOKUP(A415,Adjudicacion!A:N,14,0)=""), L415, VLOOKUP(A415,Adjudicacion!A:N,14,0)), L415)</f>
        <v>En Proceso</v>
      </c>
      <c r="N415" s="83" t="s">
        <v>120</v>
      </c>
      <c r="O415" s="111"/>
      <c r="P415" s="98" t="s">
        <v>1704</v>
      </c>
      <c r="Q415" s="16" t="s">
        <v>78</v>
      </c>
      <c r="R415" s="137"/>
      <c r="S415" s="137"/>
      <c r="T415" s="137"/>
      <c r="U415" s="14"/>
    </row>
    <row r="416" spans="1:21" ht="16.8" x14ac:dyDescent="0.3">
      <c r="A416" s="139" t="s">
        <v>1706</v>
      </c>
      <c r="B416" s="86">
        <v>46129</v>
      </c>
      <c r="C416" s="86" t="str">
        <f t="shared" ca="1" si="12"/>
        <v>Atrasado</v>
      </c>
      <c r="D416" s="73" t="s">
        <v>141</v>
      </c>
      <c r="E416" s="16" t="s">
        <v>317</v>
      </c>
      <c r="F416" s="16" t="s">
        <v>318</v>
      </c>
      <c r="G416" s="16" t="s">
        <v>136</v>
      </c>
      <c r="H416" s="15" t="s">
        <v>168</v>
      </c>
      <c r="I416" s="16" t="s">
        <v>829</v>
      </c>
      <c r="J416" s="76" t="str">
        <f t="shared" si="13"/>
        <v>LPNP</v>
      </c>
      <c r="K416" s="134"/>
      <c r="L416" s="80" t="s">
        <v>119</v>
      </c>
      <c r="M416" s="80" t="str">
        <f>IFERROR(IF(OR(VLOOKUP(A416,Adjudicacion!A:N,14,0)=0, VLOOKUP(A416,Adjudicacion!A:N,14,0)=""), L416, VLOOKUP(A416,Adjudicacion!A:N,14,0)), L416)</f>
        <v>En Proceso</v>
      </c>
      <c r="N416" s="83" t="s">
        <v>120</v>
      </c>
      <c r="O416" s="111">
        <v>3655558</v>
      </c>
      <c r="P416" s="98" t="s">
        <v>1707</v>
      </c>
      <c r="Q416" s="16" t="s">
        <v>78</v>
      </c>
      <c r="R416" s="137"/>
      <c r="S416" s="137"/>
      <c r="T416" s="137"/>
      <c r="U416" s="14"/>
    </row>
    <row r="417" spans="1:21" ht="16.8" x14ac:dyDescent="0.3">
      <c r="A417" s="139" t="s">
        <v>1708</v>
      </c>
      <c r="B417" s="86">
        <v>46129</v>
      </c>
      <c r="C417" s="86" t="str">
        <f t="shared" ca="1" si="12"/>
        <v>Atrasado</v>
      </c>
      <c r="D417" s="73" t="s">
        <v>141</v>
      </c>
      <c r="E417" s="16" t="s">
        <v>317</v>
      </c>
      <c r="F417" s="16" t="s">
        <v>318</v>
      </c>
      <c r="G417" s="16" t="s">
        <v>70</v>
      </c>
      <c r="H417" s="15" t="s">
        <v>319</v>
      </c>
      <c r="I417" s="16" t="s">
        <v>579</v>
      </c>
      <c r="J417" s="76" t="str">
        <f t="shared" si="13"/>
        <v>CP</v>
      </c>
      <c r="K417" s="134"/>
      <c r="L417" s="80" t="s">
        <v>119</v>
      </c>
      <c r="M417" s="80" t="str">
        <f>IFERROR(IF(OR(VLOOKUP(A417,Adjudicacion!A:N,14,0)=0, VLOOKUP(A417,Adjudicacion!A:N,14,0)=""), L417, VLOOKUP(A417,Adjudicacion!A:N,14,0)), L417)</f>
        <v>En Proceso</v>
      </c>
      <c r="N417" s="83" t="s">
        <v>76</v>
      </c>
      <c r="O417" s="111">
        <v>570000</v>
      </c>
      <c r="P417" s="98" t="s">
        <v>1709</v>
      </c>
      <c r="Q417" s="16" t="s">
        <v>78</v>
      </c>
      <c r="R417" s="137"/>
      <c r="S417" s="137"/>
      <c r="T417" s="137"/>
      <c r="U417" s="14"/>
    </row>
    <row r="418" spans="1:21" ht="16.8" x14ac:dyDescent="0.3">
      <c r="A418" s="139" t="s">
        <v>1710</v>
      </c>
      <c r="B418" s="86">
        <v>46129</v>
      </c>
      <c r="C418" s="86" t="str">
        <f t="shared" ca="1" si="12"/>
        <v>Atrasado</v>
      </c>
      <c r="D418" s="73" t="s">
        <v>141</v>
      </c>
      <c r="E418" s="16" t="s">
        <v>317</v>
      </c>
      <c r="F418" s="16" t="s">
        <v>318</v>
      </c>
      <c r="G418" s="16" t="s">
        <v>136</v>
      </c>
      <c r="H418" s="15" t="s">
        <v>1085</v>
      </c>
      <c r="I418" s="16" t="s">
        <v>1711</v>
      </c>
      <c r="J418" s="76" t="str">
        <f t="shared" si="13"/>
        <v>CP</v>
      </c>
      <c r="K418" s="134"/>
      <c r="L418" s="80" t="s">
        <v>119</v>
      </c>
      <c r="M418" s="80" t="str">
        <f>IFERROR(IF(OR(VLOOKUP(A418,Adjudicacion!A:N,14,0)=0, VLOOKUP(A418,Adjudicacion!A:N,14,0)=""), L418, VLOOKUP(A418,Adjudicacion!A:N,14,0)), L418)</f>
        <v>En Proceso</v>
      </c>
      <c r="N418" s="83" t="s">
        <v>120</v>
      </c>
      <c r="O418" s="111">
        <v>189000</v>
      </c>
      <c r="P418" s="98" t="s">
        <v>1712</v>
      </c>
      <c r="Q418" s="16" t="s">
        <v>78</v>
      </c>
      <c r="R418" s="137"/>
      <c r="S418" s="137"/>
      <c r="T418" s="137"/>
      <c r="U418" s="14"/>
    </row>
    <row r="419" spans="1:21" ht="16.8" x14ac:dyDescent="0.3">
      <c r="A419" s="139" t="s">
        <v>1713</v>
      </c>
      <c r="B419" s="86">
        <v>46128</v>
      </c>
      <c r="C419" s="86" t="str">
        <f t="shared" ca="1" si="12"/>
        <v>Concluido</v>
      </c>
      <c r="D419" s="73" t="s">
        <v>141</v>
      </c>
      <c r="E419" s="16" t="s">
        <v>317</v>
      </c>
      <c r="F419" s="16" t="s">
        <v>318</v>
      </c>
      <c r="G419" s="16" t="s">
        <v>70</v>
      </c>
      <c r="H419" s="15" t="s">
        <v>287</v>
      </c>
      <c r="I419" s="16" t="s">
        <v>574</v>
      </c>
      <c r="J419" s="76" t="str">
        <f t="shared" si="13"/>
        <v>LPNP</v>
      </c>
      <c r="K419" s="134">
        <v>580000</v>
      </c>
      <c r="L419" s="80" t="s">
        <v>66</v>
      </c>
      <c r="M419" s="80" t="str">
        <f>IFERROR(IF(OR(VLOOKUP(A419,Adjudicacion!A:N,14,0)=0, VLOOKUP(A419,Adjudicacion!A:N,14,0)=""), L419, VLOOKUP(A419,Adjudicacion!A:N,14,0)), L419)</f>
        <v>Concluido</v>
      </c>
      <c r="N419" s="83" t="s">
        <v>76</v>
      </c>
      <c r="O419" s="111">
        <v>554037090</v>
      </c>
      <c r="P419" s="98" t="s">
        <v>1715</v>
      </c>
      <c r="Q419" s="16" t="s">
        <v>78</v>
      </c>
      <c r="R419" s="137"/>
      <c r="S419" s="137"/>
      <c r="T419" s="137"/>
      <c r="U419" s="14"/>
    </row>
    <row r="420" spans="1:21" ht="16.8" x14ac:dyDescent="0.3">
      <c r="A420" s="139" t="s">
        <v>1716</v>
      </c>
      <c r="B420" s="86">
        <v>46129</v>
      </c>
      <c r="C420" s="86" t="str">
        <f t="shared" ca="1" si="12"/>
        <v>Atrasado</v>
      </c>
      <c r="D420" s="73" t="s">
        <v>141</v>
      </c>
      <c r="E420" s="16" t="s">
        <v>277</v>
      </c>
      <c r="F420" s="16" t="s">
        <v>278</v>
      </c>
      <c r="G420" s="16" t="s">
        <v>97</v>
      </c>
      <c r="H420" s="15" t="s">
        <v>632</v>
      </c>
      <c r="I420" s="16" t="s">
        <v>747</v>
      </c>
      <c r="J420" s="76" t="str">
        <f t="shared" si="13"/>
        <v>CP</v>
      </c>
      <c r="K420" s="134"/>
      <c r="L420" s="80" t="s">
        <v>119</v>
      </c>
      <c r="M420" s="80" t="str">
        <f>IFERROR(IF(OR(VLOOKUP(A420,Adjudicacion!A:N,14,0)=0, VLOOKUP(A420,Adjudicacion!A:N,14,0)=""), L420, VLOOKUP(A420,Adjudicacion!A:N,14,0)), L420)</f>
        <v>En Proceso</v>
      </c>
      <c r="N420" s="83" t="s">
        <v>120</v>
      </c>
      <c r="O420" s="111">
        <v>472468</v>
      </c>
      <c r="P420" s="98" t="s">
        <v>1717</v>
      </c>
      <c r="Q420" s="16" t="s">
        <v>78</v>
      </c>
      <c r="R420" s="137"/>
      <c r="S420" s="137"/>
      <c r="T420" s="137"/>
      <c r="U420" s="14"/>
    </row>
    <row r="421" spans="1:21" ht="16.8" x14ac:dyDescent="0.3">
      <c r="A421" s="139" t="s">
        <v>1718</v>
      </c>
      <c r="B421" s="86">
        <v>46129</v>
      </c>
      <c r="C421" s="86" t="str">
        <f t="shared" ca="1" si="12"/>
        <v>Atrasado</v>
      </c>
      <c r="D421" s="73" t="s">
        <v>141</v>
      </c>
      <c r="E421" s="16" t="s">
        <v>317</v>
      </c>
      <c r="F421" s="16" t="s">
        <v>318</v>
      </c>
      <c r="G421" s="16" t="s">
        <v>97</v>
      </c>
      <c r="H421" s="15" t="s">
        <v>116</v>
      </c>
      <c r="I421" s="16" t="s">
        <v>761</v>
      </c>
      <c r="J421" s="76" t="str">
        <f t="shared" si="13"/>
        <v>IRP</v>
      </c>
      <c r="K421" s="134"/>
      <c r="L421" s="80" t="s">
        <v>119</v>
      </c>
      <c r="M421" s="80" t="str">
        <f>IFERROR(IF(OR(VLOOKUP(A421,Adjudicacion!A:N,14,0)=0, VLOOKUP(A421,Adjudicacion!A:N,14,0)=""), L421, VLOOKUP(A421,Adjudicacion!A:N,14,0)), L421)</f>
        <v>En Proceso</v>
      </c>
      <c r="N421" s="83" t="s">
        <v>120</v>
      </c>
      <c r="O421" s="111">
        <v>627524</v>
      </c>
      <c r="P421" s="98" t="s">
        <v>1719</v>
      </c>
      <c r="Q421" s="16" t="s">
        <v>78</v>
      </c>
      <c r="R421" s="137"/>
      <c r="S421" s="137"/>
      <c r="T421" s="137"/>
      <c r="U421" s="14"/>
    </row>
    <row r="422" spans="1:21" ht="16.8" x14ac:dyDescent="0.3">
      <c r="A422" s="139" t="s">
        <v>1720</v>
      </c>
      <c r="B422" s="86">
        <v>46132</v>
      </c>
      <c r="C422" s="86" t="str">
        <f t="shared" ca="1" si="12"/>
        <v>Atrasado</v>
      </c>
      <c r="D422" s="73" t="s">
        <v>141</v>
      </c>
      <c r="E422" s="16" t="s">
        <v>587</v>
      </c>
      <c r="F422" s="16" t="s">
        <v>215</v>
      </c>
      <c r="G422" s="16" t="s">
        <v>97</v>
      </c>
      <c r="H422" s="15" t="s">
        <v>250</v>
      </c>
      <c r="I422" s="16" t="s">
        <v>251</v>
      </c>
      <c r="J422" s="76" t="str">
        <f t="shared" si="13"/>
        <v>CP</v>
      </c>
      <c r="K422" s="134"/>
      <c r="L422" s="80" t="s">
        <v>119</v>
      </c>
      <c r="M422" s="80" t="str">
        <f>IFERROR(IF(OR(VLOOKUP(A422,Adjudicacion!A:N,14,0)=0, VLOOKUP(A422,Adjudicacion!A:N,14,0)=""), L422, VLOOKUP(A422,Adjudicacion!A:N,14,0)), L422)</f>
        <v>En Proceso</v>
      </c>
      <c r="N422" s="83" t="s">
        <v>120</v>
      </c>
      <c r="O422" s="111">
        <v>130000</v>
      </c>
      <c r="P422" s="98" t="s">
        <v>1721</v>
      </c>
      <c r="Q422" s="16" t="s">
        <v>78</v>
      </c>
      <c r="R422" s="137"/>
      <c r="S422" s="137"/>
      <c r="T422" s="137"/>
      <c r="U422" s="14"/>
    </row>
    <row r="423" spans="1:21" ht="16.8" x14ac:dyDescent="0.3">
      <c r="A423" s="139" t="s">
        <v>1722</v>
      </c>
      <c r="B423" s="86">
        <v>46132</v>
      </c>
      <c r="C423" s="86" t="str">
        <f t="shared" ca="1" si="12"/>
        <v>Atrasado</v>
      </c>
      <c r="D423" s="73" t="s">
        <v>141</v>
      </c>
      <c r="E423" s="16" t="s">
        <v>587</v>
      </c>
      <c r="F423" s="16" t="s">
        <v>215</v>
      </c>
      <c r="G423" s="16" t="s">
        <v>97</v>
      </c>
      <c r="H423" s="15" t="s">
        <v>181</v>
      </c>
      <c r="I423" s="16" t="s">
        <v>1081</v>
      </c>
      <c r="J423" s="76" t="str">
        <f t="shared" si="13"/>
        <v>CP</v>
      </c>
      <c r="K423" s="134"/>
      <c r="L423" s="80" t="s">
        <v>119</v>
      </c>
      <c r="M423" s="80" t="str">
        <f>IFERROR(IF(OR(VLOOKUP(A423,Adjudicacion!A:N,14,0)=0, VLOOKUP(A423,Adjudicacion!A:N,14,0)=""), L423, VLOOKUP(A423,Adjudicacion!A:N,14,0)), L423)</f>
        <v>En Proceso</v>
      </c>
      <c r="N423" s="83" t="s">
        <v>120</v>
      </c>
      <c r="O423" s="111">
        <v>310000</v>
      </c>
      <c r="P423" s="98" t="s">
        <v>1723</v>
      </c>
      <c r="Q423" s="16" t="s">
        <v>78</v>
      </c>
      <c r="R423" s="137"/>
      <c r="S423" s="137"/>
      <c r="T423" s="137"/>
      <c r="U423" s="14"/>
    </row>
    <row r="424" spans="1:21" ht="16.8" x14ac:dyDescent="0.3">
      <c r="A424" s="139" t="s">
        <v>1724</v>
      </c>
      <c r="B424" s="86">
        <v>46132</v>
      </c>
      <c r="C424" s="86" t="str">
        <f t="shared" ca="1" si="12"/>
        <v>Atrasado</v>
      </c>
      <c r="D424" s="73" t="s">
        <v>141</v>
      </c>
      <c r="E424" s="16" t="s">
        <v>1175</v>
      </c>
      <c r="F424" s="16" t="s">
        <v>215</v>
      </c>
      <c r="G424" s="16" t="s">
        <v>97</v>
      </c>
      <c r="H424" s="15" t="s">
        <v>116</v>
      </c>
      <c r="I424" s="16" t="s">
        <v>117</v>
      </c>
      <c r="J424" s="76" t="str">
        <f t="shared" si="13"/>
        <v>CP</v>
      </c>
      <c r="K424" s="134"/>
      <c r="L424" s="80" t="s">
        <v>119</v>
      </c>
      <c r="M424" s="80" t="str">
        <f>IFERROR(IF(OR(VLOOKUP(A424,Adjudicacion!A:N,14,0)=0, VLOOKUP(A424,Adjudicacion!A:N,14,0)=""), L424, VLOOKUP(A424,Adjudicacion!A:N,14,0)), L424)</f>
        <v>En Proceso</v>
      </c>
      <c r="N424" s="83" t="s">
        <v>120</v>
      </c>
      <c r="O424" s="111">
        <v>184500</v>
      </c>
      <c r="P424" s="98" t="s">
        <v>1725</v>
      </c>
      <c r="Q424" s="16" t="s">
        <v>78</v>
      </c>
      <c r="R424" s="137"/>
      <c r="S424" s="137"/>
      <c r="T424" s="137"/>
      <c r="U424" s="14"/>
    </row>
    <row r="425" spans="1:21" ht="16.8" x14ac:dyDescent="0.3">
      <c r="A425" s="139" t="s">
        <v>1726</v>
      </c>
      <c r="B425" s="86">
        <v>46132</v>
      </c>
      <c r="C425" s="86" t="str">
        <f t="shared" ca="1" si="12"/>
        <v>Atrasado</v>
      </c>
      <c r="D425" s="73" t="s">
        <v>141</v>
      </c>
      <c r="E425" s="16" t="s">
        <v>1175</v>
      </c>
      <c r="F425" s="16" t="s">
        <v>215</v>
      </c>
      <c r="G425" s="16" t="s">
        <v>97</v>
      </c>
      <c r="H425" s="15" t="s">
        <v>116</v>
      </c>
      <c r="I425" s="16" t="s">
        <v>765</v>
      </c>
      <c r="J425" s="76" t="str">
        <f t="shared" si="13"/>
        <v>CP</v>
      </c>
      <c r="K425" s="134"/>
      <c r="L425" s="80" t="s">
        <v>119</v>
      </c>
      <c r="M425" s="80" t="str">
        <f>IFERROR(IF(OR(VLOOKUP(A425,Adjudicacion!A:N,14,0)=0, VLOOKUP(A425,Adjudicacion!A:N,14,0)=""), L425, VLOOKUP(A425,Adjudicacion!A:N,14,0)), L425)</f>
        <v>En Proceso</v>
      </c>
      <c r="N425" s="83" t="s">
        <v>120</v>
      </c>
      <c r="O425" s="111">
        <v>208000</v>
      </c>
      <c r="P425" s="98" t="s">
        <v>1727</v>
      </c>
      <c r="Q425" s="16" t="s">
        <v>78</v>
      </c>
      <c r="R425" s="137"/>
      <c r="S425" s="137"/>
      <c r="T425" s="137"/>
      <c r="U425" s="14"/>
    </row>
    <row r="426" spans="1:21" ht="16.8" x14ac:dyDescent="0.3">
      <c r="A426" s="139" t="s">
        <v>1728</v>
      </c>
      <c r="B426" s="86">
        <v>46132</v>
      </c>
      <c r="C426" s="86" t="str">
        <f t="shared" ca="1" si="12"/>
        <v>Atrasado</v>
      </c>
      <c r="D426" s="73" t="s">
        <v>141</v>
      </c>
      <c r="E426" s="16" t="s">
        <v>1175</v>
      </c>
      <c r="F426" s="16" t="s">
        <v>215</v>
      </c>
      <c r="G426" s="16" t="s">
        <v>97</v>
      </c>
      <c r="H426" s="15" t="s">
        <v>116</v>
      </c>
      <c r="I426" s="16" t="s">
        <v>698</v>
      </c>
      <c r="J426" s="76" t="str">
        <f t="shared" si="13"/>
        <v>CP</v>
      </c>
      <c r="K426" s="134"/>
      <c r="L426" s="80" t="s">
        <v>119</v>
      </c>
      <c r="M426" s="80" t="str">
        <f>IFERROR(IF(OR(VLOOKUP(A426,Adjudicacion!A:N,14,0)=0, VLOOKUP(A426,Adjudicacion!A:N,14,0)=""), L426, VLOOKUP(A426,Adjudicacion!A:N,14,0)), L426)</f>
        <v>En Proceso</v>
      </c>
      <c r="N426" s="83" t="s">
        <v>120</v>
      </c>
      <c r="O426" s="111">
        <v>136000</v>
      </c>
      <c r="P426" s="98" t="s">
        <v>1729</v>
      </c>
      <c r="Q426" s="16" t="s">
        <v>78</v>
      </c>
      <c r="R426" s="137"/>
      <c r="S426" s="137"/>
      <c r="T426" s="137"/>
      <c r="U426" s="14"/>
    </row>
    <row r="427" spans="1:21" ht="16.8" x14ac:dyDescent="0.3">
      <c r="A427" s="139" t="s">
        <v>1730</v>
      </c>
      <c r="B427" s="86">
        <v>46132</v>
      </c>
      <c r="C427" s="86" t="str">
        <f t="shared" ca="1" si="12"/>
        <v>Atrasado</v>
      </c>
      <c r="D427" s="73" t="s">
        <v>141</v>
      </c>
      <c r="E427" s="16" t="s">
        <v>1175</v>
      </c>
      <c r="F427" s="16" t="s">
        <v>215</v>
      </c>
      <c r="G427" s="16" t="s">
        <v>97</v>
      </c>
      <c r="H427" s="15" t="s">
        <v>250</v>
      </c>
      <c r="I427" s="16" t="s">
        <v>251</v>
      </c>
      <c r="J427" s="76" t="str">
        <f t="shared" si="13"/>
        <v>CP</v>
      </c>
      <c r="K427" s="134"/>
      <c r="L427" s="80" t="s">
        <v>119</v>
      </c>
      <c r="M427" s="80" t="str">
        <f>IFERROR(IF(OR(VLOOKUP(A427,Adjudicacion!A:N,14,0)=0, VLOOKUP(A427,Adjudicacion!A:N,14,0)=""), L427, VLOOKUP(A427,Adjudicacion!A:N,14,0)), L427)</f>
        <v>En Proceso</v>
      </c>
      <c r="N427" s="83" t="s">
        <v>120</v>
      </c>
      <c r="O427" s="111">
        <v>200000</v>
      </c>
      <c r="P427" s="98" t="s">
        <v>1731</v>
      </c>
      <c r="Q427" s="16" t="s">
        <v>78</v>
      </c>
      <c r="R427" s="137"/>
      <c r="S427" s="137"/>
      <c r="T427" s="137"/>
      <c r="U427" s="14"/>
    </row>
    <row r="428" spans="1:21" ht="16.8" x14ac:dyDescent="0.3">
      <c r="A428" s="139" t="s">
        <v>1732</v>
      </c>
      <c r="B428" s="86">
        <v>46132</v>
      </c>
      <c r="C428" s="86" t="str">
        <f t="shared" ca="1" si="12"/>
        <v>Atrasado</v>
      </c>
      <c r="D428" s="73" t="s">
        <v>141</v>
      </c>
      <c r="E428" s="16" t="s">
        <v>1175</v>
      </c>
      <c r="F428" s="16" t="s">
        <v>215</v>
      </c>
      <c r="G428" s="16" t="s">
        <v>97</v>
      </c>
      <c r="H428" s="15" t="s">
        <v>309</v>
      </c>
      <c r="I428" s="16" t="s">
        <v>1353</v>
      </c>
      <c r="J428" s="76" t="str">
        <f t="shared" si="13"/>
        <v>IRP</v>
      </c>
      <c r="K428" s="134"/>
      <c r="L428" s="80" t="s">
        <v>119</v>
      </c>
      <c r="M428" s="80" t="str">
        <f>IFERROR(IF(OR(VLOOKUP(A428,Adjudicacion!A:N,14,0)=0, VLOOKUP(A428,Adjudicacion!A:N,14,0)=""), L428, VLOOKUP(A428,Adjudicacion!A:N,14,0)), L428)</f>
        <v>En Proceso</v>
      </c>
      <c r="N428" s="83" t="s">
        <v>120</v>
      </c>
      <c r="O428" s="111">
        <v>589782</v>
      </c>
      <c r="P428" s="98" t="s">
        <v>1733</v>
      </c>
      <c r="Q428" s="16" t="s">
        <v>78</v>
      </c>
      <c r="R428" s="137"/>
      <c r="S428" s="137"/>
      <c r="T428" s="137"/>
      <c r="U428" s="14"/>
    </row>
    <row r="429" spans="1:21" ht="16.8" x14ac:dyDescent="0.3">
      <c r="A429" s="139" t="s">
        <v>1734</v>
      </c>
      <c r="B429" s="86">
        <v>46132</v>
      </c>
      <c r="C429" s="86" t="str">
        <f t="shared" ca="1" si="12"/>
        <v>Atrasado</v>
      </c>
      <c r="D429" s="73" t="s">
        <v>141</v>
      </c>
      <c r="E429" s="16" t="s">
        <v>1175</v>
      </c>
      <c r="F429" s="16" t="s">
        <v>215</v>
      </c>
      <c r="G429" s="16" t="s">
        <v>97</v>
      </c>
      <c r="H429" s="15" t="s">
        <v>309</v>
      </c>
      <c r="I429" s="16" t="s">
        <v>310</v>
      </c>
      <c r="J429" s="76" t="str">
        <f t="shared" si="13"/>
        <v>IRP</v>
      </c>
      <c r="K429" s="134"/>
      <c r="L429" s="80" t="s">
        <v>119</v>
      </c>
      <c r="M429" s="80" t="str">
        <f>IFERROR(IF(OR(VLOOKUP(A429,Adjudicacion!A:N,14,0)=0, VLOOKUP(A429,Adjudicacion!A:N,14,0)=""), L429, VLOOKUP(A429,Adjudicacion!A:N,14,0)), L429)</f>
        <v>En Proceso</v>
      </c>
      <c r="N429" s="83" t="s">
        <v>120</v>
      </c>
      <c r="O429" s="111">
        <v>754000</v>
      </c>
      <c r="P429" s="98" t="s">
        <v>1735</v>
      </c>
      <c r="Q429" s="16" t="s">
        <v>78</v>
      </c>
      <c r="R429" s="137"/>
      <c r="S429" s="137"/>
      <c r="T429" s="137"/>
      <c r="U429" s="14"/>
    </row>
    <row r="430" spans="1:21" ht="16.8" x14ac:dyDescent="0.3">
      <c r="A430" s="139" t="s">
        <v>1736</v>
      </c>
      <c r="B430" s="86">
        <v>46132</v>
      </c>
      <c r="C430" s="86" t="str">
        <f t="shared" ca="1" si="12"/>
        <v>Atrasado</v>
      </c>
      <c r="D430" s="73" t="s">
        <v>141</v>
      </c>
      <c r="E430" s="16" t="s">
        <v>1175</v>
      </c>
      <c r="F430" s="16" t="s">
        <v>215</v>
      </c>
      <c r="G430" s="16" t="s">
        <v>97</v>
      </c>
      <c r="H430" s="15" t="s">
        <v>632</v>
      </c>
      <c r="I430" s="16" t="s">
        <v>1056</v>
      </c>
      <c r="J430" s="76" t="str">
        <f t="shared" si="13"/>
        <v>CP</v>
      </c>
      <c r="K430" s="134"/>
      <c r="L430" s="80" t="s">
        <v>119</v>
      </c>
      <c r="M430" s="80" t="str">
        <f>IFERROR(IF(OR(VLOOKUP(A430,Adjudicacion!A:N,14,0)=0, VLOOKUP(A430,Adjudicacion!A:N,14,0)=""), L430, VLOOKUP(A430,Adjudicacion!A:N,14,0)), L430)</f>
        <v>En Proceso</v>
      </c>
      <c r="N430" s="83" t="s">
        <v>120</v>
      </c>
      <c r="O430" s="111">
        <v>70000</v>
      </c>
      <c r="P430" s="98" t="s">
        <v>1737</v>
      </c>
      <c r="Q430" s="16" t="s">
        <v>78</v>
      </c>
      <c r="R430" s="137"/>
      <c r="S430" s="137"/>
      <c r="T430" s="137"/>
      <c r="U430" s="14"/>
    </row>
    <row r="431" spans="1:21" ht="16.8" x14ac:dyDescent="0.3">
      <c r="A431" s="139" t="s">
        <v>1738</v>
      </c>
      <c r="B431" s="86">
        <v>46132</v>
      </c>
      <c r="C431" s="86" t="str">
        <f t="shared" ca="1" si="12"/>
        <v>Atrasado</v>
      </c>
      <c r="D431" s="73" t="s">
        <v>141</v>
      </c>
      <c r="E431" s="16" t="s">
        <v>1175</v>
      </c>
      <c r="F431" s="16" t="s">
        <v>215</v>
      </c>
      <c r="G431" s="16" t="s">
        <v>136</v>
      </c>
      <c r="H431" s="15" t="s">
        <v>168</v>
      </c>
      <c r="I431" s="16" t="s">
        <v>647</v>
      </c>
      <c r="J431" s="76" t="str">
        <f t="shared" si="13"/>
        <v>CP</v>
      </c>
      <c r="K431" s="134"/>
      <c r="L431" s="80" t="s">
        <v>119</v>
      </c>
      <c r="M431" s="80" t="str">
        <f>IFERROR(IF(OR(VLOOKUP(A431,Adjudicacion!A:N,14,0)=0, VLOOKUP(A431,Adjudicacion!A:N,14,0)=""), L431, VLOOKUP(A431,Adjudicacion!A:N,14,0)), L431)</f>
        <v>En Proceso</v>
      </c>
      <c r="N431" s="83" t="s">
        <v>120</v>
      </c>
      <c r="O431" s="111">
        <v>250000</v>
      </c>
      <c r="P431" s="98" t="s">
        <v>1739</v>
      </c>
      <c r="Q431" s="16" t="s">
        <v>78</v>
      </c>
      <c r="R431" s="137"/>
      <c r="S431" s="137"/>
      <c r="T431" s="137"/>
      <c r="U431" s="14"/>
    </row>
    <row r="432" spans="1:21" ht="16.8" x14ac:dyDescent="0.3">
      <c r="A432" s="139" t="s">
        <v>1740</v>
      </c>
      <c r="B432" s="86">
        <v>46132</v>
      </c>
      <c r="C432" s="86" t="str">
        <f t="shared" ca="1" si="12"/>
        <v>Atrasado</v>
      </c>
      <c r="D432" s="73" t="s">
        <v>141</v>
      </c>
      <c r="E432" s="16" t="s">
        <v>1175</v>
      </c>
      <c r="F432" s="16" t="s">
        <v>215</v>
      </c>
      <c r="G432" s="16" t="s">
        <v>136</v>
      </c>
      <c r="H432" s="15" t="s">
        <v>168</v>
      </c>
      <c r="I432" s="16" t="s">
        <v>647</v>
      </c>
      <c r="J432" s="76" t="str">
        <f t="shared" si="13"/>
        <v>CP</v>
      </c>
      <c r="K432" s="134"/>
      <c r="L432" s="80" t="s">
        <v>119</v>
      </c>
      <c r="M432" s="80" t="str">
        <f>IFERROR(IF(OR(VLOOKUP(A432,Adjudicacion!A:N,14,0)=0, VLOOKUP(A432,Adjudicacion!A:N,14,0)=""), L432, VLOOKUP(A432,Adjudicacion!A:N,14,0)), L432)</f>
        <v>En Proceso</v>
      </c>
      <c r="N432" s="83" t="s">
        <v>120</v>
      </c>
      <c r="O432" s="111">
        <v>250000</v>
      </c>
      <c r="P432" s="98" t="s">
        <v>1741</v>
      </c>
      <c r="Q432" s="16" t="s">
        <v>78</v>
      </c>
      <c r="R432" s="137"/>
      <c r="S432" s="137"/>
      <c r="T432" s="137"/>
      <c r="U432" s="14"/>
    </row>
    <row r="433" spans="1:21" ht="16.8" x14ac:dyDescent="0.3">
      <c r="A433" s="139" t="s">
        <v>1742</v>
      </c>
      <c r="B433" s="86">
        <v>46132</v>
      </c>
      <c r="C433" s="86" t="str">
        <f t="shared" ca="1" si="12"/>
        <v>Atrasado</v>
      </c>
      <c r="D433" s="73" t="s">
        <v>141</v>
      </c>
      <c r="E433" s="16" t="s">
        <v>134</v>
      </c>
      <c r="F433" s="16" t="s">
        <v>135</v>
      </c>
      <c r="G433" s="16" t="s">
        <v>97</v>
      </c>
      <c r="H433" s="15" t="s">
        <v>632</v>
      </c>
      <c r="I433" s="16" t="s">
        <v>1056</v>
      </c>
      <c r="J433" s="76" t="str">
        <f t="shared" si="13"/>
        <v>CP</v>
      </c>
      <c r="K433" s="134"/>
      <c r="L433" s="80" t="s">
        <v>119</v>
      </c>
      <c r="M433" s="80" t="str">
        <f>IFERROR(IF(OR(VLOOKUP(A433,Adjudicacion!A:N,14,0)=0, VLOOKUP(A433,Adjudicacion!A:N,14,0)=""), L433, VLOOKUP(A433,Adjudicacion!A:N,14,0)), L433)</f>
        <v>En Proceso</v>
      </c>
      <c r="N433" s="83" t="s">
        <v>120</v>
      </c>
      <c r="O433" s="111">
        <v>92857</v>
      </c>
      <c r="P433" s="98" t="s">
        <v>1743</v>
      </c>
      <c r="Q433" s="16" t="s">
        <v>78</v>
      </c>
      <c r="R433" s="137"/>
      <c r="S433" s="137"/>
      <c r="T433" s="137"/>
      <c r="U433" s="14"/>
    </row>
    <row r="434" spans="1:21" ht="16.8" x14ac:dyDescent="0.3">
      <c r="A434" s="139" t="s">
        <v>1744</v>
      </c>
      <c r="B434" s="86">
        <v>46132</v>
      </c>
      <c r="C434" s="86" t="str">
        <f t="shared" ca="1" si="12"/>
        <v>Atrasado</v>
      </c>
      <c r="D434" s="73" t="s">
        <v>141</v>
      </c>
      <c r="E434" s="16" t="s">
        <v>134</v>
      </c>
      <c r="F434" s="16" t="s">
        <v>135</v>
      </c>
      <c r="G434" s="16" t="s">
        <v>97</v>
      </c>
      <c r="H434" s="15" t="s">
        <v>116</v>
      </c>
      <c r="I434" s="16" t="s">
        <v>117</v>
      </c>
      <c r="J434" s="76" t="str">
        <f t="shared" si="13"/>
        <v>LPNP</v>
      </c>
      <c r="K434" s="134"/>
      <c r="L434" s="80" t="s">
        <v>119</v>
      </c>
      <c r="M434" s="80" t="str">
        <f>IFERROR(IF(OR(VLOOKUP(A434,Adjudicacion!A:N,14,0)=0, VLOOKUP(A434,Adjudicacion!A:N,14,0)=""), L434, VLOOKUP(A434,Adjudicacion!A:N,14,0)), L434)</f>
        <v>En Proceso</v>
      </c>
      <c r="N434" s="83" t="s">
        <v>120</v>
      </c>
      <c r="O434" s="111">
        <v>3525314.12</v>
      </c>
      <c r="P434" s="98" t="s">
        <v>1745</v>
      </c>
      <c r="Q434" s="16" t="s">
        <v>78</v>
      </c>
      <c r="R434" s="137"/>
      <c r="S434" s="137"/>
      <c r="T434" s="137"/>
      <c r="U434" s="14"/>
    </row>
    <row r="435" spans="1:21" ht="16.8" x14ac:dyDescent="0.3">
      <c r="A435" s="139" t="s">
        <v>1746</v>
      </c>
      <c r="B435" s="86">
        <v>46132</v>
      </c>
      <c r="C435" s="86" t="str">
        <f t="shared" ca="1" si="12"/>
        <v>Atrasado</v>
      </c>
      <c r="D435" s="73" t="s">
        <v>141</v>
      </c>
      <c r="E435" s="16" t="s">
        <v>317</v>
      </c>
      <c r="F435" s="16" t="s">
        <v>318</v>
      </c>
      <c r="G435" s="16" t="s">
        <v>70</v>
      </c>
      <c r="H435" s="15" t="s">
        <v>127</v>
      </c>
      <c r="I435" s="16" t="s">
        <v>128</v>
      </c>
      <c r="J435" s="76" t="str">
        <f t="shared" si="13"/>
        <v>IRP</v>
      </c>
      <c r="K435" s="134"/>
      <c r="L435" s="80" t="s">
        <v>119</v>
      </c>
      <c r="M435" s="80" t="str">
        <f>IFERROR(IF(OR(VLOOKUP(A435,Adjudicacion!A:N,14,0)=0, VLOOKUP(A435,Adjudicacion!A:N,14,0)=""), L435, VLOOKUP(A435,Adjudicacion!A:N,14,0)), L435)</f>
        <v>En Proceso</v>
      </c>
      <c r="N435" s="83" t="s">
        <v>76</v>
      </c>
      <c r="O435" s="111">
        <v>1613000</v>
      </c>
      <c r="P435" s="98" t="s">
        <v>1747</v>
      </c>
      <c r="Q435" s="16" t="s">
        <v>78</v>
      </c>
      <c r="R435" s="137"/>
      <c r="S435" s="137"/>
      <c r="T435" s="137"/>
      <c r="U435" s="14"/>
    </row>
    <row r="436" spans="1:21" ht="16.8" x14ac:dyDescent="0.3">
      <c r="A436" s="139" t="s">
        <v>1748</v>
      </c>
      <c r="B436" s="86">
        <v>46132</v>
      </c>
      <c r="C436" s="86" t="str">
        <f t="shared" ca="1" si="12"/>
        <v>Atrasado</v>
      </c>
      <c r="D436" s="73" t="s">
        <v>141</v>
      </c>
      <c r="E436" s="16" t="s">
        <v>317</v>
      </c>
      <c r="F436" s="16" t="s">
        <v>318</v>
      </c>
      <c r="G436" s="16" t="s">
        <v>97</v>
      </c>
      <c r="H436" s="15" t="s">
        <v>116</v>
      </c>
      <c r="I436" s="16" t="s">
        <v>698</v>
      </c>
      <c r="J436" s="76" t="str">
        <f t="shared" si="13"/>
        <v>IRP</v>
      </c>
      <c r="K436" s="134"/>
      <c r="L436" s="80" t="s">
        <v>119</v>
      </c>
      <c r="M436" s="80" t="str">
        <f>IFERROR(IF(OR(VLOOKUP(A436,Adjudicacion!A:N,14,0)=0, VLOOKUP(A436,Adjudicacion!A:N,14,0)=""), L436, VLOOKUP(A436,Adjudicacion!A:N,14,0)), L436)</f>
        <v>En Proceso</v>
      </c>
      <c r="N436" s="83" t="s">
        <v>120</v>
      </c>
      <c r="O436" s="111">
        <v>1279620</v>
      </c>
      <c r="P436" s="98" t="s">
        <v>1749</v>
      </c>
      <c r="Q436" s="16" t="s">
        <v>78</v>
      </c>
      <c r="R436" s="137"/>
      <c r="S436" s="137"/>
      <c r="T436" s="137"/>
      <c r="U436" s="14"/>
    </row>
    <row r="437" spans="1:21" ht="16.8" x14ac:dyDescent="0.3">
      <c r="A437" s="139" t="s">
        <v>1750</v>
      </c>
      <c r="B437" s="86">
        <v>46132</v>
      </c>
      <c r="C437" s="86" t="str">
        <f t="shared" ca="1" si="12"/>
        <v>Atrasado</v>
      </c>
      <c r="D437" s="73" t="s">
        <v>141</v>
      </c>
      <c r="E437" s="16" t="s">
        <v>317</v>
      </c>
      <c r="F437" s="16" t="s">
        <v>318</v>
      </c>
      <c r="G437" s="16" t="s">
        <v>97</v>
      </c>
      <c r="H437" s="15" t="s">
        <v>116</v>
      </c>
      <c r="I437" s="16" t="s">
        <v>765</v>
      </c>
      <c r="J437" s="76" t="str">
        <f t="shared" si="13"/>
        <v>LPNP</v>
      </c>
      <c r="K437" s="134"/>
      <c r="L437" s="80" t="s">
        <v>119</v>
      </c>
      <c r="M437" s="80" t="str">
        <f>IFERROR(IF(OR(VLOOKUP(A437,Adjudicacion!A:N,14,0)=0, VLOOKUP(A437,Adjudicacion!A:N,14,0)=""), L437, VLOOKUP(A437,Adjudicacion!A:N,14,0)), L437)</f>
        <v>En Proceso</v>
      </c>
      <c r="N437" s="83" t="s">
        <v>120</v>
      </c>
      <c r="O437" s="111">
        <v>3360517</v>
      </c>
      <c r="P437" s="98" t="s">
        <v>1751</v>
      </c>
      <c r="Q437" s="16" t="s">
        <v>78</v>
      </c>
      <c r="R437" s="137"/>
      <c r="S437" s="137"/>
      <c r="T437" s="137"/>
      <c r="U437" s="14"/>
    </row>
    <row r="438" spans="1:21" ht="16.8" x14ac:dyDescent="0.3">
      <c r="A438" s="139" t="s">
        <v>1752</v>
      </c>
      <c r="B438" s="86">
        <v>46132</v>
      </c>
      <c r="C438" s="86" t="str">
        <f t="shared" ca="1" si="12"/>
        <v>Atrasado</v>
      </c>
      <c r="D438" s="73" t="s">
        <v>141</v>
      </c>
      <c r="E438" s="16" t="s">
        <v>214</v>
      </c>
      <c r="F438" s="16" t="s">
        <v>553</v>
      </c>
      <c r="G438" s="16" t="s">
        <v>97</v>
      </c>
      <c r="H438" s="15" t="s">
        <v>181</v>
      </c>
      <c r="I438" s="16" t="s">
        <v>546</v>
      </c>
      <c r="J438" s="76" t="str">
        <f t="shared" si="13"/>
        <v/>
      </c>
      <c r="K438" s="134"/>
      <c r="L438" s="80" t="s">
        <v>119</v>
      </c>
      <c r="M438" s="80" t="str">
        <f>IFERROR(IF(OR(VLOOKUP(A438,Adjudicacion!A:N,14,0)=0, VLOOKUP(A438,Adjudicacion!A:N,14,0)=""), L438, VLOOKUP(A438,Adjudicacion!A:N,14,0)), L438)</f>
        <v>En Proceso</v>
      </c>
      <c r="N438" s="83" t="s">
        <v>120</v>
      </c>
      <c r="O438" s="111"/>
      <c r="P438" s="98" t="s">
        <v>1753</v>
      </c>
      <c r="Q438" s="16" t="s">
        <v>78</v>
      </c>
      <c r="R438" s="137"/>
      <c r="S438" s="137"/>
      <c r="T438" s="137"/>
      <c r="U438" s="14"/>
    </row>
    <row r="439" spans="1:21" ht="16.8" x14ac:dyDescent="0.3">
      <c r="A439" s="139" t="s">
        <v>1754</v>
      </c>
      <c r="B439" s="86">
        <v>46132</v>
      </c>
      <c r="C439" s="86" t="str">
        <f t="shared" ca="1" si="12"/>
        <v>Atrasado</v>
      </c>
      <c r="D439" s="73" t="s">
        <v>141</v>
      </c>
      <c r="E439" s="16" t="s">
        <v>214</v>
      </c>
      <c r="F439" s="16" t="s">
        <v>553</v>
      </c>
      <c r="G439" s="16" t="s">
        <v>97</v>
      </c>
      <c r="H439" s="15" t="s">
        <v>632</v>
      </c>
      <c r="I439" s="16" t="s">
        <v>1056</v>
      </c>
      <c r="J439" s="76" t="str">
        <f t="shared" si="13"/>
        <v/>
      </c>
      <c r="K439" s="134"/>
      <c r="L439" s="80" t="s">
        <v>119</v>
      </c>
      <c r="M439" s="80" t="str">
        <f>IFERROR(IF(OR(VLOOKUP(A439,Adjudicacion!A:N,14,0)=0, VLOOKUP(A439,Adjudicacion!A:N,14,0)=""), L439, VLOOKUP(A439,Adjudicacion!A:N,14,0)), L439)</f>
        <v>En Proceso</v>
      </c>
      <c r="N439" s="83" t="s">
        <v>120</v>
      </c>
      <c r="O439" s="111"/>
      <c r="P439" s="98" t="s">
        <v>1755</v>
      </c>
      <c r="Q439" s="16" t="s">
        <v>78</v>
      </c>
      <c r="R439" s="137"/>
      <c r="S439" s="137"/>
      <c r="T439" s="137"/>
      <c r="U439" s="14"/>
    </row>
    <row r="440" spans="1:21" ht="16.8" x14ac:dyDescent="0.3">
      <c r="A440" s="139" t="s">
        <v>1756</v>
      </c>
      <c r="B440" s="86">
        <v>46132</v>
      </c>
      <c r="C440" s="86" t="str">
        <f t="shared" ca="1" si="12"/>
        <v>Atrasado</v>
      </c>
      <c r="D440" s="73" t="s">
        <v>141</v>
      </c>
      <c r="E440" s="16" t="s">
        <v>214</v>
      </c>
      <c r="F440" s="16" t="s">
        <v>553</v>
      </c>
      <c r="G440" s="16" t="s">
        <v>97</v>
      </c>
      <c r="H440" s="15" t="s">
        <v>116</v>
      </c>
      <c r="I440" s="16" t="s">
        <v>698</v>
      </c>
      <c r="J440" s="76" t="str">
        <f t="shared" si="13"/>
        <v/>
      </c>
      <c r="K440" s="134"/>
      <c r="L440" s="80" t="s">
        <v>119</v>
      </c>
      <c r="M440" s="80" t="str">
        <f>IFERROR(IF(OR(VLOOKUP(A440,Adjudicacion!A:N,14,0)=0, VLOOKUP(A440,Adjudicacion!A:N,14,0)=""), L440, VLOOKUP(A440,Adjudicacion!A:N,14,0)), L440)</f>
        <v>En Proceso</v>
      </c>
      <c r="N440" s="83" t="s">
        <v>120</v>
      </c>
      <c r="O440" s="111"/>
      <c r="P440" s="98" t="s">
        <v>1757</v>
      </c>
      <c r="Q440" s="16" t="s">
        <v>78</v>
      </c>
      <c r="R440" s="137"/>
      <c r="S440" s="137"/>
      <c r="T440" s="137"/>
      <c r="U440" s="14"/>
    </row>
    <row r="441" spans="1:21" ht="16.8" x14ac:dyDescent="0.3">
      <c r="A441" s="139" t="s">
        <v>1758</v>
      </c>
      <c r="B441" s="86">
        <v>46132</v>
      </c>
      <c r="C441" s="86" t="str">
        <f t="shared" ca="1" si="12"/>
        <v>Atrasado</v>
      </c>
      <c r="D441" s="73" t="s">
        <v>141</v>
      </c>
      <c r="E441" s="16" t="s">
        <v>214</v>
      </c>
      <c r="F441" s="16" t="s">
        <v>553</v>
      </c>
      <c r="G441" s="16" t="s">
        <v>97</v>
      </c>
      <c r="H441" s="15" t="s">
        <v>309</v>
      </c>
      <c r="I441" s="16" t="s">
        <v>310</v>
      </c>
      <c r="J441" s="76" t="str">
        <f t="shared" si="13"/>
        <v/>
      </c>
      <c r="K441" s="134"/>
      <c r="L441" s="80" t="s">
        <v>119</v>
      </c>
      <c r="M441" s="80" t="str">
        <f>IFERROR(IF(OR(VLOOKUP(A441,Adjudicacion!A:N,14,0)=0, VLOOKUP(A441,Adjudicacion!A:N,14,0)=""), L441, VLOOKUP(A441,Adjudicacion!A:N,14,0)), L441)</f>
        <v>En Proceso</v>
      </c>
      <c r="N441" s="83" t="s">
        <v>120</v>
      </c>
      <c r="O441" s="111"/>
      <c r="P441" s="98" t="s">
        <v>1759</v>
      </c>
      <c r="Q441" s="16" t="s">
        <v>78</v>
      </c>
      <c r="R441" s="137"/>
      <c r="S441" s="137"/>
      <c r="T441" s="137"/>
      <c r="U441" s="14"/>
    </row>
    <row r="442" spans="1:21" ht="16.8" x14ac:dyDescent="0.3">
      <c r="A442" s="139" t="s">
        <v>1760</v>
      </c>
      <c r="B442" s="86">
        <v>46132</v>
      </c>
      <c r="C442" s="86" t="str">
        <f t="shared" ca="1" si="12"/>
        <v>Atrasado</v>
      </c>
      <c r="D442" s="73" t="s">
        <v>141</v>
      </c>
      <c r="E442" s="16" t="s">
        <v>214</v>
      </c>
      <c r="F442" s="16" t="s">
        <v>553</v>
      </c>
      <c r="G442" s="16" t="s">
        <v>97</v>
      </c>
      <c r="H442" s="15" t="s">
        <v>116</v>
      </c>
      <c r="I442" s="16" t="s">
        <v>761</v>
      </c>
      <c r="J442" s="76" t="str">
        <f t="shared" si="13"/>
        <v/>
      </c>
      <c r="K442" s="134"/>
      <c r="L442" s="80" t="s">
        <v>119</v>
      </c>
      <c r="M442" s="80" t="str">
        <f>IFERROR(IF(OR(VLOOKUP(A442,Adjudicacion!A:N,14,0)=0, VLOOKUP(A442,Adjudicacion!A:N,14,0)=""), L442, VLOOKUP(A442,Adjudicacion!A:N,14,0)), L442)</f>
        <v>En Proceso</v>
      </c>
      <c r="N442" s="83" t="s">
        <v>120</v>
      </c>
      <c r="O442" s="111"/>
      <c r="P442" s="98" t="s">
        <v>1761</v>
      </c>
      <c r="Q442" s="16" t="s">
        <v>78</v>
      </c>
      <c r="R442" s="137"/>
      <c r="S442" s="137"/>
      <c r="T442" s="137"/>
      <c r="U442" s="14"/>
    </row>
    <row r="443" spans="1:21" ht="16.8" x14ac:dyDescent="0.3">
      <c r="A443" s="139" t="s">
        <v>1762</v>
      </c>
      <c r="B443" s="86">
        <v>46132</v>
      </c>
      <c r="C443" s="86" t="str">
        <f t="shared" ca="1" si="12"/>
        <v>Atrasado</v>
      </c>
      <c r="D443" s="73" t="s">
        <v>141</v>
      </c>
      <c r="E443" s="16" t="s">
        <v>214</v>
      </c>
      <c r="F443" s="16" t="s">
        <v>553</v>
      </c>
      <c r="G443" s="16" t="s">
        <v>97</v>
      </c>
      <c r="H443" s="15" t="s">
        <v>116</v>
      </c>
      <c r="I443" s="16" t="s">
        <v>765</v>
      </c>
      <c r="J443" s="76" t="str">
        <f t="shared" si="13"/>
        <v/>
      </c>
      <c r="K443" s="134"/>
      <c r="L443" s="80" t="s">
        <v>119</v>
      </c>
      <c r="M443" s="80" t="str">
        <f>IFERROR(IF(OR(VLOOKUP(A443,Adjudicacion!A:N,14,0)=0, VLOOKUP(A443,Adjudicacion!A:N,14,0)=""), L443, VLOOKUP(A443,Adjudicacion!A:N,14,0)), L443)</f>
        <v>En Proceso</v>
      </c>
      <c r="N443" s="83" t="s">
        <v>120</v>
      </c>
      <c r="O443" s="111"/>
      <c r="P443" s="98" t="s">
        <v>1763</v>
      </c>
      <c r="Q443" s="16" t="s">
        <v>78</v>
      </c>
      <c r="R443" s="137"/>
      <c r="S443" s="137"/>
      <c r="T443" s="137"/>
      <c r="U443" s="14"/>
    </row>
    <row r="444" spans="1:21" ht="16.8" x14ac:dyDescent="0.3">
      <c r="A444" s="139" t="s">
        <v>1764</v>
      </c>
      <c r="B444" s="86">
        <v>46132</v>
      </c>
      <c r="C444" s="86" t="str">
        <f t="shared" ca="1" si="12"/>
        <v>Atrasado</v>
      </c>
      <c r="D444" s="73" t="s">
        <v>141</v>
      </c>
      <c r="E444" s="16" t="s">
        <v>214</v>
      </c>
      <c r="F444" s="16" t="s">
        <v>553</v>
      </c>
      <c r="G444" s="16" t="s">
        <v>97</v>
      </c>
      <c r="H444" s="15" t="s">
        <v>116</v>
      </c>
      <c r="I444" s="16" t="s">
        <v>698</v>
      </c>
      <c r="J444" s="76" t="str">
        <f t="shared" si="13"/>
        <v/>
      </c>
      <c r="K444" s="134"/>
      <c r="L444" s="80" t="s">
        <v>119</v>
      </c>
      <c r="M444" s="80" t="str">
        <f>IFERROR(IF(OR(VLOOKUP(A444,Adjudicacion!A:N,14,0)=0, VLOOKUP(A444,Adjudicacion!A:N,14,0)=""), L444, VLOOKUP(A444,Adjudicacion!A:N,14,0)), L444)</f>
        <v>En Proceso</v>
      </c>
      <c r="N444" s="83" t="s">
        <v>120</v>
      </c>
      <c r="O444" s="111"/>
      <c r="P444" s="98" t="s">
        <v>1765</v>
      </c>
      <c r="Q444" s="16" t="s">
        <v>78</v>
      </c>
      <c r="R444" s="137"/>
      <c r="S444" s="137"/>
      <c r="T444" s="137"/>
      <c r="U444" s="14"/>
    </row>
    <row r="445" spans="1:21" ht="16.8" x14ac:dyDescent="0.3">
      <c r="A445" s="139" t="s">
        <v>1766</v>
      </c>
      <c r="B445" s="86">
        <v>46132</v>
      </c>
      <c r="C445" s="86" t="str">
        <f t="shared" ca="1" si="12"/>
        <v>Atrasado</v>
      </c>
      <c r="D445" s="73" t="s">
        <v>141</v>
      </c>
      <c r="E445" s="16" t="s">
        <v>214</v>
      </c>
      <c r="F445" s="16" t="s">
        <v>553</v>
      </c>
      <c r="G445" s="16" t="s">
        <v>97</v>
      </c>
      <c r="H445" s="15" t="s">
        <v>181</v>
      </c>
      <c r="I445" s="16" t="s">
        <v>546</v>
      </c>
      <c r="J445" s="76" t="str">
        <f t="shared" si="13"/>
        <v/>
      </c>
      <c r="K445" s="134"/>
      <c r="L445" s="80" t="s">
        <v>119</v>
      </c>
      <c r="M445" s="80" t="str">
        <f>IFERROR(IF(OR(VLOOKUP(A445,Adjudicacion!A:N,14,0)=0, VLOOKUP(A445,Adjudicacion!A:N,14,0)=""), L445, VLOOKUP(A445,Adjudicacion!A:N,14,0)), L445)</f>
        <v>En Proceso</v>
      </c>
      <c r="N445" s="83" t="s">
        <v>120</v>
      </c>
      <c r="O445" s="111"/>
      <c r="P445" s="98" t="s">
        <v>1767</v>
      </c>
      <c r="Q445" s="16" t="s">
        <v>78</v>
      </c>
      <c r="R445" s="137"/>
      <c r="S445" s="137"/>
      <c r="T445" s="137"/>
      <c r="U445" s="14"/>
    </row>
    <row r="446" spans="1:21" ht="16.8" x14ac:dyDescent="0.3">
      <c r="A446" s="139" t="s">
        <v>1768</v>
      </c>
      <c r="B446" s="86">
        <v>46132</v>
      </c>
      <c r="C446" s="86" t="str">
        <f t="shared" ca="1" si="12"/>
        <v>Atrasado</v>
      </c>
      <c r="D446" s="73" t="s">
        <v>141</v>
      </c>
      <c r="E446" s="16" t="s">
        <v>214</v>
      </c>
      <c r="F446" s="16" t="s">
        <v>553</v>
      </c>
      <c r="G446" s="16" t="s">
        <v>97</v>
      </c>
      <c r="H446" s="15" t="s">
        <v>309</v>
      </c>
      <c r="I446" s="16" t="s">
        <v>1353</v>
      </c>
      <c r="J446" s="76" t="str">
        <f t="shared" si="13"/>
        <v/>
      </c>
      <c r="K446" s="134"/>
      <c r="L446" s="80" t="s">
        <v>119</v>
      </c>
      <c r="M446" s="80" t="str">
        <f>IFERROR(IF(OR(VLOOKUP(A446,Adjudicacion!A:N,14,0)=0, VLOOKUP(A446,Adjudicacion!A:N,14,0)=""), L446, VLOOKUP(A446,Adjudicacion!A:N,14,0)), L446)</f>
        <v>En Proceso</v>
      </c>
      <c r="N446" s="83" t="s">
        <v>120</v>
      </c>
      <c r="O446" s="111"/>
      <c r="P446" s="98" t="s">
        <v>1769</v>
      </c>
      <c r="Q446" s="16" t="s">
        <v>78</v>
      </c>
      <c r="R446" s="137"/>
      <c r="S446" s="137"/>
      <c r="T446" s="137"/>
      <c r="U446" s="14"/>
    </row>
    <row r="447" spans="1:21" ht="16.8" x14ac:dyDescent="0.3">
      <c r="A447" s="139" t="s">
        <v>1770</v>
      </c>
      <c r="B447" s="86">
        <v>46132</v>
      </c>
      <c r="C447" s="86" t="str">
        <f t="shared" ca="1" si="12"/>
        <v>Atrasado</v>
      </c>
      <c r="D447" s="73" t="s">
        <v>141</v>
      </c>
      <c r="E447" s="16" t="s">
        <v>214</v>
      </c>
      <c r="F447" s="16" t="s">
        <v>553</v>
      </c>
      <c r="G447" s="16" t="s">
        <v>97</v>
      </c>
      <c r="H447" s="15" t="s">
        <v>309</v>
      </c>
      <c r="I447" s="16" t="s">
        <v>310</v>
      </c>
      <c r="J447" s="76" t="str">
        <f t="shared" si="13"/>
        <v/>
      </c>
      <c r="K447" s="134"/>
      <c r="L447" s="80" t="s">
        <v>119</v>
      </c>
      <c r="M447" s="80" t="str">
        <f>IFERROR(IF(OR(VLOOKUP(A447,Adjudicacion!A:N,14,0)=0, VLOOKUP(A447,Adjudicacion!A:N,14,0)=""), L447, VLOOKUP(A447,Adjudicacion!A:N,14,0)), L447)</f>
        <v>En Proceso</v>
      </c>
      <c r="N447" s="83" t="s">
        <v>120</v>
      </c>
      <c r="O447" s="111"/>
      <c r="P447" s="98" t="s">
        <v>1771</v>
      </c>
      <c r="Q447" s="16" t="s">
        <v>78</v>
      </c>
      <c r="R447" s="137"/>
      <c r="S447" s="137"/>
      <c r="T447" s="137"/>
      <c r="U447" s="14"/>
    </row>
    <row r="448" spans="1:21" ht="16.8" x14ac:dyDescent="0.3">
      <c r="A448" s="139" t="s">
        <v>1772</v>
      </c>
      <c r="B448" s="86">
        <v>46132</v>
      </c>
      <c r="C448" s="86" t="str">
        <f t="shared" ca="1" si="12"/>
        <v>Atrasado</v>
      </c>
      <c r="D448" s="73" t="s">
        <v>141</v>
      </c>
      <c r="E448" s="16" t="s">
        <v>214</v>
      </c>
      <c r="F448" s="16" t="s">
        <v>553</v>
      </c>
      <c r="G448" s="16" t="s">
        <v>97</v>
      </c>
      <c r="H448" s="15" t="s">
        <v>632</v>
      </c>
      <c r="I448" s="16" t="s">
        <v>1056</v>
      </c>
      <c r="J448" s="76" t="str">
        <f t="shared" si="13"/>
        <v/>
      </c>
      <c r="K448" s="134"/>
      <c r="L448" s="80" t="s">
        <v>119</v>
      </c>
      <c r="M448" s="80" t="str">
        <f>IFERROR(IF(OR(VLOOKUP(A448,Adjudicacion!A:N,14,0)=0, VLOOKUP(A448,Adjudicacion!A:N,14,0)=""), L448, VLOOKUP(A448,Adjudicacion!A:N,14,0)), L448)</f>
        <v>En Proceso</v>
      </c>
      <c r="N448" s="83" t="s">
        <v>120</v>
      </c>
      <c r="O448" s="111"/>
      <c r="P448" s="98" t="s">
        <v>1773</v>
      </c>
      <c r="Q448" s="16" t="s">
        <v>78</v>
      </c>
      <c r="R448" s="137"/>
      <c r="S448" s="137"/>
      <c r="T448" s="137"/>
      <c r="U448" s="14"/>
    </row>
    <row r="449" spans="1:21" ht="16.8" x14ac:dyDescent="0.3">
      <c r="A449" s="139" t="s">
        <v>1774</v>
      </c>
      <c r="B449" s="86">
        <v>46132</v>
      </c>
      <c r="C449" s="86" t="str">
        <f t="shared" ca="1" si="12"/>
        <v>Rechazado</v>
      </c>
      <c r="D449" s="73" t="s">
        <v>141</v>
      </c>
      <c r="E449" s="16" t="s">
        <v>214</v>
      </c>
      <c r="F449" s="16" t="s">
        <v>553</v>
      </c>
      <c r="G449" s="16" t="s">
        <v>97</v>
      </c>
      <c r="H449" s="15" t="s">
        <v>632</v>
      </c>
      <c r="I449" s="16" t="s">
        <v>747</v>
      </c>
      <c r="J449" s="76" t="str">
        <f t="shared" si="13"/>
        <v/>
      </c>
      <c r="K449" s="134"/>
      <c r="L449" s="80" t="s">
        <v>133</v>
      </c>
      <c r="M449" s="80" t="str">
        <f>IFERROR(IF(OR(VLOOKUP(A449,Adjudicacion!A:N,14,0)=0, VLOOKUP(A449,Adjudicacion!A:N,14,0)=""), L449, VLOOKUP(A449,Adjudicacion!A:N,14,0)), L449)</f>
        <v>Rechazado</v>
      </c>
      <c r="N449" s="83" t="s">
        <v>120</v>
      </c>
      <c r="O449" s="111"/>
      <c r="P449" s="98" t="s">
        <v>1775</v>
      </c>
      <c r="Q449" s="16" t="s">
        <v>78</v>
      </c>
      <c r="R449" s="137"/>
      <c r="S449" s="137"/>
      <c r="T449" s="137"/>
      <c r="U449" s="14"/>
    </row>
    <row r="450" spans="1:21" ht="16.8" x14ac:dyDescent="0.3">
      <c r="A450" s="139" t="s">
        <v>1776</v>
      </c>
      <c r="B450" s="86">
        <v>46132</v>
      </c>
      <c r="C450" s="86" t="str">
        <f t="shared" ca="1" si="12"/>
        <v>Atrasado</v>
      </c>
      <c r="D450" s="73" t="s">
        <v>141</v>
      </c>
      <c r="E450" s="16" t="s">
        <v>214</v>
      </c>
      <c r="F450" s="16" t="s">
        <v>553</v>
      </c>
      <c r="G450" s="16" t="s">
        <v>136</v>
      </c>
      <c r="H450" s="15" t="s">
        <v>168</v>
      </c>
      <c r="I450" s="16" t="s">
        <v>829</v>
      </c>
      <c r="J450" s="76" t="str">
        <f t="shared" si="13"/>
        <v/>
      </c>
      <c r="K450" s="134"/>
      <c r="L450" s="80" t="s">
        <v>119</v>
      </c>
      <c r="M450" s="80" t="str">
        <f>IFERROR(IF(OR(VLOOKUP(A450,Adjudicacion!A:N,14,0)=0, VLOOKUP(A450,Adjudicacion!A:N,14,0)=""), L450, VLOOKUP(A450,Adjudicacion!A:N,14,0)), L450)</f>
        <v>En Proceso</v>
      </c>
      <c r="N450" s="83" t="s">
        <v>120</v>
      </c>
      <c r="O450" s="111"/>
      <c r="P450" s="98" t="s">
        <v>1777</v>
      </c>
      <c r="Q450" s="16" t="s">
        <v>78</v>
      </c>
      <c r="R450" s="137"/>
      <c r="S450" s="137"/>
      <c r="T450" s="137"/>
      <c r="U450" s="14"/>
    </row>
    <row r="451" spans="1:21" ht="16.8" x14ac:dyDescent="0.3">
      <c r="A451" s="139" t="s">
        <v>1778</v>
      </c>
      <c r="B451" s="86">
        <v>46132</v>
      </c>
      <c r="C451" s="86" t="str">
        <f t="shared" ref="C451:C514" ca="1" si="14">IF(L451="Rechazado", "Rechazado", IF(L451="Concluido", "Concluido", IF(AND(L451="En Proceso", TODAY()&lt;=WORKDAY(B451,15)), "En Tiempo", IF(L451="En Proceso", "Atrasado", ""))))</f>
        <v>Atrasado</v>
      </c>
      <c r="D451" s="73" t="s">
        <v>141</v>
      </c>
      <c r="E451" s="16" t="s">
        <v>214</v>
      </c>
      <c r="F451" s="16" t="s">
        <v>553</v>
      </c>
      <c r="G451" s="16" t="s">
        <v>136</v>
      </c>
      <c r="H451" s="15" t="s">
        <v>168</v>
      </c>
      <c r="I451" s="16" t="s">
        <v>647</v>
      </c>
      <c r="J451" s="76" t="str">
        <f t="shared" ref="J451:J514" si="15">IF(O451="","",
IFERROR(
IF(VALUE(SUBSTITUTE(SUBSTITUTE(TRIM(O451),"$",""),",",""))&lt;=0,"",
IF(VALUE(SUBSTITUTE(SUBSTITUTE(TRIM(O451),"$",""),",",""))&lt;=580000,"CP",
IF(VALUE(SUBSTITUTE(SUBSTITUTE(TRIM(O451),"$",""),",",""))&lt;=1740000,"IRP","LPNP"))),
""))</f>
        <v/>
      </c>
      <c r="K451" s="134"/>
      <c r="L451" s="80" t="s">
        <v>119</v>
      </c>
      <c r="M451" s="80" t="str">
        <f>IFERROR(IF(OR(VLOOKUP(A451,Adjudicacion!A:N,14,0)=0, VLOOKUP(A451,Adjudicacion!A:N,14,0)=""), L451, VLOOKUP(A451,Adjudicacion!A:N,14,0)), L451)</f>
        <v>En Proceso</v>
      </c>
      <c r="N451" s="83" t="s">
        <v>120</v>
      </c>
      <c r="O451" s="111"/>
      <c r="P451" s="98" t="s">
        <v>1779</v>
      </c>
      <c r="Q451" s="16" t="s">
        <v>78</v>
      </c>
      <c r="R451" s="137"/>
      <c r="S451" s="137"/>
      <c r="T451" s="137"/>
      <c r="U451" s="14"/>
    </row>
    <row r="452" spans="1:21" ht="16.8" x14ac:dyDescent="0.3">
      <c r="A452" s="16" t="s">
        <v>1780</v>
      </c>
      <c r="B452" s="86">
        <v>46133</v>
      </c>
      <c r="C452" s="86" t="str">
        <f t="shared" ca="1" si="14"/>
        <v>Atrasado</v>
      </c>
      <c r="D452" s="73" t="s">
        <v>141</v>
      </c>
      <c r="E452" s="16" t="s">
        <v>332</v>
      </c>
      <c r="F452" s="16" t="s">
        <v>670</v>
      </c>
      <c r="G452" s="16" t="s">
        <v>97</v>
      </c>
      <c r="H452" s="15" t="s">
        <v>116</v>
      </c>
      <c r="I452" s="16" t="s">
        <v>698</v>
      </c>
      <c r="J452" s="76" t="str">
        <f t="shared" si="15"/>
        <v>IRP</v>
      </c>
      <c r="K452" s="112"/>
      <c r="L452" s="80" t="s">
        <v>119</v>
      </c>
      <c r="M452" s="80" t="str">
        <f>IFERROR(IF(OR(VLOOKUP(A452,Adjudicacion!A:N,14,0)=0, VLOOKUP(A452,Adjudicacion!A:N,14,0)=""), L452, VLOOKUP(A452,Adjudicacion!A:N,14,0)), L452)</f>
        <v>En Proceso</v>
      </c>
      <c r="N452" s="83" t="s">
        <v>120</v>
      </c>
      <c r="O452" s="111">
        <v>1502316</v>
      </c>
      <c r="P452" s="98" t="s">
        <v>1781</v>
      </c>
      <c r="Q452" s="16" t="s">
        <v>78</v>
      </c>
      <c r="R452" s="137"/>
      <c r="S452" s="137"/>
      <c r="T452" s="137"/>
      <c r="U452" s="14"/>
    </row>
    <row r="453" spans="1:21" ht="16.8" x14ac:dyDescent="0.3">
      <c r="A453" s="139" t="s">
        <v>1782</v>
      </c>
      <c r="B453" s="86">
        <v>46133</v>
      </c>
      <c r="C453" s="86" t="str">
        <f t="shared" ca="1" si="14"/>
        <v>Atrasado</v>
      </c>
      <c r="D453" s="73" t="s">
        <v>141</v>
      </c>
      <c r="E453" s="16" t="s">
        <v>332</v>
      </c>
      <c r="F453" s="16" t="s">
        <v>670</v>
      </c>
      <c r="G453" s="16" t="s">
        <v>97</v>
      </c>
      <c r="H453" s="15" t="s">
        <v>116</v>
      </c>
      <c r="I453" s="16" t="s">
        <v>765</v>
      </c>
      <c r="J453" s="76" t="str">
        <f t="shared" si="15"/>
        <v>IRP</v>
      </c>
      <c r="K453" s="134"/>
      <c r="L453" s="80" t="s">
        <v>119</v>
      </c>
      <c r="M453" s="80" t="str">
        <f>IFERROR(IF(OR(VLOOKUP(A453,Adjudicacion!A:N,14,0)=0, VLOOKUP(A453,Adjudicacion!A:N,14,0)=""), L453, VLOOKUP(A453,Adjudicacion!A:N,14,0)), L453)</f>
        <v>En Proceso</v>
      </c>
      <c r="N453" s="83" t="s">
        <v>120</v>
      </c>
      <c r="O453" s="111">
        <v>1198027</v>
      </c>
      <c r="P453" s="98" t="s">
        <v>1783</v>
      </c>
      <c r="Q453" s="16" t="s">
        <v>78</v>
      </c>
      <c r="R453" s="137"/>
      <c r="S453" s="137"/>
      <c r="T453" s="137"/>
      <c r="U453" s="14"/>
    </row>
    <row r="454" spans="1:21" ht="16.8" x14ac:dyDescent="0.3">
      <c r="A454" s="139" t="s">
        <v>1784</v>
      </c>
      <c r="B454" s="86">
        <v>46133</v>
      </c>
      <c r="C454" s="86" t="str">
        <f t="shared" ca="1" si="14"/>
        <v>Atrasado</v>
      </c>
      <c r="D454" s="73" t="s">
        <v>141</v>
      </c>
      <c r="E454" s="16" t="s">
        <v>332</v>
      </c>
      <c r="F454" s="16" t="s">
        <v>670</v>
      </c>
      <c r="G454" s="16" t="s">
        <v>97</v>
      </c>
      <c r="H454" s="15" t="s">
        <v>116</v>
      </c>
      <c r="I454" s="16" t="s">
        <v>761</v>
      </c>
      <c r="J454" s="76" t="str">
        <f t="shared" si="15"/>
        <v>IRP</v>
      </c>
      <c r="K454" s="134"/>
      <c r="L454" s="80" t="s">
        <v>119</v>
      </c>
      <c r="M454" s="80" t="str">
        <f>IFERROR(IF(OR(VLOOKUP(A454,Adjudicacion!A:N,14,0)=0, VLOOKUP(A454,Adjudicacion!A:N,14,0)=""), L454, VLOOKUP(A454,Adjudicacion!A:N,14,0)), L454)</f>
        <v>En Proceso</v>
      </c>
      <c r="N454" s="83" t="s">
        <v>120</v>
      </c>
      <c r="O454" s="111">
        <v>1170101</v>
      </c>
      <c r="P454" s="98" t="s">
        <v>1785</v>
      </c>
      <c r="Q454" s="16" t="s">
        <v>78</v>
      </c>
      <c r="R454" s="137"/>
      <c r="S454" s="137"/>
      <c r="T454" s="137"/>
      <c r="U454" s="14"/>
    </row>
    <row r="455" spans="1:21" ht="16.8" x14ac:dyDescent="0.3">
      <c r="A455" s="139" t="s">
        <v>1786</v>
      </c>
      <c r="B455" s="86">
        <v>46133</v>
      </c>
      <c r="C455" s="86" t="str">
        <f t="shared" ca="1" si="14"/>
        <v>Atrasado</v>
      </c>
      <c r="D455" s="73" t="s">
        <v>141</v>
      </c>
      <c r="E455" s="16" t="s">
        <v>332</v>
      </c>
      <c r="F455" s="16" t="s">
        <v>670</v>
      </c>
      <c r="G455" s="16" t="s">
        <v>97</v>
      </c>
      <c r="H455" s="15" t="s">
        <v>250</v>
      </c>
      <c r="I455" s="16" t="s">
        <v>251</v>
      </c>
      <c r="J455" s="76" t="str">
        <f t="shared" si="15"/>
        <v>IRP</v>
      </c>
      <c r="K455" s="134"/>
      <c r="L455" s="80" t="s">
        <v>119</v>
      </c>
      <c r="M455" s="80" t="str">
        <f>IFERROR(IF(OR(VLOOKUP(A455,Adjudicacion!A:N,14,0)=0, VLOOKUP(A455,Adjudicacion!A:N,14,0)=""), L455, VLOOKUP(A455,Adjudicacion!A:N,14,0)), L455)</f>
        <v>En Proceso</v>
      </c>
      <c r="N455" s="83" t="s">
        <v>120</v>
      </c>
      <c r="O455" s="111">
        <v>1190000</v>
      </c>
      <c r="P455" s="98" t="s">
        <v>1787</v>
      </c>
      <c r="Q455" s="16" t="s">
        <v>78</v>
      </c>
      <c r="R455" s="137"/>
      <c r="S455" s="137"/>
      <c r="T455" s="137"/>
      <c r="U455" s="14"/>
    </row>
    <row r="456" spans="1:21" ht="16.8" x14ac:dyDescent="0.3">
      <c r="A456" s="139" t="s">
        <v>1788</v>
      </c>
      <c r="B456" s="86">
        <v>46133</v>
      </c>
      <c r="C456" s="86" t="str">
        <f t="shared" ca="1" si="14"/>
        <v>Atrasado</v>
      </c>
      <c r="D456" s="73" t="s">
        <v>141</v>
      </c>
      <c r="E456" s="16" t="s">
        <v>332</v>
      </c>
      <c r="F456" s="16" t="s">
        <v>670</v>
      </c>
      <c r="G456" s="16" t="s">
        <v>97</v>
      </c>
      <c r="H456" s="15" t="s">
        <v>116</v>
      </c>
      <c r="I456" s="16" t="s">
        <v>117</v>
      </c>
      <c r="J456" s="76" t="str">
        <f t="shared" si="15"/>
        <v>LPNP</v>
      </c>
      <c r="K456" s="134"/>
      <c r="L456" s="80" t="s">
        <v>119</v>
      </c>
      <c r="M456" s="80" t="str">
        <f>IFERROR(IF(OR(VLOOKUP(A456,Adjudicacion!A:N,14,0)=0, VLOOKUP(A456,Adjudicacion!A:N,14,0)=""), L456, VLOOKUP(A456,Adjudicacion!A:N,14,0)), L456)</f>
        <v>En Proceso</v>
      </c>
      <c r="N456" s="83" t="s">
        <v>120</v>
      </c>
      <c r="O456" s="111">
        <v>8384106</v>
      </c>
      <c r="P456" s="98" t="s">
        <v>1789</v>
      </c>
      <c r="Q456" s="16" t="s">
        <v>78</v>
      </c>
      <c r="R456" s="137"/>
      <c r="S456" s="137"/>
      <c r="T456" s="137"/>
      <c r="U456" s="14"/>
    </row>
    <row r="457" spans="1:21" ht="16.8" x14ac:dyDescent="0.3">
      <c r="A457" s="139" t="s">
        <v>1790</v>
      </c>
      <c r="B457" s="86">
        <v>46133</v>
      </c>
      <c r="C457" s="86" t="str">
        <f t="shared" ca="1" si="14"/>
        <v>Atrasado</v>
      </c>
      <c r="D457" s="73" t="s">
        <v>1364</v>
      </c>
      <c r="E457" s="16" t="s">
        <v>214</v>
      </c>
      <c r="F457" s="16" t="s">
        <v>553</v>
      </c>
      <c r="G457" s="16" t="s">
        <v>174</v>
      </c>
      <c r="H457" s="15" t="s">
        <v>1631</v>
      </c>
      <c r="I457" s="16" t="s">
        <v>1632</v>
      </c>
      <c r="J457" s="76" t="str">
        <f t="shared" si="15"/>
        <v>IRP</v>
      </c>
      <c r="K457" s="134"/>
      <c r="L457" s="80" t="s">
        <v>119</v>
      </c>
      <c r="M457" s="80" t="str">
        <f>IFERROR(IF(OR(VLOOKUP(A457,Adjudicacion!A:N,14,0)=0, VLOOKUP(A457,Adjudicacion!A:N,14,0)=""), L457, VLOOKUP(A457,Adjudicacion!A:N,14,0)), L457)</f>
        <v>En Proceso</v>
      </c>
      <c r="N457" s="83" t="s">
        <v>76</v>
      </c>
      <c r="O457" s="111">
        <v>802975.42</v>
      </c>
      <c r="P457" s="98" t="s">
        <v>1791</v>
      </c>
      <c r="Q457" s="16" t="s">
        <v>78</v>
      </c>
      <c r="R457" s="137"/>
      <c r="S457" s="137"/>
      <c r="T457" s="137"/>
      <c r="U457" s="14"/>
    </row>
    <row r="458" spans="1:21" ht="16.8" x14ac:dyDescent="0.3">
      <c r="A458" s="139" t="s">
        <v>1792</v>
      </c>
      <c r="B458" s="86">
        <v>46133</v>
      </c>
      <c r="C458" s="86" t="str">
        <f t="shared" ca="1" si="14"/>
        <v>Atrasado</v>
      </c>
      <c r="D458" s="73" t="s">
        <v>1364</v>
      </c>
      <c r="E458" s="16" t="s">
        <v>214</v>
      </c>
      <c r="F458" s="16" t="s">
        <v>553</v>
      </c>
      <c r="G458" s="16" t="s">
        <v>174</v>
      </c>
      <c r="H458" s="15" t="s">
        <v>1631</v>
      </c>
      <c r="I458" s="16" t="s">
        <v>1632</v>
      </c>
      <c r="J458" s="76" t="str">
        <f t="shared" si="15"/>
        <v>LPNP</v>
      </c>
      <c r="K458" s="134"/>
      <c r="L458" s="80" t="s">
        <v>119</v>
      </c>
      <c r="M458" s="80" t="str">
        <f>IFERROR(IF(OR(VLOOKUP(A458,Adjudicacion!A:N,14,0)=0, VLOOKUP(A458,Adjudicacion!A:N,14,0)=""), L458, VLOOKUP(A458,Adjudicacion!A:N,14,0)), L458)</f>
        <v>En Proceso</v>
      </c>
      <c r="N458" s="83" t="s">
        <v>76</v>
      </c>
      <c r="O458" s="111">
        <v>9074644.8000000007</v>
      </c>
      <c r="P458" s="98" t="s">
        <v>1793</v>
      </c>
      <c r="Q458" s="16" t="s">
        <v>78</v>
      </c>
      <c r="R458" s="137"/>
      <c r="S458" s="137"/>
      <c r="T458" s="137"/>
      <c r="U458" s="14"/>
    </row>
    <row r="459" spans="1:21" ht="16.8" x14ac:dyDescent="0.3">
      <c r="A459" s="139" t="s">
        <v>1794</v>
      </c>
      <c r="B459" s="86">
        <v>46133</v>
      </c>
      <c r="C459" s="86" t="str">
        <f t="shared" ca="1" si="14"/>
        <v>Atrasado</v>
      </c>
      <c r="D459" s="73" t="s">
        <v>141</v>
      </c>
      <c r="E459" s="16" t="s">
        <v>282</v>
      </c>
      <c r="F459" s="16" t="s">
        <v>215</v>
      </c>
      <c r="G459" s="16" t="s">
        <v>97</v>
      </c>
      <c r="H459" s="15" t="s">
        <v>250</v>
      </c>
      <c r="I459" s="16" t="s">
        <v>251</v>
      </c>
      <c r="J459" s="76" t="str">
        <f t="shared" si="15"/>
        <v>IRP</v>
      </c>
      <c r="K459" s="134"/>
      <c r="L459" s="80" t="s">
        <v>119</v>
      </c>
      <c r="M459" s="80" t="str">
        <f>IFERROR(IF(OR(VLOOKUP(A459,Adjudicacion!A:N,14,0)=0, VLOOKUP(A459,Adjudicacion!A:N,14,0)=""), L459, VLOOKUP(A459,Adjudicacion!A:N,14,0)), L459)</f>
        <v>En Proceso</v>
      </c>
      <c r="N459" s="83" t="s">
        <v>120</v>
      </c>
      <c r="O459" s="111">
        <v>600000</v>
      </c>
      <c r="P459" s="98" t="s">
        <v>1795</v>
      </c>
      <c r="Q459" s="16" t="s">
        <v>78</v>
      </c>
      <c r="R459" s="137"/>
      <c r="S459" s="137"/>
      <c r="T459" s="137"/>
      <c r="U459" s="14"/>
    </row>
    <row r="460" spans="1:21" ht="16.8" x14ac:dyDescent="0.3">
      <c r="A460" s="139" t="s">
        <v>1796</v>
      </c>
      <c r="B460" s="86">
        <v>46133</v>
      </c>
      <c r="C460" s="86" t="str">
        <f t="shared" ca="1" si="14"/>
        <v>Atrasado</v>
      </c>
      <c r="D460" s="73" t="s">
        <v>141</v>
      </c>
      <c r="E460" s="16" t="s">
        <v>760</v>
      </c>
      <c r="F460" s="16" t="s">
        <v>215</v>
      </c>
      <c r="G460" s="16" t="s">
        <v>97</v>
      </c>
      <c r="H460" s="15" t="s">
        <v>116</v>
      </c>
      <c r="I460" s="16" t="s">
        <v>761</v>
      </c>
      <c r="J460" s="76" t="str">
        <f t="shared" si="15"/>
        <v>CP</v>
      </c>
      <c r="K460" s="134"/>
      <c r="L460" s="80" t="s">
        <v>119</v>
      </c>
      <c r="M460" s="80" t="str">
        <f>IFERROR(IF(OR(VLOOKUP(A460,Adjudicacion!A:N,14,0)=0, VLOOKUP(A460,Adjudicacion!A:N,14,0)=""), L460, VLOOKUP(A460,Adjudicacion!A:N,14,0)), L460)</f>
        <v>En Proceso</v>
      </c>
      <c r="N460" s="83" t="s">
        <v>120</v>
      </c>
      <c r="O460" s="111">
        <v>8500</v>
      </c>
      <c r="P460" s="98" t="s">
        <v>1797</v>
      </c>
      <c r="Q460" s="16" t="s">
        <v>78</v>
      </c>
      <c r="R460" s="137"/>
      <c r="S460" s="137"/>
      <c r="T460" s="137"/>
      <c r="U460" s="14"/>
    </row>
    <row r="461" spans="1:21" ht="16.8" x14ac:dyDescent="0.3">
      <c r="A461" s="139" t="s">
        <v>1798</v>
      </c>
      <c r="B461" s="86">
        <v>46133</v>
      </c>
      <c r="C461" s="86" t="str">
        <f t="shared" ca="1" si="14"/>
        <v>Concluido</v>
      </c>
      <c r="D461" s="73" t="s">
        <v>141</v>
      </c>
      <c r="E461" s="16" t="s">
        <v>760</v>
      </c>
      <c r="F461" s="16" t="s">
        <v>215</v>
      </c>
      <c r="G461" s="16" t="s">
        <v>97</v>
      </c>
      <c r="H461" s="15" t="s">
        <v>632</v>
      </c>
      <c r="I461" s="16" t="s">
        <v>747</v>
      </c>
      <c r="J461" s="76" t="str">
        <f t="shared" si="15"/>
        <v>CP</v>
      </c>
      <c r="K461" s="134">
        <v>1194.07</v>
      </c>
      <c r="L461" s="80" t="s">
        <v>66</v>
      </c>
      <c r="M461" s="80" t="str">
        <f>IFERROR(IF(OR(VLOOKUP(A461,Adjudicacion!A:N,14,0)=0, VLOOKUP(A461,Adjudicacion!A:N,14,0)=""), L461, VLOOKUP(A461,Adjudicacion!A:N,14,0)), L461)</f>
        <v>Concluido</v>
      </c>
      <c r="N461" s="83" t="s">
        <v>120</v>
      </c>
      <c r="O461" s="111">
        <v>11150</v>
      </c>
      <c r="P461" s="98" t="s">
        <v>1800</v>
      </c>
      <c r="Q461" s="16" t="s">
        <v>78</v>
      </c>
      <c r="R461" s="137"/>
      <c r="S461" s="137"/>
      <c r="T461" s="137"/>
      <c r="U461" s="14"/>
    </row>
    <row r="462" spans="1:21" ht="16.8" x14ac:dyDescent="0.3">
      <c r="A462" s="139" t="s">
        <v>1801</v>
      </c>
      <c r="B462" s="86">
        <v>46133</v>
      </c>
      <c r="C462" s="86" t="str">
        <f t="shared" ca="1" si="14"/>
        <v>Atrasado</v>
      </c>
      <c r="D462" s="73" t="s">
        <v>141</v>
      </c>
      <c r="E462" s="16" t="s">
        <v>760</v>
      </c>
      <c r="F462" s="16" t="s">
        <v>215</v>
      </c>
      <c r="G462" s="16" t="s">
        <v>97</v>
      </c>
      <c r="H462" s="15" t="s">
        <v>116</v>
      </c>
      <c r="I462" s="16" t="s">
        <v>117</v>
      </c>
      <c r="J462" s="76" t="str">
        <f t="shared" si="15"/>
        <v>CP</v>
      </c>
      <c r="K462" s="134"/>
      <c r="L462" s="80" t="s">
        <v>119</v>
      </c>
      <c r="M462" s="80" t="str">
        <f>IFERROR(IF(OR(VLOOKUP(A462,Adjudicacion!A:N,14,0)=0, VLOOKUP(A462,Adjudicacion!A:N,14,0)=""), L462, VLOOKUP(A462,Adjudicacion!A:N,14,0)), L462)</f>
        <v>En Proceso</v>
      </c>
      <c r="N462" s="83" t="s">
        <v>120</v>
      </c>
      <c r="O462" s="111">
        <v>25000</v>
      </c>
      <c r="P462" s="98" t="s">
        <v>1802</v>
      </c>
      <c r="Q462" s="16" t="s">
        <v>78</v>
      </c>
      <c r="R462" s="137"/>
      <c r="S462" s="137"/>
      <c r="T462" s="137"/>
      <c r="U462" s="14"/>
    </row>
    <row r="463" spans="1:21" ht="16.8" x14ac:dyDescent="0.3">
      <c r="A463" s="139" t="s">
        <v>1803</v>
      </c>
      <c r="B463" s="86">
        <v>46133</v>
      </c>
      <c r="C463" s="86" t="str">
        <f t="shared" ca="1" si="14"/>
        <v>Atrasado</v>
      </c>
      <c r="D463" s="73" t="s">
        <v>141</v>
      </c>
      <c r="E463" s="16" t="s">
        <v>760</v>
      </c>
      <c r="F463" s="16" t="s">
        <v>215</v>
      </c>
      <c r="G463" s="16" t="s">
        <v>97</v>
      </c>
      <c r="H463" s="15" t="s">
        <v>116</v>
      </c>
      <c r="I463" s="16" t="s">
        <v>765</v>
      </c>
      <c r="J463" s="76" t="str">
        <f t="shared" si="15"/>
        <v>CP</v>
      </c>
      <c r="K463" s="134"/>
      <c r="L463" s="80" t="s">
        <v>119</v>
      </c>
      <c r="M463" s="80" t="str">
        <f>IFERROR(IF(OR(VLOOKUP(A463,Adjudicacion!A:N,14,0)=0, VLOOKUP(A463,Adjudicacion!A:N,14,0)=""), L463, VLOOKUP(A463,Adjudicacion!A:N,14,0)), L463)</f>
        <v>En Proceso</v>
      </c>
      <c r="N463" s="83" t="s">
        <v>120</v>
      </c>
      <c r="O463" s="111">
        <v>58100</v>
      </c>
      <c r="P463" s="98" t="s">
        <v>1804</v>
      </c>
      <c r="Q463" s="16" t="s">
        <v>78</v>
      </c>
      <c r="R463" s="137"/>
      <c r="S463" s="137"/>
      <c r="T463" s="137"/>
      <c r="U463" s="14"/>
    </row>
    <row r="464" spans="1:21" ht="16.8" x14ac:dyDescent="0.3">
      <c r="A464" s="139" t="s">
        <v>1805</v>
      </c>
      <c r="B464" s="86">
        <v>46133</v>
      </c>
      <c r="C464" s="86" t="str">
        <f t="shared" ca="1" si="14"/>
        <v>Atrasado</v>
      </c>
      <c r="D464" s="73" t="s">
        <v>141</v>
      </c>
      <c r="E464" s="16" t="s">
        <v>760</v>
      </c>
      <c r="F464" s="16" t="s">
        <v>215</v>
      </c>
      <c r="G464" s="16" t="s">
        <v>136</v>
      </c>
      <c r="H464" s="15" t="s">
        <v>168</v>
      </c>
      <c r="I464" s="16" t="s">
        <v>829</v>
      </c>
      <c r="J464" s="76" t="str">
        <f t="shared" si="15"/>
        <v>IRP</v>
      </c>
      <c r="K464" s="134"/>
      <c r="L464" s="80" t="s">
        <v>119</v>
      </c>
      <c r="M464" s="80" t="str">
        <f>IFERROR(IF(OR(VLOOKUP(A464,Adjudicacion!A:N,14,0)=0, VLOOKUP(A464,Adjudicacion!A:N,14,0)=""), L464, VLOOKUP(A464,Adjudicacion!A:N,14,0)), L464)</f>
        <v>En Proceso</v>
      </c>
      <c r="N464" s="83" t="s">
        <v>120</v>
      </c>
      <c r="O464" s="111">
        <v>1434551</v>
      </c>
      <c r="P464" s="98" t="s">
        <v>1806</v>
      </c>
      <c r="Q464" s="16" t="s">
        <v>78</v>
      </c>
      <c r="R464" s="137"/>
      <c r="S464" s="137"/>
      <c r="T464" s="137"/>
      <c r="U464" s="14"/>
    </row>
    <row r="465" spans="1:21" ht="16.8" x14ac:dyDescent="0.3">
      <c r="A465" s="139" t="s">
        <v>1807</v>
      </c>
      <c r="B465" s="86">
        <v>46133</v>
      </c>
      <c r="C465" s="86" t="str">
        <f t="shared" ca="1" si="14"/>
        <v>Atrasado</v>
      </c>
      <c r="D465" s="73" t="s">
        <v>141</v>
      </c>
      <c r="E465" s="16" t="s">
        <v>760</v>
      </c>
      <c r="F465" s="16" t="s">
        <v>215</v>
      </c>
      <c r="G465" s="16" t="s">
        <v>136</v>
      </c>
      <c r="H465" s="15" t="s">
        <v>168</v>
      </c>
      <c r="I465" s="16" t="s">
        <v>647</v>
      </c>
      <c r="J465" s="76" t="str">
        <f t="shared" si="15"/>
        <v>IRP</v>
      </c>
      <c r="K465" s="134"/>
      <c r="L465" s="80" t="s">
        <v>119</v>
      </c>
      <c r="M465" s="80" t="str">
        <f>IFERROR(IF(OR(VLOOKUP(A465,Adjudicacion!A:N,14,0)=0, VLOOKUP(A465,Adjudicacion!A:N,14,0)=""), L465, VLOOKUP(A465,Adjudicacion!A:N,14,0)), L465)</f>
        <v>En Proceso</v>
      </c>
      <c r="N465" s="83" t="s">
        <v>120</v>
      </c>
      <c r="O465" s="111">
        <v>1345365.21</v>
      </c>
      <c r="P465" s="98" t="s">
        <v>1808</v>
      </c>
      <c r="Q465" s="16" t="s">
        <v>78</v>
      </c>
      <c r="R465" s="137"/>
      <c r="S465" s="137"/>
      <c r="T465" s="137"/>
      <c r="U465" s="14"/>
    </row>
    <row r="466" spans="1:21" ht="16.8" x14ac:dyDescent="0.3">
      <c r="A466" s="139" t="s">
        <v>1809</v>
      </c>
      <c r="B466" s="86">
        <v>46133</v>
      </c>
      <c r="C466" s="86" t="str">
        <f t="shared" ca="1" si="14"/>
        <v>Concluido</v>
      </c>
      <c r="D466" s="73" t="s">
        <v>141</v>
      </c>
      <c r="E466" s="16" t="s">
        <v>760</v>
      </c>
      <c r="F466" s="16" t="s">
        <v>215</v>
      </c>
      <c r="G466" s="16" t="s">
        <v>70</v>
      </c>
      <c r="H466" s="15" t="s">
        <v>142</v>
      </c>
      <c r="I466" s="16" t="s">
        <v>536</v>
      </c>
      <c r="J466" s="76" t="str">
        <f t="shared" si="15"/>
        <v>CP</v>
      </c>
      <c r="K466" s="134">
        <v>67452.3</v>
      </c>
      <c r="L466" s="80" t="s">
        <v>66</v>
      </c>
      <c r="M466" s="80" t="str">
        <f>IFERROR(IF(OR(VLOOKUP(A466,Adjudicacion!A:N,14,0)=0, VLOOKUP(A466,Adjudicacion!A:N,14,0)=""), L466, VLOOKUP(A466,Adjudicacion!A:N,14,0)), L466)</f>
        <v>Concluido</v>
      </c>
      <c r="N466" s="83" t="s">
        <v>76</v>
      </c>
      <c r="O466" s="111">
        <v>62000</v>
      </c>
      <c r="P466" s="98" t="s">
        <v>1163</v>
      </c>
      <c r="Q466" s="16" t="s">
        <v>78</v>
      </c>
      <c r="R466" s="137"/>
      <c r="S466" s="137"/>
      <c r="T466" s="137"/>
      <c r="U466" s="14"/>
    </row>
    <row r="467" spans="1:21" ht="16.8" x14ac:dyDescent="0.3">
      <c r="A467" s="139" t="s">
        <v>1811</v>
      </c>
      <c r="B467" s="86">
        <v>46133</v>
      </c>
      <c r="C467" s="86" t="str">
        <f t="shared" ca="1" si="14"/>
        <v>Concluido</v>
      </c>
      <c r="D467" s="73" t="s">
        <v>141</v>
      </c>
      <c r="E467" s="16" t="s">
        <v>760</v>
      </c>
      <c r="F467" s="16" t="s">
        <v>215</v>
      </c>
      <c r="G467" s="16" t="s">
        <v>70</v>
      </c>
      <c r="H467" s="15" t="s">
        <v>142</v>
      </c>
      <c r="I467" s="16" t="s">
        <v>536</v>
      </c>
      <c r="J467" s="76" t="str">
        <f t="shared" si="15"/>
        <v>CP</v>
      </c>
      <c r="K467" s="134">
        <v>54464.5</v>
      </c>
      <c r="L467" s="80" t="s">
        <v>66</v>
      </c>
      <c r="M467" s="80" t="str">
        <f>IFERROR(IF(OR(VLOOKUP(A467,Adjudicacion!A:N,14,0)=0, VLOOKUP(A467,Adjudicacion!A:N,14,0)=""), L467, VLOOKUP(A467,Adjudicacion!A:N,14,0)), L467)</f>
        <v>Concluido</v>
      </c>
      <c r="N467" s="83" t="s">
        <v>76</v>
      </c>
      <c r="O467" s="111">
        <v>52500</v>
      </c>
      <c r="P467" s="98" t="s">
        <v>1163</v>
      </c>
      <c r="Q467" s="16" t="s">
        <v>78</v>
      </c>
      <c r="R467" s="137"/>
      <c r="S467" s="137"/>
      <c r="T467" s="137"/>
      <c r="U467" s="14"/>
    </row>
    <row r="468" spans="1:21" ht="16.8" x14ac:dyDescent="0.3">
      <c r="A468" s="139" t="s">
        <v>1813</v>
      </c>
      <c r="B468" s="86">
        <v>46134</v>
      </c>
      <c r="C468" s="86" t="str">
        <f t="shared" ca="1" si="14"/>
        <v>Atrasado</v>
      </c>
      <c r="D468" s="73" t="s">
        <v>141</v>
      </c>
      <c r="E468" s="16" t="s">
        <v>262</v>
      </c>
      <c r="F468" s="16" t="s">
        <v>215</v>
      </c>
      <c r="G468" s="16" t="s">
        <v>70</v>
      </c>
      <c r="H468" s="15" t="s">
        <v>287</v>
      </c>
      <c r="I468" s="16" t="s">
        <v>603</v>
      </c>
      <c r="J468" s="76" t="str">
        <f t="shared" si="15"/>
        <v>CP</v>
      </c>
      <c r="K468" s="134"/>
      <c r="L468" s="80" t="s">
        <v>119</v>
      </c>
      <c r="M468" s="80" t="str">
        <f>IFERROR(IF(OR(VLOOKUP(A468,Adjudicacion!A:N,14,0)=0, VLOOKUP(A468,Adjudicacion!A:N,14,0)=""), L468, VLOOKUP(A468,Adjudicacion!A:N,14,0)), L468)</f>
        <v>En Proceso</v>
      </c>
      <c r="N468" s="83" t="s">
        <v>76</v>
      </c>
      <c r="O468" s="111">
        <v>291959</v>
      </c>
      <c r="P468" s="98" t="s">
        <v>1814</v>
      </c>
      <c r="Q468" s="16" t="s">
        <v>78</v>
      </c>
      <c r="R468" s="137"/>
      <c r="S468" s="137"/>
      <c r="T468" s="137"/>
      <c r="U468" s="14"/>
    </row>
    <row r="469" spans="1:21" ht="16.8" x14ac:dyDescent="0.3">
      <c r="A469" s="139" t="s">
        <v>1815</v>
      </c>
      <c r="B469" s="86">
        <v>46134</v>
      </c>
      <c r="C469" s="86" t="str">
        <f t="shared" ca="1" si="14"/>
        <v>Atrasado</v>
      </c>
      <c r="D469" s="73" t="s">
        <v>141</v>
      </c>
      <c r="E469" s="16" t="s">
        <v>68</v>
      </c>
      <c r="F469" s="16" t="s">
        <v>69</v>
      </c>
      <c r="G469" s="16" t="s">
        <v>70</v>
      </c>
      <c r="H469" s="15" t="s">
        <v>127</v>
      </c>
      <c r="I469" s="16" t="s">
        <v>128</v>
      </c>
      <c r="J469" s="76" t="str">
        <f t="shared" si="15"/>
        <v>CP</v>
      </c>
      <c r="K469" s="134"/>
      <c r="L469" s="80" t="s">
        <v>119</v>
      </c>
      <c r="M469" s="80" t="str">
        <f>IFERROR(IF(OR(VLOOKUP(A469,Adjudicacion!A:N,14,0)=0, VLOOKUP(A469,Adjudicacion!A:N,14,0)=""), L469, VLOOKUP(A469,Adjudicacion!A:N,14,0)), L469)</f>
        <v>En Proceso</v>
      </c>
      <c r="N469" s="83" t="s">
        <v>76</v>
      </c>
      <c r="O469" s="111">
        <v>107200</v>
      </c>
      <c r="P469" s="98" t="s">
        <v>1816</v>
      </c>
      <c r="Q469" s="16" t="s">
        <v>78</v>
      </c>
      <c r="R469" s="137"/>
      <c r="S469" s="137"/>
      <c r="T469" s="137"/>
      <c r="U469" s="14"/>
    </row>
    <row r="470" spans="1:21" ht="16.8" x14ac:dyDescent="0.3">
      <c r="A470" s="139" t="s">
        <v>1817</v>
      </c>
      <c r="B470" s="86">
        <v>46134</v>
      </c>
      <c r="C470" s="86" t="str">
        <f t="shared" ca="1" si="14"/>
        <v>Atrasado</v>
      </c>
      <c r="D470" s="73" t="s">
        <v>141</v>
      </c>
      <c r="E470" s="16" t="s">
        <v>68</v>
      </c>
      <c r="F470" s="16" t="s">
        <v>69</v>
      </c>
      <c r="G470" s="16" t="s">
        <v>70</v>
      </c>
      <c r="H470" s="15" t="s">
        <v>127</v>
      </c>
      <c r="I470" s="16" t="s">
        <v>128</v>
      </c>
      <c r="J470" s="76" t="str">
        <f t="shared" si="15"/>
        <v>CP</v>
      </c>
      <c r="K470" s="134"/>
      <c r="L470" s="80" t="s">
        <v>119</v>
      </c>
      <c r="M470" s="80" t="str">
        <f>IFERROR(IF(OR(VLOOKUP(A470,Adjudicacion!A:N,14,0)=0, VLOOKUP(A470,Adjudicacion!A:N,14,0)=""), L470, VLOOKUP(A470,Adjudicacion!A:N,14,0)), L470)</f>
        <v>En Proceso</v>
      </c>
      <c r="N470" s="83" t="s">
        <v>76</v>
      </c>
      <c r="O470" s="111">
        <v>51500</v>
      </c>
      <c r="P470" s="98" t="s">
        <v>1818</v>
      </c>
      <c r="Q470" s="16" t="s">
        <v>78</v>
      </c>
      <c r="R470" s="137"/>
      <c r="S470" s="137"/>
      <c r="T470" s="137"/>
      <c r="U470" s="14"/>
    </row>
    <row r="471" spans="1:21" ht="16.8" x14ac:dyDescent="0.3">
      <c r="A471" s="139" t="s">
        <v>1819</v>
      </c>
      <c r="B471" s="86">
        <v>46134</v>
      </c>
      <c r="C471" s="86" t="str">
        <f t="shared" ca="1" si="14"/>
        <v>Atrasado</v>
      </c>
      <c r="D471" s="73" t="s">
        <v>141</v>
      </c>
      <c r="E471" s="16" t="s">
        <v>262</v>
      </c>
      <c r="F471" s="16" t="s">
        <v>215</v>
      </c>
      <c r="G471" s="16" t="s">
        <v>97</v>
      </c>
      <c r="H471" s="15" t="s">
        <v>116</v>
      </c>
      <c r="I471" s="16" t="s">
        <v>117</v>
      </c>
      <c r="J471" s="76" t="str">
        <f t="shared" si="15"/>
        <v/>
      </c>
      <c r="K471" s="134"/>
      <c r="L471" s="80" t="s">
        <v>119</v>
      </c>
      <c r="M471" s="80" t="str">
        <f>IFERROR(IF(OR(VLOOKUP(A471,Adjudicacion!A:N,14,0)=0, VLOOKUP(A471,Adjudicacion!A:N,14,0)=""), L471, VLOOKUP(A471,Adjudicacion!A:N,14,0)), L471)</f>
        <v>En Proceso</v>
      </c>
      <c r="N471" s="83" t="s">
        <v>120</v>
      </c>
      <c r="O471" s="111"/>
      <c r="P471" s="98" t="s">
        <v>1820</v>
      </c>
      <c r="Q471" s="16" t="s">
        <v>78</v>
      </c>
      <c r="R471" s="137"/>
      <c r="S471" s="137"/>
      <c r="T471" s="137"/>
      <c r="U471" s="14"/>
    </row>
    <row r="472" spans="1:21" ht="16.8" x14ac:dyDescent="0.3">
      <c r="A472" s="139" t="s">
        <v>1821</v>
      </c>
      <c r="B472" s="86">
        <v>46134</v>
      </c>
      <c r="C472" s="86" t="str">
        <f t="shared" ca="1" si="14"/>
        <v>Atrasado</v>
      </c>
      <c r="D472" s="73" t="s">
        <v>141</v>
      </c>
      <c r="E472" s="16" t="s">
        <v>262</v>
      </c>
      <c r="F472" s="16" t="s">
        <v>215</v>
      </c>
      <c r="G472" s="16" t="s">
        <v>97</v>
      </c>
      <c r="H472" s="15" t="s">
        <v>116</v>
      </c>
      <c r="I472" s="16" t="s">
        <v>761</v>
      </c>
      <c r="J472" s="76" t="str">
        <f t="shared" si="15"/>
        <v/>
      </c>
      <c r="K472" s="134"/>
      <c r="L472" s="80" t="s">
        <v>119</v>
      </c>
      <c r="M472" s="80" t="str">
        <f>IFERROR(IF(OR(VLOOKUP(A472,Adjudicacion!A:N,14,0)=0, VLOOKUP(A472,Adjudicacion!A:N,14,0)=""), L472, VLOOKUP(A472,Adjudicacion!A:N,14,0)), L472)</f>
        <v>En Proceso</v>
      </c>
      <c r="N472" s="83" t="s">
        <v>120</v>
      </c>
      <c r="O472" s="111"/>
      <c r="P472" s="98" t="s">
        <v>1822</v>
      </c>
      <c r="Q472" s="16" t="s">
        <v>78</v>
      </c>
      <c r="R472" s="137"/>
      <c r="S472" s="137"/>
      <c r="T472" s="137"/>
      <c r="U472" s="14"/>
    </row>
    <row r="473" spans="1:21" ht="16.8" x14ac:dyDescent="0.3">
      <c r="A473" s="139" t="s">
        <v>1823</v>
      </c>
      <c r="B473" s="86">
        <v>46134</v>
      </c>
      <c r="C473" s="86" t="str">
        <f t="shared" ca="1" si="14"/>
        <v>Atrasado</v>
      </c>
      <c r="D473" s="73" t="s">
        <v>141</v>
      </c>
      <c r="E473" s="16" t="s">
        <v>262</v>
      </c>
      <c r="F473" s="16" t="s">
        <v>215</v>
      </c>
      <c r="G473" s="16" t="s">
        <v>97</v>
      </c>
      <c r="H473" s="15" t="s">
        <v>116</v>
      </c>
      <c r="I473" s="16" t="s">
        <v>765</v>
      </c>
      <c r="J473" s="76" t="str">
        <f t="shared" si="15"/>
        <v/>
      </c>
      <c r="K473" s="134"/>
      <c r="L473" s="80" t="s">
        <v>119</v>
      </c>
      <c r="M473" s="80" t="str">
        <f>IFERROR(IF(OR(VLOOKUP(A473,Adjudicacion!A:N,14,0)=0, VLOOKUP(A473,Adjudicacion!A:N,14,0)=""), L473, VLOOKUP(A473,Adjudicacion!A:N,14,0)), L473)</f>
        <v>En Proceso</v>
      </c>
      <c r="N473" s="83" t="s">
        <v>120</v>
      </c>
      <c r="O473" s="111"/>
      <c r="P473" s="98" t="s">
        <v>1824</v>
      </c>
      <c r="Q473" s="16" t="s">
        <v>78</v>
      </c>
      <c r="R473" s="137"/>
      <c r="S473" s="137"/>
      <c r="T473" s="137"/>
      <c r="U473" s="14"/>
    </row>
    <row r="474" spans="1:21" ht="16.8" x14ac:dyDescent="0.3">
      <c r="A474" s="139" t="s">
        <v>1825</v>
      </c>
      <c r="B474" s="86">
        <v>46134</v>
      </c>
      <c r="C474" s="86" t="str">
        <f t="shared" ca="1" si="14"/>
        <v>Atrasado</v>
      </c>
      <c r="D474" s="73" t="s">
        <v>141</v>
      </c>
      <c r="E474" s="16" t="s">
        <v>262</v>
      </c>
      <c r="F474" s="16" t="s">
        <v>215</v>
      </c>
      <c r="G474" s="16" t="s">
        <v>97</v>
      </c>
      <c r="H474" s="15" t="s">
        <v>116</v>
      </c>
      <c r="I474" s="16" t="s">
        <v>698</v>
      </c>
      <c r="J474" s="76" t="str">
        <f t="shared" si="15"/>
        <v/>
      </c>
      <c r="K474" s="134"/>
      <c r="L474" s="80" t="s">
        <v>119</v>
      </c>
      <c r="M474" s="80" t="str">
        <f>IFERROR(IF(OR(VLOOKUP(A474,Adjudicacion!A:N,14,0)=0, VLOOKUP(A474,Adjudicacion!A:N,14,0)=""), L474, VLOOKUP(A474,Adjudicacion!A:N,14,0)), L474)</f>
        <v>En Proceso</v>
      </c>
      <c r="N474" s="83" t="s">
        <v>120</v>
      </c>
      <c r="O474" s="111"/>
      <c r="P474" s="98" t="s">
        <v>1826</v>
      </c>
      <c r="Q474" s="16" t="s">
        <v>78</v>
      </c>
      <c r="R474" s="137"/>
      <c r="S474" s="137"/>
      <c r="T474" s="137"/>
      <c r="U474" s="14"/>
    </row>
    <row r="475" spans="1:21" ht="16.8" x14ac:dyDescent="0.3">
      <c r="A475" s="139" t="s">
        <v>1827</v>
      </c>
      <c r="B475" s="86">
        <v>46134</v>
      </c>
      <c r="C475" s="86" t="str">
        <f t="shared" ca="1" si="14"/>
        <v>Atrasado</v>
      </c>
      <c r="D475" s="73" t="s">
        <v>141</v>
      </c>
      <c r="E475" s="16" t="s">
        <v>262</v>
      </c>
      <c r="F475" s="16" t="s">
        <v>215</v>
      </c>
      <c r="G475" s="16" t="s">
        <v>97</v>
      </c>
      <c r="H475" s="15" t="s">
        <v>302</v>
      </c>
      <c r="I475" s="16" t="s">
        <v>306</v>
      </c>
      <c r="J475" s="76" t="str">
        <f t="shared" si="15"/>
        <v/>
      </c>
      <c r="K475" s="134"/>
      <c r="L475" s="80" t="s">
        <v>119</v>
      </c>
      <c r="M475" s="80" t="str">
        <f>IFERROR(IF(OR(VLOOKUP(A475,Adjudicacion!A:N,14,0)=0, VLOOKUP(A475,Adjudicacion!A:N,14,0)=""), L475, VLOOKUP(A475,Adjudicacion!A:N,14,0)), L475)</f>
        <v>En Proceso</v>
      </c>
      <c r="N475" s="83" t="s">
        <v>120</v>
      </c>
      <c r="O475" s="111"/>
      <c r="P475" s="98" t="s">
        <v>1828</v>
      </c>
      <c r="Q475" s="16" t="s">
        <v>78</v>
      </c>
      <c r="R475" s="137"/>
      <c r="S475" s="137"/>
      <c r="T475" s="137"/>
      <c r="U475" s="14"/>
    </row>
    <row r="476" spans="1:21" ht="16.8" x14ac:dyDescent="0.3">
      <c r="A476" s="16" t="s">
        <v>1829</v>
      </c>
      <c r="B476" s="86">
        <v>46134</v>
      </c>
      <c r="C476" s="86" t="str">
        <f t="shared" ca="1" si="14"/>
        <v>Atrasado</v>
      </c>
      <c r="D476" s="73" t="s">
        <v>141</v>
      </c>
      <c r="E476" s="16" t="s">
        <v>262</v>
      </c>
      <c r="F476" s="16" t="s">
        <v>215</v>
      </c>
      <c r="G476" s="16" t="s">
        <v>97</v>
      </c>
      <c r="H476" s="15" t="s">
        <v>302</v>
      </c>
      <c r="I476" s="16" t="s">
        <v>306</v>
      </c>
      <c r="J476" s="76" t="str">
        <f t="shared" si="15"/>
        <v/>
      </c>
      <c r="K476" s="112"/>
      <c r="L476" s="80" t="s">
        <v>119</v>
      </c>
      <c r="M476" s="80" t="str">
        <f>IFERROR(IF(OR(VLOOKUP(A476,Adjudicacion!A:N,14,0)=0, VLOOKUP(A476,Adjudicacion!A:N,14,0)=""), L476, VLOOKUP(A476,Adjudicacion!A:N,14,0)), L476)</f>
        <v>En Proceso</v>
      </c>
      <c r="N476" s="83" t="s">
        <v>120</v>
      </c>
      <c r="O476" s="111"/>
      <c r="P476" s="98" t="s">
        <v>1828</v>
      </c>
      <c r="Q476" s="16" t="s">
        <v>78</v>
      </c>
      <c r="R476" s="137"/>
      <c r="S476" s="137"/>
      <c r="T476" s="137"/>
      <c r="U476" s="14"/>
    </row>
    <row r="477" spans="1:21" ht="16.8" x14ac:dyDescent="0.3">
      <c r="A477" s="139" t="s">
        <v>1830</v>
      </c>
      <c r="B477" s="86">
        <v>46134</v>
      </c>
      <c r="C477" s="86" t="str">
        <f t="shared" ca="1" si="14"/>
        <v>Atrasado</v>
      </c>
      <c r="D477" s="73" t="s">
        <v>141</v>
      </c>
      <c r="E477" s="16" t="s">
        <v>262</v>
      </c>
      <c r="F477" s="16" t="s">
        <v>215</v>
      </c>
      <c r="G477" s="16" t="s">
        <v>97</v>
      </c>
      <c r="H477" s="15" t="s">
        <v>309</v>
      </c>
      <c r="I477" s="16" t="s">
        <v>1353</v>
      </c>
      <c r="J477" s="76" t="str">
        <f t="shared" si="15"/>
        <v/>
      </c>
      <c r="K477" s="134"/>
      <c r="L477" s="80" t="s">
        <v>119</v>
      </c>
      <c r="M477" s="80" t="str">
        <f>IFERROR(IF(OR(VLOOKUP(A477,Adjudicacion!A:N,14,0)=0, VLOOKUP(A477,Adjudicacion!A:N,14,0)=""), L477, VLOOKUP(A477,Adjudicacion!A:N,14,0)), L477)</f>
        <v>En Proceso</v>
      </c>
      <c r="N477" s="83" t="s">
        <v>120</v>
      </c>
      <c r="O477" s="111"/>
      <c r="P477" s="98" t="s">
        <v>1831</v>
      </c>
      <c r="Q477" s="16" t="s">
        <v>78</v>
      </c>
      <c r="R477" s="137"/>
      <c r="S477" s="137"/>
      <c r="T477" s="137"/>
      <c r="U477" s="14"/>
    </row>
    <row r="478" spans="1:21" ht="16.8" x14ac:dyDescent="0.3">
      <c r="A478" s="139" t="s">
        <v>1832</v>
      </c>
      <c r="B478" s="86">
        <v>46134</v>
      </c>
      <c r="C478" s="86" t="str">
        <f t="shared" ca="1" si="14"/>
        <v>Atrasado</v>
      </c>
      <c r="D478" s="73" t="s">
        <v>141</v>
      </c>
      <c r="E478" s="16" t="s">
        <v>262</v>
      </c>
      <c r="F478" s="16" t="s">
        <v>215</v>
      </c>
      <c r="G478" s="16" t="s">
        <v>97</v>
      </c>
      <c r="H478" s="15" t="s">
        <v>309</v>
      </c>
      <c r="I478" s="16" t="s">
        <v>310</v>
      </c>
      <c r="J478" s="76" t="str">
        <f t="shared" si="15"/>
        <v/>
      </c>
      <c r="K478" s="134"/>
      <c r="L478" s="80" t="s">
        <v>119</v>
      </c>
      <c r="M478" s="80" t="str">
        <f>IFERROR(IF(OR(VLOOKUP(A478,Adjudicacion!A:N,14,0)=0, VLOOKUP(A478,Adjudicacion!A:N,14,0)=""), L478, VLOOKUP(A478,Adjudicacion!A:N,14,0)), L478)</f>
        <v>En Proceso</v>
      </c>
      <c r="N478" s="83" t="s">
        <v>120</v>
      </c>
      <c r="O478" s="111"/>
      <c r="P478" s="98" t="s">
        <v>1833</v>
      </c>
      <c r="Q478" s="16" t="s">
        <v>78</v>
      </c>
      <c r="R478" s="137"/>
      <c r="S478" s="137"/>
      <c r="T478" s="137"/>
      <c r="U478" s="14"/>
    </row>
    <row r="479" spans="1:21" ht="16.8" x14ac:dyDescent="0.3">
      <c r="A479" s="139" t="s">
        <v>1834</v>
      </c>
      <c r="B479" s="86">
        <v>46134</v>
      </c>
      <c r="C479" s="86" t="str">
        <f t="shared" ca="1" si="14"/>
        <v>Atrasado</v>
      </c>
      <c r="D479" s="73" t="s">
        <v>141</v>
      </c>
      <c r="E479" s="16" t="s">
        <v>262</v>
      </c>
      <c r="F479" s="16" t="s">
        <v>215</v>
      </c>
      <c r="G479" s="16" t="s">
        <v>97</v>
      </c>
      <c r="H479" s="15" t="s">
        <v>632</v>
      </c>
      <c r="I479" s="16" t="s">
        <v>1056</v>
      </c>
      <c r="J479" s="76" t="str">
        <f t="shared" si="15"/>
        <v/>
      </c>
      <c r="K479" s="134"/>
      <c r="L479" s="80" t="s">
        <v>119</v>
      </c>
      <c r="M479" s="80" t="str">
        <f>IFERROR(IF(OR(VLOOKUP(A479,Adjudicacion!A:N,14,0)=0, VLOOKUP(A479,Adjudicacion!A:N,14,0)=""), L479, VLOOKUP(A479,Adjudicacion!A:N,14,0)), L479)</f>
        <v>En Proceso</v>
      </c>
      <c r="N479" s="83" t="s">
        <v>120</v>
      </c>
      <c r="O479" s="111"/>
      <c r="P479" s="98" t="s">
        <v>1835</v>
      </c>
      <c r="Q479" s="16" t="s">
        <v>78</v>
      </c>
      <c r="R479" s="137"/>
      <c r="S479" s="137"/>
      <c r="T479" s="137"/>
      <c r="U479" s="14"/>
    </row>
    <row r="480" spans="1:21" ht="16.8" x14ac:dyDescent="0.3">
      <c r="A480" s="139" t="s">
        <v>1836</v>
      </c>
      <c r="B480" s="86">
        <v>46134</v>
      </c>
      <c r="C480" s="86" t="str">
        <f t="shared" ca="1" si="14"/>
        <v>Atrasado</v>
      </c>
      <c r="D480" s="73" t="s">
        <v>141</v>
      </c>
      <c r="E480" s="16" t="s">
        <v>262</v>
      </c>
      <c r="F480" s="16" t="s">
        <v>215</v>
      </c>
      <c r="G480" s="16" t="s">
        <v>97</v>
      </c>
      <c r="H480" s="15" t="s">
        <v>181</v>
      </c>
      <c r="I480" s="16" t="s">
        <v>546</v>
      </c>
      <c r="J480" s="76" t="str">
        <f t="shared" si="15"/>
        <v/>
      </c>
      <c r="K480" s="134"/>
      <c r="L480" s="80" t="s">
        <v>119</v>
      </c>
      <c r="M480" s="80" t="str">
        <f>IFERROR(IF(OR(VLOOKUP(A480,Adjudicacion!A:N,14,0)=0, VLOOKUP(A480,Adjudicacion!A:N,14,0)=""), L480, VLOOKUP(A480,Adjudicacion!A:N,14,0)), L480)</f>
        <v>En Proceso</v>
      </c>
      <c r="N480" s="83" t="s">
        <v>120</v>
      </c>
      <c r="O480" s="111"/>
      <c r="P480" s="98" t="s">
        <v>1837</v>
      </c>
      <c r="Q480" s="16" t="s">
        <v>78</v>
      </c>
      <c r="R480" s="137"/>
      <c r="S480" s="137"/>
      <c r="T480" s="137"/>
      <c r="U480" s="14"/>
    </row>
    <row r="481" spans="1:21" ht="16.8" x14ac:dyDescent="0.3">
      <c r="A481" s="139" t="s">
        <v>1838</v>
      </c>
      <c r="B481" s="86">
        <v>46134</v>
      </c>
      <c r="C481" s="86" t="str">
        <f t="shared" ca="1" si="14"/>
        <v>Atrasado</v>
      </c>
      <c r="D481" s="73" t="s">
        <v>141</v>
      </c>
      <c r="E481" s="16" t="s">
        <v>262</v>
      </c>
      <c r="F481" s="16" t="s">
        <v>215</v>
      </c>
      <c r="G481" s="16" t="s">
        <v>97</v>
      </c>
      <c r="H481" s="15" t="s">
        <v>181</v>
      </c>
      <c r="I481" s="16" t="s">
        <v>1081</v>
      </c>
      <c r="J481" s="76" t="str">
        <f t="shared" si="15"/>
        <v/>
      </c>
      <c r="K481" s="134"/>
      <c r="L481" s="80" t="s">
        <v>119</v>
      </c>
      <c r="M481" s="80" t="str">
        <f>IFERROR(IF(OR(VLOOKUP(A481,Adjudicacion!A:N,14,0)=0, VLOOKUP(A481,Adjudicacion!A:N,14,0)=""), L481, VLOOKUP(A481,Adjudicacion!A:N,14,0)), L481)</f>
        <v>En Proceso</v>
      </c>
      <c r="N481" s="83" t="s">
        <v>120</v>
      </c>
      <c r="O481" s="111"/>
      <c r="P481" s="98" t="s">
        <v>1839</v>
      </c>
      <c r="Q481" s="16" t="s">
        <v>78</v>
      </c>
      <c r="R481" s="137"/>
      <c r="S481" s="137"/>
      <c r="T481" s="137"/>
      <c r="U481" s="14"/>
    </row>
    <row r="482" spans="1:21" ht="16.8" x14ac:dyDescent="0.3">
      <c r="A482" s="139" t="s">
        <v>1840</v>
      </c>
      <c r="B482" s="86">
        <v>46134</v>
      </c>
      <c r="C482" s="86" t="str">
        <f t="shared" ca="1" si="14"/>
        <v>Atrasado</v>
      </c>
      <c r="D482" s="73" t="s">
        <v>141</v>
      </c>
      <c r="E482" s="16" t="s">
        <v>262</v>
      </c>
      <c r="F482" s="16" t="s">
        <v>215</v>
      </c>
      <c r="G482" s="16" t="s">
        <v>136</v>
      </c>
      <c r="H482" s="15" t="s">
        <v>168</v>
      </c>
      <c r="I482" s="16" t="s">
        <v>647</v>
      </c>
      <c r="J482" s="76" t="str">
        <f t="shared" si="15"/>
        <v/>
      </c>
      <c r="K482" s="134"/>
      <c r="L482" s="80" t="s">
        <v>119</v>
      </c>
      <c r="M482" s="80" t="str">
        <f>IFERROR(IF(OR(VLOOKUP(A482,Adjudicacion!A:N,14,0)=0, VLOOKUP(A482,Adjudicacion!A:N,14,0)=""), L482, VLOOKUP(A482,Adjudicacion!A:N,14,0)), L482)</f>
        <v>En Proceso</v>
      </c>
      <c r="N482" s="83"/>
      <c r="O482" s="111"/>
      <c r="P482" s="98" t="s">
        <v>1841</v>
      </c>
      <c r="Q482" s="16" t="s">
        <v>78</v>
      </c>
      <c r="R482" s="137"/>
      <c r="S482" s="137"/>
      <c r="T482" s="137"/>
      <c r="U482" s="14"/>
    </row>
    <row r="483" spans="1:21" ht="16.8" x14ac:dyDescent="0.3">
      <c r="A483" s="139" t="s">
        <v>1842</v>
      </c>
      <c r="B483" s="86">
        <v>46135</v>
      </c>
      <c r="C483" s="86" t="str">
        <f t="shared" ca="1" si="14"/>
        <v>Concluido</v>
      </c>
      <c r="D483" s="73" t="s">
        <v>141</v>
      </c>
      <c r="E483" s="16" t="s">
        <v>282</v>
      </c>
      <c r="F483" s="16" t="s">
        <v>215</v>
      </c>
      <c r="G483" s="16" t="s">
        <v>174</v>
      </c>
      <c r="H483" s="15" t="s">
        <v>187</v>
      </c>
      <c r="I483" s="16" t="s">
        <v>333</v>
      </c>
      <c r="J483" s="76" t="str">
        <f t="shared" si="15"/>
        <v>CP</v>
      </c>
      <c r="K483" s="134">
        <v>571590</v>
      </c>
      <c r="L483" s="80" t="s">
        <v>66</v>
      </c>
      <c r="M483" s="80" t="str">
        <f>IFERROR(IF(OR(VLOOKUP(A483,Adjudicacion!A:N,14,0)=0, VLOOKUP(A483,Adjudicacion!A:N,14,0)=""), L483, VLOOKUP(A483,Adjudicacion!A:N,14,0)), L483)</f>
        <v>Concluido</v>
      </c>
      <c r="N483" s="83" t="s">
        <v>76</v>
      </c>
      <c r="O483" s="111">
        <v>550000</v>
      </c>
      <c r="P483" s="98" t="s">
        <v>1844</v>
      </c>
      <c r="Q483" s="16" t="s">
        <v>78</v>
      </c>
      <c r="R483" s="137"/>
      <c r="S483" s="137"/>
      <c r="T483" s="137"/>
      <c r="U483" s="14"/>
    </row>
    <row r="484" spans="1:21" ht="16.8" x14ac:dyDescent="0.3">
      <c r="A484" s="139" t="s">
        <v>1845</v>
      </c>
      <c r="B484" s="86">
        <v>46135</v>
      </c>
      <c r="C484" s="86" t="str">
        <f t="shared" ca="1" si="14"/>
        <v>Atrasado</v>
      </c>
      <c r="D484" s="73" t="s">
        <v>141</v>
      </c>
      <c r="E484" s="16" t="s">
        <v>317</v>
      </c>
      <c r="F484" s="16" t="s">
        <v>318</v>
      </c>
      <c r="G484" s="16" t="s">
        <v>97</v>
      </c>
      <c r="H484" s="15" t="s">
        <v>632</v>
      </c>
      <c r="I484" s="16" t="s">
        <v>643</v>
      </c>
      <c r="J484" s="76" t="str">
        <f t="shared" si="15"/>
        <v>CP</v>
      </c>
      <c r="K484" s="134"/>
      <c r="L484" s="80" t="s">
        <v>119</v>
      </c>
      <c r="M484" s="80" t="str">
        <f>IFERROR(IF(OR(VLOOKUP(A484,Adjudicacion!A:N,14,0)=0, VLOOKUP(A484,Adjudicacion!A:N,14,0)=""), L484, VLOOKUP(A484,Adjudicacion!A:N,14,0)), L484)</f>
        <v>En Proceso</v>
      </c>
      <c r="N484" s="83" t="s">
        <v>120</v>
      </c>
      <c r="O484" s="111">
        <v>90000</v>
      </c>
      <c r="P484" s="98" t="s">
        <v>1846</v>
      </c>
      <c r="Q484" s="16" t="s">
        <v>78</v>
      </c>
      <c r="R484" s="137"/>
      <c r="S484" s="137"/>
      <c r="T484" s="137"/>
      <c r="U484" s="14"/>
    </row>
    <row r="485" spans="1:21" ht="16.8" x14ac:dyDescent="0.3">
      <c r="A485" s="139" t="s">
        <v>1847</v>
      </c>
      <c r="B485" s="86">
        <v>46135</v>
      </c>
      <c r="C485" s="86" t="str">
        <f t="shared" ca="1" si="14"/>
        <v>Atrasado</v>
      </c>
      <c r="D485" s="73" t="s">
        <v>141</v>
      </c>
      <c r="E485" s="16" t="s">
        <v>134</v>
      </c>
      <c r="F485" s="16" t="s">
        <v>135</v>
      </c>
      <c r="G485" s="16" t="s">
        <v>97</v>
      </c>
      <c r="H485" s="15" t="s">
        <v>309</v>
      </c>
      <c r="I485" s="16" t="s">
        <v>1353</v>
      </c>
      <c r="J485" s="76" t="str">
        <f t="shared" si="15"/>
        <v>IRP</v>
      </c>
      <c r="K485" s="134"/>
      <c r="L485" s="80" t="s">
        <v>119</v>
      </c>
      <c r="M485" s="80" t="str">
        <f>IFERROR(IF(OR(VLOOKUP(A485,Adjudicacion!A:N,14,0)=0, VLOOKUP(A485,Adjudicacion!A:N,14,0)=""), L485, VLOOKUP(A485,Adjudicacion!A:N,14,0)), L485)</f>
        <v>En Proceso</v>
      </c>
      <c r="N485" s="83" t="s">
        <v>120</v>
      </c>
      <c r="O485" s="111">
        <v>1015962</v>
      </c>
      <c r="P485" s="98" t="s">
        <v>1848</v>
      </c>
      <c r="Q485" s="16" t="s">
        <v>78</v>
      </c>
      <c r="R485" s="137"/>
      <c r="S485" s="137"/>
      <c r="T485" s="137"/>
      <c r="U485" s="14"/>
    </row>
    <row r="486" spans="1:21" ht="16.8" x14ac:dyDescent="0.3">
      <c r="A486" s="139" t="s">
        <v>1849</v>
      </c>
      <c r="B486" s="86">
        <v>46136</v>
      </c>
      <c r="C486" s="86" t="str">
        <f t="shared" ca="1" si="14"/>
        <v>Atrasado</v>
      </c>
      <c r="D486" s="73" t="s">
        <v>141</v>
      </c>
      <c r="E486" s="16" t="s">
        <v>277</v>
      </c>
      <c r="F486" s="16" t="s">
        <v>278</v>
      </c>
      <c r="G486" s="16" t="s">
        <v>70</v>
      </c>
      <c r="H486" s="15" t="s">
        <v>287</v>
      </c>
      <c r="I486" s="16" t="s">
        <v>603</v>
      </c>
      <c r="J486" s="76" t="str">
        <f t="shared" si="15"/>
        <v>LPNP</v>
      </c>
      <c r="K486" s="134"/>
      <c r="L486" s="80" t="s">
        <v>119</v>
      </c>
      <c r="M486" s="80" t="str">
        <f>IFERROR(IF(OR(VLOOKUP(A486,Adjudicacion!A:N,14,0)=0, VLOOKUP(A486,Adjudicacion!A:N,14,0)=""), L486, VLOOKUP(A486,Adjudicacion!A:N,14,0)), L486)</f>
        <v>En Proceso</v>
      </c>
      <c r="N486" s="83" t="s">
        <v>76</v>
      </c>
      <c r="O486" s="111">
        <v>3800000</v>
      </c>
      <c r="P486" s="98" t="s">
        <v>1850</v>
      </c>
      <c r="Q486" s="16" t="s">
        <v>78</v>
      </c>
      <c r="R486" s="137"/>
      <c r="S486" s="137"/>
      <c r="T486" s="137"/>
      <c r="U486" s="14"/>
    </row>
    <row r="487" spans="1:21" ht="16.8" x14ac:dyDescent="0.3">
      <c r="A487" s="139" t="s">
        <v>1851</v>
      </c>
      <c r="B487" s="86">
        <v>46136</v>
      </c>
      <c r="C487" s="86" t="str">
        <f t="shared" ca="1" si="14"/>
        <v>Atrasado</v>
      </c>
      <c r="D487" s="73" t="s">
        <v>141</v>
      </c>
      <c r="E487" s="16" t="s">
        <v>277</v>
      </c>
      <c r="F487" s="16" t="s">
        <v>278</v>
      </c>
      <c r="G487" s="16" t="s">
        <v>97</v>
      </c>
      <c r="H487" s="15" t="s">
        <v>250</v>
      </c>
      <c r="I487" s="16" t="s">
        <v>251</v>
      </c>
      <c r="J487" s="76" t="str">
        <f t="shared" si="15"/>
        <v>CP</v>
      </c>
      <c r="K487" s="134"/>
      <c r="L487" s="80" t="s">
        <v>119</v>
      </c>
      <c r="M487" s="80" t="str">
        <f>IFERROR(IF(OR(VLOOKUP(A487,Adjudicacion!A:N,14,0)=0, VLOOKUP(A487,Adjudicacion!A:N,14,0)=""), L487, VLOOKUP(A487,Adjudicacion!A:N,14,0)), L487)</f>
        <v>En Proceso</v>
      </c>
      <c r="N487" s="83" t="s">
        <v>120</v>
      </c>
      <c r="O487" s="111">
        <v>222695.43</v>
      </c>
      <c r="P487" s="98" t="s">
        <v>1852</v>
      </c>
      <c r="Q487" s="16" t="s">
        <v>78</v>
      </c>
      <c r="R487" s="137"/>
      <c r="S487" s="137"/>
      <c r="T487" s="137"/>
      <c r="U487" s="14"/>
    </row>
    <row r="488" spans="1:21" ht="16.8" x14ac:dyDescent="0.3">
      <c r="A488" s="139" t="s">
        <v>1853</v>
      </c>
      <c r="B488" s="86">
        <v>46136</v>
      </c>
      <c r="C488" s="86" t="str">
        <f t="shared" ca="1" si="14"/>
        <v>Atrasado</v>
      </c>
      <c r="D488" s="73" t="s">
        <v>141</v>
      </c>
      <c r="E488" s="16" t="s">
        <v>277</v>
      </c>
      <c r="F488" s="16" t="s">
        <v>278</v>
      </c>
      <c r="G488" s="16" t="s">
        <v>97</v>
      </c>
      <c r="H488" s="15" t="s">
        <v>302</v>
      </c>
      <c r="I488" s="16" t="s">
        <v>303</v>
      </c>
      <c r="J488" s="76" t="str">
        <f t="shared" si="15"/>
        <v>CP</v>
      </c>
      <c r="K488" s="134"/>
      <c r="L488" s="80" t="s">
        <v>119</v>
      </c>
      <c r="M488" s="80" t="str">
        <f>IFERROR(IF(OR(VLOOKUP(A488,Adjudicacion!A:N,14,0)=0, VLOOKUP(A488,Adjudicacion!A:N,14,0)=""), L488, VLOOKUP(A488,Adjudicacion!A:N,14,0)), L488)</f>
        <v>En Proceso</v>
      </c>
      <c r="N488" s="83" t="s">
        <v>120</v>
      </c>
      <c r="O488" s="111">
        <v>300000</v>
      </c>
      <c r="P488" s="98" t="s">
        <v>1854</v>
      </c>
      <c r="Q488" s="16" t="s">
        <v>78</v>
      </c>
      <c r="R488" s="137"/>
      <c r="S488" s="137"/>
      <c r="T488" s="137"/>
      <c r="U488" s="14"/>
    </row>
    <row r="489" spans="1:21" ht="16.8" x14ac:dyDescent="0.3">
      <c r="A489" s="139" t="s">
        <v>1855</v>
      </c>
      <c r="B489" s="86">
        <v>46136</v>
      </c>
      <c r="C489" s="86" t="str">
        <f t="shared" ca="1" si="14"/>
        <v>Atrasado</v>
      </c>
      <c r="D489" s="73" t="s">
        <v>141</v>
      </c>
      <c r="E489" s="16" t="s">
        <v>277</v>
      </c>
      <c r="F489" s="16" t="s">
        <v>1041</v>
      </c>
      <c r="G489" s="16" t="s">
        <v>97</v>
      </c>
      <c r="H489" s="15" t="s">
        <v>116</v>
      </c>
      <c r="I489" s="16" t="s">
        <v>698</v>
      </c>
      <c r="J489" s="76" t="str">
        <f t="shared" si="15"/>
        <v>CP</v>
      </c>
      <c r="K489" s="134"/>
      <c r="L489" s="80" t="s">
        <v>119</v>
      </c>
      <c r="M489" s="80" t="str">
        <f>IFERROR(IF(OR(VLOOKUP(A489,Adjudicacion!A:N,14,0)=0, VLOOKUP(A489,Adjudicacion!A:N,14,0)=""), L489, VLOOKUP(A489,Adjudicacion!A:N,14,0)), L489)</f>
        <v>En Proceso</v>
      </c>
      <c r="N489" s="83" t="s">
        <v>120</v>
      </c>
      <c r="O489" s="111">
        <v>100000</v>
      </c>
      <c r="P489" s="98" t="s">
        <v>1856</v>
      </c>
      <c r="Q489" s="16" t="s">
        <v>78</v>
      </c>
      <c r="R489" s="137"/>
      <c r="S489" s="137"/>
      <c r="T489" s="137"/>
      <c r="U489" s="14"/>
    </row>
    <row r="490" spans="1:21" ht="16.8" x14ac:dyDescent="0.3">
      <c r="A490" s="139" t="s">
        <v>1857</v>
      </c>
      <c r="B490" s="86">
        <v>46139</v>
      </c>
      <c r="C490" s="86" t="str">
        <f t="shared" ca="1" si="14"/>
        <v>Rechazado</v>
      </c>
      <c r="D490" s="73" t="s">
        <v>1364</v>
      </c>
      <c r="E490" s="16" t="s">
        <v>262</v>
      </c>
      <c r="F490" s="16" t="s">
        <v>215</v>
      </c>
      <c r="G490" s="16" t="s">
        <v>70</v>
      </c>
      <c r="H490" s="15" t="s">
        <v>142</v>
      </c>
      <c r="I490" s="16" t="s">
        <v>536</v>
      </c>
      <c r="J490" s="76" t="str">
        <f t="shared" si="15"/>
        <v>CP</v>
      </c>
      <c r="K490" s="134"/>
      <c r="L490" s="80" t="s">
        <v>133</v>
      </c>
      <c r="M490" s="80" t="str">
        <f>IFERROR(IF(OR(VLOOKUP(A490,Adjudicacion!A:N,14,0)=0, VLOOKUP(A490,Adjudicacion!A:N,14,0)=""), L490, VLOOKUP(A490,Adjudicacion!A:N,14,0)), L490)</f>
        <v>Rechazado</v>
      </c>
      <c r="N490" s="83" t="s">
        <v>76</v>
      </c>
      <c r="O490" s="111">
        <v>520000</v>
      </c>
      <c r="P490" s="98" t="s">
        <v>1858</v>
      </c>
      <c r="Q490" s="16" t="s">
        <v>78</v>
      </c>
      <c r="R490" s="137"/>
      <c r="S490" s="137"/>
      <c r="T490" s="137"/>
      <c r="U490" s="14"/>
    </row>
    <row r="491" spans="1:21" ht="16.8" x14ac:dyDescent="0.3">
      <c r="A491" s="139" t="s">
        <v>1859</v>
      </c>
      <c r="B491" s="86">
        <v>46139</v>
      </c>
      <c r="C491" s="86" t="str">
        <f t="shared" ca="1" si="14"/>
        <v>Rechazado</v>
      </c>
      <c r="D491" s="73" t="s">
        <v>141</v>
      </c>
      <c r="E491" s="16" t="s">
        <v>1036</v>
      </c>
      <c r="F491" s="16" t="s">
        <v>1037</v>
      </c>
      <c r="G491" s="16" t="s">
        <v>70</v>
      </c>
      <c r="H491" s="15" t="s">
        <v>287</v>
      </c>
      <c r="I491" s="16" t="s">
        <v>288</v>
      </c>
      <c r="J491" s="76" t="str">
        <f t="shared" si="15"/>
        <v>LPNP</v>
      </c>
      <c r="K491" s="134"/>
      <c r="L491" s="80" t="s">
        <v>133</v>
      </c>
      <c r="M491" s="80" t="str">
        <f>IFERROR(IF(OR(VLOOKUP(A491,Adjudicacion!A:N,14,0)=0, VLOOKUP(A491,Adjudicacion!A:N,14,0)=""), L491, VLOOKUP(A491,Adjudicacion!A:N,14,0)), L491)</f>
        <v>Rechazado</v>
      </c>
      <c r="N491" s="83" t="s">
        <v>76</v>
      </c>
      <c r="O491" s="111">
        <v>40000000</v>
      </c>
      <c r="P491" s="98" t="s">
        <v>1860</v>
      </c>
      <c r="Q491" s="16" t="s">
        <v>78</v>
      </c>
      <c r="R491" s="137"/>
      <c r="S491" s="137"/>
      <c r="T491" s="137"/>
      <c r="U491" s="14"/>
    </row>
    <row r="492" spans="1:21" ht="16.8" x14ac:dyDescent="0.3">
      <c r="A492" s="139" t="s">
        <v>1861</v>
      </c>
      <c r="B492" s="86">
        <v>46139</v>
      </c>
      <c r="C492" s="86" t="str">
        <f t="shared" ca="1" si="14"/>
        <v>Atrasado</v>
      </c>
      <c r="D492" s="73" t="s">
        <v>141</v>
      </c>
      <c r="E492" s="16" t="s">
        <v>282</v>
      </c>
      <c r="F492" s="16" t="s">
        <v>215</v>
      </c>
      <c r="G492" s="16" t="s">
        <v>136</v>
      </c>
      <c r="H492" s="15" t="s">
        <v>168</v>
      </c>
      <c r="I492" s="16" t="s">
        <v>829</v>
      </c>
      <c r="J492" s="76" t="str">
        <f t="shared" si="15"/>
        <v/>
      </c>
      <c r="K492" s="134"/>
      <c r="L492" s="80" t="s">
        <v>119</v>
      </c>
      <c r="M492" s="80" t="str">
        <f>IFERROR(IF(OR(VLOOKUP(A492,Adjudicacion!A:N,14,0)=0, VLOOKUP(A492,Adjudicacion!A:N,14,0)=""), L492, VLOOKUP(A492,Adjudicacion!A:N,14,0)), L492)</f>
        <v>En Proceso</v>
      </c>
      <c r="N492" s="83" t="s">
        <v>120</v>
      </c>
      <c r="O492" s="111"/>
      <c r="P492" s="98" t="s">
        <v>1862</v>
      </c>
      <c r="Q492" s="16" t="s">
        <v>78</v>
      </c>
      <c r="R492" s="137"/>
      <c r="S492" s="137"/>
      <c r="T492" s="137"/>
      <c r="U492" s="14"/>
    </row>
    <row r="493" spans="1:21" ht="16.8" x14ac:dyDescent="0.3">
      <c r="A493" s="139" t="s">
        <v>1863</v>
      </c>
      <c r="B493" s="86">
        <v>46139</v>
      </c>
      <c r="C493" s="86" t="str">
        <f t="shared" ca="1" si="14"/>
        <v>Atrasado</v>
      </c>
      <c r="D493" s="73" t="s">
        <v>141</v>
      </c>
      <c r="E493" s="16" t="s">
        <v>282</v>
      </c>
      <c r="F493" s="16" t="s">
        <v>215</v>
      </c>
      <c r="G493" s="16" t="s">
        <v>136</v>
      </c>
      <c r="H493" s="15" t="s">
        <v>168</v>
      </c>
      <c r="I493" s="16" t="s">
        <v>647</v>
      </c>
      <c r="J493" s="76" t="str">
        <f t="shared" si="15"/>
        <v/>
      </c>
      <c r="K493" s="134"/>
      <c r="L493" s="80" t="s">
        <v>119</v>
      </c>
      <c r="M493" s="80" t="str">
        <f>IFERROR(IF(OR(VLOOKUP(A493,Adjudicacion!A:N,14,0)=0, VLOOKUP(A493,Adjudicacion!A:N,14,0)=""), L493, VLOOKUP(A493,Adjudicacion!A:N,14,0)), L493)</f>
        <v>En Proceso</v>
      </c>
      <c r="N493" s="83" t="s">
        <v>120</v>
      </c>
      <c r="O493" s="111"/>
      <c r="P493" s="98" t="s">
        <v>1864</v>
      </c>
      <c r="Q493" s="16" t="s">
        <v>78</v>
      </c>
      <c r="R493" s="137"/>
      <c r="S493" s="137"/>
      <c r="T493" s="137"/>
      <c r="U493" s="14"/>
    </row>
    <row r="494" spans="1:21" ht="16.8" x14ac:dyDescent="0.3">
      <c r="A494" s="139" t="s">
        <v>1865</v>
      </c>
      <c r="B494" s="86">
        <v>46139</v>
      </c>
      <c r="C494" s="86" t="str">
        <f t="shared" ca="1" si="14"/>
        <v>Atrasado</v>
      </c>
      <c r="D494" s="73" t="s">
        <v>141</v>
      </c>
      <c r="E494" s="16" t="s">
        <v>282</v>
      </c>
      <c r="F494" s="16" t="s">
        <v>215</v>
      </c>
      <c r="G494" s="16" t="s">
        <v>97</v>
      </c>
      <c r="H494" s="15" t="s">
        <v>181</v>
      </c>
      <c r="I494" s="16" t="s">
        <v>546</v>
      </c>
      <c r="J494" s="76" t="str">
        <f t="shared" si="15"/>
        <v/>
      </c>
      <c r="K494" s="134"/>
      <c r="L494" s="80" t="s">
        <v>119</v>
      </c>
      <c r="M494" s="80" t="str">
        <f>IFERROR(IF(OR(VLOOKUP(A494,Adjudicacion!A:N,14,0)=0, VLOOKUP(A494,Adjudicacion!A:N,14,0)=""), L494, VLOOKUP(A494,Adjudicacion!A:N,14,0)), L494)</f>
        <v>En Proceso</v>
      </c>
      <c r="N494" s="83" t="s">
        <v>120</v>
      </c>
      <c r="O494" s="111"/>
      <c r="P494" s="98" t="s">
        <v>1866</v>
      </c>
      <c r="Q494" s="16" t="s">
        <v>78</v>
      </c>
      <c r="R494" s="137"/>
      <c r="S494" s="137"/>
      <c r="T494" s="137"/>
      <c r="U494" s="14"/>
    </row>
    <row r="495" spans="1:21" ht="16.8" x14ac:dyDescent="0.3">
      <c r="A495" s="139" t="s">
        <v>1867</v>
      </c>
      <c r="B495" s="86">
        <v>46139</v>
      </c>
      <c r="C495" s="86" t="str">
        <f t="shared" ca="1" si="14"/>
        <v>Atrasado</v>
      </c>
      <c r="D495" s="73" t="s">
        <v>141</v>
      </c>
      <c r="E495" s="16" t="s">
        <v>587</v>
      </c>
      <c r="F495" s="16" t="s">
        <v>215</v>
      </c>
      <c r="G495" s="16" t="s">
        <v>174</v>
      </c>
      <c r="H495" s="15" t="s">
        <v>187</v>
      </c>
      <c r="I495" s="16" t="s">
        <v>333</v>
      </c>
      <c r="J495" s="76" t="str">
        <f t="shared" si="15"/>
        <v>LPNP</v>
      </c>
      <c r="K495" s="134"/>
      <c r="L495" s="80" t="s">
        <v>119</v>
      </c>
      <c r="M495" s="80" t="str">
        <f>IFERROR(IF(OR(VLOOKUP(A495,Adjudicacion!A:N,14,0)=0, VLOOKUP(A495,Adjudicacion!A:N,14,0)=""), L495, VLOOKUP(A495,Adjudicacion!A:N,14,0)), L495)</f>
        <v>En Proceso</v>
      </c>
      <c r="N495" s="83" t="s">
        <v>76</v>
      </c>
      <c r="O495" s="111">
        <v>26224995.32</v>
      </c>
      <c r="P495" s="98" t="s">
        <v>1868</v>
      </c>
      <c r="Q495" s="16" t="s">
        <v>78</v>
      </c>
      <c r="R495" s="137"/>
      <c r="S495" s="137"/>
      <c r="T495" s="137"/>
      <c r="U495" s="14"/>
    </row>
    <row r="496" spans="1:21" ht="16.8" x14ac:dyDescent="0.3">
      <c r="A496" s="139" t="s">
        <v>1869</v>
      </c>
      <c r="B496" s="86">
        <v>46139</v>
      </c>
      <c r="C496" s="86" t="str">
        <f t="shared" ca="1" si="14"/>
        <v>Rechazado</v>
      </c>
      <c r="D496" s="73" t="s">
        <v>141</v>
      </c>
      <c r="E496" s="16" t="s">
        <v>1036</v>
      </c>
      <c r="F496" s="16" t="s">
        <v>1037</v>
      </c>
      <c r="G496" s="16" t="s">
        <v>70</v>
      </c>
      <c r="H496" s="15" t="s">
        <v>287</v>
      </c>
      <c r="I496" s="16" t="s">
        <v>716</v>
      </c>
      <c r="J496" s="76" t="str">
        <f t="shared" si="15"/>
        <v>LPNP</v>
      </c>
      <c r="K496" s="134"/>
      <c r="L496" s="80" t="s">
        <v>133</v>
      </c>
      <c r="M496" s="80" t="str">
        <f>IFERROR(IF(OR(VLOOKUP(A496,Adjudicacion!A:N,14,0)=0, VLOOKUP(A496,Adjudicacion!A:N,14,0)=""), L496, VLOOKUP(A496,Adjudicacion!A:N,14,0)), L496)</f>
        <v>Rechazado</v>
      </c>
      <c r="N496" s="83" t="s">
        <v>76</v>
      </c>
      <c r="O496" s="111">
        <v>60000000</v>
      </c>
      <c r="P496" s="98" t="s">
        <v>1870</v>
      </c>
      <c r="Q496" s="16" t="s">
        <v>78</v>
      </c>
      <c r="R496" s="137"/>
      <c r="S496" s="137"/>
      <c r="T496" s="137"/>
      <c r="U496" s="14"/>
    </row>
    <row r="497" spans="1:21" ht="16.8" x14ac:dyDescent="0.3">
      <c r="A497" s="139" t="s">
        <v>1871</v>
      </c>
      <c r="B497" s="86">
        <v>46139</v>
      </c>
      <c r="C497" s="86" t="str">
        <f t="shared" ca="1" si="14"/>
        <v>Atrasado</v>
      </c>
      <c r="D497" s="73" t="s">
        <v>141</v>
      </c>
      <c r="E497" s="16" t="s">
        <v>317</v>
      </c>
      <c r="F497" s="16" t="s">
        <v>318</v>
      </c>
      <c r="G497" s="16" t="s">
        <v>97</v>
      </c>
      <c r="H497" s="15" t="s">
        <v>309</v>
      </c>
      <c r="I497" s="16" t="s">
        <v>1353</v>
      </c>
      <c r="J497" s="76" t="str">
        <f t="shared" si="15"/>
        <v>IRP</v>
      </c>
      <c r="K497" s="134"/>
      <c r="L497" s="80" t="s">
        <v>119</v>
      </c>
      <c r="M497" s="80" t="str">
        <f>IFERROR(IF(OR(VLOOKUP(A497,Adjudicacion!A:N,14,0)=0, VLOOKUP(A497,Adjudicacion!A:N,14,0)=""), L497, VLOOKUP(A497,Adjudicacion!A:N,14,0)), L497)</f>
        <v>En Proceso</v>
      </c>
      <c r="N497" s="83" t="s">
        <v>120</v>
      </c>
      <c r="O497" s="111">
        <v>601371</v>
      </c>
      <c r="P497" s="98" t="s">
        <v>1872</v>
      </c>
      <c r="Q497" s="16" t="s">
        <v>78</v>
      </c>
      <c r="R497" s="137"/>
      <c r="S497" s="137"/>
      <c r="T497" s="137"/>
      <c r="U497" s="14"/>
    </row>
    <row r="498" spans="1:21" ht="16.8" x14ac:dyDescent="0.3">
      <c r="A498" s="139" t="s">
        <v>1873</v>
      </c>
      <c r="B498" s="86">
        <v>46139</v>
      </c>
      <c r="C498" s="86" t="str">
        <f t="shared" ca="1" si="14"/>
        <v>Atrasado</v>
      </c>
      <c r="D498" s="73" t="s">
        <v>141</v>
      </c>
      <c r="E498" s="16" t="s">
        <v>317</v>
      </c>
      <c r="F498" s="16" t="s">
        <v>318</v>
      </c>
      <c r="G498" s="16" t="s">
        <v>70</v>
      </c>
      <c r="H498" s="15" t="s">
        <v>127</v>
      </c>
      <c r="I498" s="16" t="s">
        <v>1103</v>
      </c>
      <c r="J498" s="76" t="str">
        <f t="shared" si="15"/>
        <v>LPNP</v>
      </c>
      <c r="K498" s="134"/>
      <c r="L498" s="80" t="s">
        <v>119</v>
      </c>
      <c r="M498" s="80" t="str">
        <f>IFERROR(IF(OR(VLOOKUP(A498,Adjudicacion!A:N,14,0)=0, VLOOKUP(A498,Adjudicacion!A:N,14,0)=""), L498, VLOOKUP(A498,Adjudicacion!A:N,14,0)), L498)</f>
        <v>En Proceso</v>
      </c>
      <c r="N498" s="83" t="s">
        <v>76</v>
      </c>
      <c r="O498" s="111">
        <v>48000000</v>
      </c>
      <c r="P498" s="98" t="s">
        <v>1874</v>
      </c>
      <c r="Q498" s="16" t="s">
        <v>78</v>
      </c>
      <c r="R498" s="137"/>
      <c r="S498" s="137"/>
      <c r="T498" s="137"/>
      <c r="U498" s="14"/>
    </row>
    <row r="499" spans="1:21" ht="16.8" x14ac:dyDescent="0.3">
      <c r="A499" s="139" t="s">
        <v>1875</v>
      </c>
      <c r="B499" s="86">
        <v>46139</v>
      </c>
      <c r="C499" s="86" t="str">
        <f t="shared" ca="1" si="14"/>
        <v>Atrasado</v>
      </c>
      <c r="D499" s="73" t="s">
        <v>141</v>
      </c>
      <c r="E499" s="16" t="s">
        <v>317</v>
      </c>
      <c r="F499" s="16" t="s">
        <v>318</v>
      </c>
      <c r="G499" s="16" t="s">
        <v>97</v>
      </c>
      <c r="H499" s="15" t="s">
        <v>181</v>
      </c>
      <c r="I499" s="16" t="s">
        <v>546</v>
      </c>
      <c r="J499" s="76" t="str">
        <f t="shared" si="15"/>
        <v>IRP</v>
      </c>
      <c r="K499" s="134"/>
      <c r="L499" s="80" t="s">
        <v>119</v>
      </c>
      <c r="M499" s="80" t="str">
        <f>IFERROR(IF(OR(VLOOKUP(A499,Adjudicacion!A:N,14,0)=0, VLOOKUP(A499,Adjudicacion!A:N,14,0)=""), L499, VLOOKUP(A499,Adjudicacion!A:N,14,0)), L499)</f>
        <v>En Proceso</v>
      </c>
      <c r="N499" s="83" t="s">
        <v>120</v>
      </c>
      <c r="O499" s="111">
        <v>641711</v>
      </c>
      <c r="P499" s="98" t="s">
        <v>1876</v>
      </c>
      <c r="Q499" s="16" t="s">
        <v>78</v>
      </c>
      <c r="R499" s="137"/>
      <c r="S499" s="137"/>
      <c r="T499" s="137"/>
      <c r="U499" s="14"/>
    </row>
    <row r="500" spans="1:21" ht="16.8" x14ac:dyDescent="0.3">
      <c r="A500" s="139" t="s">
        <v>1877</v>
      </c>
      <c r="B500" s="86">
        <v>46139</v>
      </c>
      <c r="C500" s="86" t="str">
        <f t="shared" ca="1" si="14"/>
        <v>Atrasado</v>
      </c>
      <c r="D500" s="73" t="s">
        <v>141</v>
      </c>
      <c r="E500" s="16" t="s">
        <v>317</v>
      </c>
      <c r="F500" s="16" t="s">
        <v>318</v>
      </c>
      <c r="G500" s="16" t="s">
        <v>70</v>
      </c>
      <c r="H500" s="15" t="s">
        <v>127</v>
      </c>
      <c r="I500" s="16" t="s">
        <v>550</v>
      </c>
      <c r="J500" s="76" t="str">
        <f t="shared" si="15"/>
        <v>LPNP</v>
      </c>
      <c r="K500" s="134"/>
      <c r="L500" s="80" t="s">
        <v>119</v>
      </c>
      <c r="M500" s="80" t="str">
        <f>IFERROR(IF(OR(VLOOKUP(A500,Adjudicacion!A:N,14,0)=0, VLOOKUP(A500,Adjudicacion!A:N,14,0)=""), L500, VLOOKUP(A500,Adjudicacion!A:N,14,0)), L500)</f>
        <v>En Proceso</v>
      </c>
      <c r="N500" s="83" t="s">
        <v>76</v>
      </c>
      <c r="O500" s="111">
        <v>12000000</v>
      </c>
      <c r="P500" s="98" t="s">
        <v>1878</v>
      </c>
      <c r="Q500" s="16" t="s">
        <v>78</v>
      </c>
      <c r="R500" s="137"/>
      <c r="S500" s="137"/>
      <c r="T500" s="137"/>
      <c r="U500" s="14"/>
    </row>
    <row r="501" spans="1:21" ht="16.8" x14ac:dyDescent="0.3">
      <c r="A501" s="139" t="s">
        <v>1879</v>
      </c>
      <c r="B501" s="86">
        <v>46139</v>
      </c>
      <c r="C501" s="86" t="str">
        <f t="shared" ca="1" si="14"/>
        <v>Atrasado</v>
      </c>
      <c r="D501" s="73" t="s">
        <v>141</v>
      </c>
      <c r="E501" s="16" t="s">
        <v>317</v>
      </c>
      <c r="F501" s="16" t="s">
        <v>318</v>
      </c>
      <c r="G501" s="16" t="s">
        <v>136</v>
      </c>
      <c r="H501" s="15" t="s">
        <v>293</v>
      </c>
      <c r="I501" s="16" t="s">
        <v>294</v>
      </c>
      <c r="J501" s="76" t="str">
        <f t="shared" si="15"/>
        <v>IRP</v>
      </c>
      <c r="K501" s="134"/>
      <c r="L501" s="80" t="s">
        <v>119</v>
      </c>
      <c r="M501" s="80" t="str">
        <f>IFERROR(IF(OR(VLOOKUP(A501,Adjudicacion!A:N,14,0)=0, VLOOKUP(A501,Adjudicacion!A:N,14,0)=""), L501, VLOOKUP(A501,Adjudicacion!A:N,14,0)), L501)</f>
        <v>En Proceso</v>
      </c>
      <c r="N501" s="83" t="s">
        <v>120</v>
      </c>
      <c r="O501" s="111">
        <v>1000000</v>
      </c>
      <c r="P501" s="98" t="s">
        <v>1880</v>
      </c>
      <c r="Q501" s="16" t="s">
        <v>78</v>
      </c>
      <c r="R501" s="137"/>
      <c r="S501" s="137"/>
      <c r="T501" s="137"/>
      <c r="U501" s="14"/>
    </row>
    <row r="502" spans="1:21" ht="16.8" x14ac:dyDescent="0.3">
      <c r="A502" s="139" t="s">
        <v>1881</v>
      </c>
      <c r="B502" s="86">
        <v>46139</v>
      </c>
      <c r="C502" s="86" t="str">
        <f t="shared" ca="1" si="14"/>
        <v>Atrasado</v>
      </c>
      <c r="D502" s="73" t="s">
        <v>141</v>
      </c>
      <c r="E502" s="16" t="s">
        <v>317</v>
      </c>
      <c r="F502" s="16" t="s">
        <v>318</v>
      </c>
      <c r="G502" s="16" t="s">
        <v>136</v>
      </c>
      <c r="H502" s="15" t="s">
        <v>168</v>
      </c>
      <c r="I502" s="16" t="s">
        <v>1882</v>
      </c>
      <c r="J502" s="76" t="str">
        <f t="shared" si="15"/>
        <v>LPNP</v>
      </c>
      <c r="K502" s="134"/>
      <c r="L502" s="80" t="s">
        <v>119</v>
      </c>
      <c r="M502" s="80" t="str">
        <f>IFERROR(IF(OR(VLOOKUP(A502,Adjudicacion!A:N,14,0)=0, VLOOKUP(A502,Adjudicacion!A:N,14,0)=""), L502, VLOOKUP(A502,Adjudicacion!A:N,14,0)), L502)</f>
        <v>En Proceso</v>
      </c>
      <c r="N502" s="83" t="s">
        <v>120</v>
      </c>
      <c r="O502" s="111">
        <v>3987223.79</v>
      </c>
      <c r="P502" s="98" t="s">
        <v>1883</v>
      </c>
      <c r="Q502" s="16" t="s">
        <v>78</v>
      </c>
      <c r="R502" s="137"/>
      <c r="S502" s="137"/>
      <c r="T502" s="137"/>
      <c r="U502" s="14"/>
    </row>
    <row r="503" spans="1:21" ht="16.8" x14ac:dyDescent="0.3">
      <c r="A503" s="139" t="s">
        <v>1884</v>
      </c>
      <c r="B503" s="86">
        <v>46139</v>
      </c>
      <c r="C503" s="86" t="str">
        <f t="shared" ca="1" si="14"/>
        <v>Concluido</v>
      </c>
      <c r="D503" s="73" t="s">
        <v>141</v>
      </c>
      <c r="E503" s="16" t="s">
        <v>317</v>
      </c>
      <c r="F503" s="16" t="s">
        <v>318</v>
      </c>
      <c r="G503" s="16" t="s">
        <v>136</v>
      </c>
      <c r="H503" s="15" t="s">
        <v>1885</v>
      </c>
      <c r="I503" s="16" t="s">
        <v>1886</v>
      </c>
      <c r="J503" s="76" t="str">
        <f t="shared" si="15"/>
        <v>CP</v>
      </c>
      <c r="K503" s="134">
        <v>23101.360000000001</v>
      </c>
      <c r="L503" s="80" t="s">
        <v>66</v>
      </c>
      <c r="M503" s="80" t="str">
        <f>IFERROR(IF(OR(VLOOKUP(A503,Adjudicacion!A:N,14,0)=0, VLOOKUP(A503,Adjudicacion!A:N,14,0)=""), L503, VLOOKUP(A503,Adjudicacion!A:N,14,0)), L503)</f>
        <v>Concluido</v>
      </c>
      <c r="N503" s="83" t="s">
        <v>120</v>
      </c>
      <c r="O503" s="111">
        <v>150000</v>
      </c>
      <c r="P503" s="98" t="s">
        <v>1888</v>
      </c>
      <c r="Q503" s="16" t="s">
        <v>78</v>
      </c>
      <c r="R503" s="137"/>
      <c r="S503" s="137"/>
      <c r="T503" s="137"/>
      <c r="U503" s="14"/>
    </row>
    <row r="504" spans="1:21" ht="16.8" x14ac:dyDescent="0.3">
      <c r="A504" s="139" t="s">
        <v>1889</v>
      </c>
      <c r="B504" s="86">
        <v>46139</v>
      </c>
      <c r="C504" s="86" t="str">
        <f t="shared" ca="1" si="14"/>
        <v>Atrasado</v>
      </c>
      <c r="D504" s="73" t="s">
        <v>141</v>
      </c>
      <c r="E504" s="16" t="s">
        <v>317</v>
      </c>
      <c r="F504" s="16" t="s">
        <v>318</v>
      </c>
      <c r="G504" s="16" t="s">
        <v>70</v>
      </c>
      <c r="H504" s="15" t="s">
        <v>127</v>
      </c>
      <c r="I504" s="16" t="s">
        <v>128</v>
      </c>
      <c r="J504" s="76" t="str">
        <f t="shared" si="15"/>
        <v>CP</v>
      </c>
      <c r="K504" s="134"/>
      <c r="L504" s="80" t="s">
        <v>119</v>
      </c>
      <c r="M504" s="80" t="str">
        <f>IFERROR(IF(OR(VLOOKUP(A504,Adjudicacion!A:N,14,0)=0, VLOOKUP(A504,Adjudicacion!A:N,14,0)=""), L504, VLOOKUP(A504,Adjudicacion!A:N,14,0)), L504)</f>
        <v>En Proceso</v>
      </c>
      <c r="N504" s="83" t="s">
        <v>76</v>
      </c>
      <c r="O504" s="111">
        <v>45000</v>
      </c>
      <c r="P504" s="98" t="s">
        <v>1890</v>
      </c>
      <c r="Q504" s="16" t="s">
        <v>78</v>
      </c>
      <c r="R504" s="137"/>
      <c r="S504" s="137"/>
      <c r="T504" s="137"/>
      <c r="U504" s="14"/>
    </row>
    <row r="505" spans="1:21" ht="16.8" x14ac:dyDescent="0.3">
      <c r="A505" s="139" t="s">
        <v>1891</v>
      </c>
      <c r="B505" s="86">
        <v>46139</v>
      </c>
      <c r="C505" s="86" t="str">
        <f t="shared" ca="1" si="14"/>
        <v>Atrasado</v>
      </c>
      <c r="D505" s="73" t="s">
        <v>141</v>
      </c>
      <c r="E505" s="16" t="s">
        <v>317</v>
      </c>
      <c r="F505" s="16" t="s">
        <v>318</v>
      </c>
      <c r="G505" s="16" t="s">
        <v>97</v>
      </c>
      <c r="H505" s="15" t="s">
        <v>632</v>
      </c>
      <c r="I505" s="16" t="s">
        <v>633</v>
      </c>
      <c r="J505" s="76" t="str">
        <f t="shared" si="15"/>
        <v>CP</v>
      </c>
      <c r="K505" s="134"/>
      <c r="L505" s="80" t="s">
        <v>119</v>
      </c>
      <c r="M505" s="80" t="str">
        <f>IFERROR(IF(OR(VLOOKUP(A505,Adjudicacion!A:N,14,0)=0, VLOOKUP(A505,Adjudicacion!A:N,14,0)=""), L505, VLOOKUP(A505,Adjudicacion!A:N,14,0)), L505)</f>
        <v>En Proceso</v>
      </c>
      <c r="N505" s="83" t="s">
        <v>120</v>
      </c>
      <c r="O505" s="111">
        <v>45000</v>
      </c>
      <c r="P505" s="98" t="s">
        <v>1892</v>
      </c>
      <c r="Q505" s="16" t="s">
        <v>78</v>
      </c>
      <c r="R505" s="137"/>
      <c r="S505" s="137"/>
      <c r="T505" s="137"/>
      <c r="U505" s="14"/>
    </row>
    <row r="506" spans="1:21" ht="16.8" x14ac:dyDescent="0.3">
      <c r="A506" s="139" t="s">
        <v>1893</v>
      </c>
      <c r="B506" s="86">
        <v>46139</v>
      </c>
      <c r="C506" s="86" t="str">
        <f t="shared" ca="1" si="14"/>
        <v>Rechazado</v>
      </c>
      <c r="D506" s="73" t="s">
        <v>141</v>
      </c>
      <c r="E506" s="16" t="s">
        <v>1036</v>
      </c>
      <c r="F506" s="16" t="s">
        <v>1037</v>
      </c>
      <c r="G506" s="16" t="s">
        <v>70</v>
      </c>
      <c r="H506" s="15" t="s">
        <v>287</v>
      </c>
      <c r="I506" s="16" t="s">
        <v>288</v>
      </c>
      <c r="J506" s="76" t="str">
        <f t="shared" si="15"/>
        <v>LPNP</v>
      </c>
      <c r="K506" s="134"/>
      <c r="L506" s="80" t="s">
        <v>133</v>
      </c>
      <c r="M506" s="80" t="str">
        <f>IFERROR(IF(OR(VLOOKUP(A506,Adjudicacion!A:N,14,0)=0, VLOOKUP(A506,Adjudicacion!A:N,14,0)=""), L506, VLOOKUP(A506,Adjudicacion!A:N,14,0)), L506)</f>
        <v>Rechazado</v>
      </c>
      <c r="N506" s="83" t="s">
        <v>76</v>
      </c>
      <c r="O506" s="111">
        <v>40000000</v>
      </c>
      <c r="P506" s="98" t="s">
        <v>1894</v>
      </c>
      <c r="Q506" s="16" t="s">
        <v>78</v>
      </c>
      <c r="R506" s="137"/>
      <c r="S506" s="137"/>
      <c r="T506" s="137"/>
      <c r="U506" s="14"/>
    </row>
    <row r="507" spans="1:21" ht="16.8" x14ac:dyDescent="0.3">
      <c r="A507" s="139" t="s">
        <v>1895</v>
      </c>
      <c r="B507" s="86">
        <v>46139</v>
      </c>
      <c r="C507" s="86" t="str">
        <f t="shared" ca="1" si="14"/>
        <v>Concluido</v>
      </c>
      <c r="D507" s="73" t="s">
        <v>141</v>
      </c>
      <c r="E507" s="16" t="s">
        <v>317</v>
      </c>
      <c r="F507" s="16" t="s">
        <v>318</v>
      </c>
      <c r="G507" s="16" t="s">
        <v>97</v>
      </c>
      <c r="H507" s="15" t="s">
        <v>632</v>
      </c>
      <c r="I507" s="16" t="s">
        <v>643</v>
      </c>
      <c r="J507" s="76" t="str">
        <f t="shared" si="15"/>
        <v>CP</v>
      </c>
      <c r="K507" s="134">
        <v>2217.5</v>
      </c>
      <c r="L507" s="80" t="s">
        <v>66</v>
      </c>
      <c r="M507" s="80" t="str">
        <f>IFERROR(IF(OR(VLOOKUP(A507,Adjudicacion!A:N,14,0)=0, VLOOKUP(A507,Adjudicacion!A:N,14,0)=""), L507, VLOOKUP(A507,Adjudicacion!A:N,14,0)), L507)</f>
        <v>Concluido</v>
      </c>
      <c r="N507" s="83" t="s">
        <v>120</v>
      </c>
      <c r="O507" s="111">
        <v>130000</v>
      </c>
      <c r="P507" s="98" t="s">
        <v>1897</v>
      </c>
      <c r="Q507" s="16" t="s">
        <v>78</v>
      </c>
      <c r="R507" s="137"/>
      <c r="S507" s="137"/>
      <c r="T507" s="137"/>
      <c r="U507" s="14"/>
    </row>
    <row r="508" spans="1:21" ht="16.8" x14ac:dyDescent="0.3">
      <c r="A508" s="139" t="s">
        <v>1898</v>
      </c>
      <c r="B508" s="86">
        <v>46139</v>
      </c>
      <c r="C508" s="86" t="str">
        <f t="shared" ca="1" si="14"/>
        <v>Rechazado</v>
      </c>
      <c r="D508" s="73" t="s">
        <v>141</v>
      </c>
      <c r="E508" s="16" t="s">
        <v>346</v>
      </c>
      <c r="F508" s="16" t="s">
        <v>1899</v>
      </c>
      <c r="G508" s="16" t="s">
        <v>136</v>
      </c>
      <c r="H508" s="15" t="s">
        <v>610</v>
      </c>
      <c r="I508" s="16" t="s">
        <v>611</v>
      </c>
      <c r="J508" s="76" t="str">
        <f t="shared" si="15"/>
        <v>LPNP</v>
      </c>
      <c r="K508" s="134"/>
      <c r="L508" s="80" t="s">
        <v>133</v>
      </c>
      <c r="M508" s="80" t="str">
        <f>IFERROR(IF(OR(VLOOKUP(A508,Adjudicacion!A:N,14,0)=0, VLOOKUP(A508,Adjudicacion!A:N,14,0)=""), L508, VLOOKUP(A508,Adjudicacion!A:N,14,0)), L508)</f>
        <v>Rechazado</v>
      </c>
      <c r="N508" s="83" t="s">
        <v>120</v>
      </c>
      <c r="O508" s="111">
        <v>1890001.15</v>
      </c>
      <c r="P508" s="98" t="s">
        <v>1900</v>
      </c>
      <c r="Q508" s="16" t="s">
        <v>78</v>
      </c>
      <c r="R508" s="137"/>
      <c r="S508" s="137"/>
      <c r="T508" s="137"/>
      <c r="U508" s="14"/>
    </row>
    <row r="509" spans="1:21" ht="16.8" x14ac:dyDescent="0.3">
      <c r="A509" s="139" t="s">
        <v>1901</v>
      </c>
      <c r="B509" s="86">
        <v>46140</v>
      </c>
      <c r="C509" s="86" t="str">
        <f t="shared" ca="1" si="14"/>
        <v>Atrasado</v>
      </c>
      <c r="D509" s="73" t="s">
        <v>141</v>
      </c>
      <c r="E509" s="16" t="s">
        <v>587</v>
      </c>
      <c r="F509" s="16" t="s">
        <v>215</v>
      </c>
      <c r="G509" s="16" t="s">
        <v>97</v>
      </c>
      <c r="H509" s="15" t="s">
        <v>302</v>
      </c>
      <c r="I509" s="16" t="s">
        <v>306</v>
      </c>
      <c r="J509" s="76" t="str">
        <f t="shared" si="15"/>
        <v>CP</v>
      </c>
      <c r="K509" s="134"/>
      <c r="L509" s="80" t="s">
        <v>119</v>
      </c>
      <c r="M509" s="80" t="str">
        <f>IFERROR(IF(OR(VLOOKUP(A509,Adjudicacion!A:N,14,0)=0, VLOOKUP(A509,Adjudicacion!A:N,14,0)=""), L509, VLOOKUP(A509,Adjudicacion!A:N,14,0)), L509)</f>
        <v>En Proceso</v>
      </c>
      <c r="N509" s="83" t="s">
        <v>120</v>
      </c>
      <c r="O509" s="111">
        <v>329000</v>
      </c>
      <c r="P509" s="98" t="s">
        <v>1902</v>
      </c>
      <c r="Q509" s="16" t="s">
        <v>78</v>
      </c>
      <c r="R509" s="137"/>
      <c r="S509" s="137"/>
      <c r="T509" s="137"/>
      <c r="U509" s="14"/>
    </row>
    <row r="510" spans="1:21" ht="16.8" x14ac:dyDescent="0.3">
      <c r="A510" s="139" t="s">
        <v>1903</v>
      </c>
      <c r="B510" s="86">
        <v>46140</v>
      </c>
      <c r="C510" s="86" t="str">
        <f t="shared" ca="1" si="14"/>
        <v>Atrasado</v>
      </c>
      <c r="D510" s="73" t="s">
        <v>141</v>
      </c>
      <c r="E510" s="16" t="s">
        <v>587</v>
      </c>
      <c r="F510" s="16" t="s">
        <v>215</v>
      </c>
      <c r="G510" s="16" t="s">
        <v>97</v>
      </c>
      <c r="H510" s="15" t="s">
        <v>116</v>
      </c>
      <c r="I510" s="16" t="s">
        <v>765</v>
      </c>
      <c r="J510" s="76" t="str">
        <f t="shared" si="15"/>
        <v>LPNP</v>
      </c>
      <c r="K510" s="134"/>
      <c r="L510" s="80" t="s">
        <v>119</v>
      </c>
      <c r="M510" s="80" t="str">
        <f>IFERROR(IF(OR(VLOOKUP(A510,Adjudicacion!A:N,14,0)=0, VLOOKUP(A510,Adjudicacion!A:N,14,0)=""), L510, VLOOKUP(A510,Adjudicacion!A:N,14,0)), L510)</f>
        <v>En Proceso</v>
      </c>
      <c r="N510" s="83" t="s">
        <v>120</v>
      </c>
      <c r="O510" s="111">
        <v>2590886.2200000002</v>
      </c>
      <c r="P510" s="98" t="s">
        <v>1904</v>
      </c>
      <c r="Q510" s="16" t="s">
        <v>78</v>
      </c>
      <c r="R510" s="137"/>
      <c r="S510" s="137"/>
      <c r="T510" s="137"/>
      <c r="U510" s="14"/>
    </row>
    <row r="511" spans="1:21" ht="16.8" x14ac:dyDescent="0.3">
      <c r="A511" s="139" t="s">
        <v>1905</v>
      </c>
      <c r="B511" s="86">
        <v>46140</v>
      </c>
      <c r="C511" s="86" t="str">
        <f t="shared" ca="1" si="14"/>
        <v>Atrasado</v>
      </c>
      <c r="D511" s="73" t="s">
        <v>141</v>
      </c>
      <c r="E511" s="16" t="s">
        <v>587</v>
      </c>
      <c r="F511" s="16" t="s">
        <v>215</v>
      </c>
      <c r="G511" s="16" t="s">
        <v>97</v>
      </c>
      <c r="H511" s="15" t="s">
        <v>116</v>
      </c>
      <c r="I511" s="16" t="s">
        <v>765</v>
      </c>
      <c r="J511" s="76" t="str">
        <f t="shared" si="15"/>
        <v>LPNP</v>
      </c>
      <c r="K511" s="134"/>
      <c r="L511" s="80" t="s">
        <v>119</v>
      </c>
      <c r="M511" s="80" t="str">
        <f>IFERROR(IF(OR(VLOOKUP(A511,Adjudicacion!A:N,14,0)=0, VLOOKUP(A511,Adjudicacion!A:N,14,0)=""), L511, VLOOKUP(A511,Adjudicacion!A:N,14,0)), L511)</f>
        <v>En Proceso</v>
      </c>
      <c r="N511" s="83" t="s">
        <v>120</v>
      </c>
      <c r="O511" s="111">
        <v>2590886.2200000002</v>
      </c>
      <c r="P511" s="98" t="s">
        <v>1906</v>
      </c>
      <c r="Q511" s="16" t="s">
        <v>78</v>
      </c>
      <c r="R511" s="137"/>
      <c r="S511" s="137"/>
      <c r="T511" s="137"/>
      <c r="U511" s="14"/>
    </row>
    <row r="512" spans="1:21" ht="16.8" x14ac:dyDescent="0.3">
      <c r="A512" s="139" t="s">
        <v>1907</v>
      </c>
      <c r="B512" s="86">
        <v>46140</v>
      </c>
      <c r="C512" s="86" t="str">
        <f t="shared" ca="1" si="14"/>
        <v>Atrasado</v>
      </c>
      <c r="D512" s="73" t="s">
        <v>141</v>
      </c>
      <c r="E512" s="16" t="s">
        <v>587</v>
      </c>
      <c r="F512" s="16" t="s">
        <v>215</v>
      </c>
      <c r="G512" s="16" t="s">
        <v>97</v>
      </c>
      <c r="H512" s="15" t="s">
        <v>116</v>
      </c>
      <c r="I512" s="16" t="s">
        <v>117</v>
      </c>
      <c r="J512" s="76" t="str">
        <f t="shared" si="15"/>
        <v>LPNP</v>
      </c>
      <c r="K512" s="134"/>
      <c r="L512" s="80" t="s">
        <v>119</v>
      </c>
      <c r="M512" s="80" t="str">
        <f>IFERROR(IF(OR(VLOOKUP(A512,Adjudicacion!A:N,14,0)=0, VLOOKUP(A512,Adjudicacion!A:N,14,0)=""), L512, VLOOKUP(A512,Adjudicacion!A:N,14,0)), L512)</f>
        <v>En Proceso</v>
      </c>
      <c r="N512" s="83" t="s">
        <v>120</v>
      </c>
      <c r="O512" s="111">
        <v>3134502.64</v>
      </c>
      <c r="P512" s="98" t="s">
        <v>1908</v>
      </c>
      <c r="Q512" s="16" t="s">
        <v>78</v>
      </c>
      <c r="R512" s="137"/>
      <c r="S512" s="137"/>
      <c r="T512" s="137"/>
      <c r="U512" s="14"/>
    </row>
    <row r="513" spans="1:21" ht="16.8" x14ac:dyDescent="0.3">
      <c r="A513" s="139" t="s">
        <v>1909</v>
      </c>
      <c r="B513" s="86">
        <v>46140</v>
      </c>
      <c r="C513" s="86" t="str">
        <f t="shared" ca="1" si="14"/>
        <v>Atrasado</v>
      </c>
      <c r="D513" s="73" t="s">
        <v>141</v>
      </c>
      <c r="E513" s="16" t="s">
        <v>134</v>
      </c>
      <c r="F513" s="16" t="s">
        <v>1309</v>
      </c>
      <c r="G513" s="16" t="s">
        <v>70</v>
      </c>
      <c r="H513" s="15" t="s">
        <v>216</v>
      </c>
      <c r="I513" s="16" t="s">
        <v>1312</v>
      </c>
      <c r="J513" s="76" t="str">
        <f t="shared" si="15"/>
        <v>IRP</v>
      </c>
      <c r="K513" s="134"/>
      <c r="L513" s="80" t="s">
        <v>119</v>
      </c>
      <c r="M513" s="80" t="str">
        <f>IFERROR(IF(OR(VLOOKUP(A513,Adjudicacion!A:N,14,0)=0, VLOOKUP(A513,Adjudicacion!A:N,14,0)=""), L513, VLOOKUP(A513,Adjudicacion!A:N,14,0)), L513)</f>
        <v>En Proceso</v>
      </c>
      <c r="N513" s="83" t="s">
        <v>76</v>
      </c>
      <c r="O513" s="111">
        <v>1500000</v>
      </c>
      <c r="P513" s="98" t="s">
        <v>1910</v>
      </c>
      <c r="Q513" s="16" t="s">
        <v>78</v>
      </c>
      <c r="R513" s="137"/>
      <c r="S513" s="137"/>
      <c r="T513" s="137"/>
      <c r="U513" s="14"/>
    </row>
    <row r="514" spans="1:21" ht="16.8" x14ac:dyDescent="0.3">
      <c r="A514" s="139" t="s">
        <v>1911</v>
      </c>
      <c r="B514" s="86">
        <v>46140</v>
      </c>
      <c r="C514" s="86" t="str">
        <f t="shared" ca="1" si="14"/>
        <v>Atrasado</v>
      </c>
      <c r="D514" s="73" t="s">
        <v>141</v>
      </c>
      <c r="E514" s="16" t="s">
        <v>134</v>
      </c>
      <c r="F514" s="16" t="s">
        <v>1309</v>
      </c>
      <c r="G514" s="16" t="s">
        <v>70</v>
      </c>
      <c r="H514" s="15" t="s">
        <v>319</v>
      </c>
      <c r="I514" s="16" t="s">
        <v>579</v>
      </c>
      <c r="J514" s="76" t="str">
        <f t="shared" si="15"/>
        <v>LPNP</v>
      </c>
      <c r="K514" s="134"/>
      <c r="L514" s="80" t="s">
        <v>119</v>
      </c>
      <c r="M514" s="80" t="str">
        <f>IFERROR(IF(OR(VLOOKUP(A514,Adjudicacion!A:N,14,0)=0, VLOOKUP(A514,Adjudicacion!A:N,14,0)=""), L514, VLOOKUP(A514,Adjudicacion!A:N,14,0)), L514)</f>
        <v>En Proceso</v>
      </c>
      <c r="N514" s="83" t="s">
        <v>76</v>
      </c>
      <c r="O514" s="111">
        <v>12698000</v>
      </c>
      <c r="P514" s="98" t="s">
        <v>1912</v>
      </c>
      <c r="Q514" s="16" t="s">
        <v>78</v>
      </c>
      <c r="R514" s="137"/>
      <c r="S514" s="137"/>
      <c r="T514" s="137"/>
      <c r="U514" s="14"/>
    </row>
    <row r="515" spans="1:21" ht="16.8" x14ac:dyDescent="0.3">
      <c r="A515" s="139" t="s">
        <v>1913</v>
      </c>
      <c r="B515" s="86">
        <v>46140</v>
      </c>
      <c r="C515" s="86" t="str">
        <f t="shared" ref="C515:C578" ca="1" si="16">IF(L515="Rechazado", "Rechazado", IF(L515="Concluido", "Concluido", IF(AND(L515="En Proceso", TODAY()&lt;=WORKDAY(B515,15)), "En Tiempo", IF(L515="En Proceso", "Atrasado", ""))))</f>
        <v>Atrasado</v>
      </c>
      <c r="D515" s="73" t="s">
        <v>141</v>
      </c>
      <c r="E515" s="16" t="s">
        <v>134</v>
      </c>
      <c r="F515" s="16" t="s">
        <v>1309</v>
      </c>
      <c r="G515" s="16" t="s">
        <v>136</v>
      </c>
      <c r="H515" s="15" t="s">
        <v>168</v>
      </c>
      <c r="I515" s="16" t="s">
        <v>647</v>
      </c>
      <c r="J515" s="76" t="str">
        <f t="shared" ref="J515:J578" si="17">IF(O515="","",
IFERROR(
IF(VALUE(SUBSTITUTE(SUBSTITUTE(TRIM(O515),"$",""),",",""))&lt;=0,"",
IF(VALUE(SUBSTITUTE(SUBSTITUTE(TRIM(O515),"$",""),",",""))&lt;=580000,"CP",
IF(VALUE(SUBSTITUTE(SUBSTITUTE(TRIM(O515),"$",""),",",""))&lt;=1740000,"IRP","LPNP"))),
""))</f>
        <v>LPNP</v>
      </c>
      <c r="K515" s="134"/>
      <c r="L515" s="80" t="s">
        <v>119</v>
      </c>
      <c r="M515" s="80" t="str">
        <f>IFERROR(IF(OR(VLOOKUP(A515,Adjudicacion!A:N,14,0)=0, VLOOKUP(A515,Adjudicacion!A:N,14,0)=""), L515, VLOOKUP(A515,Adjudicacion!A:N,14,0)), L515)</f>
        <v>En Proceso</v>
      </c>
      <c r="N515" s="83" t="s">
        <v>76</v>
      </c>
      <c r="O515" s="111">
        <v>36888000</v>
      </c>
      <c r="P515" s="98" t="s">
        <v>1914</v>
      </c>
      <c r="Q515" s="16" t="s">
        <v>78</v>
      </c>
      <c r="R515" s="137"/>
      <c r="S515" s="137"/>
      <c r="T515" s="137"/>
      <c r="U515" s="14"/>
    </row>
    <row r="516" spans="1:21" ht="16.8" x14ac:dyDescent="0.3">
      <c r="A516" s="139" t="s">
        <v>1915</v>
      </c>
      <c r="B516" s="86">
        <v>46140</v>
      </c>
      <c r="C516" s="86" t="str">
        <f t="shared" ca="1" si="16"/>
        <v>Atrasado</v>
      </c>
      <c r="D516" s="73" t="s">
        <v>141</v>
      </c>
      <c r="E516" s="16" t="s">
        <v>134</v>
      </c>
      <c r="F516" s="16" t="s">
        <v>1309</v>
      </c>
      <c r="G516" s="16" t="s">
        <v>70</v>
      </c>
      <c r="H516" s="15" t="s">
        <v>127</v>
      </c>
      <c r="I516" s="16" t="s">
        <v>235</v>
      </c>
      <c r="J516" s="76" t="str">
        <f t="shared" si="17"/>
        <v>IRP</v>
      </c>
      <c r="K516" s="134"/>
      <c r="L516" s="80" t="s">
        <v>119</v>
      </c>
      <c r="M516" s="80" t="str">
        <f>IFERROR(IF(OR(VLOOKUP(A516,Adjudicacion!A:N,14,0)=0, VLOOKUP(A516,Adjudicacion!A:N,14,0)=""), L516, VLOOKUP(A516,Adjudicacion!A:N,14,0)), L516)</f>
        <v>En Proceso</v>
      </c>
      <c r="N516" s="83" t="s">
        <v>76</v>
      </c>
      <c r="O516" s="111">
        <v>1740000</v>
      </c>
      <c r="P516" s="98" t="s">
        <v>1916</v>
      </c>
      <c r="Q516" s="16" t="s">
        <v>78</v>
      </c>
      <c r="R516" s="137"/>
      <c r="S516" s="137"/>
      <c r="T516" s="137"/>
      <c r="U516" s="14"/>
    </row>
    <row r="517" spans="1:21" ht="16.8" x14ac:dyDescent="0.3">
      <c r="A517" s="139" t="s">
        <v>1917</v>
      </c>
      <c r="B517" s="86">
        <v>46140</v>
      </c>
      <c r="C517" s="86" t="str">
        <f t="shared" ca="1" si="16"/>
        <v>Atrasado</v>
      </c>
      <c r="D517" s="73" t="s">
        <v>141</v>
      </c>
      <c r="E517" s="16" t="s">
        <v>134</v>
      </c>
      <c r="F517" s="16" t="s">
        <v>1309</v>
      </c>
      <c r="G517" s="16" t="s">
        <v>70</v>
      </c>
      <c r="H517" s="15" t="s">
        <v>127</v>
      </c>
      <c r="I517" s="16" t="s">
        <v>389</v>
      </c>
      <c r="J517" s="76" t="str">
        <f t="shared" si="17"/>
        <v>CP</v>
      </c>
      <c r="K517" s="134"/>
      <c r="L517" s="80" t="s">
        <v>119</v>
      </c>
      <c r="M517" s="80" t="str">
        <f>IFERROR(IF(OR(VLOOKUP(A517,Adjudicacion!A:N,14,0)=0, VLOOKUP(A517,Adjudicacion!A:N,14,0)=""), L517, VLOOKUP(A517,Adjudicacion!A:N,14,0)), L517)</f>
        <v>En Proceso</v>
      </c>
      <c r="N517" s="83" t="s">
        <v>76</v>
      </c>
      <c r="O517" s="111">
        <v>536117</v>
      </c>
      <c r="P517" s="98" t="s">
        <v>1918</v>
      </c>
      <c r="Q517" s="16" t="s">
        <v>78</v>
      </c>
      <c r="R517" s="137"/>
      <c r="S517" s="137"/>
      <c r="T517" s="137"/>
      <c r="U517" s="14"/>
    </row>
    <row r="518" spans="1:21" ht="16.8" x14ac:dyDescent="0.3">
      <c r="A518" s="139" t="s">
        <v>1919</v>
      </c>
      <c r="B518" s="86">
        <v>46140</v>
      </c>
      <c r="C518" s="86" t="str">
        <f t="shared" ca="1" si="16"/>
        <v>Rechazado</v>
      </c>
      <c r="D518" s="73" t="s">
        <v>141</v>
      </c>
      <c r="E518" s="16" t="s">
        <v>134</v>
      </c>
      <c r="F518" s="16" t="s">
        <v>1309</v>
      </c>
      <c r="G518" s="16" t="s">
        <v>70</v>
      </c>
      <c r="H518" s="15" t="s">
        <v>216</v>
      </c>
      <c r="I518" s="16" t="s">
        <v>1323</v>
      </c>
      <c r="J518" s="76" t="str">
        <f t="shared" si="17"/>
        <v>LPNP</v>
      </c>
      <c r="K518" s="134"/>
      <c r="L518" s="80" t="s">
        <v>133</v>
      </c>
      <c r="M518" s="80" t="str">
        <f>IFERROR(IF(OR(VLOOKUP(A518,Adjudicacion!A:N,14,0)=0, VLOOKUP(A518,Adjudicacion!A:N,14,0)=""), L518, VLOOKUP(A518,Adjudicacion!A:N,14,0)), L518)</f>
        <v>Rechazado</v>
      </c>
      <c r="N518" s="83" t="s">
        <v>76</v>
      </c>
      <c r="O518" s="111">
        <v>10324000</v>
      </c>
      <c r="P518" s="98" t="s">
        <v>1920</v>
      </c>
      <c r="Q518" s="16" t="s">
        <v>78</v>
      </c>
      <c r="R518" s="137"/>
      <c r="S518" s="137"/>
      <c r="T518" s="137"/>
      <c r="U518" s="14"/>
    </row>
    <row r="519" spans="1:21" ht="16.8" x14ac:dyDescent="0.3">
      <c r="A519" s="139" t="s">
        <v>1921</v>
      </c>
      <c r="B519" s="86">
        <v>46140</v>
      </c>
      <c r="C519" s="86" t="str">
        <f t="shared" ca="1" si="16"/>
        <v>Atrasado</v>
      </c>
      <c r="D519" s="73" t="s">
        <v>141</v>
      </c>
      <c r="E519" s="16" t="s">
        <v>317</v>
      </c>
      <c r="F519" s="16" t="s">
        <v>318</v>
      </c>
      <c r="G519" s="16" t="s">
        <v>97</v>
      </c>
      <c r="H519" s="15" t="s">
        <v>632</v>
      </c>
      <c r="I519" s="16" t="s">
        <v>643</v>
      </c>
      <c r="J519" s="76" t="str">
        <f t="shared" si="17"/>
        <v>LPNP</v>
      </c>
      <c r="K519" s="134"/>
      <c r="L519" s="80" t="s">
        <v>119</v>
      </c>
      <c r="M519" s="80" t="str">
        <f>IFERROR(IF(OR(VLOOKUP(A519,Adjudicacion!A:N,14,0)=0, VLOOKUP(A519,Adjudicacion!A:N,14,0)=""), L519, VLOOKUP(A519,Adjudicacion!A:N,14,0)), L519)</f>
        <v>En Proceso</v>
      </c>
      <c r="N519" s="83" t="s">
        <v>120</v>
      </c>
      <c r="O519" s="111">
        <v>19500000</v>
      </c>
      <c r="P519" s="98" t="s">
        <v>1922</v>
      </c>
      <c r="Q519" s="16" t="s">
        <v>78</v>
      </c>
      <c r="R519" s="137"/>
      <c r="S519" s="137"/>
      <c r="T519" s="137"/>
      <c r="U519" s="14"/>
    </row>
    <row r="520" spans="1:21" ht="16.8" x14ac:dyDescent="0.3">
      <c r="A520" s="139" t="s">
        <v>1923</v>
      </c>
      <c r="B520" s="86">
        <v>46140</v>
      </c>
      <c r="C520" s="86" t="str">
        <f t="shared" ca="1" si="16"/>
        <v>Atrasado</v>
      </c>
      <c r="D520" s="73" t="s">
        <v>141</v>
      </c>
      <c r="E520" s="16" t="s">
        <v>166</v>
      </c>
      <c r="F520" s="16" t="s">
        <v>167</v>
      </c>
      <c r="G520" s="16" t="s">
        <v>136</v>
      </c>
      <c r="H520" s="15" t="s">
        <v>168</v>
      </c>
      <c r="I520" s="16" t="s">
        <v>829</v>
      </c>
      <c r="J520" s="76" t="str">
        <f t="shared" si="17"/>
        <v>IRP</v>
      </c>
      <c r="K520" s="134"/>
      <c r="L520" s="80" t="s">
        <v>119</v>
      </c>
      <c r="M520" s="80" t="str">
        <f>IFERROR(IF(OR(VLOOKUP(A520,Adjudicacion!A:N,14,0)=0, VLOOKUP(A520,Adjudicacion!A:N,14,0)=""), L520, VLOOKUP(A520,Adjudicacion!A:N,14,0)), L520)</f>
        <v>En Proceso</v>
      </c>
      <c r="N520" s="83" t="s">
        <v>120</v>
      </c>
      <c r="O520" s="111">
        <v>1500000</v>
      </c>
      <c r="P520" s="98" t="s">
        <v>1924</v>
      </c>
      <c r="Q520" s="16" t="s">
        <v>78</v>
      </c>
      <c r="R520" s="137"/>
      <c r="S520" s="137"/>
      <c r="T520" s="137"/>
      <c r="U520" s="14"/>
    </row>
    <row r="521" spans="1:21" ht="16.8" x14ac:dyDescent="0.3">
      <c r="A521" s="139" t="s">
        <v>1925</v>
      </c>
      <c r="B521" s="86">
        <v>46140</v>
      </c>
      <c r="C521" s="86" t="str">
        <f t="shared" ca="1" si="16"/>
        <v>Rechazado</v>
      </c>
      <c r="D521" s="73" t="s">
        <v>141</v>
      </c>
      <c r="E521" s="16" t="s">
        <v>317</v>
      </c>
      <c r="F521" s="16" t="s">
        <v>318</v>
      </c>
      <c r="G521" s="16" t="s">
        <v>97</v>
      </c>
      <c r="H521" s="15" t="s">
        <v>302</v>
      </c>
      <c r="I521" s="16" t="s">
        <v>303</v>
      </c>
      <c r="J521" s="76" t="str">
        <f t="shared" si="17"/>
        <v>IRP</v>
      </c>
      <c r="K521" s="134"/>
      <c r="L521" s="80" t="s">
        <v>133</v>
      </c>
      <c r="M521" s="80" t="str">
        <f>IFERROR(IF(OR(VLOOKUP(A521,Adjudicacion!A:N,14,0)=0, VLOOKUP(A521,Adjudicacion!A:N,14,0)=""), L521, VLOOKUP(A521,Adjudicacion!A:N,14,0)), L521)</f>
        <v>Rechazado</v>
      </c>
      <c r="N521" s="83" t="s">
        <v>120</v>
      </c>
      <c r="O521" s="111">
        <v>688500</v>
      </c>
      <c r="P521" s="98" t="s">
        <v>1926</v>
      </c>
      <c r="Q521" s="16" t="s">
        <v>78</v>
      </c>
      <c r="R521" s="137"/>
      <c r="S521" s="137"/>
      <c r="T521" s="137"/>
      <c r="U521" s="14"/>
    </row>
    <row r="522" spans="1:21" ht="16.8" x14ac:dyDescent="0.3">
      <c r="A522" s="139" t="s">
        <v>1927</v>
      </c>
      <c r="B522" s="86">
        <v>46140</v>
      </c>
      <c r="C522" s="86" t="str">
        <f t="shared" ca="1" si="16"/>
        <v>Atrasado</v>
      </c>
      <c r="D522" s="73" t="s">
        <v>141</v>
      </c>
      <c r="E522" s="16" t="s">
        <v>317</v>
      </c>
      <c r="F522" s="16" t="s">
        <v>318</v>
      </c>
      <c r="G522" s="16" t="s">
        <v>70</v>
      </c>
      <c r="H522" s="15" t="s">
        <v>127</v>
      </c>
      <c r="I522" s="16" t="s">
        <v>389</v>
      </c>
      <c r="J522" s="76" t="str">
        <f t="shared" si="17"/>
        <v>IRP</v>
      </c>
      <c r="K522" s="134"/>
      <c r="L522" s="80" t="s">
        <v>119</v>
      </c>
      <c r="M522" s="80" t="str">
        <f>IFERROR(IF(OR(VLOOKUP(A522,Adjudicacion!A:N,14,0)=0, VLOOKUP(A522,Adjudicacion!A:N,14,0)=""), L522, VLOOKUP(A522,Adjudicacion!A:N,14,0)), L522)</f>
        <v>En Proceso</v>
      </c>
      <c r="N522" s="83" t="s">
        <v>76</v>
      </c>
      <c r="O522" s="111">
        <v>1100588</v>
      </c>
      <c r="P522" s="98" t="s">
        <v>1928</v>
      </c>
      <c r="Q522" s="16" t="s">
        <v>78</v>
      </c>
      <c r="R522" s="137"/>
      <c r="S522" s="137"/>
      <c r="T522" s="137"/>
      <c r="U522" s="14"/>
    </row>
    <row r="523" spans="1:21" ht="16.8" x14ac:dyDescent="0.3">
      <c r="A523" s="139" t="s">
        <v>1929</v>
      </c>
      <c r="B523" s="86">
        <v>46140</v>
      </c>
      <c r="C523" s="86" t="str">
        <f t="shared" ca="1" si="16"/>
        <v>Atrasado</v>
      </c>
      <c r="D523" s="73" t="s">
        <v>141</v>
      </c>
      <c r="E523" s="16" t="s">
        <v>317</v>
      </c>
      <c r="F523" s="16" t="s">
        <v>318</v>
      </c>
      <c r="G523" s="16" t="s">
        <v>97</v>
      </c>
      <c r="H523" s="15" t="s">
        <v>632</v>
      </c>
      <c r="I523" s="16" t="s">
        <v>1930</v>
      </c>
      <c r="J523" s="76" t="str">
        <f t="shared" si="17"/>
        <v>CP</v>
      </c>
      <c r="K523" s="134"/>
      <c r="L523" s="80" t="s">
        <v>119</v>
      </c>
      <c r="M523" s="80" t="str">
        <f>IFERROR(IF(OR(VLOOKUP(A523,Adjudicacion!A:N,14,0)=0, VLOOKUP(A523,Adjudicacion!A:N,14,0)=""), L523, VLOOKUP(A523,Adjudicacion!A:N,14,0)), L523)</f>
        <v>En Proceso</v>
      </c>
      <c r="N523" s="83" t="s">
        <v>120</v>
      </c>
      <c r="O523" s="111">
        <v>88952</v>
      </c>
      <c r="P523" s="98" t="s">
        <v>1931</v>
      </c>
      <c r="Q523" s="16" t="s">
        <v>78</v>
      </c>
      <c r="R523" s="137"/>
      <c r="S523" s="137"/>
      <c r="T523" s="137"/>
      <c r="U523" s="14"/>
    </row>
    <row r="524" spans="1:21" ht="16.8" x14ac:dyDescent="0.3">
      <c r="A524" s="139" t="s">
        <v>1932</v>
      </c>
      <c r="B524" s="86">
        <v>46140</v>
      </c>
      <c r="C524" s="86" t="str">
        <f t="shared" ca="1" si="16"/>
        <v>Atrasado</v>
      </c>
      <c r="D524" s="73" t="s">
        <v>141</v>
      </c>
      <c r="E524" s="16" t="s">
        <v>317</v>
      </c>
      <c r="F524" s="16" t="s">
        <v>318</v>
      </c>
      <c r="G524" s="16" t="s">
        <v>97</v>
      </c>
      <c r="H524" s="15" t="s">
        <v>181</v>
      </c>
      <c r="I524" s="16" t="s">
        <v>742</v>
      </c>
      <c r="J524" s="76" t="str">
        <f t="shared" si="17"/>
        <v>CP</v>
      </c>
      <c r="K524" s="134"/>
      <c r="L524" s="80" t="s">
        <v>119</v>
      </c>
      <c r="M524" s="80" t="str">
        <f>IFERROR(IF(OR(VLOOKUP(A524,Adjudicacion!A:N,14,0)=0, VLOOKUP(A524,Adjudicacion!A:N,14,0)=""), L524, VLOOKUP(A524,Adjudicacion!A:N,14,0)), L524)</f>
        <v>En Proceso</v>
      </c>
      <c r="N524" s="83" t="s">
        <v>120</v>
      </c>
      <c r="O524" s="111">
        <v>332560</v>
      </c>
      <c r="P524" s="167" t="s">
        <v>1933</v>
      </c>
      <c r="Q524" s="16" t="s">
        <v>78</v>
      </c>
      <c r="R524" s="137"/>
      <c r="S524" s="137"/>
      <c r="T524" s="137"/>
      <c r="U524" s="14"/>
    </row>
    <row r="525" spans="1:21" ht="16.8" x14ac:dyDescent="0.3">
      <c r="A525" s="139" t="s">
        <v>1934</v>
      </c>
      <c r="B525" s="86">
        <v>46140</v>
      </c>
      <c r="C525" s="86" t="str">
        <f t="shared" ca="1" si="16"/>
        <v>Atrasado</v>
      </c>
      <c r="D525" s="73" t="s">
        <v>141</v>
      </c>
      <c r="E525" s="16" t="s">
        <v>317</v>
      </c>
      <c r="F525" s="16" t="s">
        <v>318</v>
      </c>
      <c r="G525" s="16" t="s">
        <v>97</v>
      </c>
      <c r="H525" s="15" t="s">
        <v>632</v>
      </c>
      <c r="I525" s="16" t="s">
        <v>1056</v>
      </c>
      <c r="J525" s="76" t="str">
        <f t="shared" si="17"/>
        <v>IRP</v>
      </c>
      <c r="K525" s="134"/>
      <c r="L525" s="80" t="s">
        <v>119</v>
      </c>
      <c r="M525" s="80" t="str">
        <f>IFERROR(IF(OR(VLOOKUP(A525,Adjudicacion!A:N,14,0)=0, VLOOKUP(A525,Adjudicacion!A:N,14,0)=""), L525, VLOOKUP(A525,Adjudicacion!A:N,14,0)), L525)</f>
        <v>En Proceso</v>
      </c>
      <c r="N525" s="83" t="s">
        <v>120</v>
      </c>
      <c r="O525" s="111">
        <v>787345</v>
      </c>
      <c r="P525" s="98" t="s">
        <v>1935</v>
      </c>
      <c r="Q525" s="16" t="s">
        <v>78</v>
      </c>
      <c r="R525" s="137"/>
      <c r="S525" s="137"/>
      <c r="T525" s="137"/>
      <c r="U525" s="14"/>
    </row>
    <row r="526" spans="1:21" ht="16.8" x14ac:dyDescent="0.3">
      <c r="A526" s="139" t="s">
        <v>1936</v>
      </c>
      <c r="B526" s="86">
        <v>46141</v>
      </c>
      <c r="C526" s="86" t="str">
        <f t="shared" ca="1" si="16"/>
        <v>Atrasado</v>
      </c>
      <c r="D526" s="73" t="s">
        <v>141</v>
      </c>
      <c r="E526" s="16" t="s">
        <v>587</v>
      </c>
      <c r="F526" s="16" t="s">
        <v>215</v>
      </c>
      <c r="G526" s="16" t="s">
        <v>136</v>
      </c>
      <c r="H526" s="15" t="s">
        <v>137</v>
      </c>
      <c r="I526" s="16" t="s">
        <v>1937</v>
      </c>
      <c r="J526" s="76" t="str">
        <f t="shared" si="17"/>
        <v>CP</v>
      </c>
      <c r="K526" s="134"/>
      <c r="L526" s="80" t="s">
        <v>119</v>
      </c>
      <c r="M526" s="80" t="str">
        <f>IFERROR(IF(OR(VLOOKUP(A526,Adjudicacion!A:N,14,0)=0, VLOOKUP(A526,Adjudicacion!A:N,14,0)=""), L526, VLOOKUP(A526,Adjudicacion!A:N,14,0)), L526)</f>
        <v>En Proceso</v>
      </c>
      <c r="N526" s="83" t="s">
        <v>120</v>
      </c>
      <c r="O526" s="111">
        <v>80000</v>
      </c>
      <c r="P526" s="98" t="s">
        <v>1938</v>
      </c>
      <c r="Q526" s="16" t="s">
        <v>78</v>
      </c>
      <c r="R526" s="137"/>
      <c r="S526" s="137"/>
      <c r="T526" s="137"/>
      <c r="U526" s="14"/>
    </row>
    <row r="527" spans="1:21" ht="16.8" x14ac:dyDescent="0.3">
      <c r="A527" s="139" t="s">
        <v>1939</v>
      </c>
      <c r="B527" s="86">
        <v>46142</v>
      </c>
      <c r="C527" s="86" t="str">
        <f t="shared" ca="1" si="16"/>
        <v>Concluido</v>
      </c>
      <c r="D527" s="73" t="s">
        <v>1364</v>
      </c>
      <c r="E527" s="16" t="s">
        <v>262</v>
      </c>
      <c r="F527" s="16" t="s">
        <v>215</v>
      </c>
      <c r="G527" s="16" t="s">
        <v>70</v>
      </c>
      <c r="H527" s="15" t="s">
        <v>142</v>
      </c>
      <c r="I527" s="16" t="s">
        <v>794</v>
      </c>
      <c r="J527" s="76" t="str">
        <f t="shared" si="17"/>
        <v>CP</v>
      </c>
      <c r="K527" s="134">
        <v>572500</v>
      </c>
      <c r="L527" s="80" t="s">
        <v>66</v>
      </c>
      <c r="M527" s="80" t="str">
        <f>IFERROR(IF(OR(VLOOKUP(A527,Adjudicacion!A:N,14,0)=0, VLOOKUP(A527,Adjudicacion!A:N,14,0)=""), L527, VLOOKUP(A527,Adjudicacion!A:N,14,0)), L527)</f>
        <v>Concluido</v>
      </c>
      <c r="N527" s="83" t="s">
        <v>76</v>
      </c>
      <c r="O527" s="111">
        <v>575000</v>
      </c>
      <c r="P527" s="98" t="s">
        <v>1941</v>
      </c>
      <c r="Q527" s="16" t="s">
        <v>78</v>
      </c>
      <c r="R527" s="137"/>
      <c r="S527" s="137"/>
      <c r="T527" s="137"/>
      <c r="U527" s="14"/>
    </row>
    <row r="528" spans="1:21" ht="16.8" x14ac:dyDescent="0.3">
      <c r="A528" s="139" t="s">
        <v>1942</v>
      </c>
      <c r="B528" s="86">
        <v>46142</v>
      </c>
      <c r="C528" s="86" t="str">
        <f t="shared" ca="1" si="16"/>
        <v>Concluido</v>
      </c>
      <c r="D528" s="73" t="s">
        <v>141</v>
      </c>
      <c r="E528" s="16" t="s">
        <v>262</v>
      </c>
      <c r="F528" s="16" t="s">
        <v>215</v>
      </c>
      <c r="G528" s="16" t="s">
        <v>70</v>
      </c>
      <c r="H528" s="15" t="s">
        <v>142</v>
      </c>
      <c r="I528" s="16" t="s">
        <v>263</v>
      </c>
      <c r="J528" s="76" t="str">
        <f t="shared" si="17"/>
        <v>CP</v>
      </c>
      <c r="K528" s="134">
        <v>199833.33</v>
      </c>
      <c r="L528" s="80" t="s">
        <v>66</v>
      </c>
      <c r="M528" s="80" t="str">
        <f>IFERROR(IF(OR(VLOOKUP(A528,Adjudicacion!A:N,14,0)=0, VLOOKUP(A528,Adjudicacion!A:N,14,0)=""), L528, VLOOKUP(A528,Adjudicacion!A:N,14,0)), L528)</f>
        <v>Concluido</v>
      </c>
      <c r="N528" s="83" t="s">
        <v>76</v>
      </c>
      <c r="O528" s="111">
        <v>200000</v>
      </c>
      <c r="P528" s="98" t="s">
        <v>1944</v>
      </c>
      <c r="Q528" s="16" t="s">
        <v>78</v>
      </c>
      <c r="R528" s="137"/>
      <c r="S528" s="137"/>
      <c r="T528" s="137"/>
      <c r="U528" s="14"/>
    </row>
    <row r="529" spans="1:21" ht="16.8" x14ac:dyDescent="0.3">
      <c r="A529" s="139" t="s">
        <v>1945</v>
      </c>
      <c r="B529" s="86">
        <v>46146</v>
      </c>
      <c r="C529" s="86" t="str">
        <f t="shared" ca="1" si="16"/>
        <v>Atrasado</v>
      </c>
      <c r="D529" s="73" t="s">
        <v>141</v>
      </c>
      <c r="E529" s="16" t="s">
        <v>277</v>
      </c>
      <c r="F529" s="16" t="s">
        <v>278</v>
      </c>
      <c r="G529" s="16" t="s">
        <v>70</v>
      </c>
      <c r="H529" s="15" t="s">
        <v>127</v>
      </c>
      <c r="I529" s="16" t="s">
        <v>128</v>
      </c>
      <c r="J529" s="76" t="str">
        <f t="shared" si="17"/>
        <v>CP</v>
      </c>
      <c r="K529" s="134"/>
      <c r="L529" s="80" t="s">
        <v>119</v>
      </c>
      <c r="M529" s="80" t="str">
        <f>IFERROR(IF(OR(VLOOKUP(A529,Adjudicacion!A:N,14,0)=0, VLOOKUP(A529,Adjudicacion!A:N,14,0)=""), L529, VLOOKUP(A529,Adjudicacion!A:N,14,0)), L529)</f>
        <v>En Proceso</v>
      </c>
      <c r="N529" s="83" t="s">
        <v>76</v>
      </c>
      <c r="O529" s="111">
        <v>210000</v>
      </c>
      <c r="P529" s="98" t="s">
        <v>1946</v>
      </c>
      <c r="Q529" s="16" t="s">
        <v>78</v>
      </c>
      <c r="R529" s="137"/>
      <c r="S529" s="137"/>
      <c r="T529" s="137"/>
      <c r="U529" s="14"/>
    </row>
    <row r="530" spans="1:21" ht="16.8" x14ac:dyDescent="0.3">
      <c r="A530" s="139" t="s">
        <v>1947</v>
      </c>
      <c r="B530" s="86">
        <v>46146</v>
      </c>
      <c r="C530" s="86" t="str">
        <f t="shared" ca="1" si="16"/>
        <v>Rechazado</v>
      </c>
      <c r="D530" s="73" t="s">
        <v>141</v>
      </c>
      <c r="E530" s="16" t="s">
        <v>277</v>
      </c>
      <c r="F530" s="16" t="s">
        <v>278</v>
      </c>
      <c r="G530" s="16" t="s">
        <v>97</v>
      </c>
      <c r="H530" s="15" t="s">
        <v>632</v>
      </c>
      <c r="I530" s="16" t="s">
        <v>747</v>
      </c>
      <c r="J530" s="76" t="str">
        <f t="shared" si="17"/>
        <v>CP</v>
      </c>
      <c r="K530" s="134"/>
      <c r="L530" s="80" t="s">
        <v>133</v>
      </c>
      <c r="M530" s="80" t="str">
        <f>IFERROR(IF(OR(VLOOKUP(A530,Adjudicacion!A:N,14,0)=0, VLOOKUP(A530,Adjudicacion!A:N,14,0)=""), L530, VLOOKUP(A530,Adjudicacion!A:N,14,0)), L530)</f>
        <v>Rechazado</v>
      </c>
      <c r="N530" s="83" t="s">
        <v>120</v>
      </c>
      <c r="O530" s="111">
        <v>15000</v>
      </c>
      <c r="P530" s="98" t="s">
        <v>1948</v>
      </c>
      <c r="Q530" s="16" t="s">
        <v>78</v>
      </c>
      <c r="R530" s="137"/>
      <c r="S530" s="137"/>
      <c r="T530" s="137"/>
      <c r="U530" s="14"/>
    </row>
    <row r="531" spans="1:21" ht="16.8" x14ac:dyDescent="0.3">
      <c r="A531" s="139" t="s">
        <v>1949</v>
      </c>
      <c r="B531" s="86">
        <v>46146</v>
      </c>
      <c r="C531" s="86" t="str">
        <f t="shared" ca="1" si="16"/>
        <v>Rechazado</v>
      </c>
      <c r="D531" s="73" t="s">
        <v>141</v>
      </c>
      <c r="E531" s="16" t="s">
        <v>277</v>
      </c>
      <c r="F531" s="16" t="s">
        <v>278</v>
      </c>
      <c r="G531" s="16" t="s">
        <v>97</v>
      </c>
      <c r="H531" s="15" t="s">
        <v>632</v>
      </c>
      <c r="I531" s="16" t="s">
        <v>633</v>
      </c>
      <c r="J531" s="76" t="str">
        <f t="shared" si="17"/>
        <v>CP</v>
      </c>
      <c r="K531" s="134"/>
      <c r="L531" s="80" t="s">
        <v>133</v>
      </c>
      <c r="M531" s="80" t="str">
        <f>IFERROR(IF(OR(VLOOKUP(A531,Adjudicacion!A:N,14,0)=0, VLOOKUP(A531,Adjudicacion!A:N,14,0)=""), L531, VLOOKUP(A531,Adjudicacion!A:N,14,0)), L531)</f>
        <v>Rechazado</v>
      </c>
      <c r="N531" s="83" t="s">
        <v>120</v>
      </c>
      <c r="O531" s="111">
        <v>7168.8</v>
      </c>
      <c r="P531" s="98" t="s">
        <v>1950</v>
      </c>
      <c r="Q531" s="16" t="s">
        <v>78</v>
      </c>
      <c r="R531" s="137"/>
      <c r="S531" s="137"/>
      <c r="T531" s="137"/>
      <c r="U531" s="14"/>
    </row>
    <row r="532" spans="1:21" ht="16.8" x14ac:dyDescent="0.3">
      <c r="A532" s="139" t="s">
        <v>1951</v>
      </c>
      <c r="B532" s="86">
        <v>46146</v>
      </c>
      <c r="C532" s="86" t="str">
        <f t="shared" ca="1" si="16"/>
        <v>Rechazado</v>
      </c>
      <c r="D532" s="73" t="s">
        <v>141</v>
      </c>
      <c r="E532" s="16" t="s">
        <v>332</v>
      </c>
      <c r="F532" s="16" t="s">
        <v>1952</v>
      </c>
      <c r="G532" s="16" t="s">
        <v>136</v>
      </c>
      <c r="H532" s="15" t="s">
        <v>610</v>
      </c>
      <c r="I532" s="16" t="s">
        <v>611</v>
      </c>
      <c r="J532" s="76" t="str">
        <f t="shared" si="17"/>
        <v>LPNP</v>
      </c>
      <c r="K532" s="134"/>
      <c r="L532" s="80" t="s">
        <v>133</v>
      </c>
      <c r="M532" s="80" t="str">
        <f>IFERROR(IF(OR(VLOOKUP(A532,Adjudicacion!A:N,14,0)=0, VLOOKUP(A532,Adjudicacion!A:N,14,0)=""), L532, VLOOKUP(A532,Adjudicacion!A:N,14,0)), L532)</f>
        <v>Rechazado</v>
      </c>
      <c r="N532" s="83" t="s">
        <v>120</v>
      </c>
      <c r="O532" s="111">
        <v>4832878.55</v>
      </c>
      <c r="P532" s="98" t="s">
        <v>1953</v>
      </c>
      <c r="Q532" s="16" t="s">
        <v>78</v>
      </c>
      <c r="R532" s="137"/>
      <c r="S532" s="137"/>
      <c r="T532" s="137"/>
      <c r="U532" s="14"/>
    </row>
    <row r="533" spans="1:21" ht="16.8" x14ac:dyDescent="0.3">
      <c r="A533" s="139" t="s">
        <v>1954</v>
      </c>
      <c r="B533" s="86">
        <v>46146</v>
      </c>
      <c r="C533" s="86" t="str">
        <f t="shared" ca="1" si="16"/>
        <v>Atrasado</v>
      </c>
      <c r="D533" s="73" t="s">
        <v>141</v>
      </c>
      <c r="E533" s="16" t="s">
        <v>317</v>
      </c>
      <c r="F533" s="16" t="s">
        <v>318</v>
      </c>
      <c r="G533" s="16" t="s">
        <v>70</v>
      </c>
      <c r="H533" s="15" t="s">
        <v>127</v>
      </c>
      <c r="I533" s="16" t="s">
        <v>128</v>
      </c>
      <c r="J533" s="76" t="str">
        <f t="shared" si="17"/>
        <v>CP</v>
      </c>
      <c r="K533" s="134"/>
      <c r="L533" s="80" t="s">
        <v>119</v>
      </c>
      <c r="M533" s="80" t="str">
        <f>IFERROR(IF(OR(VLOOKUP(A533,Adjudicacion!A:N,14,0)=0, VLOOKUP(A533,Adjudicacion!A:N,14,0)=""), L533, VLOOKUP(A533,Adjudicacion!A:N,14,0)), L533)</f>
        <v>En Proceso</v>
      </c>
      <c r="N533" s="83" t="s">
        <v>76</v>
      </c>
      <c r="O533" s="111">
        <v>287000</v>
      </c>
      <c r="P533" s="98" t="s">
        <v>1955</v>
      </c>
      <c r="Q533" s="16" t="s">
        <v>78</v>
      </c>
      <c r="R533" s="137"/>
      <c r="S533" s="137"/>
      <c r="T533" s="137"/>
      <c r="U533" s="14"/>
    </row>
    <row r="534" spans="1:21" ht="16.8" x14ac:dyDescent="0.3">
      <c r="A534" s="139" t="s">
        <v>1956</v>
      </c>
      <c r="B534" s="86">
        <v>46148</v>
      </c>
      <c r="C534" s="86" t="str">
        <f t="shared" ca="1" si="16"/>
        <v>Concluido</v>
      </c>
      <c r="D534" s="73" t="s">
        <v>141</v>
      </c>
      <c r="E534" s="16" t="s">
        <v>262</v>
      </c>
      <c r="F534" s="16" t="s">
        <v>215</v>
      </c>
      <c r="G534" s="16" t="s">
        <v>70</v>
      </c>
      <c r="H534" s="15" t="s">
        <v>142</v>
      </c>
      <c r="I534" s="16" t="s">
        <v>263</v>
      </c>
      <c r="J534" s="76" t="str">
        <f t="shared" si="17"/>
        <v>CP</v>
      </c>
      <c r="K534" s="134">
        <v>572500</v>
      </c>
      <c r="L534" s="80" t="s">
        <v>66</v>
      </c>
      <c r="M534" s="80" t="str">
        <f>IFERROR(IF(OR(VLOOKUP(A534,Adjudicacion!A:N,14,0)=0, VLOOKUP(A534,Adjudicacion!A:N,14,0)=""), L534, VLOOKUP(A534,Adjudicacion!A:N,14,0)), L534)</f>
        <v>Concluido</v>
      </c>
      <c r="N534" s="83" t="s">
        <v>120</v>
      </c>
      <c r="O534" s="111">
        <v>580000</v>
      </c>
      <c r="P534" s="98" t="s">
        <v>1957</v>
      </c>
      <c r="Q534" s="16" t="s">
        <v>78</v>
      </c>
      <c r="R534" s="137"/>
      <c r="S534" s="137"/>
      <c r="T534" s="137"/>
      <c r="U534" s="14"/>
    </row>
    <row r="535" spans="1:21" ht="16.8" x14ac:dyDescent="0.3">
      <c r="A535" s="139" t="s">
        <v>1958</v>
      </c>
      <c r="B535" s="86">
        <v>46148</v>
      </c>
      <c r="C535" s="86" t="str">
        <f t="shared" ca="1" si="16"/>
        <v>Atrasado</v>
      </c>
      <c r="D535" s="73" t="s">
        <v>141</v>
      </c>
      <c r="E535" s="16" t="s">
        <v>1175</v>
      </c>
      <c r="F535" s="16" t="s">
        <v>215</v>
      </c>
      <c r="G535" s="16" t="s">
        <v>70</v>
      </c>
      <c r="H535" s="15" t="s">
        <v>127</v>
      </c>
      <c r="I535" s="16" t="s">
        <v>389</v>
      </c>
      <c r="J535" s="76" t="str">
        <f t="shared" si="17"/>
        <v>CP</v>
      </c>
      <c r="K535" s="134"/>
      <c r="L535" s="80" t="s">
        <v>119</v>
      </c>
      <c r="M535" s="80" t="str">
        <f>IFERROR(IF(OR(VLOOKUP(A535,Adjudicacion!A:N,14,0)=0, VLOOKUP(A535,Adjudicacion!A:N,14,0)=""), L535, VLOOKUP(A535,Adjudicacion!A:N,14,0)), L535)</f>
        <v>En Proceso</v>
      </c>
      <c r="N535" s="83" t="s">
        <v>76</v>
      </c>
      <c r="O535" s="111">
        <v>580000</v>
      </c>
      <c r="P535" s="98" t="s">
        <v>1959</v>
      </c>
      <c r="Q535" s="16" t="s">
        <v>78</v>
      </c>
      <c r="R535" s="137"/>
      <c r="S535" s="137"/>
      <c r="T535" s="137"/>
      <c r="U535" s="14"/>
    </row>
    <row r="536" spans="1:21" ht="16.8" x14ac:dyDescent="0.3">
      <c r="A536" s="139" t="s">
        <v>1960</v>
      </c>
      <c r="B536" s="86">
        <v>46148</v>
      </c>
      <c r="C536" s="86" t="str">
        <f t="shared" ca="1" si="16"/>
        <v>Atrasado</v>
      </c>
      <c r="D536" s="73" t="s">
        <v>141</v>
      </c>
      <c r="E536" s="16" t="s">
        <v>1175</v>
      </c>
      <c r="F536" s="16" t="s">
        <v>215</v>
      </c>
      <c r="G536" s="16" t="s">
        <v>70</v>
      </c>
      <c r="H536" s="15" t="s">
        <v>142</v>
      </c>
      <c r="I536" s="16" t="s">
        <v>143</v>
      </c>
      <c r="J536" s="76" t="str">
        <f t="shared" si="17"/>
        <v>CP</v>
      </c>
      <c r="K536" s="134"/>
      <c r="L536" s="80" t="s">
        <v>119</v>
      </c>
      <c r="M536" s="80" t="str">
        <f>IFERROR(IF(OR(VLOOKUP(A536,Adjudicacion!A:N,14,0)=0, VLOOKUP(A536,Adjudicacion!A:N,14,0)=""), L536, VLOOKUP(A536,Adjudicacion!A:N,14,0)), L536)</f>
        <v>En Proceso</v>
      </c>
      <c r="N536" s="83" t="s">
        <v>76</v>
      </c>
      <c r="O536" s="111">
        <v>553000</v>
      </c>
      <c r="P536" s="98" t="s">
        <v>1961</v>
      </c>
      <c r="Q536" s="16" t="s">
        <v>78</v>
      </c>
      <c r="R536" s="137"/>
      <c r="S536" s="137"/>
      <c r="T536" s="137"/>
      <c r="U536" s="14"/>
    </row>
    <row r="537" spans="1:21" ht="16.8" x14ac:dyDescent="0.3">
      <c r="A537" s="139" t="s">
        <v>1962</v>
      </c>
      <c r="B537" s="86">
        <v>46148</v>
      </c>
      <c r="C537" s="86" t="str">
        <f t="shared" ca="1" si="16"/>
        <v>Atrasado</v>
      </c>
      <c r="D537" s="73" t="s">
        <v>141</v>
      </c>
      <c r="E537" s="16" t="s">
        <v>1175</v>
      </c>
      <c r="F537" s="16" t="s">
        <v>215</v>
      </c>
      <c r="G537" s="16" t="s">
        <v>136</v>
      </c>
      <c r="H537" s="15" t="s">
        <v>168</v>
      </c>
      <c r="I537" s="16" t="s">
        <v>1963</v>
      </c>
      <c r="J537" s="76" t="str">
        <f t="shared" si="17"/>
        <v>CP</v>
      </c>
      <c r="K537" s="134"/>
      <c r="L537" s="80" t="s">
        <v>119</v>
      </c>
      <c r="M537" s="80" t="str">
        <f>IFERROR(IF(OR(VLOOKUP(A537,Adjudicacion!A:N,14,0)=0, VLOOKUP(A537,Adjudicacion!A:N,14,0)=""), L537, VLOOKUP(A537,Adjudicacion!A:N,14,0)), L537)</f>
        <v>En Proceso</v>
      </c>
      <c r="N537" s="83" t="s">
        <v>120</v>
      </c>
      <c r="O537" s="111">
        <v>250000</v>
      </c>
      <c r="P537" s="98" t="s">
        <v>1964</v>
      </c>
      <c r="Q537" s="16" t="s">
        <v>78</v>
      </c>
      <c r="R537" s="137"/>
      <c r="S537" s="137"/>
      <c r="T537" s="137"/>
      <c r="U537" s="14"/>
    </row>
    <row r="538" spans="1:21" ht="16.8" x14ac:dyDescent="0.3">
      <c r="A538" s="139" t="s">
        <v>1965</v>
      </c>
      <c r="B538" s="86">
        <v>46148</v>
      </c>
      <c r="C538" s="86" t="str">
        <f t="shared" ca="1" si="16"/>
        <v>Atrasado</v>
      </c>
      <c r="D538" s="73" t="s">
        <v>141</v>
      </c>
      <c r="E538" s="16" t="s">
        <v>1175</v>
      </c>
      <c r="F538" s="16" t="s">
        <v>215</v>
      </c>
      <c r="G538" s="16" t="s">
        <v>136</v>
      </c>
      <c r="H538" s="15" t="s">
        <v>1085</v>
      </c>
      <c r="I538" s="16" t="s">
        <v>1711</v>
      </c>
      <c r="J538" s="76" t="str">
        <f t="shared" si="17"/>
        <v>CP</v>
      </c>
      <c r="K538" s="134"/>
      <c r="L538" s="80" t="s">
        <v>119</v>
      </c>
      <c r="M538" s="80" t="str">
        <f>IFERROR(IF(OR(VLOOKUP(A538,Adjudicacion!A:N,14,0)=0, VLOOKUP(A538,Adjudicacion!A:N,14,0)=""), L538, VLOOKUP(A538,Adjudicacion!A:N,14,0)), L538)</f>
        <v>En Proceso</v>
      </c>
      <c r="N538" s="83" t="s">
        <v>120</v>
      </c>
      <c r="O538" s="111">
        <v>150000</v>
      </c>
      <c r="P538" s="98" t="s">
        <v>1966</v>
      </c>
      <c r="Q538" s="16" t="s">
        <v>78</v>
      </c>
      <c r="R538" s="137"/>
      <c r="S538" s="137"/>
      <c r="T538" s="137"/>
      <c r="U538" s="14"/>
    </row>
    <row r="539" spans="1:21" ht="16.8" x14ac:dyDescent="0.3">
      <c r="A539" s="139" t="s">
        <v>1967</v>
      </c>
      <c r="B539" s="86">
        <v>46148</v>
      </c>
      <c r="C539" s="86" t="str">
        <f t="shared" ca="1" si="16"/>
        <v>Atrasado</v>
      </c>
      <c r="D539" s="73" t="s">
        <v>141</v>
      </c>
      <c r="E539" s="16" t="s">
        <v>1175</v>
      </c>
      <c r="F539" s="16" t="s">
        <v>215</v>
      </c>
      <c r="G539" s="16" t="s">
        <v>136</v>
      </c>
      <c r="H539" s="15" t="s">
        <v>1085</v>
      </c>
      <c r="I539" s="16" t="s">
        <v>1968</v>
      </c>
      <c r="J539" s="76" t="str">
        <f t="shared" si="17"/>
        <v>CP</v>
      </c>
      <c r="K539" s="134"/>
      <c r="L539" s="80" t="s">
        <v>119</v>
      </c>
      <c r="M539" s="80" t="str">
        <f>IFERROR(IF(OR(VLOOKUP(A539,Adjudicacion!A:N,14,0)=0, VLOOKUP(A539,Adjudicacion!A:N,14,0)=""), L539, VLOOKUP(A539,Adjudicacion!A:N,14,0)), L539)</f>
        <v>En Proceso</v>
      </c>
      <c r="N539" s="83" t="s">
        <v>120</v>
      </c>
      <c r="O539" s="111">
        <v>266000</v>
      </c>
      <c r="P539" s="98" t="s">
        <v>1969</v>
      </c>
      <c r="Q539" s="16" t="s">
        <v>78</v>
      </c>
      <c r="R539" s="137"/>
      <c r="S539" s="137"/>
      <c r="T539" s="137"/>
      <c r="U539" s="14"/>
    </row>
    <row r="540" spans="1:21" ht="16.8" x14ac:dyDescent="0.3">
      <c r="A540" s="139" t="s">
        <v>1970</v>
      </c>
      <c r="B540" s="86">
        <v>46148</v>
      </c>
      <c r="C540" s="86" t="str">
        <f t="shared" ca="1" si="16"/>
        <v>Atrasado</v>
      </c>
      <c r="D540" s="73" t="s">
        <v>141</v>
      </c>
      <c r="E540" s="16" t="s">
        <v>1175</v>
      </c>
      <c r="F540" s="16" t="s">
        <v>215</v>
      </c>
      <c r="G540" s="16" t="s">
        <v>136</v>
      </c>
      <c r="H540" s="15" t="s">
        <v>610</v>
      </c>
      <c r="I540" s="16" t="s">
        <v>611</v>
      </c>
      <c r="J540" s="76" t="str">
        <f t="shared" si="17"/>
        <v>IRP</v>
      </c>
      <c r="K540" s="134"/>
      <c r="L540" s="80" t="s">
        <v>119</v>
      </c>
      <c r="M540" s="80" t="str">
        <f>IFERROR(IF(OR(VLOOKUP(A540,Adjudicacion!A:N,14,0)=0, VLOOKUP(A540,Adjudicacion!A:N,14,0)=""), L540, VLOOKUP(A540,Adjudicacion!A:N,14,0)), L540)</f>
        <v>En Proceso</v>
      </c>
      <c r="N540" s="83" t="s">
        <v>120</v>
      </c>
      <c r="O540" s="111">
        <v>1550000</v>
      </c>
      <c r="P540" s="98" t="s">
        <v>1971</v>
      </c>
      <c r="Q540" s="16" t="s">
        <v>78</v>
      </c>
      <c r="R540" s="137"/>
      <c r="S540" s="137"/>
      <c r="T540" s="137"/>
      <c r="U540" s="14"/>
    </row>
    <row r="541" spans="1:21" ht="16.8" x14ac:dyDescent="0.3">
      <c r="A541" s="139" t="s">
        <v>1972</v>
      </c>
      <c r="B541" s="86">
        <v>46148</v>
      </c>
      <c r="C541" s="86" t="str">
        <f t="shared" ca="1" si="16"/>
        <v>Atrasado</v>
      </c>
      <c r="D541" s="73" t="s">
        <v>141</v>
      </c>
      <c r="E541" s="16" t="s">
        <v>1175</v>
      </c>
      <c r="F541" s="16" t="s">
        <v>215</v>
      </c>
      <c r="G541" s="16" t="s">
        <v>136</v>
      </c>
      <c r="H541" s="15" t="s">
        <v>137</v>
      </c>
      <c r="I541" s="16" t="s">
        <v>1937</v>
      </c>
      <c r="J541" s="76" t="str">
        <f t="shared" si="17"/>
        <v>CP</v>
      </c>
      <c r="K541" s="134"/>
      <c r="L541" s="80" t="s">
        <v>119</v>
      </c>
      <c r="M541" s="80" t="str">
        <f>IFERROR(IF(OR(VLOOKUP(A541,Adjudicacion!A:N,14,0)=0, VLOOKUP(A541,Adjudicacion!A:N,14,0)=""), L541, VLOOKUP(A541,Adjudicacion!A:N,14,0)), L541)</f>
        <v>En Proceso</v>
      </c>
      <c r="N541" s="83" t="s">
        <v>120</v>
      </c>
      <c r="O541" s="111">
        <v>580000</v>
      </c>
      <c r="P541" s="98" t="s">
        <v>1973</v>
      </c>
      <c r="Q541" s="16" t="s">
        <v>78</v>
      </c>
      <c r="R541" s="137"/>
      <c r="S541" s="137"/>
      <c r="T541" s="137"/>
      <c r="U541" s="14"/>
    </row>
    <row r="542" spans="1:21" ht="16.8" x14ac:dyDescent="0.3">
      <c r="A542" s="139" t="s">
        <v>1974</v>
      </c>
      <c r="B542" s="86">
        <v>46148</v>
      </c>
      <c r="C542" s="86" t="str">
        <f t="shared" ca="1" si="16"/>
        <v>Atrasado</v>
      </c>
      <c r="D542" s="73" t="s">
        <v>141</v>
      </c>
      <c r="E542" s="16" t="s">
        <v>1175</v>
      </c>
      <c r="F542" s="16" t="s">
        <v>215</v>
      </c>
      <c r="G542" s="16" t="s">
        <v>136</v>
      </c>
      <c r="H542" s="15" t="s">
        <v>137</v>
      </c>
      <c r="I542" s="16" t="s">
        <v>1975</v>
      </c>
      <c r="J542" s="76" t="str">
        <f t="shared" si="17"/>
        <v>IRP</v>
      </c>
      <c r="K542" s="134"/>
      <c r="L542" s="80" t="s">
        <v>119</v>
      </c>
      <c r="M542" s="80" t="str">
        <f>IFERROR(IF(OR(VLOOKUP(A542,Adjudicacion!A:N,14,0)=0, VLOOKUP(A542,Adjudicacion!A:N,14,0)=""), L542, VLOOKUP(A542,Adjudicacion!A:N,14,0)), L542)</f>
        <v>En Proceso</v>
      </c>
      <c r="N542" s="83" t="s">
        <v>120</v>
      </c>
      <c r="O542" s="111">
        <v>584000</v>
      </c>
      <c r="P542" s="98" t="s">
        <v>1976</v>
      </c>
      <c r="Q542" s="16" t="s">
        <v>78</v>
      </c>
      <c r="R542" s="137"/>
      <c r="S542" s="137"/>
      <c r="T542" s="137"/>
      <c r="U542" s="14"/>
    </row>
    <row r="543" spans="1:21" ht="16.8" x14ac:dyDescent="0.3">
      <c r="A543" s="139" t="s">
        <v>1977</v>
      </c>
      <c r="B543" s="86">
        <v>46148</v>
      </c>
      <c r="C543" s="86" t="str">
        <f t="shared" ca="1" si="16"/>
        <v>Atrasado</v>
      </c>
      <c r="D543" s="73" t="s">
        <v>141</v>
      </c>
      <c r="E543" s="16" t="s">
        <v>1175</v>
      </c>
      <c r="F543" s="16" t="s">
        <v>215</v>
      </c>
      <c r="G543" s="16" t="s">
        <v>136</v>
      </c>
      <c r="H543" s="15" t="s">
        <v>137</v>
      </c>
      <c r="I543" s="16" t="s">
        <v>1975</v>
      </c>
      <c r="J543" s="76" t="str">
        <f t="shared" si="17"/>
        <v>CP</v>
      </c>
      <c r="K543" s="134"/>
      <c r="L543" s="80" t="s">
        <v>119</v>
      </c>
      <c r="M543" s="80" t="str">
        <f>IFERROR(IF(OR(VLOOKUP(A543,Adjudicacion!A:N,14,0)=0, VLOOKUP(A543,Adjudicacion!A:N,14,0)=""), L543, VLOOKUP(A543,Adjudicacion!A:N,14,0)), L543)</f>
        <v>En Proceso</v>
      </c>
      <c r="N543" s="83" t="s">
        <v>120</v>
      </c>
      <c r="O543" s="111">
        <v>580000</v>
      </c>
      <c r="P543" s="98" t="s">
        <v>1978</v>
      </c>
      <c r="Q543" s="16" t="s">
        <v>78</v>
      </c>
      <c r="R543" s="137"/>
      <c r="S543" s="137"/>
      <c r="T543" s="137"/>
      <c r="U543" s="14"/>
    </row>
    <row r="544" spans="1:21" ht="16.8" x14ac:dyDescent="0.3">
      <c r="A544" s="139" t="s">
        <v>1979</v>
      </c>
      <c r="B544" s="86">
        <v>46148</v>
      </c>
      <c r="C544" s="86" t="str">
        <f t="shared" ca="1" si="16"/>
        <v>Atrasado</v>
      </c>
      <c r="D544" s="73" t="s">
        <v>141</v>
      </c>
      <c r="E544" s="16" t="s">
        <v>1175</v>
      </c>
      <c r="F544" s="16" t="s">
        <v>215</v>
      </c>
      <c r="G544" s="16" t="s">
        <v>136</v>
      </c>
      <c r="H544" s="15" t="s">
        <v>137</v>
      </c>
      <c r="I544" s="16" t="s">
        <v>1980</v>
      </c>
      <c r="J544" s="76" t="str">
        <f t="shared" si="17"/>
        <v>CP</v>
      </c>
      <c r="K544" s="134"/>
      <c r="L544" s="80" t="s">
        <v>119</v>
      </c>
      <c r="M544" s="80" t="str">
        <f>IFERROR(IF(OR(VLOOKUP(A544,Adjudicacion!A:N,14,0)=0, VLOOKUP(A544,Adjudicacion!A:N,14,0)=""), L544, VLOOKUP(A544,Adjudicacion!A:N,14,0)), L544)</f>
        <v>En Proceso</v>
      </c>
      <c r="N544" s="83" t="s">
        <v>120</v>
      </c>
      <c r="O544" s="111">
        <v>550000</v>
      </c>
      <c r="P544" s="98" t="s">
        <v>1981</v>
      </c>
      <c r="Q544" s="16" t="s">
        <v>78</v>
      </c>
      <c r="R544" s="137"/>
      <c r="S544" s="137"/>
      <c r="T544" s="137"/>
      <c r="U544" s="14"/>
    </row>
    <row r="545" spans="1:21" ht="16.8" x14ac:dyDescent="0.3">
      <c r="A545" s="139" t="s">
        <v>1982</v>
      </c>
      <c r="B545" s="86">
        <v>46149</v>
      </c>
      <c r="C545" s="86" t="str">
        <f t="shared" ca="1" si="16"/>
        <v>Concluido</v>
      </c>
      <c r="D545" s="73" t="s">
        <v>1364</v>
      </c>
      <c r="E545" s="16" t="s">
        <v>262</v>
      </c>
      <c r="F545" s="16" t="s">
        <v>215</v>
      </c>
      <c r="G545" s="16" t="s">
        <v>70</v>
      </c>
      <c r="H545" s="15" t="s">
        <v>142</v>
      </c>
      <c r="I545" s="16" t="s">
        <v>536</v>
      </c>
      <c r="J545" s="76" t="str">
        <f t="shared" si="17"/>
        <v>CP</v>
      </c>
      <c r="K545" s="134">
        <v>537500</v>
      </c>
      <c r="L545" s="80" t="s">
        <v>66</v>
      </c>
      <c r="M545" s="80" t="str">
        <f>IFERROR(IF(OR(VLOOKUP(A545,Adjudicacion!A:N,14,0)=0, VLOOKUP(A545,Adjudicacion!A:N,14,0)=""), L545, VLOOKUP(A545,Adjudicacion!A:N,14,0)), L545)</f>
        <v>Concluido</v>
      </c>
      <c r="N545" s="83" t="s">
        <v>76</v>
      </c>
      <c r="O545" s="111">
        <v>520000</v>
      </c>
      <c r="P545" s="98" t="s">
        <v>1858</v>
      </c>
      <c r="Q545" s="16" t="s">
        <v>78</v>
      </c>
      <c r="R545" s="137"/>
      <c r="S545" s="137"/>
      <c r="T545" s="137"/>
      <c r="U545" s="14"/>
    </row>
    <row r="546" spans="1:21" ht="16.8" x14ac:dyDescent="0.3">
      <c r="A546" s="139" t="s">
        <v>1984</v>
      </c>
      <c r="B546" s="86">
        <v>46149</v>
      </c>
      <c r="C546" s="86" t="str">
        <f t="shared" ca="1" si="16"/>
        <v>Atrasado</v>
      </c>
      <c r="D546" s="73" t="s">
        <v>141</v>
      </c>
      <c r="E546" s="16" t="s">
        <v>134</v>
      </c>
      <c r="F546" s="16" t="s">
        <v>135</v>
      </c>
      <c r="G546" s="16" t="s">
        <v>97</v>
      </c>
      <c r="H546" s="15" t="s">
        <v>632</v>
      </c>
      <c r="I546" s="16" t="s">
        <v>747</v>
      </c>
      <c r="J546" s="76" t="str">
        <f t="shared" si="17"/>
        <v>IRP</v>
      </c>
      <c r="K546" s="134"/>
      <c r="L546" s="80" t="s">
        <v>119</v>
      </c>
      <c r="M546" s="80" t="str">
        <f>IFERROR(IF(OR(VLOOKUP(A546,Adjudicacion!A:N,14,0)=0, VLOOKUP(A546,Adjudicacion!A:N,14,0)=""), L546, VLOOKUP(A546,Adjudicacion!A:N,14,0)), L546)</f>
        <v>En Proceso</v>
      </c>
      <c r="N546" s="83" t="s">
        <v>120</v>
      </c>
      <c r="O546" s="111">
        <v>710128</v>
      </c>
      <c r="P546" s="98" t="s">
        <v>1985</v>
      </c>
      <c r="Q546" s="16" t="s">
        <v>78</v>
      </c>
      <c r="R546" s="137"/>
      <c r="S546" s="137"/>
      <c r="T546" s="137"/>
      <c r="U546" s="14"/>
    </row>
    <row r="547" spans="1:21" ht="16.8" x14ac:dyDescent="0.3">
      <c r="A547" s="139" t="s">
        <v>1986</v>
      </c>
      <c r="B547" s="86">
        <v>46149</v>
      </c>
      <c r="C547" s="86" t="str">
        <f t="shared" ca="1" si="16"/>
        <v>Atrasado</v>
      </c>
      <c r="D547" s="73" t="s">
        <v>141</v>
      </c>
      <c r="E547" s="16" t="s">
        <v>134</v>
      </c>
      <c r="F547" s="16" t="s">
        <v>135</v>
      </c>
      <c r="G547" s="16" t="s">
        <v>97</v>
      </c>
      <c r="H547" s="15" t="s">
        <v>632</v>
      </c>
      <c r="I547" s="16" t="s">
        <v>747</v>
      </c>
      <c r="J547" s="76" t="str">
        <f t="shared" si="17"/>
        <v>IRP</v>
      </c>
      <c r="K547" s="134"/>
      <c r="L547" s="80" t="s">
        <v>119</v>
      </c>
      <c r="M547" s="80" t="str">
        <f>IFERROR(IF(OR(VLOOKUP(A547,Adjudicacion!A:N,14,0)=0, VLOOKUP(A547,Adjudicacion!A:N,14,0)=""), L547, VLOOKUP(A547,Adjudicacion!A:N,14,0)), L547)</f>
        <v>En Proceso</v>
      </c>
      <c r="N547" s="83" t="s">
        <v>120</v>
      </c>
      <c r="O547" s="111">
        <v>710128</v>
      </c>
      <c r="P547" s="98" t="s">
        <v>1987</v>
      </c>
      <c r="Q547" s="16" t="s">
        <v>78</v>
      </c>
      <c r="R547" s="137"/>
      <c r="S547" s="137"/>
      <c r="T547" s="137"/>
      <c r="U547" s="14"/>
    </row>
    <row r="548" spans="1:21" ht="16.8" x14ac:dyDescent="0.3">
      <c r="A548" s="139" t="s">
        <v>1988</v>
      </c>
      <c r="B548" s="86">
        <v>46149</v>
      </c>
      <c r="C548" s="86" t="str">
        <f t="shared" ca="1" si="16"/>
        <v>Atrasado</v>
      </c>
      <c r="D548" s="73" t="s">
        <v>141</v>
      </c>
      <c r="E548" s="16" t="s">
        <v>134</v>
      </c>
      <c r="F548" s="16" t="s">
        <v>135</v>
      </c>
      <c r="G548" s="16" t="s">
        <v>70</v>
      </c>
      <c r="H548" s="15" t="s">
        <v>142</v>
      </c>
      <c r="I548" s="16" t="s">
        <v>143</v>
      </c>
      <c r="J548" s="76" t="str">
        <f t="shared" si="17"/>
        <v>CP</v>
      </c>
      <c r="K548" s="134"/>
      <c r="L548" s="80" t="s">
        <v>119</v>
      </c>
      <c r="M548" s="80" t="str">
        <f>IFERROR(IF(OR(VLOOKUP(A548,Adjudicacion!A:N,14,0)=0, VLOOKUP(A548,Adjudicacion!A:N,14,0)=""), L548, VLOOKUP(A548,Adjudicacion!A:N,14,0)), L548)</f>
        <v>En Proceso</v>
      </c>
      <c r="N548" s="83" t="s">
        <v>76</v>
      </c>
      <c r="O548" s="111">
        <v>580000</v>
      </c>
      <c r="P548" s="98" t="s">
        <v>1989</v>
      </c>
      <c r="Q548" s="16" t="s">
        <v>78</v>
      </c>
      <c r="R548" s="137"/>
      <c r="S548" s="137"/>
      <c r="T548" s="137"/>
      <c r="U548" s="14"/>
    </row>
    <row r="549" spans="1:21" ht="16.8" x14ac:dyDescent="0.3">
      <c r="A549" s="139" t="s">
        <v>1990</v>
      </c>
      <c r="B549" s="86">
        <v>46150</v>
      </c>
      <c r="C549" s="86" t="str">
        <f t="shared" ca="1" si="16"/>
        <v>Atrasado</v>
      </c>
      <c r="D549" s="73" t="s">
        <v>141</v>
      </c>
      <c r="E549" s="16" t="s">
        <v>332</v>
      </c>
      <c r="F549" s="16" t="s">
        <v>670</v>
      </c>
      <c r="G549" s="16" t="s">
        <v>136</v>
      </c>
      <c r="H549" s="15" t="s">
        <v>1885</v>
      </c>
      <c r="I549" s="16" t="s">
        <v>1886</v>
      </c>
      <c r="J549" s="76" t="str">
        <f t="shared" si="17"/>
        <v>CP</v>
      </c>
      <c r="K549" s="134"/>
      <c r="L549" s="80" t="s">
        <v>119</v>
      </c>
      <c r="M549" s="80" t="str">
        <f>IFERROR(IF(OR(VLOOKUP(A549,Adjudicacion!A:N,14,0)=0, VLOOKUP(A549,Adjudicacion!A:N,14,0)=""), L549, VLOOKUP(A549,Adjudicacion!A:N,14,0)), L549)</f>
        <v>En Proceso</v>
      </c>
      <c r="N549" s="83" t="s">
        <v>76</v>
      </c>
      <c r="O549" s="111">
        <v>482921.82</v>
      </c>
      <c r="P549" s="98" t="s">
        <v>1991</v>
      </c>
      <c r="Q549" s="16" t="s">
        <v>78</v>
      </c>
      <c r="R549" s="137"/>
      <c r="S549" s="137"/>
      <c r="T549" s="137"/>
      <c r="U549" s="14"/>
    </row>
    <row r="550" spans="1:21" ht="16.8" x14ac:dyDescent="0.3">
      <c r="A550" s="139" t="s">
        <v>1992</v>
      </c>
      <c r="B550" s="86">
        <v>46150</v>
      </c>
      <c r="C550" s="86" t="str">
        <f t="shared" ca="1" si="16"/>
        <v>Atrasado</v>
      </c>
      <c r="D550" s="73" t="s">
        <v>141</v>
      </c>
      <c r="E550" s="16" t="s">
        <v>332</v>
      </c>
      <c r="F550" s="16" t="s">
        <v>670</v>
      </c>
      <c r="G550" s="16" t="s">
        <v>70</v>
      </c>
      <c r="H550" s="15" t="s">
        <v>127</v>
      </c>
      <c r="I550" s="16" t="s">
        <v>1103</v>
      </c>
      <c r="J550" s="76" t="str">
        <f t="shared" si="17"/>
        <v>CP</v>
      </c>
      <c r="K550" s="134"/>
      <c r="L550" s="80" t="s">
        <v>119</v>
      </c>
      <c r="M550" s="80" t="str">
        <f>IFERROR(IF(OR(VLOOKUP(A550,Adjudicacion!A:N,14,0)=0, VLOOKUP(A550,Adjudicacion!A:N,14,0)=""), L550, VLOOKUP(A550,Adjudicacion!A:N,14,0)), L550)</f>
        <v>En Proceso</v>
      </c>
      <c r="N550" s="83" t="s">
        <v>76</v>
      </c>
      <c r="O550" s="111">
        <v>580000</v>
      </c>
      <c r="P550" s="98" t="s">
        <v>1993</v>
      </c>
      <c r="Q550" s="16" t="s">
        <v>78</v>
      </c>
      <c r="R550" s="137"/>
      <c r="S550" s="137"/>
      <c r="T550" s="137"/>
      <c r="U550" s="14"/>
    </row>
    <row r="551" spans="1:21" ht="16.8" x14ac:dyDescent="0.3">
      <c r="A551" s="139" t="s">
        <v>1994</v>
      </c>
      <c r="B551" s="86">
        <v>46153</v>
      </c>
      <c r="C551" s="86" t="str">
        <f t="shared" ca="1" si="16"/>
        <v>Atrasado</v>
      </c>
      <c r="D551" s="73" t="s">
        <v>141</v>
      </c>
      <c r="E551" s="16" t="s">
        <v>262</v>
      </c>
      <c r="F551" s="16" t="s">
        <v>215</v>
      </c>
      <c r="G551" s="16" t="s">
        <v>70</v>
      </c>
      <c r="H551" s="15" t="s">
        <v>287</v>
      </c>
      <c r="I551" s="16" t="s">
        <v>603</v>
      </c>
      <c r="J551" s="76" t="str">
        <f t="shared" si="17"/>
        <v>CP</v>
      </c>
      <c r="K551" s="134"/>
      <c r="L551" s="80" t="s">
        <v>119</v>
      </c>
      <c r="M551" s="80" t="str">
        <f>IFERROR(IF(OR(VLOOKUP(A551,Adjudicacion!A:N,14,0)=0, VLOOKUP(A551,Adjudicacion!A:N,14,0)=""), L551, VLOOKUP(A551,Adjudicacion!A:N,14,0)), L551)</f>
        <v>En Proceso</v>
      </c>
      <c r="N551" s="83" t="s">
        <v>76</v>
      </c>
      <c r="O551" s="111">
        <v>430000</v>
      </c>
      <c r="P551" s="98" t="s">
        <v>1996</v>
      </c>
      <c r="Q551" s="16" t="s">
        <v>78</v>
      </c>
      <c r="R551" s="137"/>
      <c r="S551" s="137"/>
      <c r="T551" s="137"/>
      <c r="U551" s="14"/>
    </row>
    <row r="552" spans="1:21" ht="16.8" x14ac:dyDescent="0.3">
      <c r="A552" s="139" t="s">
        <v>1997</v>
      </c>
      <c r="B552" s="86">
        <v>46153</v>
      </c>
      <c r="C552" s="86" t="str">
        <f t="shared" ca="1" si="16"/>
        <v>Atrasado</v>
      </c>
      <c r="D552" s="73" t="s">
        <v>141</v>
      </c>
      <c r="E552" s="16" t="s">
        <v>277</v>
      </c>
      <c r="F552" s="16" t="s">
        <v>278</v>
      </c>
      <c r="G552" s="16" t="s">
        <v>70</v>
      </c>
      <c r="H552" s="15" t="s">
        <v>127</v>
      </c>
      <c r="I552" s="16" t="s">
        <v>235</v>
      </c>
      <c r="J552" s="76" t="str">
        <f t="shared" si="17"/>
        <v>CP</v>
      </c>
      <c r="K552" s="134"/>
      <c r="L552" s="80" t="s">
        <v>119</v>
      </c>
      <c r="M552" s="80" t="str">
        <f>IFERROR(IF(OR(VLOOKUP(A552,Adjudicacion!A:N,14,0)=0, VLOOKUP(A552,Adjudicacion!A:N,14,0)=""), L552, VLOOKUP(A552,Adjudicacion!A:N,14,0)), L552)</f>
        <v>En Proceso</v>
      </c>
      <c r="N552" s="83" t="s">
        <v>76</v>
      </c>
      <c r="O552" s="111">
        <v>50000</v>
      </c>
      <c r="P552" s="98" t="s">
        <v>1998</v>
      </c>
      <c r="Q552" s="16" t="s">
        <v>78</v>
      </c>
      <c r="R552" s="137"/>
      <c r="S552" s="137"/>
      <c r="T552" s="137"/>
      <c r="U552" s="14"/>
    </row>
    <row r="553" spans="1:21" ht="16.8" x14ac:dyDescent="0.3">
      <c r="A553" s="139" t="s">
        <v>1999</v>
      </c>
      <c r="B553" s="86">
        <v>46153</v>
      </c>
      <c r="C553" s="86" t="str">
        <f t="shared" ca="1" si="16"/>
        <v>Atrasado</v>
      </c>
      <c r="D553" s="73" t="s">
        <v>141</v>
      </c>
      <c r="E553" s="16" t="s">
        <v>798</v>
      </c>
      <c r="F553" s="16" t="s">
        <v>799</v>
      </c>
      <c r="G553" s="16" t="s">
        <v>70</v>
      </c>
      <c r="H553" s="15" t="s">
        <v>800</v>
      </c>
      <c r="I553" s="16" t="s">
        <v>864</v>
      </c>
      <c r="J553" s="76" t="str">
        <f t="shared" si="17"/>
        <v>LPNP</v>
      </c>
      <c r="K553" s="134"/>
      <c r="L553" s="80" t="s">
        <v>119</v>
      </c>
      <c r="M553" s="80" t="str">
        <f>IFERROR(IF(OR(VLOOKUP(A553,Adjudicacion!A:N,14,0)=0, VLOOKUP(A553,Adjudicacion!A:N,14,0)=""), L553, VLOOKUP(A553,Adjudicacion!A:N,14,0)), L553)</f>
        <v>En Proceso</v>
      </c>
      <c r="N553" s="83" t="s">
        <v>76</v>
      </c>
      <c r="O553" s="111">
        <v>3000000</v>
      </c>
      <c r="P553" s="98" t="s">
        <v>2000</v>
      </c>
      <c r="Q553" s="16" t="s">
        <v>78</v>
      </c>
      <c r="R553" s="137"/>
      <c r="S553" s="137"/>
      <c r="T553" s="137"/>
      <c r="U553" s="14"/>
    </row>
    <row r="554" spans="1:21" ht="16.8" x14ac:dyDescent="0.3">
      <c r="A554" s="139" t="s">
        <v>2001</v>
      </c>
      <c r="B554" s="86">
        <v>46153</v>
      </c>
      <c r="C554" s="86" t="str">
        <f t="shared" ca="1" si="16"/>
        <v>Atrasado</v>
      </c>
      <c r="D554" s="73" t="s">
        <v>141</v>
      </c>
      <c r="E554" s="16" t="s">
        <v>798</v>
      </c>
      <c r="F554" s="16" t="s">
        <v>799</v>
      </c>
      <c r="G554" s="16" t="s">
        <v>70</v>
      </c>
      <c r="H554" s="15" t="s">
        <v>800</v>
      </c>
      <c r="I554" s="16" t="s">
        <v>1524</v>
      </c>
      <c r="J554" s="76" t="str">
        <f t="shared" si="17"/>
        <v>LPNP</v>
      </c>
      <c r="K554" s="134"/>
      <c r="L554" s="80" t="s">
        <v>119</v>
      </c>
      <c r="M554" s="80" t="str">
        <f>IFERROR(IF(OR(VLOOKUP(A554,Adjudicacion!A:N,14,0)=0, VLOOKUP(A554,Adjudicacion!A:N,14,0)=""), L554, VLOOKUP(A554,Adjudicacion!A:N,14,0)), L554)</f>
        <v>En Proceso</v>
      </c>
      <c r="N554" s="83" t="s">
        <v>76</v>
      </c>
      <c r="O554" s="111">
        <v>19000000</v>
      </c>
      <c r="P554" s="98" t="s">
        <v>2002</v>
      </c>
      <c r="Q554" s="16"/>
      <c r="R554" s="137"/>
      <c r="S554" s="137"/>
      <c r="T554" s="137"/>
      <c r="U554" s="14"/>
    </row>
    <row r="555" spans="1:21" ht="16.8" x14ac:dyDescent="0.3">
      <c r="A555" s="139" t="s">
        <v>2003</v>
      </c>
      <c r="B555" s="86">
        <v>46153</v>
      </c>
      <c r="C555" s="86" t="str">
        <f t="shared" ca="1" si="16"/>
        <v>Atrasado</v>
      </c>
      <c r="D555" s="73" t="s">
        <v>141</v>
      </c>
      <c r="E555" s="16" t="s">
        <v>798</v>
      </c>
      <c r="F555" s="16" t="s">
        <v>799</v>
      </c>
      <c r="G555" s="16" t="s">
        <v>70</v>
      </c>
      <c r="H555" s="15" t="s">
        <v>800</v>
      </c>
      <c r="I555" s="16" t="s">
        <v>864</v>
      </c>
      <c r="J555" s="76" t="str">
        <f t="shared" si="17"/>
        <v>IRP</v>
      </c>
      <c r="K555" s="134"/>
      <c r="L555" s="80" t="s">
        <v>119</v>
      </c>
      <c r="M555" s="80" t="str">
        <f>IFERROR(IF(OR(VLOOKUP(A555,Adjudicacion!A:N,14,0)=0, VLOOKUP(A555,Adjudicacion!A:N,14,0)=""), L555, VLOOKUP(A555,Adjudicacion!A:N,14,0)), L555)</f>
        <v>En Proceso</v>
      </c>
      <c r="N555" s="83" t="s">
        <v>76</v>
      </c>
      <c r="O555" s="111">
        <v>1200000</v>
      </c>
      <c r="P555" s="98" t="s">
        <v>2000</v>
      </c>
      <c r="Q555" s="16" t="s">
        <v>78</v>
      </c>
      <c r="R555" s="137"/>
      <c r="S555" s="137"/>
      <c r="T555" s="137"/>
      <c r="U555" s="14"/>
    </row>
    <row r="556" spans="1:21" ht="16.8" x14ac:dyDescent="0.3">
      <c r="A556" s="139" t="s">
        <v>2004</v>
      </c>
      <c r="B556" s="86">
        <v>46153</v>
      </c>
      <c r="C556" s="86" t="str">
        <f t="shared" ca="1" si="16"/>
        <v>Atrasado</v>
      </c>
      <c r="D556" s="73" t="s">
        <v>141</v>
      </c>
      <c r="E556" s="16" t="s">
        <v>798</v>
      </c>
      <c r="F556" s="16" t="s">
        <v>799</v>
      </c>
      <c r="G556" s="16" t="s">
        <v>70</v>
      </c>
      <c r="H556" s="15" t="s">
        <v>800</v>
      </c>
      <c r="I556" s="16" t="s">
        <v>864</v>
      </c>
      <c r="J556" s="76" t="str">
        <f t="shared" si="17"/>
        <v>LPNP</v>
      </c>
      <c r="K556" s="134"/>
      <c r="L556" s="80" t="s">
        <v>119</v>
      </c>
      <c r="M556" s="80" t="str">
        <f>IFERROR(IF(OR(VLOOKUP(A556,Adjudicacion!A:N,14,0)=0, VLOOKUP(A556,Adjudicacion!A:N,14,0)=""), L556, VLOOKUP(A556,Adjudicacion!A:N,14,0)), L556)</f>
        <v>En Proceso</v>
      </c>
      <c r="N556" s="83" t="s">
        <v>76</v>
      </c>
      <c r="O556" s="111">
        <v>5200000</v>
      </c>
      <c r="P556" s="98" t="s">
        <v>2000</v>
      </c>
      <c r="Q556" s="16" t="s">
        <v>78</v>
      </c>
      <c r="R556" s="137"/>
      <c r="S556" s="137"/>
      <c r="T556" s="137"/>
      <c r="U556" s="14"/>
    </row>
    <row r="557" spans="1:21" ht="16.8" x14ac:dyDescent="0.3">
      <c r="A557" s="139" t="s">
        <v>2005</v>
      </c>
      <c r="B557" s="86">
        <v>46153</v>
      </c>
      <c r="C557" s="86" t="str">
        <f t="shared" ca="1" si="16"/>
        <v>Atrasado</v>
      </c>
      <c r="D557" s="73" t="s">
        <v>141</v>
      </c>
      <c r="E557" s="16" t="s">
        <v>798</v>
      </c>
      <c r="F557" s="16" t="s">
        <v>799</v>
      </c>
      <c r="G557" s="16" t="s">
        <v>70</v>
      </c>
      <c r="H557" s="15" t="s">
        <v>800</v>
      </c>
      <c r="I557" s="16" t="s">
        <v>864</v>
      </c>
      <c r="J557" s="76" t="str">
        <f t="shared" si="17"/>
        <v>LPNP</v>
      </c>
      <c r="K557" s="134"/>
      <c r="L557" s="80" t="s">
        <v>119</v>
      </c>
      <c r="M557" s="80" t="str">
        <f>IFERROR(IF(OR(VLOOKUP(A557,Adjudicacion!A:N,14,0)=0, VLOOKUP(A557,Adjudicacion!A:N,14,0)=""), L557, VLOOKUP(A557,Adjudicacion!A:N,14,0)), L557)</f>
        <v>En Proceso</v>
      </c>
      <c r="N557" s="83" t="s">
        <v>76</v>
      </c>
      <c r="O557" s="111">
        <v>17000000</v>
      </c>
      <c r="P557" s="98" t="s">
        <v>2000</v>
      </c>
      <c r="Q557" s="16" t="s">
        <v>78</v>
      </c>
      <c r="R557" s="137"/>
      <c r="S557" s="137"/>
      <c r="T557" s="137"/>
      <c r="U557" s="14"/>
    </row>
    <row r="558" spans="1:21" ht="16.8" x14ac:dyDescent="0.3">
      <c r="A558" s="139" t="s">
        <v>2006</v>
      </c>
      <c r="B558" s="86">
        <v>46153</v>
      </c>
      <c r="C558" s="86" t="str">
        <f t="shared" ca="1" si="16"/>
        <v>Atrasado</v>
      </c>
      <c r="D558" s="73" t="s">
        <v>141</v>
      </c>
      <c r="E558" s="16" t="s">
        <v>798</v>
      </c>
      <c r="F558" s="16" t="s">
        <v>799</v>
      </c>
      <c r="G558" s="16" t="s">
        <v>70</v>
      </c>
      <c r="H558" s="15" t="s">
        <v>800</v>
      </c>
      <c r="I558" s="16" t="s">
        <v>864</v>
      </c>
      <c r="J558" s="76" t="str">
        <f t="shared" si="17"/>
        <v>LPNP</v>
      </c>
      <c r="K558" s="134"/>
      <c r="L558" s="80" t="s">
        <v>119</v>
      </c>
      <c r="M558" s="80" t="str">
        <f>IFERROR(IF(OR(VLOOKUP(A558,Adjudicacion!A:N,14,0)=0, VLOOKUP(A558,Adjudicacion!A:N,14,0)=""), L558, VLOOKUP(A558,Adjudicacion!A:N,14,0)), L558)</f>
        <v>En Proceso</v>
      </c>
      <c r="N558" s="83" t="s">
        <v>76</v>
      </c>
      <c r="O558" s="111">
        <v>4700000</v>
      </c>
      <c r="P558" s="98" t="s">
        <v>2000</v>
      </c>
      <c r="Q558" s="16" t="s">
        <v>78</v>
      </c>
      <c r="R558" s="137"/>
      <c r="S558" s="137"/>
      <c r="T558" s="137"/>
      <c r="U558" s="14"/>
    </row>
    <row r="559" spans="1:21" ht="16.8" x14ac:dyDescent="0.3">
      <c r="A559" s="139" t="s">
        <v>2007</v>
      </c>
      <c r="B559" s="86">
        <v>46153</v>
      </c>
      <c r="C559" s="86" t="str">
        <f t="shared" ca="1" si="16"/>
        <v>Atrasado</v>
      </c>
      <c r="D559" s="73" t="s">
        <v>141</v>
      </c>
      <c r="E559" s="16" t="s">
        <v>798</v>
      </c>
      <c r="F559" s="16" t="s">
        <v>799</v>
      </c>
      <c r="G559" s="16" t="s">
        <v>70</v>
      </c>
      <c r="H559" s="15" t="s">
        <v>800</v>
      </c>
      <c r="I559" s="16" t="s">
        <v>864</v>
      </c>
      <c r="J559" s="76" t="str">
        <f t="shared" si="17"/>
        <v>IRP</v>
      </c>
      <c r="K559" s="134"/>
      <c r="L559" s="80" t="s">
        <v>119</v>
      </c>
      <c r="M559" s="80" t="str">
        <f>IFERROR(IF(OR(VLOOKUP(A559,Adjudicacion!A:N,14,0)=0, VLOOKUP(A559,Adjudicacion!A:N,14,0)=""), L559, VLOOKUP(A559,Adjudicacion!A:N,14,0)), L559)</f>
        <v>En Proceso</v>
      </c>
      <c r="N559" s="83" t="s">
        <v>76</v>
      </c>
      <c r="O559" s="111">
        <v>780000</v>
      </c>
      <c r="P559" s="98" t="s">
        <v>2000</v>
      </c>
      <c r="Q559" s="16" t="s">
        <v>78</v>
      </c>
      <c r="R559" s="137"/>
      <c r="S559" s="137"/>
      <c r="T559" s="137"/>
      <c r="U559" s="14"/>
    </row>
    <row r="560" spans="1:21" ht="16.8" x14ac:dyDescent="0.3">
      <c r="A560" s="139" t="s">
        <v>2008</v>
      </c>
      <c r="B560" s="86">
        <v>46153</v>
      </c>
      <c r="C560" s="86" t="str">
        <f t="shared" ca="1" si="16"/>
        <v>Atrasado</v>
      </c>
      <c r="D560" s="73" t="s">
        <v>141</v>
      </c>
      <c r="E560" s="16" t="s">
        <v>798</v>
      </c>
      <c r="F560" s="16" t="s">
        <v>799</v>
      </c>
      <c r="G560" s="16" t="s">
        <v>70</v>
      </c>
      <c r="H560" s="15" t="s">
        <v>800</v>
      </c>
      <c r="I560" s="16" t="s">
        <v>864</v>
      </c>
      <c r="J560" s="76" t="str">
        <f t="shared" si="17"/>
        <v>IRP</v>
      </c>
      <c r="K560" s="134"/>
      <c r="L560" s="80" t="s">
        <v>119</v>
      </c>
      <c r="M560" s="80" t="str">
        <f>IFERROR(IF(OR(VLOOKUP(A560,Adjudicacion!A:N,14,0)=0, VLOOKUP(A560,Adjudicacion!A:N,14,0)=""), L560, VLOOKUP(A560,Adjudicacion!A:N,14,0)), L560)</f>
        <v>En Proceso</v>
      </c>
      <c r="N560" s="83" t="s">
        <v>76</v>
      </c>
      <c r="O560" s="111">
        <v>1100000</v>
      </c>
      <c r="P560" s="98" t="s">
        <v>2000</v>
      </c>
      <c r="Q560" s="16" t="s">
        <v>78</v>
      </c>
      <c r="R560" s="137"/>
      <c r="S560" s="137"/>
      <c r="T560" s="137"/>
      <c r="U560" s="14"/>
    </row>
    <row r="561" spans="1:21" ht="16.8" x14ac:dyDescent="0.3">
      <c r="A561" s="139" t="s">
        <v>2009</v>
      </c>
      <c r="B561" s="86">
        <v>46153</v>
      </c>
      <c r="C561" s="86" t="str">
        <f t="shared" ca="1" si="16"/>
        <v>Atrasado</v>
      </c>
      <c r="D561" s="73" t="s">
        <v>141</v>
      </c>
      <c r="E561" s="16" t="s">
        <v>587</v>
      </c>
      <c r="F561" s="16" t="s">
        <v>215</v>
      </c>
      <c r="G561" s="16" t="s">
        <v>174</v>
      </c>
      <c r="H561" s="15" t="s">
        <v>187</v>
      </c>
      <c r="I561" s="16" t="s">
        <v>834</v>
      </c>
      <c r="J561" s="76" t="str">
        <f t="shared" si="17"/>
        <v>IRP</v>
      </c>
      <c r="K561" s="134"/>
      <c r="L561" s="80" t="s">
        <v>119</v>
      </c>
      <c r="M561" s="80" t="str">
        <f>IFERROR(IF(OR(VLOOKUP(A561,Adjudicacion!A:N,14,0)=0, VLOOKUP(A561,Adjudicacion!A:N,14,0)=""), L561, VLOOKUP(A561,Adjudicacion!A:N,14,0)), L561)</f>
        <v>En Proceso</v>
      </c>
      <c r="N561" s="83" t="s">
        <v>120</v>
      </c>
      <c r="O561" s="111">
        <v>585000</v>
      </c>
      <c r="P561" s="98" t="s">
        <v>2010</v>
      </c>
      <c r="Q561" s="16" t="s">
        <v>78</v>
      </c>
      <c r="R561" s="137"/>
      <c r="S561" s="137"/>
      <c r="T561" s="137"/>
      <c r="U561" s="14"/>
    </row>
    <row r="562" spans="1:21" ht="16.8" x14ac:dyDescent="0.3">
      <c r="A562" s="139" t="s">
        <v>2011</v>
      </c>
      <c r="B562" s="86">
        <v>46153</v>
      </c>
      <c r="C562" s="86" t="str">
        <f t="shared" ca="1" si="16"/>
        <v>Atrasado</v>
      </c>
      <c r="D562" s="73" t="s">
        <v>141</v>
      </c>
      <c r="E562" s="16" t="s">
        <v>798</v>
      </c>
      <c r="F562" s="16" t="s">
        <v>799</v>
      </c>
      <c r="G562" s="16" t="s">
        <v>70</v>
      </c>
      <c r="H562" s="15" t="s">
        <v>800</v>
      </c>
      <c r="I562" s="16" t="s">
        <v>1524</v>
      </c>
      <c r="J562" s="76" t="str">
        <f t="shared" si="17"/>
        <v>LPNP</v>
      </c>
      <c r="K562" s="134"/>
      <c r="L562" s="80" t="s">
        <v>119</v>
      </c>
      <c r="M562" s="80" t="str">
        <f>IFERROR(IF(OR(VLOOKUP(A562,Adjudicacion!A:N,14,0)=0, VLOOKUP(A562,Adjudicacion!A:N,14,0)=""), L562, VLOOKUP(A562,Adjudicacion!A:N,14,0)), L562)</f>
        <v>En Proceso</v>
      </c>
      <c r="N562" s="83" t="s">
        <v>76</v>
      </c>
      <c r="O562" s="111">
        <v>75000000</v>
      </c>
      <c r="P562" s="98" t="s">
        <v>2002</v>
      </c>
      <c r="Q562" s="16" t="s">
        <v>78</v>
      </c>
      <c r="R562" s="137"/>
      <c r="S562" s="137"/>
      <c r="T562" s="137"/>
      <c r="U562" s="14"/>
    </row>
    <row r="563" spans="1:21" ht="16.8" x14ac:dyDescent="0.3">
      <c r="A563" s="139" t="s">
        <v>2012</v>
      </c>
      <c r="B563" s="86">
        <v>46154</v>
      </c>
      <c r="C563" s="86" t="str">
        <f t="shared" ca="1" si="16"/>
        <v>En Tiempo</v>
      </c>
      <c r="D563" s="73" t="s">
        <v>141</v>
      </c>
      <c r="E563" s="16" t="s">
        <v>746</v>
      </c>
      <c r="F563" s="16" t="s">
        <v>215</v>
      </c>
      <c r="G563" s="16" t="s">
        <v>70</v>
      </c>
      <c r="H563" s="15" t="s">
        <v>287</v>
      </c>
      <c r="I563" s="16" t="s">
        <v>603</v>
      </c>
      <c r="J563" s="76" t="str">
        <f t="shared" si="17"/>
        <v>CP</v>
      </c>
      <c r="K563" s="134"/>
      <c r="L563" s="80" t="s">
        <v>119</v>
      </c>
      <c r="M563" s="80" t="str">
        <f>IFERROR(IF(OR(VLOOKUP(A563,Adjudicacion!A:N,14,0)=0, VLOOKUP(A563,Adjudicacion!A:N,14,0)=""), L563, VLOOKUP(A563,Adjudicacion!A:N,14,0)), L563)</f>
        <v>En Proceso</v>
      </c>
      <c r="N563" s="83" t="s">
        <v>76</v>
      </c>
      <c r="O563" s="111">
        <v>375000</v>
      </c>
      <c r="P563" s="98" t="s">
        <v>2013</v>
      </c>
      <c r="Q563" s="16" t="s">
        <v>78</v>
      </c>
      <c r="R563" s="137"/>
      <c r="S563" s="137"/>
      <c r="T563" s="137"/>
      <c r="U563" s="14"/>
    </row>
    <row r="564" spans="1:21" ht="16.8" x14ac:dyDescent="0.3">
      <c r="A564" s="16" t="s">
        <v>2014</v>
      </c>
      <c r="B564" s="86">
        <v>46155</v>
      </c>
      <c r="C564" s="86" t="str">
        <f t="shared" ca="1" si="16"/>
        <v>En Tiempo</v>
      </c>
      <c r="D564" s="73" t="s">
        <v>141</v>
      </c>
      <c r="E564" s="16" t="s">
        <v>317</v>
      </c>
      <c r="F564" s="16" t="s">
        <v>318</v>
      </c>
      <c r="G564" s="16" t="s">
        <v>97</v>
      </c>
      <c r="H564" s="15" t="s">
        <v>302</v>
      </c>
      <c r="I564" s="16" t="s">
        <v>2015</v>
      </c>
      <c r="J564" s="76" t="str">
        <f t="shared" si="17"/>
        <v>CP</v>
      </c>
      <c r="K564" s="112"/>
      <c r="L564" s="80" t="s">
        <v>119</v>
      </c>
      <c r="M564" s="80" t="str">
        <f>IFERROR(IF(OR(VLOOKUP(A564,Adjudicacion!A:N,14,0)=0, VLOOKUP(A564,Adjudicacion!A:N,14,0)=""), L564, VLOOKUP(A564,Adjudicacion!A:N,14,0)), L564)</f>
        <v>En Proceso</v>
      </c>
      <c r="N564" s="83" t="s">
        <v>120</v>
      </c>
      <c r="O564" s="111">
        <v>580000</v>
      </c>
      <c r="P564" s="98" t="s">
        <v>2016</v>
      </c>
      <c r="Q564" s="16" t="s">
        <v>78</v>
      </c>
      <c r="R564" s="137"/>
      <c r="S564" s="137"/>
      <c r="T564" s="137"/>
      <c r="U564" s="14"/>
    </row>
    <row r="565" spans="1:21" ht="16.8" x14ac:dyDescent="0.3">
      <c r="A565" s="16" t="s">
        <v>2017</v>
      </c>
      <c r="B565" s="86">
        <v>46155</v>
      </c>
      <c r="C565" s="86" t="str">
        <f t="shared" ca="1" si="16"/>
        <v>En Tiempo</v>
      </c>
      <c r="D565" s="73" t="s">
        <v>141</v>
      </c>
      <c r="E565" s="16" t="s">
        <v>1036</v>
      </c>
      <c r="F565" s="16" t="s">
        <v>1037</v>
      </c>
      <c r="G565" s="16" t="s">
        <v>70</v>
      </c>
      <c r="H565" s="15" t="s">
        <v>287</v>
      </c>
      <c r="I565" s="16" t="s">
        <v>288</v>
      </c>
      <c r="J565" s="76" t="str">
        <f t="shared" si="17"/>
        <v>LPNP</v>
      </c>
      <c r="K565" s="112"/>
      <c r="L565" s="80" t="s">
        <v>119</v>
      </c>
      <c r="M565" s="80" t="str">
        <f>IFERROR(IF(OR(VLOOKUP(A565,Adjudicacion!A:N,14,0)=0, VLOOKUP(A565,Adjudicacion!A:N,14,0)=""), L565, VLOOKUP(A565,Adjudicacion!A:N,14,0)), L565)</f>
        <v>En Proceso</v>
      </c>
      <c r="N565" s="83" t="s">
        <v>76</v>
      </c>
      <c r="O565" s="111">
        <v>40000000</v>
      </c>
      <c r="P565" s="98" t="s">
        <v>2018</v>
      </c>
      <c r="Q565" s="16" t="s">
        <v>78</v>
      </c>
      <c r="R565" s="137"/>
      <c r="S565" s="137"/>
      <c r="T565" s="137"/>
      <c r="U565" s="14"/>
    </row>
    <row r="566" spans="1:21" ht="16.8" x14ac:dyDescent="0.3">
      <c r="A566" s="16" t="s">
        <v>2019</v>
      </c>
      <c r="B566" s="86">
        <v>46155</v>
      </c>
      <c r="C566" s="86" t="str">
        <f t="shared" ca="1" si="16"/>
        <v>En Tiempo</v>
      </c>
      <c r="D566" s="73" t="s">
        <v>141</v>
      </c>
      <c r="E566" s="16" t="s">
        <v>1036</v>
      </c>
      <c r="F566" s="16" t="s">
        <v>1037</v>
      </c>
      <c r="G566" s="16" t="s">
        <v>70</v>
      </c>
      <c r="H566" s="15" t="s">
        <v>287</v>
      </c>
      <c r="I566" s="16" t="s">
        <v>716</v>
      </c>
      <c r="J566" s="76" t="str">
        <f t="shared" si="17"/>
        <v>LPNP</v>
      </c>
      <c r="K566" s="112"/>
      <c r="L566" s="80" t="s">
        <v>119</v>
      </c>
      <c r="M566" s="80" t="str">
        <f>IFERROR(IF(OR(VLOOKUP(A566,Adjudicacion!A:N,14,0)=0, VLOOKUP(A566,Adjudicacion!A:N,14,0)=""), L566, VLOOKUP(A566,Adjudicacion!A:N,14,0)), L566)</f>
        <v>En Proceso</v>
      </c>
      <c r="N566" s="83" t="s">
        <v>76</v>
      </c>
      <c r="O566" s="111">
        <v>60000000</v>
      </c>
      <c r="P566" s="98" t="s">
        <v>1870</v>
      </c>
      <c r="Q566" s="16" t="s">
        <v>78</v>
      </c>
      <c r="R566" s="137"/>
      <c r="S566" s="137"/>
      <c r="T566" s="137"/>
      <c r="U566" s="14"/>
    </row>
    <row r="567" spans="1:21" ht="16.8" x14ac:dyDescent="0.3">
      <c r="A567" s="16" t="s">
        <v>2020</v>
      </c>
      <c r="B567" s="86">
        <v>46155</v>
      </c>
      <c r="C567" s="86" t="str">
        <f t="shared" ca="1" si="16"/>
        <v>En Tiempo</v>
      </c>
      <c r="D567" s="73" t="s">
        <v>141</v>
      </c>
      <c r="E567" s="16" t="s">
        <v>214</v>
      </c>
      <c r="F567" s="16" t="s">
        <v>553</v>
      </c>
      <c r="G567" s="16" t="s">
        <v>97</v>
      </c>
      <c r="H567" s="15" t="s">
        <v>309</v>
      </c>
      <c r="I567" s="16" t="s">
        <v>2021</v>
      </c>
      <c r="J567" s="76" t="str">
        <f t="shared" si="17"/>
        <v>CP</v>
      </c>
      <c r="K567" s="112"/>
      <c r="L567" s="80" t="s">
        <v>119</v>
      </c>
      <c r="M567" s="80" t="str">
        <f>IFERROR(IF(OR(VLOOKUP(A567,Adjudicacion!A:N,14,0)=0, VLOOKUP(A567,Adjudicacion!A:N,14,0)=""), L567, VLOOKUP(A567,Adjudicacion!A:N,14,0)), L567)</f>
        <v>En Proceso</v>
      </c>
      <c r="N567" s="83" t="s">
        <v>120</v>
      </c>
      <c r="O567" s="111">
        <v>299000</v>
      </c>
      <c r="P567" s="98" t="s">
        <v>2022</v>
      </c>
      <c r="Q567" s="16" t="s">
        <v>78</v>
      </c>
      <c r="R567" s="137"/>
      <c r="S567" s="137"/>
      <c r="T567" s="137"/>
      <c r="U567" s="14"/>
    </row>
    <row r="568" spans="1:21" ht="16.8" x14ac:dyDescent="0.3">
      <c r="A568" s="16" t="s">
        <v>2023</v>
      </c>
      <c r="B568" s="86">
        <v>46155</v>
      </c>
      <c r="C568" s="86" t="str">
        <f t="shared" ca="1" si="16"/>
        <v>Concluido</v>
      </c>
      <c r="D568" s="73" t="s">
        <v>141</v>
      </c>
      <c r="E568" s="16" t="s">
        <v>1175</v>
      </c>
      <c r="F568" s="16" t="s">
        <v>2024</v>
      </c>
      <c r="G568" s="16" t="s">
        <v>70</v>
      </c>
      <c r="H568" s="15" t="s">
        <v>142</v>
      </c>
      <c r="I568" s="16" t="s">
        <v>143</v>
      </c>
      <c r="J568" s="76" t="str">
        <f t="shared" si="17"/>
        <v>CP</v>
      </c>
      <c r="K568" s="112">
        <v>193631.07</v>
      </c>
      <c r="L568" s="80" t="s">
        <v>66</v>
      </c>
      <c r="M568" s="80" t="str">
        <f>IFERROR(IF(OR(VLOOKUP(A568,Adjudicacion!A:N,14,0)=0, VLOOKUP(A568,Adjudicacion!A:N,14,0)=""), L568, VLOOKUP(A568,Adjudicacion!A:N,14,0)), L568)</f>
        <v>Concluido</v>
      </c>
      <c r="N568" s="83" t="s">
        <v>76</v>
      </c>
      <c r="O568" s="111">
        <v>193631.06</v>
      </c>
      <c r="P568" s="98" t="s">
        <v>2026</v>
      </c>
      <c r="Q568" s="16" t="s">
        <v>78</v>
      </c>
      <c r="R568" s="137"/>
      <c r="S568" s="137"/>
      <c r="T568" s="137"/>
      <c r="U568" s="14"/>
    </row>
    <row r="569" spans="1:21" ht="16.8" x14ac:dyDescent="0.3">
      <c r="A569" s="16" t="s">
        <v>2027</v>
      </c>
      <c r="B569" s="86">
        <v>46155</v>
      </c>
      <c r="C569" s="86" t="str">
        <f t="shared" ca="1" si="16"/>
        <v>Concluido</v>
      </c>
      <c r="D569" s="73" t="s">
        <v>141</v>
      </c>
      <c r="E569" s="16" t="s">
        <v>760</v>
      </c>
      <c r="F569" s="16" t="s">
        <v>215</v>
      </c>
      <c r="G569" s="16" t="s">
        <v>70</v>
      </c>
      <c r="H569" s="15" t="s">
        <v>127</v>
      </c>
      <c r="I569" s="16" t="s">
        <v>1103</v>
      </c>
      <c r="J569" s="76" t="str">
        <f t="shared" si="17"/>
        <v>CP</v>
      </c>
      <c r="K569" s="112">
        <v>14885.09</v>
      </c>
      <c r="L569" s="80" t="s">
        <v>66</v>
      </c>
      <c r="M569" s="80" t="str">
        <f>IFERROR(IF(OR(VLOOKUP(A569,Adjudicacion!A:N,14,0)=0, VLOOKUP(A569,Adjudicacion!A:N,14,0)=""), L569, VLOOKUP(A569,Adjudicacion!A:N,14,0)), L569)</f>
        <v>Concluido</v>
      </c>
      <c r="N569" s="83" t="s">
        <v>76</v>
      </c>
      <c r="O569" s="111">
        <v>15580</v>
      </c>
      <c r="P569" s="98" t="s">
        <v>2029</v>
      </c>
      <c r="Q569" s="16" t="s">
        <v>78</v>
      </c>
      <c r="R569" s="137"/>
      <c r="S569" s="137"/>
      <c r="T569" s="137"/>
      <c r="U569" s="14"/>
    </row>
    <row r="570" spans="1:21" ht="16.8" x14ac:dyDescent="0.3">
      <c r="A570" s="16" t="s">
        <v>2030</v>
      </c>
      <c r="B570" s="86">
        <v>46155</v>
      </c>
      <c r="C570" s="86" t="str">
        <f t="shared" ca="1" si="16"/>
        <v>En Tiempo</v>
      </c>
      <c r="D570" s="73" t="s">
        <v>141</v>
      </c>
      <c r="E570" s="16" t="s">
        <v>317</v>
      </c>
      <c r="F570" s="16" t="s">
        <v>318</v>
      </c>
      <c r="G570" s="16" t="s">
        <v>70</v>
      </c>
      <c r="H570" s="15" t="s">
        <v>127</v>
      </c>
      <c r="I570" s="16" t="s">
        <v>128</v>
      </c>
      <c r="J570" s="76" t="str">
        <f t="shared" si="17"/>
        <v>CP</v>
      </c>
      <c r="K570" s="112"/>
      <c r="L570" s="80" t="s">
        <v>119</v>
      </c>
      <c r="M570" s="80" t="str">
        <f>IFERROR(IF(OR(VLOOKUP(A570,Adjudicacion!A:N,14,0)=0, VLOOKUP(A570,Adjudicacion!A:N,14,0)=""), L570, VLOOKUP(A570,Adjudicacion!A:N,14,0)), L570)</f>
        <v>En Proceso</v>
      </c>
      <c r="N570" s="83" t="s">
        <v>76</v>
      </c>
      <c r="O570" s="111">
        <v>45000</v>
      </c>
      <c r="P570" s="98" t="s">
        <v>2031</v>
      </c>
      <c r="Q570" s="16" t="s">
        <v>78</v>
      </c>
      <c r="R570" s="137"/>
      <c r="S570" s="137"/>
      <c r="T570" s="137"/>
      <c r="U570" s="14"/>
    </row>
    <row r="571" spans="1:21" ht="16.8" x14ac:dyDescent="0.3">
      <c r="A571" s="16" t="s">
        <v>2032</v>
      </c>
      <c r="B571" s="86">
        <v>46156</v>
      </c>
      <c r="C571" s="86" t="str">
        <f t="shared" ca="1" si="16"/>
        <v>En Tiempo</v>
      </c>
      <c r="D571" s="73" t="s">
        <v>141</v>
      </c>
      <c r="E571" s="16" t="s">
        <v>1175</v>
      </c>
      <c r="F571" s="16" t="s">
        <v>215</v>
      </c>
      <c r="G571" s="16" t="s">
        <v>97</v>
      </c>
      <c r="H571" s="15" t="s">
        <v>302</v>
      </c>
      <c r="I571" s="16" t="s">
        <v>2033</v>
      </c>
      <c r="J571" s="76" t="str">
        <f t="shared" si="17"/>
        <v>CP</v>
      </c>
      <c r="K571" s="112"/>
      <c r="L571" s="80" t="s">
        <v>119</v>
      </c>
      <c r="M571" s="80" t="str">
        <f>IFERROR(IF(OR(VLOOKUP(A571,Adjudicacion!A:N,14,0)=0, VLOOKUP(A571,Adjudicacion!A:N,14,0)=""), L571, VLOOKUP(A571,Adjudicacion!A:N,14,0)), L571)</f>
        <v>En Proceso</v>
      </c>
      <c r="N571" s="83" t="s">
        <v>120</v>
      </c>
      <c r="O571" s="111">
        <v>580000</v>
      </c>
      <c r="P571" s="98" t="s">
        <v>2034</v>
      </c>
      <c r="Q571" s="16" t="s">
        <v>78</v>
      </c>
      <c r="R571" s="137"/>
      <c r="S571" s="137"/>
      <c r="T571" s="137"/>
      <c r="U571" s="14"/>
    </row>
    <row r="572" spans="1:21" ht="16.8" x14ac:dyDescent="0.3">
      <c r="A572" s="16" t="s">
        <v>2035</v>
      </c>
      <c r="B572" s="86">
        <v>46157</v>
      </c>
      <c r="C572" s="86" t="str">
        <f t="shared" ca="1" si="16"/>
        <v>En Tiempo</v>
      </c>
      <c r="D572" s="73" t="s">
        <v>141</v>
      </c>
      <c r="E572" s="16" t="s">
        <v>282</v>
      </c>
      <c r="F572" s="16" t="s">
        <v>215</v>
      </c>
      <c r="G572" s="16" t="s">
        <v>97</v>
      </c>
      <c r="H572" s="15" t="s">
        <v>250</v>
      </c>
      <c r="I572" s="16" t="s">
        <v>251</v>
      </c>
      <c r="J572" s="76" t="str">
        <f t="shared" si="17"/>
        <v>LPNP</v>
      </c>
      <c r="K572" s="112"/>
      <c r="L572" s="80" t="s">
        <v>119</v>
      </c>
      <c r="M572" s="80" t="str">
        <f>IFERROR(IF(OR(VLOOKUP(A572,Adjudicacion!A:N,14,0)=0, VLOOKUP(A572,Adjudicacion!A:N,14,0)=""), L572, VLOOKUP(A572,Adjudicacion!A:N,14,0)), L572)</f>
        <v>En Proceso</v>
      </c>
      <c r="N572" s="83" t="s">
        <v>120</v>
      </c>
      <c r="O572" s="111">
        <v>4300000</v>
      </c>
      <c r="P572" s="98" t="s">
        <v>722</v>
      </c>
      <c r="Q572" s="16" t="s">
        <v>78</v>
      </c>
      <c r="R572" s="137"/>
      <c r="S572" s="137"/>
      <c r="T572" s="137"/>
      <c r="U572" s="14"/>
    </row>
    <row r="573" spans="1:21" ht="16.8" x14ac:dyDescent="0.3">
      <c r="A573" s="16" t="s">
        <v>2036</v>
      </c>
      <c r="B573" s="86">
        <v>46157</v>
      </c>
      <c r="C573" s="86" t="str">
        <f t="shared" ca="1" si="16"/>
        <v>En Tiempo</v>
      </c>
      <c r="D573" s="73" t="s">
        <v>141</v>
      </c>
      <c r="E573" s="16" t="s">
        <v>68</v>
      </c>
      <c r="F573" s="16" t="s">
        <v>1469</v>
      </c>
      <c r="G573" s="16" t="s">
        <v>97</v>
      </c>
      <c r="H573" s="15" t="s">
        <v>116</v>
      </c>
      <c r="I573" s="16" t="s">
        <v>1239</v>
      </c>
      <c r="J573" s="76" t="str">
        <f t="shared" si="17"/>
        <v>CP</v>
      </c>
      <c r="K573" s="112"/>
      <c r="L573" s="80" t="s">
        <v>119</v>
      </c>
      <c r="M573" s="80" t="str">
        <f>IFERROR(IF(OR(VLOOKUP(A573,Adjudicacion!A:N,14,0)=0, VLOOKUP(A573,Adjudicacion!A:N,14,0)=""), L573, VLOOKUP(A573,Adjudicacion!A:N,14,0)), L573)</f>
        <v>En Proceso</v>
      </c>
      <c r="N573" s="83" t="s">
        <v>76</v>
      </c>
      <c r="O573" s="111">
        <v>69120</v>
      </c>
      <c r="P573" s="98" t="s">
        <v>2037</v>
      </c>
      <c r="Q573" s="16" t="s">
        <v>78</v>
      </c>
      <c r="R573" s="137"/>
      <c r="S573" s="137"/>
      <c r="T573" s="137"/>
      <c r="U573" s="14"/>
    </row>
    <row r="574" spans="1:21" ht="16.8" x14ac:dyDescent="0.3">
      <c r="A574" s="16" t="s">
        <v>2038</v>
      </c>
      <c r="B574" s="86">
        <v>46157</v>
      </c>
      <c r="C574" s="86" t="str">
        <f t="shared" ca="1" si="16"/>
        <v>En Tiempo</v>
      </c>
      <c r="D574" s="73" t="s">
        <v>141</v>
      </c>
      <c r="E574" s="16" t="s">
        <v>760</v>
      </c>
      <c r="F574" s="16" t="s">
        <v>215</v>
      </c>
      <c r="G574" s="16" t="s">
        <v>70</v>
      </c>
      <c r="H574" s="15" t="s">
        <v>287</v>
      </c>
      <c r="I574" s="16" t="s">
        <v>603</v>
      </c>
      <c r="J574" s="76" t="str">
        <f t="shared" si="17"/>
        <v>CP</v>
      </c>
      <c r="K574" s="112"/>
      <c r="L574" s="80" t="s">
        <v>119</v>
      </c>
      <c r="M574" s="80" t="str">
        <f>IFERROR(IF(OR(VLOOKUP(A574,Adjudicacion!A:N,14,0)=0, VLOOKUP(A574,Adjudicacion!A:N,14,0)=""), L574, VLOOKUP(A574,Adjudicacion!A:N,14,0)), L574)</f>
        <v>En Proceso</v>
      </c>
      <c r="N574" s="83" t="s">
        <v>76</v>
      </c>
      <c r="O574" s="111">
        <v>20584</v>
      </c>
      <c r="P574" s="98" t="s">
        <v>2039</v>
      </c>
      <c r="Q574" s="16" t="s">
        <v>78</v>
      </c>
      <c r="R574" s="137"/>
      <c r="S574" s="137"/>
      <c r="T574" s="137"/>
      <c r="U574" s="14"/>
    </row>
    <row r="575" spans="1:21" ht="16.8" x14ac:dyDescent="0.3">
      <c r="A575" s="16" t="s">
        <v>2040</v>
      </c>
      <c r="B575" s="86">
        <v>46157</v>
      </c>
      <c r="C575" s="86" t="str">
        <f t="shared" ca="1" si="16"/>
        <v>En Tiempo</v>
      </c>
      <c r="D575" s="73" t="s">
        <v>141</v>
      </c>
      <c r="E575" s="16" t="s">
        <v>262</v>
      </c>
      <c r="F575" s="16" t="s">
        <v>215</v>
      </c>
      <c r="G575" s="16" t="s">
        <v>70</v>
      </c>
      <c r="H575" s="15" t="s">
        <v>142</v>
      </c>
      <c r="I575" s="16" t="s">
        <v>794</v>
      </c>
      <c r="J575" s="76" t="str">
        <f t="shared" si="17"/>
        <v>IRP</v>
      </c>
      <c r="K575" s="112"/>
      <c r="L575" s="80" t="s">
        <v>119</v>
      </c>
      <c r="M575" s="80" t="str">
        <f>IFERROR(IF(OR(VLOOKUP(A575,Adjudicacion!A:N,14,0)=0, VLOOKUP(A575,Adjudicacion!A:N,14,0)=""), L575, VLOOKUP(A575,Adjudicacion!A:N,14,0)), L575)</f>
        <v>En Proceso</v>
      </c>
      <c r="N575" s="83" t="s">
        <v>76</v>
      </c>
      <c r="O575" s="111">
        <v>800000</v>
      </c>
      <c r="P575" s="98" t="s">
        <v>2041</v>
      </c>
      <c r="Q575" s="16" t="s">
        <v>78</v>
      </c>
      <c r="R575" s="137"/>
      <c r="S575" s="137"/>
      <c r="T575" s="137"/>
      <c r="U575" s="14"/>
    </row>
    <row r="576" spans="1:21" ht="16.8" x14ac:dyDescent="0.3">
      <c r="A576" s="16" t="s">
        <v>2042</v>
      </c>
      <c r="B576" s="86">
        <v>46157</v>
      </c>
      <c r="C576" s="86" t="str">
        <f t="shared" ca="1" si="16"/>
        <v>Concluido</v>
      </c>
      <c r="D576" s="73" t="s">
        <v>141</v>
      </c>
      <c r="E576" s="16" t="s">
        <v>760</v>
      </c>
      <c r="F576" s="16" t="s">
        <v>215</v>
      </c>
      <c r="G576" s="16" t="s">
        <v>70</v>
      </c>
      <c r="H576" s="15" t="s">
        <v>127</v>
      </c>
      <c r="I576" s="16" t="s">
        <v>1103</v>
      </c>
      <c r="J576" s="76" t="str">
        <f t="shared" si="17"/>
        <v>CP</v>
      </c>
      <c r="K576" s="112">
        <v>8682</v>
      </c>
      <c r="L576" s="80" t="s">
        <v>66</v>
      </c>
      <c r="M576" s="80" t="str">
        <f>IFERROR(IF(OR(VLOOKUP(A576,Adjudicacion!A:N,14,0)=0, VLOOKUP(A576,Adjudicacion!A:N,14,0)=""), L576, VLOOKUP(A576,Adjudicacion!A:N,14,0)), L576)</f>
        <v>Concluido</v>
      </c>
      <c r="N576" s="83" t="s">
        <v>76</v>
      </c>
      <c r="O576" s="111">
        <v>9390.2199999999993</v>
      </c>
      <c r="P576" s="98" t="s">
        <v>2044</v>
      </c>
      <c r="Q576" s="16" t="s">
        <v>78</v>
      </c>
      <c r="R576" s="137"/>
      <c r="S576" s="137"/>
      <c r="T576" s="137"/>
      <c r="U576" s="14"/>
    </row>
    <row r="577" spans="1:21" ht="16.8" x14ac:dyDescent="0.3">
      <c r="A577" s="16" t="s">
        <v>2045</v>
      </c>
      <c r="B577" s="86">
        <v>46157</v>
      </c>
      <c r="C577" s="86" t="str">
        <f t="shared" ca="1" si="16"/>
        <v>En Tiempo</v>
      </c>
      <c r="D577" s="73" t="s">
        <v>141</v>
      </c>
      <c r="E577" s="16" t="s">
        <v>798</v>
      </c>
      <c r="F577" s="16" t="s">
        <v>799</v>
      </c>
      <c r="G577" s="16" t="s">
        <v>70</v>
      </c>
      <c r="H577" s="15" t="s">
        <v>800</v>
      </c>
      <c r="I577" s="16" t="s">
        <v>861</v>
      </c>
      <c r="J577" s="76" t="str">
        <f t="shared" si="17"/>
        <v>LPNP</v>
      </c>
      <c r="K577" s="112"/>
      <c r="L577" s="80" t="s">
        <v>119</v>
      </c>
      <c r="M577" s="80" t="str">
        <f>IFERROR(IF(OR(VLOOKUP(A577,Adjudicacion!A:N,14,0)=0, VLOOKUP(A577,Adjudicacion!A:N,14,0)=""), L577, VLOOKUP(A577,Adjudicacion!A:N,14,0)), L577)</f>
        <v>En Proceso</v>
      </c>
      <c r="N577" s="83" t="s">
        <v>76</v>
      </c>
      <c r="O577" s="111">
        <v>10000000</v>
      </c>
      <c r="P577" s="98" t="s">
        <v>2046</v>
      </c>
      <c r="Q577" s="16" t="s">
        <v>78</v>
      </c>
      <c r="R577" s="137"/>
      <c r="S577" s="137"/>
      <c r="T577" s="137"/>
      <c r="U577" s="14"/>
    </row>
    <row r="578" spans="1:21" ht="16.8" x14ac:dyDescent="0.3">
      <c r="A578" s="16" t="s">
        <v>2047</v>
      </c>
      <c r="B578" s="86">
        <v>46157</v>
      </c>
      <c r="C578" s="86" t="str">
        <f t="shared" ca="1" si="16"/>
        <v>En Tiempo</v>
      </c>
      <c r="D578" s="73" t="s">
        <v>141</v>
      </c>
      <c r="E578" s="16" t="s">
        <v>798</v>
      </c>
      <c r="F578" s="16" t="s">
        <v>799</v>
      </c>
      <c r="G578" s="16" t="s">
        <v>70</v>
      </c>
      <c r="H578" s="15" t="s">
        <v>800</v>
      </c>
      <c r="I578" s="16" t="s">
        <v>864</v>
      </c>
      <c r="J578" s="76" t="str">
        <f t="shared" si="17"/>
        <v>CP</v>
      </c>
      <c r="K578" s="112"/>
      <c r="L578" s="80" t="s">
        <v>119</v>
      </c>
      <c r="M578" s="80" t="str">
        <f>IFERROR(IF(OR(VLOOKUP(A578,Adjudicacion!A:N,14,0)=0, VLOOKUP(A578,Adjudicacion!A:N,14,0)=""), L578, VLOOKUP(A578,Adjudicacion!A:N,14,0)), L578)</f>
        <v>En Proceso</v>
      </c>
      <c r="N578" s="83" t="s">
        <v>76</v>
      </c>
      <c r="O578" s="111">
        <v>337986.65</v>
      </c>
      <c r="P578" s="98" t="s">
        <v>2048</v>
      </c>
      <c r="Q578" s="16" t="s">
        <v>78</v>
      </c>
      <c r="R578" s="137"/>
      <c r="S578" s="137"/>
      <c r="T578" s="137"/>
      <c r="U578" s="14"/>
    </row>
    <row r="579" spans="1:21" ht="16.8" x14ac:dyDescent="0.3">
      <c r="A579" s="16" t="s">
        <v>2049</v>
      </c>
      <c r="B579" s="86">
        <v>46157</v>
      </c>
      <c r="C579" s="86" t="str">
        <f t="shared" ref="C579:C642" ca="1" si="18">IF(L579="Rechazado", "Rechazado", IF(L579="Concluido", "Concluido", IF(AND(L579="En Proceso", TODAY()&lt;=WORKDAY(B579,15)), "En Tiempo", IF(L579="En Proceso", "Atrasado", ""))))</f>
        <v>En Tiempo</v>
      </c>
      <c r="D579" s="73" t="s">
        <v>141</v>
      </c>
      <c r="E579" s="16" t="s">
        <v>798</v>
      </c>
      <c r="F579" s="16" t="s">
        <v>799</v>
      </c>
      <c r="G579" s="16" t="s">
        <v>70</v>
      </c>
      <c r="H579" s="15" t="s">
        <v>800</v>
      </c>
      <c r="I579" s="16" t="s">
        <v>1524</v>
      </c>
      <c r="J579" s="76" t="str">
        <f t="shared" ref="J579:J639" si="19">IF(O579="","",
IFERROR(
IF(VALUE(SUBSTITUTE(SUBSTITUTE(TRIM(O579),"$",""),",",""))&lt;=0,"",
IF(VALUE(SUBSTITUTE(SUBSTITUTE(TRIM(O579),"$",""),",",""))&lt;=580000,"CP",
IF(VALUE(SUBSTITUTE(SUBSTITUTE(TRIM(O579),"$",""),",",""))&lt;=1740000,"IRP","LPNP"))),
""))</f>
        <v>LPNP</v>
      </c>
      <c r="K579" s="112"/>
      <c r="L579" s="80" t="s">
        <v>119</v>
      </c>
      <c r="M579" s="80" t="str">
        <f>IFERROR(IF(OR(VLOOKUP(A579,Adjudicacion!A:N,14,0)=0, VLOOKUP(A579,Adjudicacion!A:N,14,0)=""), L579, VLOOKUP(A579,Adjudicacion!A:N,14,0)), L579)</f>
        <v>En Proceso</v>
      </c>
      <c r="N579" s="83" t="s">
        <v>76</v>
      </c>
      <c r="O579" s="111">
        <v>17000000</v>
      </c>
      <c r="P579" s="98" t="s">
        <v>2002</v>
      </c>
      <c r="Q579" s="16" t="s">
        <v>78</v>
      </c>
      <c r="R579" s="137"/>
      <c r="S579" s="137"/>
      <c r="T579" s="137"/>
      <c r="U579" s="14"/>
    </row>
    <row r="580" spans="1:21" ht="16.8" x14ac:dyDescent="0.3">
      <c r="A580" s="16" t="s">
        <v>2050</v>
      </c>
      <c r="B580" s="86">
        <v>46160</v>
      </c>
      <c r="C580" s="86" t="str">
        <f t="shared" ca="1" si="18"/>
        <v>En Tiempo</v>
      </c>
      <c r="D580" s="73" t="s">
        <v>1364</v>
      </c>
      <c r="E580" s="16" t="s">
        <v>262</v>
      </c>
      <c r="F580" s="16" t="s">
        <v>215</v>
      </c>
      <c r="G580" s="16" t="s">
        <v>70</v>
      </c>
      <c r="H580" s="15" t="s">
        <v>142</v>
      </c>
      <c r="I580" s="16" t="s">
        <v>263</v>
      </c>
      <c r="J580" s="76" t="str">
        <f t="shared" si="19"/>
        <v>LPNP</v>
      </c>
      <c r="K580" s="112"/>
      <c r="L580" s="80" t="s">
        <v>119</v>
      </c>
      <c r="M580" s="80" t="str">
        <f>IFERROR(IF(OR(VLOOKUP(A580,Adjudicacion!A:N,14,0)=0, VLOOKUP(A580,Adjudicacion!A:N,14,0)=""), L580, VLOOKUP(A580,Adjudicacion!A:N,14,0)), L580)</f>
        <v>En Proceso</v>
      </c>
      <c r="N580" s="83" t="s">
        <v>76</v>
      </c>
      <c r="O580" s="111">
        <v>124960000</v>
      </c>
      <c r="P580" s="98" t="s">
        <v>2051</v>
      </c>
      <c r="Q580" s="16" t="s">
        <v>78</v>
      </c>
      <c r="R580" s="137"/>
      <c r="S580" s="137"/>
      <c r="T580" s="137"/>
      <c r="U580" s="14"/>
    </row>
    <row r="581" spans="1:21" ht="16.8" x14ac:dyDescent="0.3">
      <c r="A581" s="16" t="s">
        <v>2052</v>
      </c>
      <c r="B581" s="86">
        <v>46160</v>
      </c>
      <c r="C581" s="86" t="str">
        <f t="shared" ca="1" si="18"/>
        <v>En Tiempo</v>
      </c>
      <c r="D581" s="73" t="s">
        <v>1364</v>
      </c>
      <c r="E581" s="16" t="s">
        <v>262</v>
      </c>
      <c r="F581" s="16" t="s">
        <v>215</v>
      </c>
      <c r="G581" s="16" t="s">
        <v>70</v>
      </c>
      <c r="H581" s="15" t="s">
        <v>800</v>
      </c>
      <c r="I581" s="16" t="s">
        <v>1524</v>
      </c>
      <c r="J581" s="76" t="str">
        <f t="shared" si="19"/>
        <v>LPNP</v>
      </c>
      <c r="K581" s="112"/>
      <c r="L581" s="80" t="s">
        <v>119</v>
      </c>
      <c r="M581" s="80" t="str">
        <f>IFERROR(IF(OR(VLOOKUP(A581,Adjudicacion!A:N,14,0)=0, VLOOKUP(A581,Adjudicacion!A:N,14,0)=""), L581, VLOOKUP(A581,Adjudicacion!A:N,14,0)), L581)</f>
        <v>En Proceso</v>
      </c>
      <c r="N581" s="83" t="s">
        <v>76</v>
      </c>
      <c r="O581" s="111">
        <v>1850000</v>
      </c>
      <c r="P581" s="98" t="s">
        <v>2053</v>
      </c>
      <c r="Q581" s="16" t="s">
        <v>78</v>
      </c>
      <c r="R581" s="137"/>
      <c r="S581" s="137"/>
      <c r="T581" s="137"/>
      <c r="U581" s="14"/>
    </row>
    <row r="582" spans="1:21" ht="16.8" x14ac:dyDescent="0.3">
      <c r="A582" s="16" t="s">
        <v>2054</v>
      </c>
      <c r="B582" s="86">
        <v>46160</v>
      </c>
      <c r="C582" s="86" t="str">
        <f t="shared" ca="1" si="18"/>
        <v>Concluido</v>
      </c>
      <c r="D582" s="73" t="s">
        <v>141</v>
      </c>
      <c r="E582" s="16" t="s">
        <v>317</v>
      </c>
      <c r="F582" s="16" t="s">
        <v>318</v>
      </c>
      <c r="G582" s="16" t="s">
        <v>70</v>
      </c>
      <c r="H582" s="15" t="s">
        <v>287</v>
      </c>
      <c r="I582" s="16" t="s">
        <v>603</v>
      </c>
      <c r="J582" s="76" t="str">
        <f t="shared" si="19"/>
        <v>LPNP</v>
      </c>
      <c r="K582" s="112">
        <v>460009890</v>
      </c>
      <c r="L582" s="80" t="s">
        <v>66</v>
      </c>
      <c r="M582" s="80" t="str">
        <f>IFERROR(IF(OR(VLOOKUP(A582,Adjudicacion!A:N,14,0)=0, VLOOKUP(A582,Adjudicacion!A:N,14,0)=""), L582, VLOOKUP(A582,Adjudicacion!A:N,14,0)), L582)</f>
        <v>Concluido</v>
      </c>
      <c r="N582" s="83" t="s">
        <v>76</v>
      </c>
      <c r="O582" s="111">
        <v>554037090</v>
      </c>
      <c r="P582" s="98" t="s">
        <v>2056</v>
      </c>
      <c r="Q582" s="16" t="s">
        <v>78</v>
      </c>
      <c r="R582" s="137"/>
      <c r="S582" s="137"/>
      <c r="T582" s="137"/>
      <c r="U582" s="14"/>
    </row>
    <row r="583" spans="1:21" ht="16.8" x14ac:dyDescent="0.3">
      <c r="A583" s="16" t="s">
        <v>2063</v>
      </c>
      <c r="B583" s="86">
        <v>46161</v>
      </c>
      <c r="C583" s="86" t="str">
        <f t="shared" ca="1" si="18"/>
        <v>En Tiempo</v>
      </c>
      <c r="D583" s="73" t="s">
        <v>141</v>
      </c>
      <c r="E583" s="16" t="s">
        <v>134</v>
      </c>
      <c r="F583" s="16" t="s">
        <v>135</v>
      </c>
      <c r="G583" s="16" t="s">
        <v>70</v>
      </c>
      <c r="H583" s="15" t="s">
        <v>287</v>
      </c>
      <c r="I583" s="16" t="s">
        <v>603</v>
      </c>
      <c r="J583" s="76" t="str">
        <f t="shared" si="19"/>
        <v>CP</v>
      </c>
      <c r="K583" s="112"/>
      <c r="L583" s="80" t="s">
        <v>119</v>
      </c>
      <c r="M583" s="80" t="str">
        <f>IFERROR(IF(OR(VLOOKUP(A583,Adjudicacion!A:N,14,0)=0, VLOOKUP(A583,Adjudicacion!A:N,14,0)=""), L583, VLOOKUP(A583,Adjudicacion!A:N,14,0)), L583)</f>
        <v>En Proceso</v>
      </c>
      <c r="N583" s="83" t="s">
        <v>76</v>
      </c>
      <c r="O583" s="111">
        <v>221776</v>
      </c>
      <c r="P583" s="98" t="s">
        <v>2064</v>
      </c>
      <c r="Q583" s="16" t="s">
        <v>78</v>
      </c>
      <c r="R583" s="137"/>
      <c r="S583" s="137"/>
      <c r="T583" s="137"/>
      <c r="U583" s="14"/>
    </row>
    <row r="584" spans="1:21" ht="16.8" x14ac:dyDescent="0.3">
      <c r="A584" s="16" t="s">
        <v>2065</v>
      </c>
      <c r="B584" s="86">
        <v>46161</v>
      </c>
      <c r="C584" s="86" t="str">
        <f t="shared" ca="1" si="18"/>
        <v>En Tiempo</v>
      </c>
      <c r="D584" s="73" t="s">
        <v>141</v>
      </c>
      <c r="E584" s="16" t="s">
        <v>134</v>
      </c>
      <c r="F584" s="16" t="s">
        <v>135</v>
      </c>
      <c r="G584" s="16" t="s">
        <v>97</v>
      </c>
      <c r="H584" s="15" t="s">
        <v>309</v>
      </c>
      <c r="I584" s="16" t="s">
        <v>310</v>
      </c>
      <c r="J584" s="76" t="str">
        <f t="shared" si="19"/>
        <v>IRP</v>
      </c>
      <c r="K584" s="112"/>
      <c r="L584" s="80" t="s">
        <v>119</v>
      </c>
      <c r="M584" s="80" t="str">
        <f>IFERROR(IF(OR(VLOOKUP(A584,Adjudicacion!A:N,14,0)=0, VLOOKUP(A584,Adjudicacion!A:N,14,0)=""), L584, VLOOKUP(A584,Adjudicacion!A:N,14,0)), L584)</f>
        <v>En Proceso</v>
      </c>
      <c r="N584" s="83" t="s">
        <v>120</v>
      </c>
      <c r="O584" s="111">
        <v>1015962</v>
      </c>
      <c r="P584" s="98" t="s">
        <v>2066</v>
      </c>
      <c r="Q584" s="16" t="s">
        <v>78</v>
      </c>
      <c r="R584" s="137"/>
      <c r="S584" s="137"/>
      <c r="T584" s="137"/>
      <c r="U584" s="14"/>
    </row>
    <row r="585" spans="1:21" ht="16.8" x14ac:dyDescent="0.3">
      <c r="A585" s="16" t="s">
        <v>2067</v>
      </c>
      <c r="B585" s="86">
        <v>46161</v>
      </c>
      <c r="C585" s="86" t="str">
        <f t="shared" ca="1" si="18"/>
        <v>En Tiempo</v>
      </c>
      <c r="D585" s="73" t="s">
        <v>141</v>
      </c>
      <c r="E585" s="16" t="s">
        <v>346</v>
      </c>
      <c r="F585" s="16" t="s">
        <v>1899</v>
      </c>
      <c r="G585" s="16" t="s">
        <v>136</v>
      </c>
      <c r="H585" s="15" t="s">
        <v>610</v>
      </c>
      <c r="I585" s="16" t="s">
        <v>611</v>
      </c>
      <c r="J585" s="76" t="str">
        <f t="shared" si="19"/>
        <v>LPNP</v>
      </c>
      <c r="K585" s="112"/>
      <c r="L585" s="80" t="s">
        <v>119</v>
      </c>
      <c r="M585" s="80" t="str">
        <f>IFERROR(IF(OR(VLOOKUP(A585,Adjudicacion!A:N,14,0)=0, VLOOKUP(A585,Adjudicacion!A:N,14,0)=""), L585, VLOOKUP(A585,Adjudicacion!A:N,14,0)), L585)</f>
        <v>En Proceso</v>
      </c>
      <c r="N585" s="83" t="s">
        <v>120</v>
      </c>
      <c r="O585" s="111">
        <v>18900001.149999999</v>
      </c>
      <c r="P585" s="98" t="s">
        <v>2068</v>
      </c>
      <c r="Q585" s="16" t="s">
        <v>78</v>
      </c>
      <c r="R585" s="137"/>
      <c r="S585" s="137"/>
      <c r="T585" s="137"/>
      <c r="U585" s="14"/>
    </row>
    <row r="586" spans="1:21" ht="16.8" x14ac:dyDescent="0.3">
      <c r="A586" s="16" t="s">
        <v>2069</v>
      </c>
      <c r="B586" s="86">
        <v>46161</v>
      </c>
      <c r="C586" s="86" t="str">
        <f t="shared" ca="1" si="18"/>
        <v>En Tiempo</v>
      </c>
      <c r="D586" s="73" t="s">
        <v>141</v>
      </c>
      <c r="E586" s="16" t="s">
        <v>277</v>
      </c>
      <c r="F586" s="16" t="s">
        <v>1041</v>
      </c>
      <c r="G586" s="16" t="s">
        <v>70</v>
      </c>
      <c r="H586" s="15" t="s">
        <v>319</v>
      </c>
      <c r="I586" s="16" t="s">
        <v>579</v>
      </c>
      <c r="J586" s="76" t="str">
        <f t="shared" si="19"/>
        <v>CP</v>
      </c>
      <c r="K586" s="112"/>
      <c r="L586" s="80" t="s">
        <v>119</v>
      </c>
      <c r="M586" s="80" t="str">
        <f>IFERROR(IF(OR(VLOOKUP(A586,Adjudicacion!A:N,14,0)=0, VLOOKUP(A586,Adjudicacion!A:N,14,0)=""), L586, VLOOKUP(A586,Adjudicacion!A:N,14,0)), L586)</f>
        <v>En Proceso</v>
      </c>
      <c r="N586" s="83" t="s">
        <v>76</v>
      </c>
      <c r="O586" s="111">
        <v>387419</v>
      </c>
      <c r="P586" s="98" t="s">
        <v>2070</v>
      </c>
      <c r="Q586" s="16" t="s">
        <v>78</v>
      </c>
      <c r="R586" s="137"/>
      <c r="S586" s="137"/>
      <c r="T586" s="137"/>
      <c r="U586" s="14"/>
    </row>
    <row r="587" spans="1:21" ht="16.8" x14ac:dyDescent="0.3">
      <c r="A587" s="16" t="s">
        <v>2071</v>
      </c>
      <c r="B587" s="86">
        <v>46162</v>
      </c>
      <c r="C587" s="86" t="str">
        <f t="shared" ca="1" si="18"/>
        <v>En Tiempo</v>
      </c>
      <c r="D587" s="73" t="s">
        <v>141</v>
      </c>
      <c r="E587" s="16" t="s">
        <v>277</v>
      </c>
      <c r="F587" s="16" t="s">
        <v>278</v>
      </c>
      <c r="G587" s="16" t="s">
        <v>70</v>
      </c>
      <c r="H587" s="15" t="s">
        <v>127</v>
      </c>
      <c r="I587" s="16" t="s">
        <v>235</v>
      </c>
      <c r="J587" s="76" t="str">
        <f t="shared" si="19"/>
        <v>CP</v>
      </c>
      <c r="K587" s="112"/>
      <c r="L587" s="80" t="s">
        <v>119</v>
      </c>
      <c r="M587" s="80" t="str">
        <f>IFERROR(IF(OR(VLOOKUP(A587,Adjudicacion!A:N,14,0)=0, VLOOKUP(A587,Adjudicacion!A:N,14,0)=""), L587, VLOOKUP(A587,Adjudicacion!A:N,14,0)), L587)</f>
        <v>En Proceso</v>
      </c>
      <c r="N587" s="83" t="s">
        <v>76</v>
      </c>
      <c r="O587" s="111">
        <v>17662.5</v>
      </c>
      <c r="P587" s="98" t="s">
        <v>668</v>
      </c>
      <c r="Q587" s="16" t="s">
        <v>78</v>
      </c>
      <c r="R587" s="137"/>
      <c r="S587" s="137"/>
      <c r="T587" s="137"/>
      <c r="U587" s="14"/>
    </row>
    <row r="588" spans="1:21" ht="16.8" x14ac:dyDescent="0.3">
      <c r="A588" s="16" t="s">
        <v>2072</v>
      </c>
      <c r="B588" s="86">
        <v>46162</v>
      </c>
      <c r="C588" s="86" t="str">
        <f t="shared" ca="1" si="18"/>
        <v>En Tiempo</v>
      </c>
      <c r="D588" s="73" t="s">
        <v>141</v>
      </c>
      <c r="E588" s="16" t="s">
        <v>317</v>
      </c>
      <c r="F588" s="16" t="s">
        <v>318</v>
      </c>
      <c r="G588" s="16" t="s">
        <v>97</v>
      </c>
      <c r="H588" s="15" t="s">
        <v>632</v>
      </c>
      <c r="I588" s="16" t="s">
        <v>747</v>
      </c>
      <c r="J588" s="76" t="str">
        <f t="shared" si="19"/>
        <v>CP</v>
      </c>
      <c r="K588" s="112"/>
      <c r="L588" s="80" t="s">
        <v>119</v>
      </c>
      <c r="M588" s="80" t="str">
        <f>IFERROR(IF(OR(VLOOKUP(A588,Adjudicacion!A:N,14,0)=0, VLOOKUP(A588,Adjudicacion!A:N,14,0)=""), L588, VLOOKUP(A588,Adjudicacion!A:N,14,0)), L588)</f>
        <v>En Proceso</v>
      </c>
      <c r="N588" s="83" t="s">
        <v>120</v>
      </c>
      <c r="O588" s="111">
        <v>343000</v>
      </c>
      <c r="P588" s="98" t="s">
        <v>2073</v>
      </c>
      <c r="Q588" s="16" t="s">
        <v>78</v>
      </c>
      <c r="R588" s="137"/>
      <c r="S588" s="137"/>
      <c r="T588" s="137"/>
      <c r="U588" s="14"/>
    </row>
    <row r="589" spans="1:21" ht="16.8" x14ac:dyDescent="0.3">
      <c r="A589" s="16" t="s">
        <v>2074</v>
      </c>
      <c r="B589" s="86">
        <v>46162</v>
      </c>
      <c r="C589" s="86" t="str">
        <f t="shared" ca="1" si="18"/>
        <v>En Tiempo</v>
      </c>
      <c r="D589" s="73" t="s">
        <v>141</v>
      </c>
      <c r="E589" s="16" t="s">
        <v>277</v>
      </c>
      <c r="F589" s="16" t="s">
        <v>278</v>
      </c>
      <c r="G589" s="16" t="s">
        <v>70</v>
      </c>
      <c r="H589" s="15" t="s">
        <v>127</v>
      </c>
      <c r="I589" s="16" t="s">
        <v>128</v>
      </c>
      <c r="J589" s="76" t="str">
        <f t="shared" si="19"/>
        <v>CP</v>
      </c>
      <c r="K589" s="112"/>
      <c r="L589" s="80" t="s">
        <v>119</v>
      </c>
      <c r="M589" s="80" t="str">
        <f>IFERROR(IF(OR(VLOOKUP(A589,Adjudicacion!A:N,14,0)=0, VLOOKUP(A589,Adjudicacion!A:N,14,0)=""), L589, VLOOKUP(A589,Adjudicacion!A:N,14,0)), L589)</f>
        <v>En Proceso</v>
      </c>
      <c r="N589" s="83" t="s">
        <v>76</v>
      </c>
      <c r="O589" s="111">
        <v>125000</v>
      </c>
      <c r="P589" s="98" t="s">
        <v>2075</v>
      </c>
      <c r="Q589" s="16" t="s">
        <v>78</v>
      </c>
      <c r="R589" s="137"/>
      <c r="S589" s="137"/>
      <c r="T589" s="137"/>
      <c r="U589" s="14"/>
    </row>
    <row r="590" spans="1:21" ht="16.8" x14ac:dyDescent="0.3">
      <c r="A590" s="16" t="s">
        <v>2076</v>
      </c>
      <c r="B590" s="86">
        <v>46162</v>
      </c>
      <c r="C590" s="86" t="str">
        <f t="shared" ca="1" si="18"/>
        <v>En Tiempo</v>
      </c>
      <c r="D590" s="73" t="s">
        <v>141</v>
      </c>
      <c r="E590" s="16" t="s">
        <v>277</v>
      </c>
      <c r="F590" s="16" t="s">
        <v>278</v>
      </c>
      <c r="G590" s="16" t="s">
        <v>70</v>
      </c>
      <c r="H590" s="15" t="s">
        <v>127</v>
      </c>
      <c r="I590" s="16" t="s">
        <v>389</v>
      </c>
      <c r="J590" s="76" t="str">
        <f t="shared" si="19"/>
        <v>CP</v>
      </c>
      <c r="K590" s="112"/>
      <c r="L590" s="80" t="s">
        <v>119</v>
      </c>
      <c r="M590" s="80" t="str">
        <f>IFERROR(IF(OR(VLOOKUP(A590,Adjudicacion!A:N,14,0)=0, VLOOKUP(A590,Adjudicacion!A:N,14,0)=""), L590, VLOOKUP(A590,Adjudicacion!A:N,14,0)), L590)</f>
        <v>En Proceso</v>
      </c>
      <c r="N590" s="83" t="s">
        <v>76</v>
      </c>
      <c r="O590" s="111">
        <v>11500</v>
      </c>
      <c r="P590" s="98" t="s">
        <v>755</v>
      </c>
      <c r="Q590" s="16" t="s">
        <v>78</v>
      </c>
      <c r="R590" s="137"/>
      <c r="S590" s="137"/>
      <c r="T590" s="137"/>
      <c r="U590" s="14"/>
    </row>
    <row r="591" spans="1:21" ht="16.8" x14ac:dyDescent="0.3">
      <c r="A591" s="16" t="s">
        <v>2077</v>
      </c>
      <c r="B591" s="86">
        <v>46163</v>
      </c>
      <c r="C591" s="86" t="str">
        <f t="shared" ca="1" si="18"/>
        <v>En Tiempo</v>
      </c>
      <c r="D591" s="73" t="s">
        <v>141</v>
      </c>
      <c r="E591" s="16" t="s">
        <v>277</v>
      </c>
      <c r="F591" s="16" t="s">
        <v>1041</v>
      </c>
      <c r="G591" s="16" t="s">
        <v>97</v>
      </c>
      <c r="H591" s="15" t="s">
        <v>632</v>
      </c>
      <c r="I591" s="16" t="s">
        <v>747</v>
      </c>
      <c r="J591" s="76" t="str">
        <f t="shared" si="19"/>
        <v>CP</v>
      </c>
      <c r="K591" s="112"/>
      <c r="L591" s="80" t="s">
        <v>119</v>
      </c>
      <c r="M591" s="80" t="str">
        <f>IFERROR(IF(OR(VLOOKUP(A591,Adjudicacion!A:N,14,0)=0, VLOOKUP(A591,Adjudicacion!A:N,14,0)=""), L591, VLOOKUP(A591,Adjudicacion!A:N,14,0)), L591)</f>
        <v>En Proceso</v>
      </c>
      <c r="N591" s="83" t="s">
        <v>120</v>
      </c>
      <c r="O591" s="111">
        <v>214399</v>
      </c>
      <c r="P591" s="98" t="s">
        <v>2078</v>
      </c>
      <c r="Q591" s="16" t="s">
        <v>78</v>
      </c>
      <c r="R591" s="137"/>
      <c r="S591" s="137"/>
      <c r="T591" s="137"/>
      <c r="U591" s="14"/>
    </row>
    <row r="592" spans="1:21" ht="16.8" x14ac:dyDescent="0.3">
      <c r="A592" s="16" t="s">
        <v>2079</v>
      </c>
      <c r="B592" s="86">
        <v>46163</v>
      </c>
      <c r="C592" s="86" t="str">
        <f t="shared" ca="1" si="18"/>
        <v>En Tiempo</v>
      </c>
      <c r="D592" s="73" t="s">
        <v>141</v>
      </c>
      <c r="E592" s="16" t="s">
        <v>367</v>
      </c>
      <c r="F592" s="16" t="s">
        <v>368</v>
      </c>
      <c r="G592" s="16" t="s">
        <v>174</v>
      </c>
      <c r="H592" s="15" t="s">
        <v>187</v>
      </c>
      <c r="I592" s="16" t="s">
        <v>2080</v>
      </c>
      <c r="J592" s="76" t="str">
        <f t="shared" si="19"/>
        <v>CP</v>
      </c>
      <c r="K592" s="112"/>
      <c r="L592" s="80" t="s">
        <v>119</v>
      </c>
      <c r="M592" s="80" t="str">
        <f>IFERROR(IF(OR(VLOOKUP(A592,Adjudicacion!A:N,14,0)=0, VLOOKUP(A592,Adjudicacion!A:N,14,0)=""), L592, VLOOKUP(A592,Adjudicacion!A:N,14,0)), L592)</f>
        <v>En Proceso</v>
      </c>
      <c r="N592" s="83" t="s">
        <v>120</v>
      </c>
      <c r="O592" s="111">
        <v>18345</v>
      </c>
      <c r="P592" s="98" t="s">
        <v>2081</v>
      </c>
      <c r="Q592" s="16" t="s">
        <v>78</v>
      </c>
      <c r="R592" s="137"/>
      <c r="S592" s="137"/>
      <c r="T592" s="137"/>
      <c r="U592" s="14"/>
    </row>
    <row r="593" spans="1:21" ht="16.8" x14ac:dyDescent="0.3">
      <c r="A593" s="16" t="s">
        <v>2082</v>
      </c>
      <c r="B593" s="86">
        <v>46164</v>
      </c>
      <c r="C593" s="86" t="str">
        <f t="shared" ca="1" si="18"/>
        <v>En Tiempo</v>
      </c>
      <c r="D593" s="73" t="s">
        <v>141</v>
      </c>
      <c r="E593" s="16" t="s">
        <v>68</v>
      </c>
      <c r="F593" s="16" t="s">
        <v>69</v>
      </c>
      <c r="G593" s="16" t="s">
        <v>97</v>
      </c>
      <c r="H593" s="15" t="s">
        <v>250</v>
      </c>
      <c r="I593" s="16" t="s">
        <v>251</v>
      </c>
      <c r="J593" s="76" t="str">
        <f t="shared" si="19"/>
        <v>CP</v>
      </c>
      <c r="K593" s="112"/>
      <c r="L593" s="80" t="s">
        <v>119</v>
      </c>
      <c r="M593" s="80" t="str">
        <f>IFERROR(IF(OR(VLOOKUP(A593,Adjudicacion!A:N,14,0)=0, VLOOKUP(A593,Adjudicacion!A:N,14,0)=""), L593, VLOOKUP(A593,Adjudicacion!A:N,14,0)), L593)</f>
        <v>En Proceso</v>
      </c>
      <c r="N593" s="83" t="s">
        <v>120</v>
      </c>
      <c r="O593" s="111">
        <v>117365.5</v>
      </c>
      <c r="P593" s="98" t="s">
        <v>2083</v>
      </c>
      <c r="Q593" s="16" t="s">
        <v>78</v>
      </c>
      <c r="R593" s="137"/>
      <c r="S593" s="137"/>
      <c r="T593" s="137"/>
      <c r="U593" s="14"/>
    </row>
    <row r="594" spans="1:21" ht="16.8" x14ac:dyDescent="0.3">
      <c r="A594" s="16" t="s">
        <v>2084</v>
      </c>
      <c r="B594" s="86">
        <v>46164</v>
      </c>
      <c r="C594" s="86" t="str">
        <f t="shared" ca="1" si="18"/>
        <v>En Tiempo</v>
      </c>
      <c r="D594" s="73" t="s">
        <v>141</v>
      </c>
      <c r="E594" s="16" t="s">
        <v>746</v>
      </c>
      <c r="F594" s="16" t="s">
        <v>2085</v>
      </c>
      <c r="G594" s="16" t="s">
        <v>136</v>
      </c>
      <c r="H594" s="15" t="s">
        <v>610</v>
      </c>
      <c r="I594" s="16" t="s">
        <v>611</v>
      </c>
      <c r="J594" s="76" t="str">
        <f t="shared" si="19"/>
        <v>LPNP</v>
      </c>
      <c r="K594" s="112"/>
      <c r="L594" s="80" t="s">
        <v>119</v>
      </c>
      <c r="M594" s="80" t="str">
        <f>IFERROR(IF(OR(VLOOKUP(A594,Adjudicacion!A:N,14,0)=0, VLOOKUP(A594,Adjudicacion!A:N,14,0)=""), L594, VLOOKUP(A594,Adjudicacion!A:N,14,0)), L594)</f>
        <v>En Proceso</v>
      </c>
      <c r="N594" s="83" t="s">
        <v>120</v>
      </c>
      <c r="O594" s="111">
        <v>50000000</v>
      </c>
      <c r="P594" s="98" t="s">
        <v>2086</v>
      </c>
      <c r="Q594" s="16" t="s">
        <v>78</v>
      </c>
      <c r="R594" s="137"/>
      <c r="S594" s="137"/>
      <c r="T594" s="137"/>
      <c r="U594" s="14"/>
    </row>
    <row r="595" spans="1:21" ht="16.8" x14ac:dyDescent="0.3">
      <c r="A595" s="16" t="s">
        <v>2087</v>
      </c>
      <c r="B595" s="86">
        <v>46164</v>
      </c>
      <c r="C595" s="86" t="str">
        <f t="shared" ca="1" si="18"/>
        <v>En Tiempo</v>
      </c>
      <c r="D595" s="73" t="s">
        <v>141</v>
      </c>
      <c r="E595" s="16" t="s">
        <v>134</v>
      </c>
      <c r="F595" s="16" t="s">
        <v>135</v>
      </c>
      <c r="G595" s="16" t="s">
        <v>136</v>
      </c>
      <c r="H595" s="15" t="s">
        <v>168</v>
      </c>
      <c r="I595" s="16" t="s">
        <v>2088</v>
      </c>
      <c r="J595" s="76" t="str">
        <f t="shared" si="19"/>
        <v>CP</v>
      </c>
      <c r="K595" s="112"/>
      <c r="L595" s="80" t="s">
        <v>119</v>
      </c>
      <c r="M595" s="80" t="str">
        <f>IFERROR(IF(OR(VLOOKUP(A595,Adjudicacion!A:N,14,0)=0, VLOOKUP(A595,Adjudicacion!A:N,14,0)=""), L595, VLOOKUP(A595,Adjudicacion!A:N,14,0)), L595)</f>
        <v>En Proceso</v>
      </c>
      <c r="N595" s="83" t="s">
        <v>120</v>
      </c>
      <c r="O595" s="111">
        <v>100000</v>
      </c>
      <c r="P595" s="98" t="s">
        <v>2089</v>
      </c>
      <c r="Q595" s="16" t="s">
        <v>78</v>
      </c>
      <c r="R595" s="137"/>
      <c r="S595" s="137"/>
      <c r="T595" s="137"/>
      <c r="U595" s="14"/>
    </row>
    <row r="596" spans="1:21" ht="16.8" x14ac:dyDescent="0.3">
      <c r="A596" s="16" t="s">
        <v>2090</v>
      </c>
      <c r="B596" s="86">
        <v>46164</v>
      </c>
      <c r="C596" s="86" t="str">
        <f t="shared" ca="1" si="18"/>
        <v>En Tiempo</v>
      </c>
      <c r="D596" s="73" t="s">
        <v>141</v>
      </c>
      <c r="E596" s="16" t="s">
        <v>134</v>
      </c>
      <c r="F596" s="16" t="s">
        <v>135</v>
      </c>
      <c r="G596" s="16" t="s">
        <v>136</v>
      </c>
      <c r="H596" s="15" t="s">
        <v>610</v>
      </c>
      <c r="I596" s="16" t="s">
        <v>2091</v>
      </c>
      <c r="J596" s="76" t="str">
        <f t="shared" si="19"/>
        <v>CP</v>
      </c>
      <c r="K596" s="112"/>
      <c r="L596" s="80" t="s">
        <v>119</v>
      </c>
      <c r="M596" s="80" t="str">
        <f>IFERROR(IF(OR(VLOOKUP(A596,Adjudicacion!A:N,14,0)=0, VLOOKUP(A596,Adjudicacion!A:N,14,0)=""), L596, VLOOKUP(A596,Adjudicacion!A:N,14,0)), L596)</f>
        <v>En Proceso</v>
      </c>
      <c r="N596" s="83" t="s">
        <v>120</v>
      </c>
      <c r="O596" s="111">
        <v>140000</v>
      </c>
      <c r="P596" s="98" t="s">
        <v>2092</v>
      </c>
      <c r="Q596" s="16" t="s">
        <v>78</v>
      </c>
      <c r="R596" s="137"/>
      <c r="S596" s="137"/>
      <c r="T596" s="137"/>
      <c r="U596" s="14"/>
    </row>
    <row r="597" spans="1:21" ht="16.8" x14ac:dyDescent="0.3">
      <c r="A597" s="16" t="s">
        <v>2093</v>
      </c>
      <c r="B597" s="86">
        <v>46164</v>
      </c>
      <c r="C597" s="86" t="str">
        <f t="shared" ca="1" si="18"/>
        <v>En Tiempo</v>
      </c>
      <c r="D597" s="73" t="s">
        <v>141</v>
      </c>
      <c r="E597" s="16" t="s">
        <v>134</v>
      </c>
      <c r="F597" s="16" t="s">
        <v>135</v>
      </c>
      <c r="G597" s="16" t="s">
        <v>136</v>
      </c>
      <c r="H597" s="15" t="s">
        <v>1085</v>
      </c>
      <c r="I597" s="16" t="s">
        <v>1086</v>
      </c>
      <c r="J597" s="76" t="str">
        <f t="shared" si="19"/>
        <v>CP</v>
      </c>
      <c r="K597" s="112"/>
      <c r="L597" s="80" t="s">
        <v>119</v>
      </c>
      <c r="M597" s="80" t="str">
        <f>IFERROR(IF(OR(VLOOKUP(A597,Adjudicacion!A:N,14,0)=0, VLOOKUP(A597,Adjudicacion!A:N,14,0)=""), L597, VLOOKUP(A597,Adjudicacion!A:N,14,0)), L597)</f>
        <v>En Proceso</v>
      </c>
      <c r="N597" s="83" t="s">
        <v>120</v>
      </c>
      <c r="O597" s="111">
        <v>200000</v>
      </c>
      <c r="P597" s="98" t="s">
        <v>2094</v>
      </c>
      <c r="Q597" s="16" t="s">
        <v>78</v>
      </c>
      <c r="R597" s="137"/>
      <c r="S597" s="137"/>
      <c r="T597" s="137"/>
      <c r="U597" s="14"/>
    </row>
    <row r="598" spans="1:21" ht="16.8" x14ac:dyDescent="0.3">
      <c r="A598" s="16" t="s">
        <v>2095</v>
      </c>
      <c r="B598" s="86">
        <v>46164</v>
      </c>
      <c r="C598" s="86" t="str">
        <f t="shared" ca="1" si="18"/>
        <v>En Tiempo</v>
      </c>
      <c r="D598" s="73" t="s">
        <v>141</v>
      </c>
      <c r="E598" s="16" t="s">
        <v>282</v>
      </c>
      <c r="F598" s="16" t="s">
        <v>215</v>
      </c>
      <c r="G598" s="16" t="s">
        <v>97</v>
      </c>
      <c r="H598" s="15" t="s">
        <v>181</v>
      </c>
      <c r="I598" s="16" t="s">
        <v>1081</v>
      </c>
      <c r="J598" s="76" t="str">
        <f t="shared" si="19"/>
        <v>CP</v>
      </c>
      <c r="K598" s="112"/>
      <c r="L598" s="80" t="s">
        <v>119</v>
      </c>
      <c r="M598" s="80" t="str">
        <f>IFERROR(IF(OR(VLOOKUP(A598,Adjudicacion!A:N,14,0)=0, VLOOKUP(A598,Adjudicacion!A:N,14,0)=""), L598, VLOOKUP(A598,Adjudicacion!A:N,14,0)), L598)</f>
        <v>En Proceso</v>
      </c>
      <c r="N598" s="83" t="s">
        <v>120</v>
      </c>
      <c r="O598" s="111">
        <v>396000</v>
      </c>
      <c r="P598" s="98"/>
      <c r="Q598" s="16" t="s">
        <v>78</v>
      </c>
      <c r="R598" s="137"/>
      <c r="S598" s="137"/>
      <c r="T598" s="137"/>
      <c r="U598" s="14"/>
    </row>
    <row r="599" spans="1:21" ht="16.8" x14ac:dyDescent="0.3">
      <c r="A599" s="16" t="s">
        <v>2096</v>
      </c>
      <c r="B599" s="86">
        <v>46164</v>
      </c>
      <c r="C599" s="86" t="str">
        <f t="shared" ca="1" si="18"/>
        <v>En Tiempo</v>
      </c>
      <c r="D599" s="73" t="s">
        <v>141</v>
      </c>
      <c r="E599" s="16" t="s">
        <v>134</v>
      </c>
      <c r="F599" s="16" t="s">
        <v>135</v>
      </c>
      <c r="G599" s="16" t="s">
        <v>97</v>
      </c>
      <c r="H599" s="15" t="s">
        <v>309</v>
      </c>
      <c r="I599" s="16" t="s">
        <v>1353</v>
      </c>
      <c r="J599" s="76" t="str">
        <f t="shared" si="19"/>
        <v>IRP</v>
      </c>
      <c r="K599" s="112"/>
      <c r="L599" s="80" t="s">
        <v>119</v>
      </c>
      <c r="M599" s="80" t="str">
        <f>IFERROR(IF(OR(VLOOKUP(A599,Adjudicacion!A:N,14,0)=0, VLOOKUP(A599,Adjudicacion!A:N,14,0)=""), L599, VLOOKUP(A599,Adjudicacion!A:N,14,0)), L599)</f>
        <v>En Proceso</v>
      </c>
      <c r="N599" s="83" t="s">
        <v>120</v>
      </c>
      <c r="O599" s="111">
        <v>1015962</v>
      </c>
      <c r="P599" s="98" t="s">
        <v>2097</v>
      </c>
      <c r="Q599" s="16" t="s">
        <v>78</v>
      </c>
      <c r="R599" s="137"/>
      <c r="S599" s="137"/>
      <c r="T599" s="137"/>
      <c r="U599" s="14"/>
    </row>
    <row r="600" spans="1:21" ht="16.8" x14ac:dyDescent="0.3">
      <c r="A600" s="16" t="s">
        <v>2098</v>
      </c>
      <c r="B600" s="86">
        <v>46164</v>
      </c>
      <c r="C600" s="86" t="str">
        <f t="shared" ca="1" si="18"/>
        <v>En Tiempo</v>
      </c>
      <c r="D600" s="73" t="s">
        <v>141</v>
      </c>
      <c r="E600" s="16" t="s">
        <v>277</v>
      </c>
      <c r="F600" s="16" t="s">
        <v>278</v>
      </c>
      <c r="G600" s="16" t="s">
        <v>70</v>
      </c>
      <c r="H600" s="15" t="s">
        <v>319</v>
      </c>
      <c r="I600" s="16" t="s">
        <v>579</v>
      </c>
      <c r="J600" s="76" t="str">
        <f t="shared" si="19"/>
        <v>IRP</v>
      </c>
      <c r="K600" s="112"/>
      <c r="L600" s="80" t="s">
        <v>119</v>
      </c>
      <c r="M600" s="80" t="str">
        <f>IFERROR(IF(OR(VLOOKUP(A600,Adjudicacion!A:N,14,0)=0, VLOOKUP(A600,Adjudicacion!A:N,14,0)=""), L600, VLOOKUP(A600,Adjudicacion!A:N,14,0)), L600)</f>
        <v>En Proceso</v>
      </c>
      <c r="N600" s="83" t="s">
        <v>76</v>
      </c>
      <c r="O600" s="111">
        <v>1300000</v>
      </c>
      <c r="P600" s="98" t="s">
        <v>2099</v>
      </c>
      <c r="Q600" s="16" t="s">
        <v>78</v>
      </c>
      <c r="R600" s="137"/>
      <c r="S600" s="137"/>
      <c r="T600" s="137"/>
      <c r="U600" s="14"/>
    </row>
    <row r="601" spans="1:21" ht="16.8" x14ac:dyDescent="0.3">
      <c r="A601" s="16" t="s">
        <v>2100</v>
      </c>
      <c r="B601" s="86">
        <v>46164</v>
      </c>
      <c r="C601" s="86" t="str">
        <f t="shared" ca="1" si="18"/>
        <v>En Tiempo</v>
      </c>
      <c r="D601" s="73" t="s">
        <v>141</v>
      </c>
      <c r="E601" s="16" t="s">
        <v>277</v>
      </c>
      <c r="F601" s="16" t="s">
        <v>278</v>
      </c>
      <c r="G601" s="16" t="s">
        <v>97</v>
      </c>
      <c r="H601" s="15" t="s">
        <v>309</v>
      </c>
      <c r="I601" s="16" t="s">
        <v>1353</v>
      </c>
      <c r="J601" s="76" t="str">
        <f t="shared" si="19"/>
        <v>CP</v>
      </c>
      <c r="K601" s="112"/>
      <c r="L601" s="80" t="s">
        <v>119</v>
      </c>
      <c r="M601" s="80" t="str">
        <f>IFERROR(IF(OR(VLOOKUP(A601,Adjudicacion!A:N,14,0)=0, VLOOKUP(A601,Adjudicacion!A:N,14,0)=""), L601, VLOOKUP(A601,Adjudicacion!A:N,14,0)), L601)</f>
        <v>En Proceso</v>
      </c>
      <c r="N601" s="83" t="s">
        <v>120</v>
      </c>
      <c r="O601" s="111">
        <v>60000</v>
      </c>
      <c r="P601" s="98" t="s">
        <v>2101</v>
      </c>
      <c r="Q601" s="16" t="s">
        <v>78</v>
      </c>
      <c r="R601" s="137"/>
      <c r="S601" s="137"/>
      <c r="T601" s="137"/>
      <c r="U601" s="14"/>
    </row>
    <row r="602" spans="1:21" ht="16.8" x14ac:dyDescent="0.3">
      <c r="A602" s="16" t="s">
        <v>2102</v>
      </c>
      <c r="B602" s="86">
        <v>46164</v>
      </c>
      <c r="C602" s="86" t="str">
        <f t="shared" ca="1" si="18"/>
        <v>En Tiempo</v>
      </c>
      <c r="D602" s="73" t="s">
        <v>141</v>
      </c>
      <c r="E602" s="16" t="s">
        <v>277</v>
      </c>
      <c r="F602" s="16" t="s">
        <v>278</v>
      </c>
      <c r="G602" s="16" t="s">
        <v>97</v>
      </c>
      <c r="H602" s="15" t="s">
        <v>632</v>
      </c>
      <c r="I602" s="16" t="s">
        <v>747</v>
      </c>
      <c r="J602" s="76" t="str">
        <f t="shared" si="19"/>
        <v>CP</v>
      </c>
      <c r="K602" s="112"/>
      <c r="L602" s="80" t="s">
        <v>119</v>
      </c>
      <c r="M602" s="80" t="str">
        <f>IFERROR(IF(OR(VLOOKUP(A602,Adjudicacion!A:N,14,0)=0, VLOOKUP(A602,Adjudicacion!A:N,14,0)=""), L602, VLOOKUP(A602,Adjudicacion!A:N,14,0)), L602)</f>
        <v>En Proceso</v>
      </c>
      <c r="N602" s="83" t="s">
        <v>120</v>
      </c>
      <c r="O602" s="111">
        <v>15000</v>
      </c>
      <c r="P602" s="98" t="s">
        <v>2103</v>
      </c>
      <c r="Q602" s="16" t="s">
        <v>78</v>
      </c>
      <c r="R602" s="137"/>
      <c r="S602" s="137"/>
      <c r="T602" s="137"/>
      <c r="U602" s="14"/>
    </row>
    <row r="603" spans="1:21" ht="16.8" x14ac:dyDescent="0.3">
      <c r="A603" s="16" t="s">
        <v>2104</v>
      </c>
      <c r="B603" s="86">
        <v>46164</v>
      </c>
      <c r="C603" s="86" t="str">
        <f t="shared" ca="1" si="18"/>
        <v>En Tiempo</v>
      </c>
      <c r="D603" s="73" t="s">
        <v>141</v>
      </c>
      <c r="E603" s="16" t="s">
        <v>277</v>
      </c>
      <c r="F603" s="16" t="s">
        <v>278</v>
      </c>
      <c r="G603" s="16" t="s">
        <v>70</v>
      </c>
      <c r="H603" s="15" t="s">
        <v>319</v>
      </c>
      <c r="I603" s="16" t="s">
        <v>579</v>
      </c>
      <c r="J603" s="76" t="str">
        <f t="shared" si="19"/>
        <v>IRP</v>
      </c>
      <c r="K603" s="112"/>
      <c r="L603" s="80" t="s">
        <v>119</v>
      </c>
      <c r="M603" s="80" t="str">
        <f>IFERROR(IF(OR(VLOOKUP(A603,Adjudicacion!A:N,14,0)=0, VLOOKUP(A603,Adjudicacion!A:N,14,0)=""), L603, VLOOKUP(A603,Adjudicacion!A:N,14,0)), L603)</f>
        <v>En Proceso</v>
      </c>
      <c r="N603" s="83" t="s">
        <v>76</v>
      </c>
      <c r="O603" s="111">
        <v>730000</v>
      </c>
      <c r="P603" s="98" t="s">
        <v>2105</v>
      </c>
      <c r="Q603" s="16" t="s">
        <v>78</v>
      </c>
      <c r="R603" s="137"/>
      <c r="S603" s="137"/>
      <c r="T603" s="137"/>
      <c r="U603" s="14"/>
    </row>
    <row r="604" spans="1:21" ht="16.8" x14ac:dyDescent="0.3">
      <c r="A604" s="16" t="s">
        <v>2106</v>
      </c>
      <c r="B604" s="86">
        <v>46164</v>
      </c>
      <c r="C604" s="86" t="str">
        <f t="shared" ca="1" si="18"/>
        <v>En Tiempo</v>
      </c>
      <c r="D604" s="73" t="s">
        <v>141</v>
      </c>
      <c r="E604" s="16" t="s">
        <v>277</v>
      </c>
      <c r="F604" s="16" t="s">
        <v>278</v>
      </c>
      <c r="G604" s="16" t="s">
        <v>97</v>
      </c>
      <c r="H604" s="15" t="s">
        <v>181</v>
      </c>
      <c r="I604" s="16" t="s">
        <v>742</v>
      </c>
      <c r="J604" s="76" t="str">
        <f t="shared" si="19"/>
        <v>CP</v>
      </c>
      <c r="K604" s="112"/>
      <c r="L604" s="80" t="s">
        <v>119</v>
      </c>
      <c r="M604" s="80" t="str">
        <f>IFERROR(IF(OR(VLOOKUP(A604,Adjudicacion!A:N,14,0)=0, VLOOKUP(A604,Adjudicacion!A:N,14,0)=""), L604, VLOOKUP(A604,Adjudicacion!A:N,14,0)), L604)</f>
        <v>En Proceso</v>
      </c>
      <c r="N604" s="83" t="s">
        <v>120</v>
      </c>
      <c r="O604" s="111">
        <v>131319</v>
      </c>
      <c r="P604" s="98" t="s">
        <v>2107</v>
      </c>
      <c r="Q604" s="16" t="s">
        <v>78</v>
      </c>
      <c r="R604" s="137"/>
      <c r="S604" s="137"/>
      <c r="T604" s="137"/>
      <c r="U604" s="14"/>
    </row>
    <row r="605" spans="1:21" ht="16.8" x14ac:dyDescent="0.3">
      <c r="A605" s="16" t="s">
        <v>2108</v>
      </c>
      <c r="B605" s="86">
        <v>46164</v>
      </c>
      <c r="C605" s="86" t="str">
        <f t="shared" ca="1" si="18"/>
        <v>En Tiempo</v>
      </c>
      <c r="D605" s="73" t="s">
        <v>141</v>
      </c>
      <c r="E605" s="16" t="s">
        <v>277</v>
      </c>
      <c r="F605" s="16" t="s">
        <v>278</v>
      </c>
      <c r="G605" s="16" t="s">
        <v>70</v>
      </c>
      <c r="H605" s="15" t="s">
        <v>127</v>
      </c>
      <c r="I605" s="16" t="s">
        <v>568</v>
      </c>
      <c r="J605" s="76" t="str">
        <f t="shared" si="19"/>
        <v>CP</v>
      </c>
      <c r="K605" s="112"/>
      <c r="L605" s="80" t="s">
        <v>119</v>
      </c>
      <c r="M605" s="80" t="str">
        <f>IFERROR(IF(OR(VLOOKUP(A605,Adjudicacion!A:N,14,0)=0, VLOOKUP(A605,Adjudicacion!A:N,14,0)=""), L605, VLOOKUP(A605,Adjudicacion!A:N,14,0)), L605)</f>
        <v>En Proceso</v>
      </c>
      <c r="N605" s="83" t="s">
        <v>76</v>
      </c>
      <c r="O605" s="111">
        <v>523114</v>
      </c>
      <c r="P605" s="98" t="s">
        <v>2109</v>
      </c>
      <c r="Q605" s="16" t="s">
        <v>78</v>
      </c>
      <c r="R605" s="137"/>
      <c r="S605" s="137"/>
      <c r="T605" s="137"/>
      <c r="U605" s="14"/>
    </row>
    <row r="606" spans="1:21" ht="16.8" x14ac:dyDescent="0.3">
      <c r="A606" s="16" t="s">
        <v>2110</v>
      </c>
      <c r="B606" s="86">
        <v>46164</v>
      </c>
      <c r="C606" s="86" t="str">
        <f t="shared" ca="1" si="18"/>
        <v>En Tiempo</v>
      </c>
      <c r="D606" s="73" t="s">
        <v>141</v>
      </c>
      <c r="E606" s="16" t="s">
        <v>277</v>
      </c>
      <c r="F606" s="16" t="s">
        <v>278</v>
      </c>
      <c r="G606" s="16" t="s">
        <v>70</v>
      </c>
      <c r="H606" s="15" t="s">
        <v>319</v>
      </c>
      <c r="I606" s="16" t="s">
        <v>579</v>
      </c>
      <c r="J606" s="76" t="str">
        <f t="shared" si="19"/>
        <v>IRP</v>
      </c>
      <c r="K606" s="112"/>
      <c r="L606" s="80" t="s">
        <v>119</v>
      </c>
      <c r="M606" s="80" t="str">
        <f>IFERROR(IF(OR(VLOOKUP(A606,Adjudicacion!A:N,14,0)=0, VLOOKUP(A606,Adjudicacion!A:N,14,0)=""), L606, VLOOKUP(A606,Adjudicacion!A:N,14,0)), L606)</f>
        <v>En Proceso</v>
      </c>
      <c r="N606" s="83" t="s">
        <v>76</v>
      </c>
      <c r="O606" s="111">
        <v>730000</v>
      </c>
      <c r="P606" s="98" t="s">
        <v>2111</v>
      </c>
      <c r="Q606" s="16" t="s">
        <v>78</v>
      </c>
      <c r="R606" s="137"/>
      <c r="S606" s="137"/>
      <c r="T606" s="137"/>
      <c r="U606" s="14"/>
    </row>
    <row r="607" spans="1:21" ht="16.8" x14ac:dyDescent="0.3">
      <c r="A607" s="16" t="s">
        <v>2112</v>
      </c>
      <c r="B607" s="86">
        <v>46164</v>
      </c>
      <c r="C607" s="86" t="str">
        <f t="shared" ca="1" si="18"/>
        <v>En Tiempo</v>
      </c>
      <c r="D607" s="73" t="s">
        <v>141</v>
      </c>
      <c r="E607" s="16" t="s">
        <v>277</v>
      </c>
      <c r="F607" s="16" t="s">
        <v>278</v>
      </c>
      <c r="G607" s="16" t="s">
        <v>97</v>
      </c>
      <c r="H607" s="15" t="s">
        <v>632</v>
      </c>
      <c r="I607" s="16" t="s">
        <v>633</v>
      </c>
      <c r="J607" s="76" t="str">
        <f t="shared" si="19"/>
        <v>CP</v>
      </c>
      <c r="K607" s="112"/>
      <c r="L607" s="80" t="s">
        <v>119</v>
      </c>
      <c r="M607" s="80" t="str">
        <f>IFERROR(IF(OR(VLOOKUP(A607,Adjudicacion!A:N,14,0)=0, VLOOKUP(A607,Adjudicacion!A:N,14,0)=""), L607, VLOOKUP(A607,Adjudicacion!A:N,14,0)), L607)</f>
        <v>En Proceso</v>
      </c>
      <c r="N607" s="83" t="s">
        <v>120</v>
      </c>
      <c r="O607" s="111">
        <v>7168.8</v>
      </c>
      <c r="P607" s="98" t="s">
        <v>2113</v>
      </c>
      <c r="Q607" s="16" t="s">
        <v>78</v>
      </c>
      <c r="R607" s="137"/>
      <c r="S607" s="137"/>
      <c r="T607" s="137"/>
      <c r="U607" s="14"/>
    </row>
    <row r="608" spans="1:21" ht="16.8" x14ac:dyDescent="0.3">
      <c r="A608" s="16" t="s">
        <v>2114</v>
      </c>
      <c r="B608" s="86">
        <v>46164</v>
      </c>
      <c r="C608" s="86" t="str">
        <f t="shared" ca="1" si="18"/>
        <v>En Tiempo</v>
      </c>
      <c r="D608" s="73" t="s">
        <v>141</v>
      </c>
      <c r="E608" s="16" t="s">
        <v>282</v>
      </c>
      <c r="F608" s="16" t="s">
        <v>215</v>
      </c>
      <c r="G608" s="16" t="s">
        <v>97</v>
      </c>
      <c r="H608" s="15" t="s">
        <v>302</v>
      </c>
      <c r="I608" s="16" t="s">
        <v>306</v>
      </c>
      <c r="J608" s="76" t="str">
        <f t="shared" si="19"/>
        <v>CP</v>
      </c>
      <c r="K608" s="112"/>
      <c r="L608" s="80" t="s">
        <v>119</v>
      </c>
      <c r="M608" s="80" t="str">
        <f>IFERROR(IF(OR(VLOOKUP(A608,Adjudicacion!A:N,14,0)=0, VLOOKUP(A608,Adjudicacion!A:N,14,0)=""), L608, VLOOKUP(A608,Adjudicacion!A:N,14,0)), L608)</f>
        <v>En Proceso</v>
      </c>
      <c r="N608" s="83" t="s">
        <v>120</v>
      </c>
      <c r="O608" s="111">
        <v>150000</v>
      </c>
      <c r="P608" s="98" t="s">
        <v>2115</v>
      </c>
      <c r="Q608" s="16" t="s">
        <v>78</v>
      </c>
      <c r="R608" s="137"/>
      <c r="S608" s="137"/>
      <c r="T608" s="137"/>
      <c r="U608" s="14"/>
    </row>
    <row r="609" spans="1:21" ht="16.8" x14ac:dyDescent="0.3">
      <c r="A609" s="16" t="s">
        <v>2116</v>
      </c>
      <c r="B609" s="86">
        <v>46164</v>
      </c>
      <c r="C609" s="86" t="str">
        <f t="shared" ca="1" si="18"/>
        <v>En Tiempo</v>
      </c>
      <c r="D609" s="73" t="s">
        <v>141</v>
      </c>
      <c r="E609" s="16" t="s">
        <v>282</v>
      </c>
      <c r="F609" s="16" t="s">
        <v>215</v>
      </c>
      <c r="G609" s="16" t="s">
        <v>97</v>
      </c>
      <c r="H609" s="15" t="s">
        <v>302</v>
      </c>
      <c r="I609" s="16" t="s">
        <v>306</v>
      </c>
      <c r="J609" s="76" t="str">
        <f t="shared" si="19"/>
        <v>CP</v>
      </c>
      <c r="K609" s="112"/>
      <c r="L609" s="80" t="s">
        <v>119</v>
      </c>
      <c r="M609" s="80" t="str">
        <f>IFERROR(IF(OR(VLOOKUP(A609,Adjudicacion!A:N,14,0)=0, VLOOKUP(A609,Adjudicacion!A:N,14,0)=""), L609, VLOOKUP(A609,Adjudicacion!A:N,14,0)), L609)</f>
        <v>En Proceso</v>
      </c>
      <c r="N609" s="83" t="s">
        <v>120</v>
      </c>
      <c r="O609" s="111">
        <v>150000</v>
      </c>
      <c r="P609" s="98" t="s">
        <v>2117</v>
      </c>
      <c r="Q609" s="16" t="s">
        <v>78</v>
      </c>
      <c r="R609" s="137"/>
      <c r="S609" s="137"/>
      <c r="T609" s="137"/>
      <c r="U609" s="14"/>
    </row>
    <row r="610" spans="1:21" ht="16.8" x14ac:dyDescent="0.3">
      <c r="A610" s="16" t="s">
        <v>2118</v>
      </c>
      <c r="B610" s="86">
        <v>46164</v>
      </c>
      <c r="C610" s="86" t="str">
        <f t="shared" ca="1" si="18"/>
        <v>En Tiempo</v>
      </c>
      <c r="D610" s="73" t="s">
        <v>141</v>
      </c>
      <c r="E610" s="16" t="s">
        <v>282</v>
      </c>
      <c r="F610" s="16" t="s">
        <v>215</v>
      </c>
      <c r="G610" s="16" t="s">
        <v>97</v>
      </c>
      <c r="H610" s="15" t="s">
        <v>309</v>
      </c>
      <c r="I610" s="16" t="s">
        <v>1353</v>
      </c>
      <c r="J610" s="76" t="str">
        <f t="shared" si="19"/>
        <v>CP</v>
      </c>
      <c r="K610" s="112"/>
      <c r="L610" s="80" t="s">
        <v>119</v>
      </c>
      <c r="M610" s="80" t="str">
        <f>IFERROR(IF(OR(VLOOKUP(A610,Adjudicacion!A:N,14,0)=0, VLOOKUP(A610,Adjudicacion!A:N,14,0)=""), L610, VLOOKUP(A610,Adjudicacion!A:N,14,0)), L610)</f>
        <v>En Proceso</v>
      </c>
      <c r="N610" s="83" t="s">
        <v>120</v>
      </c>
      <c r="O610" s="111">
        <v>146160</v>
      </c>
      <c r="P610" s="98" t="s">
        <v>2119</v>
      </c>
      <c r="Q610" s="16" t="s">
        <v>78</v>
      </c>
      <c r="R610" s="137"/>
      <c r="S610" s="137"/>
      <c r="T610" s="137"/>
      <c r="U610" s="14"/>
    </row>
    <row r="611" spans="1:21" ht="16.8" x14ac:dyDescent="0.3">
      <c r="A611" s="16" t="s">
        <v>2120</v>
      </c>
      <c r="B611" s="86">
        <v>46167</v>
      </c>
      <c r="C611" s="86" t="str">
        <f t="shared" ca="1" si="18"/>
        <v>En Tiempo</v>
      </c>
      <c r="D611" s="73" t="s">
        <v>141</v>
      </c>
      <c r="E611" s="16" t="s">
        <v>587</v>
      </c>
      <c r="F611" s="16" t="s">
        <v>215</v>
      </c>
      <c r="G611" s="16" t="s">
        <v>97</v>
      </c>
      <c r="H611" s="15" t="s">
        <v>632</v>
      </c>
      <c r="I611" s="16" t="s">
        <v>643</v>
      </c>
      <c r="J611" s="76" t="str">
        <f t="shared" si="19"/>
        <v>CP</v>
      </c>
      <c r="K611" s="112"/>
      <c r="L611" s="80" t="s">
        <v>119</v>
      </c>
      <c r="M611" s="80" t="str">
        <f>IFERROR(IF(OR(VLOOKUP(A611,Adjudicacion!A:N,14,0)=0, VLOOKUP(A611,Adjudicacion!A:N,14,0)=""), L611, VLOOKUP(A611,Adjudicacion!A:N,14,0)), L611)</f>
        <v>En Proceso</v>
      </c>
      <c r="N611" s="83" t="s">
        <v>120</v>
      </c>
      <c r="O611" s="111">
        <v>102250</v>
      </c>
      <c r="P611" s="98" t="s">
        <v>2121</v>
      </c>
      <c r="Q611" s="16" t="s">
        <v>78</v>
      </c>
      <c r="R611" s="137"/>
      <c r="S611" s="137"/>
      <c r="T611" s="137"/>
      <c r="U611" s="14"/>
    </row>
    <row r="612" spans="1:21" ht="16.8" x14ac:dyDescent="0.3">
      <c r="A612" s="16" t="s">
        <v>2122</v>
      </c>
      <c r="B612" s="86">
        <v>46167</v>
      </c>
      <c r="C612" s="86" t="str">
        <f t="shared" ca="1" si="18"/>
        <v>En Tiempo</v>
      </c>
      <c r="D612" s="73" t="s">
        <v>141</v>
      </c>
      <c r="E612" s="16" t="s">
        <v>346</v>
      </c>
      <c r="F612" s="16" t="s">
        <v>833</v>
      </c>
      <c r="G612" s="16" t="s">
        <v>70</v>
      </c>
      <c r="H612" s="15" t="s">
        <v>287</v>
      </c>
      <c r="I612" s="16" t="s">
        <v>603</v>
      </c>
      <c r="J612" s="76" t="str">
        <f t="shared" si="19"/>
        <v>LPNP</v>
      </c>
      <c r="K612" s="112"/>
      <c r="L612" s="80" t="s">
        <v>119</v>
      </c>
      <c r="M612" s="80" t="str">
        <f>IFERROR(IF(OR(VLOOKUP(A612,Adjudicacion!A:N,14,0)=0, VLOOKUP(A612,Adjudicacion!A:N,14,0)=""), L612, VLOOKUP(A612,Adjudicacion!A:N,14,0)), L612)</f>
        <v>En Proceso</v>
      </c>
      <c r="N612" s="83" t="s">
        <v>76</v>
      </c>
      <c r="O612" s="111">
        <v>6457675</v>
      </c>
      <c r="P612" s="98" t="s">
        <v>2123</v>
      </c>
      <c r="Q612" s="16" t="s">
        <v>78</v>
      </c>
      <c r="R612" s="137"/>
      <c r="S612" s="137"/>
      <c r="T612" s="137"/>
      <c r="U612" s="14"/>
    </row>
    <row r="613" spans="1:21" ht="16.8" x14ac:dyDescent="0.3">
      <c r="A613" s="16" t="s">
        <v>2124</v>
      </c>
      <c r="B613" s="86">
        <v>46168</v>
      </c>
      <c r="C613" s="86" t="str">
        <f t="shared" ca="1" si="18"/>
        <v>En Tiempo</v>
      </c>
      <c r="D613" s="73" t="s">
        <v>141</v>
      </c>
      <c r="E613" s="16" t="s">
        <v>1028</v>
      </c>
      <c r="F613" s="16" t="s">
        <v>215</v>
      </c>
      <c r="G613" s="16" t="s">
        <v>97</v>
      </c>
      <c r="H613" s="15" t="s">
        <v>309</v>
      </c>
      <c r="I613" s="16" t="s">
        <v>1353</v>
      </c>
      <c r="J613" s="76" t="str">
        <f t="shared" si="19"/>
        <v>CP</v>
      </c>
      <c r="K613" s="112"/>
      <c r="L613" s="80" t="s">
        <v>119</v>
      </c>
      <c r="M613" s="80" t="str">
        <f>IFERROR(IF(OR(VLOOKUP(A613,Adjudicacion!A:N,14,0)=0, VLOOKUP(A613,Adjudicacion!A:N,14,0)=""), L613, VLOOKUP(A613,Adjudicacion!A:N,14,0)), L613)</f>
        <v>En Proceso</v>
      </c>
      <c r="N613" s="83" t="s">
        <v>120</v>
      </c>
      <c r="O613" s="111">
        <v>150000</v>
      </c>
      <c r="P613" s="98" t="s">
        <v>2125</v>
      </c>
      <c r="Q613" s="16" t="s">
        <v>78</v>
      </c>
      <c r="R613" s="137"/>
      <c r="S613" s="137"/>
      <c r="T613" s="137"/>
      <c r="U613" s="14"/>
    </row>
    <row r="614" spans="1:21" ht="16.8" x14ac:dyDescent="0.3">
      <c r="A614" s="16" t="s">
        <v>2126</v>
      </c>
      <c r="B614" s="86">
        <v>46169</v>
      </c>
      <c r="C614" s="86" t="str">
        <f t="shared" ca="1" si="18"/>
        <v>En Tiempo</v>
      </c>
      <c r="D614" s="73" t="s">
        <v>141</v>
      </c>
      <c r="E614" s="16" t="s">
        <v>166</v>
      </c>
      <c r="F614" s="16" t="s">
        <v>167</v>
      </c>
      <c r="G614" s="16" t="s">
        <v>97</v>
      </c>
      <c r="H614" s="15" t="s">
        <v>632</v>
      </c>
      <c r="I614" s="16" t="s">
        <v>747</v>
      </c>
      <c r="J614" s="76" t="str">
        <f t="shared" si="19"/>
        <v>CP</v>
      </c>
      <c r="K614" s="112"/>
      <c r="L614" s="80" t="s">
        <v>119</v>
      </c>
      <c r="M614" s="80" t="str">
        <f>IFERROR(IF(OR(VLOOKUP(A614,Adjudicacion!A:N,14,0)=0, VLOOKUP(A614,Adjudicacion!A:N,14,0)=""), L614, VLOOKUP(A614,Adjudicacion!A:N,14,0)), L614)</f>
        <v>En Proceso</v>
      </c>
      <c r="N614" s="83" t="s">
        <v>120</v>
      </c>
      <c r="O614" s="111">
        <v>276262.46000000002</v>
      </c>
      <c r="P614" s="98" t="s">
        <v>2127</v>
      </c>
      <c r="Q614" s="16" t="s">
        <v>78</v>
      </c>
      <c r="R614" s="137"/>
      <c r="S614" s="137"/>
      <c r="T614" s="137"/>
      <c r="U614" s="14"/>
    </row>
    <row r="615" spans="1:21" ht="16.8" x14ac:dyDescent="0.3">
      <c r="A615" s="16" t="s">
        <v>2128</v>
      </c>
      <c r="B615" s="86">
        <v>46169</v>
      </c>
      <c r="C615" s="86" t="str">
        <f t="shared" ca="1" si="18"/>
        <v>En Tiempo</v>
      </c>
      <c r="D615" s="73" t="s">
        <v>141</v>
      </c>
      <c r="E615" s="16" t="s">
        <v>166</v>
      </c>
      <c r="F615" s="16" t="s">
        <v>167</v>
      </c>
      <c r="G615" s="16" t="s">
        <v>97</v>
      </c>
      <c r="H615" s="15" t="s">
        <v>632</v>
      </c>
      <c r="I615" s="16" t="s">
        <v>633</v>
      </c>
      <c r="J615" s="76" t="str">
        <f t="shared" si="19"/>
        <v>CP</v>
      </c>
      <c r="K615" s="112"/>
      <c r="L615" s="80" t="s">
        <v>119</v>
      </c>
      <c r="M615" s="80" t="str">
        <f>IFERROR(IF(OR(VLOOKUP(A615,Adjudicacion!A:N,14,0)=0, VLOOKUP(A615,Adjudicacion!A:N,14,0)=""), L615, VLOOKUP(A615,Adjudicacion!A:N,14,0)), L615)</f>
        <v>En Proceso</v>
      </c>
      <c r="N615" s="83" t="s">
        <v>120</v>
      </c>
      <c r="O615" s="111">
        <v>12500</v>
      </c>
      <c r="P615" s="98" t="s">
        <v>2129</v>
      </c>
      <c r="Q615" s="16" t="s">
        <v>78</v>
      </c>
      <c r="R615" s="137"/>
      <c r="S615" s="137"/>
      <c r="T615" s="137"/>
      <c r="U615" s="14"/>
    </row>
    <row r="616" spans="1:21" ht="16.8" x14ac:dyDescent="0.3">
      <c r="A616" s="16" t="s">
        <v>2130</v>
      </c>
      <c r="B616" s="86">
        <v>46169</v>
      </c>
      <c r="C616" s="86" t="str">
        <f t="shared" ca="1" si="18"/>
        <v>En Tiempo</v>
      </c>
      <c r="D616" s="73" t="s">
        <v>141</v>
      </c>
      <c r="E616" s="16" t="s">
        <v>587</v>
      </c>
      <c r="F616" s="16" t="s">
        <v>215</v>
      </c>
      <c r="G616" s="16" t="s">
        <v>97</v>
      </c>
      <c r="H616" s="15" t="s">
        <v>632</v>
      </c>
      <c r="I616" s="16" t="s">
        <v>643</v>
      </c>
      <c r="J616" s="76" t="str">
        <f t="shared" si="19"/>
        <v>CP</v>
      </c>
      <c r="K616" s="112"/>
      <c r="L616" s="80" t="s">
        <v>119</v>
      </c>
      <c r="M616" s="80" t="str">
        <f>IFERROR(IF(OR(VLOOKUP(A616,Adjudicacion!A:N,14,0)=0, VLOOKUP(A616,Adjudicacion!A:N,14,0)=""), L616, VLOOKUP(A616,Adjudicacion!A:N,14,0)), L616)</f>
        <v>En Proceso</v>
      </c>
      <c r="N616" s="83" t="s">
        <v>120</v>
      </c>
      <c r="O616" s="111">
        <v>402250</v>
      </c>
      <c r="P616" s="98" t="s">
        <v>2131</v>
      </c>
      <c r="Q616" s="16" t="s">
        <v>78</v>
      </c>
      <c r="R616" s="137"/>
      <c r="S616" s="137"/>
      <c r="T616" s="137"/>
      <c r="U616" s="14"/>
    </row>
    <row r="617" spans="1:21" ht="16.8" x14ac:dyDescent="0.3">
      <c r="A617" s="16" t="s">
        <v>2132</v>
      </c>
      <c r="B617" s="86">
        <v>46169</v>
      </c>
      <c r="C617" s="86" t="str">
        <f t="shared" ca="1" si="18"/>
        <v>En Tiempo</v>
      </c>
      <c r="D617" s="73" t="s">
        <v>141</v>
      </c>
      <c r="E617" s="16" t="s">
        <v>277</v>
      </c>
      <c r="F617" s="16" t="s">
        <v>278</v>
      </c>
      <c r="G617" s="16" t="s">
        <v>97</v>
      </c>
      <c r="H617" s="15" t="s">
        <v>181</v>
      </c>
      <c r="I617" s="16" t="s">
        <v>546</v>
      </c>
      <c r="J617" s="76" t="str">
        <f t="shared" si="19"/>
        <v>CP</v>
      </c>
      <c r="K617" s="112"/>
      <c r="L617" s="80" t="s">
        <v>119</v>
      </c>
      <c r="M617" s="80" t="str">
        <f>IFERROR(IF(OR(VLOOKUP(A617,Adjudicacion!A:N,14,0)=0, VLOOKUP(A617,Adjudicacion!A:N,14,0)=""), L617, VLOOKUP(A617,Adjudicacion!A:N,14,0)), L617)</f>
        <v>En Proceso</v>
      </c>
      <c r="N617" s="83" t="s">
        <v>120</v>
      </c>
      <c r="O617" s="111">
        <v>13618</v>
      </c>
      <c r="P617" s="98" t="s">
        <v>2133</v>
      </c>
      <c r="Q617" s="16" t="s">
        <v>78</v>
      </c>
      <c r="R617" s="137"/>
      <c r="S617" s="137"/>
      <c r="T617" s="137"/>
      <c r="U617" s="14"/>
    </row>
    <row r="618" spans="1:21" ht="16.8" x14ac:dyDescent="0.3">
      <c r="A618" s="16" t="s">
        <v>2134</v>
      </c>
      <c r="B618" s="86">
        <v>46169</v>
      </c>
      <c r="C618" s="86" t="str">
        <f t="shared" ca="1" si="18"/>
        <v>En Tiempo</v>
      </c>
      <c r="D618" s="73" t="s">
        <v>141</v>
      </c>
      <c r="E618" s="16" t="s">
        <v>317</v>
      </c>
      <c r="F618" s="16" t="s">
        <v>318</v>
      </c>
      <c r="G618" s="16" t="s">
        <v>97</v>
      </c>
      <c r="H618" s="15" t="s">
        <v>302</v>
      </c>
      <c r="I618" s="16" t="s">
        <v>303</v>
      </c>
      <c r="J618" s="76" t="str">
        <f t="shared" si="19"/>
        <v>IRP</v>
      </c>
      <c r="K618" s="112"/>
      <c r="L618" s="80" t="s">
        <v>119</v>
      </c>
      <c r="M618" s="80" t="str">
        <f>IFERROR(IF(OR(VLOOKUP(A618,Adjudicacion!A:N,14,0)=0, VLOOKUP(A618,Adjudicacion!A:N,14,0)=""), L618, VLOOKUP(A618,Adjudicacion!A:N,14,0)), L618)</f>
        <v>En Proceso</v>
      </c>
      <c r="N618" s="83" t="s">
        <v>120</v>
      </c>
      <c r="O618" s="111">
        <v>688500</v>
      </c>
      <c r="P618" s="98" t="s">
        <v>2135</v>
      </c>
      <c r="Q618" s="16" t="s">
        <v>78</v>
      </c>
      <c r="R618" s="137"/>
      <c r="S618" s="137"/>
      <c r="T618" s="137"/>
      <c r="U618" s="14"/>
    </row>
    <row r="619" spans="1:21" ht="16.8" x14ac:dyDescent="0.3">
      <c r="A619" s="16" t="s">
        <v>2136</v>
      </c>
      <c r="B619" s="86">
        <v>46169</v>
      </c>
      <c r="C619" s="86" t="str">
        <f t="shared" ca="1" si="18"/>
        <v>En Tiempo</v>
      </c>
      <c r="D619" s="73" t="s">
        <v>141</v>
      </c>
      <c r="E619" s="16" t="s">
        <v>277</v>
      </c>
      <c r="F619" s="16" t="s">
        <v>1041</v>
      </c>
      <c r="G619" s="16" t="s">
        <v>70</v>
      </c>
      <c r="H619" s="15" t="s">
        <v>319</v>
      </c>
      <c r="I619" s="16" t="s">
        <v>579</v>
      </c>
      <c r="J619" s="76" t="str">
        <f t="shared" si="19"/>
        <v>CP</v>
      </c>
      <c r="K619" s="112"/>
      <c r="L619" s="80" t="s">
        <v>119</v>
      </c>
      <c r="M619" s="80" t="str">
        <f>IFERROR(IF(OR(VLOOKUP(A619,Adjudicacion!A:N,14,0)=0, VLOOKUP(A619,Adjudicacion!A:N,14,0)=""), L619, VLOOKUP(A619,Adjudicacion!A:N,14,0)), L619)</f>
        <v>En Proceso</v>
      </c>
      <c r="N619" s="83" t="s">
        <v>76</v>
      </c>
      <c r="O619" s="111">
        <v>545320</v>
      </c>
      <c r="P619" s="98" t="s">
        <v>2137</v>
      </c>
      <c r="Q619" s="16" t="s">
        <v>78</v>
      </c>
      <c r="R619" s="137"/>
      <c r="S619" s="137"/>
      <c r="T619" s="137"/>
      <c r="U619" s="14"/>
    </row>
    <row r="620" spans="1:21" ht="16.8" x14ac:dyDescent="0.3">
      <c r="A620" s="16" t="s">
        <v>2138</v>
      </c>
      <c r="B620" s="86">
        <v>46170</v>
      </c>
      <c r="C620" s="86" t="str">
        <f t="shared" ca="1" si="18"/>
        <v>En Tiempo</v>
      </c>
      <c r="D620" s="73" t="s">
        <v>141</v>
      </c>
      <c r="E620" s="16" t="s">
        <v>587</v>
      </c>
      <c r="F620" s="16" t="s">
        <v>215</v>
      </c>
      <c r="G620" s="16" t="s">
        <v>136</v>
      </c>
      <c r="H620" s="15" t="s">
        <v>137</v>
      </c>
      <c r="I620" s="16" t="s">
        <v>138</v>
      </c>
      <c r="J620" s="76" t="str">
        <f t="shared" si="19"/>
        <v>LPNP</v>
      </c>
      <c r="K620" s="112"/>
      <c r="L620" s="80" t="s">
        <v>119</v>
      </c>
      <c r="M620" s="80" t="str">
        <f>IFERROR(IF(OR(VLOOKUP(A620,Adjudicacion!A:N,14,0)=0, VLOOKUP(A620,Adjudicacion!A:N,14,0)=""), L620, VLOOKUP(A620,Adjudicacion!A:N,14,0)), L620)</f>
        <v>En Proceso</v>
      </c>
      <c r="N620" s="83" t="s">
        <v>120</v>
      </c>
      <c r="O620" s="111">
        <v>53200000</v>
      </c>
      <c r="P620" s="98" t="s">
        <v>2139</v>
      </c>
      <c r="Q620" s="16" t="s">
        <v>78</v>
      </c>
      <c r="R620" s="137"/>
      <c r="S620" s="137"/>
      <c r="T620" s="137"/>
      <c r="U620" s="14"/>
    </row>
    <row r="621" spans="1:21" ht="16.8" x14ac:dyDescent="0.3">
      <c r="A621" s="16" t="s">
        <v>2140</v>
      </c>
      <c r="B621" s="86">
        <v>46170</v>
      </c>
      <c r="C621" s="86" t="str">
        <f t="shared" ca="1" si="18"/>
        <v>En Tiempo</v>
      </c>
      <c r="D621" s="73" t="s">
        <v>141</v>
      </c>
      <c r="E621" s="16" t="s">
        <v>587</v>
      </c>
      <c r="F621" s="16" t="s">
        <v>215</v>
      </c>
      <c r="G621" s="16" t="s">
        <v>136</v>
      </c>
      <c r="H621" s="15" t="s">
        <v>137</v>
      </c>
      <c r="I621" s="16" t="s">
        <v>138</v>
      </c>
      <c r="J621" s="76" t="str">
        <f t="shared" si="19"/>
        <v>LPNP</v>
      </c>
      <c r="K621" s="112"/>
      <c r="L621" s="80" t="s">
        <v>119</v>
      </c>
      <c r="M621" s="80" t="str">
        <f>IFERROR(IF(OR(VLOOKUP(A621,Adjudicacion!A:N,14,0)=0, VLOOKUP(A621,Adjudicacion!A:N,14,0)=""), L621, VLOOKUP(A621,Adjudicacion!A:N,14,0)), L621)</f>
        <v>En Proceso</v>
      </c>
      <c r="N621" s="83" t="s">
        <v>120</v>
      </c>
      <c r="O621" s="111">
        <v>53200000</v>
      </c>
      <c r="P621" s="98" t="s">
        <v>2141</v>
      </c>
      <c r="Q621" s="16" t="s">
        <v>78</v>
      </c>
      <c r="R621" s="137"/>
      <c r="S621" s="137"/>
      <c r="T621" s="137"/>
      <c r="U621" s="14"/>
    </row>
    <row r="622" spans="1:21" ht="16.8" x14ac:dyDescent="0.3">
      <c r="A622" s="16" t="s">
        <v>2142</v>
      </c>
      <c r="B622" s="86">
        <v>46170</v>
      </c>
      <c r="C622" s="86" t="str">
        <f t="shared" ca="1" si="18"/>
        <v>En Tiempo</v>
      </c>
      <c r="D622" s="73" t="s">
        <v>141</v>
      </c>
      <c r="E622" s="16" t="s">
        <v>1175</v>
      </c>
      <c r="F622" s="16" t="s">
        <v>215</v>
      </c>
      <c r="G622" s="16" t="s">
        <v>70</v>
      </c>
      <c r="H622" s="15" t="s">
        <v>127</v>
      </c>
      <c r="I622" s="16" t="s">
        <v>568</v>
      </c>
      <c r="J622" s="76" t="str">
        <f t="shared" si="19"/>
        <v>CP</v>
      </c>
      <c r="K622" s="112"/>
      <c r="L622" s="80" t="s">
        <v>119</v>
      </c>
      <c r="M622" s="80" t="str">
        <f>IFERROR(IF(OR(VLOOKUP(A622,Adjudicacion!A:N,14,0)=0, VLOOKUP(A622,Adjudicacion!A:N,14,0)=""), L622, VLOOKUP(A622,Adjudicacion!A:N,14,0)), L622)</f>
        <v>En Proceso</v>
      </c>
      <c r="N622" s="83" t="s">
        <v>76</v>
      </c>
      <c r="O622" s="111">
        <v>579999.93000000005</v>
      </c>
      <c r="P622" s="98" t="s">
        <v>2143</v>
      </c>
      <c r="Q622" s="16" t="s">
        <v>78</v>
      </c>
      <c r="R622" s="137"/>
      <c r="S622" s="137"/>
      <c r="T622" s="137"/>
      <c r="U622" s="14"/>
    </row>
    <row r="623" spans="1:21" ht="16.8" x14ac:dyDescent="0.3">
      <c r="A623" s="16" t="s">
        <v>2144</v>
      </c>
      <c r="B623" s="86">
        <v>46170</v>
      </c>
      <c r="C623" s="86" t="str">
        <f t="shared" ca="1" si="18"/>
        <v>En Tiempo</v>
      </c>
      <c r="D623" s="73" t="s">
        <v>141</v>
      </c>
      <c r="E623" s="16" t="s">
        <v>317</v>
      </c>
      <c r="F623" s="16" t="s">
        <v>318</v>
      </c>
      <c r="G623" s="16" t="s">
        <v>70</v>
      </c>
      <c r="H623" s="15" t="s">
        <v>287</v>
      </c>
      <c r="I623" s="16" t="s">
        <v>603</v>
      </c>
      <c r="J623" s="76" t="str">
        <f t="shared" si="19"/>
        <v>CP</v>
      </c>
      <c r="K623" s="112"/>
      <c r="L623" s="80" t="s">
        <v>119</v>
      </c>
      <c r="M623" s="80" t="str">
        <f>IFERROR(IF(OR(VLOOKUP(A623,Adjudicacion!A:N,14,0)=0, VLOOKUP(A623,Adjudicacion!A:N,14,0)=""), L623, VLOOKUP(A623,Adjudicacion!A:N,14,0)), L623)</f>
        <v>En Proceso</v>
      </c>
      <c r="N623" s="83" t="s">
        <v>76</v>
      </c>
      <c r="O623" s="111">
        <v>133524</v>
      </c>
      <c r="P623" s="98" t="s">
        <v>2145</v>
      </c>
      <c r="Q623" s="16" t="s">
        <v>78</v>
      </c>
      <c r="R623" s="137"/>
      <c r="S623" s="137"/>
      <c r="T623" s="137"/>
      <c r="U623" s="14"/>
    </row>
    <row r="624" spans="1:21" ht="16.8" x14ac:dyDescent="0.3">
      <c r="A624" s="16" t="s">
        <v>2148</v>
      </c>
      <c r="B624" s="86">
        <v>46170</v>
      </c>
      <c r="C624" s="86" t="str">
        <f t="shared" ca="1" si="18"/>
        <v>En Tiempo</v>
      </c>
      <c r="D624" s="73" t="s">
        <v>141</v>
      </c>
      <c r="E624" s="16" t="s">
        <v>214</v>
      </c>
      <c r="F624" s="16" t="s">
        <v>553</v>
      </c>
      <c r="G624" s="16" t="s">
        <v>136</v>
      </c>
      <c r="H624" s="15" t="s">
        <v>168</v>
      </c>
      <c r="I624" s="16" t="s">
        <v>829</v>
      </c>
      <c r="J624" s="76" t="str">
        <f t="shared" si="19"/>
        <v>LPNP</v>
      </c>
      <c r="K624" s="112"/>
      <c r="L624" s="80" t="s">
        <v>119</v>
      </c>
      <c r="M624" s="80" t="str">
        <f>IFERROR(IF(OR(VLOOKUP(A624,Adjudicacion!A:N,14,0)=0, VLOOKUP(A624,Adjudicacion!A:N,14,0)=""), L624, VLOOKUP(A624,Adjudicacion!A:N,14,0)), L624)</f>
        <v>En Proceso</v>
      </c>
      <c r="N624" s="83" t="s">
        <v>120</v>
      </c>
      <c r="O624" s="111">
        <v>2218488</v>
      </c>
      <c r="P624" s="98" t="s">
        <v>2149</v>
      </c>
      <c r="Q624" s="16" t="s">
        <v>78</v>
      </c>
      <c r="R624" s="137"/>
      <c r="S624" s="137"/>
      <c r="T624" s="137"/>
      <c r="U624" s="14"/>
    </row>
    <row r="625" spans="1:21" ht="16.8" x14ac:dyDescent="0.3">
      <c r="A625" s="16" t="s">
        <v>2150</v>
      </c>
      <c r="B625" s="86">
        <v>46170</v>
      </c>
      <c r="C625" s="86" t="str">
        <f t="shared" ca="1" si="18"/>
        <v>En Tiempo</v>
      </c>
      <c r="D625" s="73" t="s">
        <v>141</v>
      </c>
      <c r="E625" s="16" t="s">
        <v>166</v>
      </c>
      <c r="F625" s="16" t="s">
        <v>167</v>
      </c>
      <c r="G625" s="16" t="s">
        <v>97</v>
      </c>
      <c r="H625" s="15" t="s">
        <v>632</v>
      </c>
      <c r="I625" s="16" t="s">
        <v>643</v>
      </c>
      <c r="J625" s="76" t="str">
        <f t="shared" si="19"/>
        <v>CP</v>
      </c>
      <c r="K625" s="112"/>
      <c r="L625" s="80" t="s">
        <v>119</v>
      </c>
      <c r="M625" s="80" t="str">
        <f>IFERROR(IF(OR(VLOOKUP(A625,Adjudicacion!A:N,14,0)=0, VLOOKUP(A625,Adjudicacion!A:N,14,0)=""), L625, VLOOKUP(A625,Adjudicacion!A:N,14,0)), L625)</f>
        <v>En Proceso</v>
      </c>
      <c r="N625" s="83" t="s">
        <v>120</v>
      </c>
      <c r="O625" s="111">
        <v>144499</v>
      </c>
      <c r="P625" s="98" t="s">
        <v>2151</v>
      </c>
      <c r="Q625" s="16" t="s">
        <v>78</v>
      </c>
      <c r="R625" s="137"/>
      <c r="S625" s="137"/>
      <c r="T625" s="137"/>
      <c r="U625" s="14"/>
    </row>
    <row r="626" spans="1:21" ht="16.8" x14ac:dyDescent="0.3">
      <c r="A626" s="16" t="s">
        <v>2152</v>
      </c>
      <c r="B626" s="86">
        <v>46170</v>
      </c>
      <c r="C626" s="86" t="str">
        <f t="shared" ca="1" si="18"/>
        <v>En Tiempo</v>
      </c>
      <c r="D626" s="73" t="s">
        <v>141</v>
      </c>
      <c r="E626" s="16" t="s">
        <v>166</v>
      </c>
      <c r="F626" s="16" t="s">
        <v>167</v>
      </c>
      <c r="G626" s="16" t="s">
        <v>70</v>
      </c>
      <c r="H626" s="15" t="s">
        <v>287</v>
      </c>
      <c r="I626" s="16" t="s">
        <v>603</v>
      </c>
      <c r="J626" s="76" t="str">
        <f t="shared" si="19"/>
        <v>CP</v>
      </c>
      <c r="K626" s="112"/>
      <c r="L626" s="80" t="s">
        <v>119</v>
      </c>
      <c r="M626" s="80" t="str">
        <f>IFERROR(IF(OR(VLOOKUP(A626,Adjudicacion!A:N,14,0)=0, VLOOKUP(A626,Adjudicacion!A:N,14,0)=""), L626, VLOOKUP(A626,Adjudicacion!A:N,14,0)), L626)</f>
        <v>En Proceso</v>
      </c>
      <c r="N626" s="83" t="s">
        <v>76</v>
      </c>
      <c r="O626" s="111">
        <v>140504</v>
      </c>
      <c r="P626" s="98" t="s">
        <v>2153</v>
      </c>
      <c r="Q626" s="16" t="s">
        <v>78</v>
      </c>
      <c r="R626" s="137"/>
      <c r="S626" s="137"/>
      <c r="T626" s="137"/>
      <c r="U626" s="14"/>
    </row>
    <row r="627" spans="1:21" ht="16.8" x14ac:dyDescent="0.3">
      <c r="A627" s="16" t="s">
        <v>2146</v>
      </c>
      <c r="B627" s="86">
        <v>46170</v>
      </c>
      <c r="C627" s="86" t="str">
        <f t="shared" ca="1" si="18"/>
        <v>En Tiempo</v>
      </c>
      <c r="D627" s="73" t="s">
        <v>141</v>
      </c>
      <c r="E627" s="16" t="s">
        <v>317</v>
      </c>
      <c r="F627" s="16" t="s">
        <v>318</v>
      </c>
      <c r="G627" s="16" t="s">
        <v>70</v>
      </c>
      <c r="H627" s="15" t="s">
        <v>127</v>
      </c>
      <c r="I627" s="16" t="s">
        <v>235</v>
      </c>
      <c r="J627" s="76" t="str">
        <f t="shared" si="19"/>
        <v>CP</v>
      </c>
      <c r="K627" s="112"/>
      <c r="L627" s="80" t="s">
        <v>119</v>
      </c>
      <c r="M627" s="80" t="str">
        <f>IFERROR(IF(OR(VLOOKUP(A627,Adjudicacion!A:N,14,0)=0, VLOOKUP(A627,Adjudicacion!A:N,14,0)=""), L627, VLOOKUP(A627,Adjudicacion!A:N,14,0)), L627)</f>
        <v>En Proceso</v>
      </c>
      <c r="N627" s="83" t="s">
        <v>76</v>
      </c>
      <c r="O627" s="111">
        <v>500000</v>
      </c>
      <c r="P627" s="98" t="s">
        <v>2147</v>
      </c>
      <c r="Q627" s="16" t="s">
        <v>78</v>
      </c>
      <c r="R627" s="137"/>
      <c r="S627" s="137"/>
      <c r="T627" s="137"/>
      <c r="U627" s="14"/>
    </row>
    <row r="628" spans="1:21" ht="16.8" x14ac:dyDescent="0.3">
      <c r="A628" s="16" t="s">
        <v>2154</v>
      </c>
      <c r="B628" s="86">
        <v>46170</v>
      </c>
      <c r="C628" s="86" t="str">
        <f t="shared" ca="1" si="18"/>
        <v>En Tiempo</v>
      </c>
      <c r="D628" s="73" t="s">
        <v>141</v>
      </c>
      <c r="E628" s="16" t="s">
        <v>798</v>
      </c>
      <c r="F628" s="16" t="s">
        <v>1044</v>
      </c>
      <c r="G628" s="16" t="s">
        <v>70</v>
      </c>
      <c r="H628" s="15" t="s">
        <v>319</v>
      </c>
      <c r="I628" s="16" t="s">
        <v>320</v>
      </c>
      <c r="J628" s="76" t="str">
        <f t="shared" si="19"/>
        <v>LPNP</v>
      </c>
      <c r="K628" s="112"/>
      <c r="L628" s="80" t="s">
        <v>119</v>
      </c>
      <c r="M628" s="80" t="str">
        <f>IFERROR(IF(OR(VLOOKUP(A628,Adjudicacion!A:N,14,0)=0, VLOOKUP(A628,Adjudicacion!A:N,14,0)=""), L628, VLOOKUP(A628,Adjudicacion!A:N,14,0)), L628)</f>
        <v>En Proceso</v>
      </c>
      <c r="N628" s="83" t="s">
        <v>120</v>
      </c>
      <c r="O628" s="111">
        <v>14427790.710000001</v>
      </c>
      <c r="P628" s="98" t="s">
        <v>2155</v>
      </c>
      <c r="Q628" s="16" t="s">
        <v>78</v>
      </c>
      <c r="R628" s="137"/>
      <c r="S628" s="137"/>
      <c r="T628" s="137"/>
      <c r="U628" s="14"/>
    </row>
    <row r="629" spans="1:21" ht="16.8" x14ac:dyDescent="0.3">
      <c r="A629" s="16" t="s">
        <v>2156</v>
      </c>
      <c r="B629" s="86">
        <v>46170</v>
      </c>
      <c r="C629" s="86" t="str">
        <f t="shared" ca="1" si="18"/>
        <v>En Tiempo</v>
      </c>
      <c r="D629" s="73" t="s">
        <v>141</v>
      </c>
      <c r="E629" s="16" t="s">
        <v>683</v>
      </c>
      <c r="F629" s="16" t="s">
        <v>215</v>
      </c>
      <c r="G629" s="16" t="s">
        <v>97</v>
      </c>
      <c r="H629" s="15" t="s">
        <v>309</v>
      </c>
      <c r="I629" s="16" t="s">
        <v>1353</v>
      </c>
      <c r="J629" s="76" t="str">
        <f t="shared" si="19"/>
        <v>CP</v>
      </c>
      <c r="K629" s="112"/>
      <c r="L629" s="80" t="s">
        <v>119</v>
      </c>
      <c r="M629" s="80" t="str">
        <f>IFERROR(IF(OR(VLOOKUP(A629,Adjudicacion!A:N,14,0)=0, VLOOKUP(A629,Adjudicacion!A:N,14,0)=""), L629, VLOOKUP(A629,Adjudicacion!A:N,14,0)), L629)</f>
        <v>En Proceso</v>
      </c>
      <c r="N629" s="83" t="s">
        <v>76</v>
      </c>
      <c r="O629" s="111">
        <v>115562</v>
      </c>
      <c r="P629" s="98" t="s">
        <v>2157</v>
      </c>
      <c r="Q629" s="16" t="s">
        <v>78</v>
      </c>
      <c r="R629" s="137"/>
      <c r="S629" s="137"/>
      <c r="T629" s="137"/>
      <c r="U629" s="14"/>
    </row>
    <row r="630" spans="1:21" ht="16.8" x14ac:dyDescent="0.3">
      <c r="A630" s="16" t="s">
        <v>2158</v>
      </c>
      <c r="B630" s="86">
        <v>46170</v>
      </c>
      <c r="C630" s="86" t="str">
        <f t="shared" ca="1" si="18"/>
        <v>En Tiempo</v>
      </c>
      <c r="D630" s="73" t="s">
        <v>141</v>
      </c>
      <c r="E630" s="16" t="s">
        <v>683</v>
      </c>
      <c r="F630" s="16" t="s">
        <v>215</v>
      </c>
      <c r="G630" s="16" t="s">
        <v>97</v>
      </c>
      <c r="H630" s="15" t="s">
        <v>116</v>
      </c>
      <c r="I630" s="16" t="s">
        <v>117</v>
      </c>
      <c r="J630" s="76" t="str">
        <f t="shared" si="19"/>
        <v>CP</v>
      </c>
      <c r="K630" s="112"/>
      <c r="L630" s="80" t="s">
        <v>119</v>
      </c>
      <c r="M630" s="80" t="str">
        <f>IFERROR(IF(OR(VLOOKUP(A630,Adjudicacion!A:N,14,0)=0, VLOOKUP(A630,Adjudicacion!A:N,14,0)=""), L630, VLOOKUP(A630,Adjudicacion!A:N,14,0)), L630)</f>
        <v>En Proceso</v>
      </c>
      <c r="N630" s="83" t="s">
        <v>120</v>
      </c>
      <c r="O630" s="111">
        <v>105531</v>
      </c>
      <c r="P630" s="98" t="s">
        <v>2159</v>
      </c>
      <c r="Q630" s="16" t="s">
        <v>78</v>
      </c>
      <c r="R630" s="137"/>
      <c r="S630" s="137"/>
      <c r="T630" s="137"/>
      <c r="U630" s="14"/>
    </row>
    <row r="631" spans="1:21" ht="16.8" x14ac:dyDescent="0.3">
      <c r="A631" s="16" t="s">
        <v>2160</v>
      </c>
      <c r="B631" s="86">
        <v>46170</v>
      </c>
      <c r="C631" s="86" t="str">
        <f t="shared" ca="1" si="18"/>
        <v>En Tiempo</v>
      </c>
      <c r="D631" s="73" t="s">
        <v>141</v>
      </c>
      <c r="E631" s="16" t="s">
        <v>683</v>
      </c>
      <c r="F631" s="16" t="s">
        <v>215</v>
      </c>
      <c r="G631" s="16" t="s">
        <v>97</v>
      </c>
      <c r="H631" s="15" t="s">
        <v>116</v>
      </c>
      <c r="I631" s="16" t="s">
        <v>761</v>
      </c>
      <c r="J631" s="76" t="str">
        <f t="shared" si="19"/>
        <v>CP</v>
      </c>
      <c r="K631" s="112"/>
      <c r="L631" s="80" t="s">
        <v>119</v>
      </c>
      <c r="M631" s="80" t="str">
        <f>IFERROR(IF(OR(VLOOKUP(A631,Adjudicacion!A:N,14,0)=0, VLOOKUP(A631,Adjudicacion!A:N,14,0)=""), L631, VLOOKUP(A631,Adjudicacion!A:N,14,0)), L631)</f>
        <v>En Proceso</v>
      </c>
      <c r="N631" s="83" t="s">
        <v>120</v>
      </c>
      <c r="O631" s="111">
        <v>4987</v>
      </c>
      <c r="P631" s="98" t="s">
        <v>2161</v>
      </c>
      <c r="Q631" s="16" t="s">
        <v>78</v>
      </c>
      <c r="R631" s="137"/>
      <c r="S631" s="137"/>
      <c r="T631" s="137"/>
      <c r="U631" s="14"/>
    </row>
    <row r="632" spans="1:21" ht="16.8" x14ac:dyDescent="0.3">
      <c r="A632" s="16" t="s">
        <v>2162</v>
      </c>
      <c r="B632" s="86">
        <v>46170</v>
      </c>
      <c r="C632" s="86" t="str">
        <f t="shared" ca="1" si="18"/>
        <v>En Tiempo</v>
      </c>
      <c r="D632" s="73" t="s">
        <v>141</v>
      </c>
      <c r="E632" s="16" t="s">
        <v>683</v>
      </c>
      <c r="F632" s="16" t="s">
        <v>215</v>
      </c>
      <c r="G632" s="16" t="s">
        <v>97</v>
      </c>
      <c r="H632" s="15" t="s">
        <v>116</v>
      </c>
      <c r="I632" s="16" t="s">
        <v>765</v>
      </c>
      <c r="J632" s="76" t="str">
        <f t="shared" si="19"/>
        <v>CP</v>
      </c>
      <c r="K632" s="112"/>
      <c r="L632" s="80" t="s">
        <v>119</v>
      </c>
      <c r="M632" s="80" t="str">
        <f>IFERROR(IF(OR(VLOOKUP(A632,Adjudicacion!A:N,14,0)=0, VLOOKUP(A632,Adjudicacion!A:N,14,0)=""), L632, VLOOKUP(A632,Adjudicacion!A:N,14,0)), L632)</f>
        <v>En Proceso</v>
      </c>
      <c r="N632" s="83" t="s">
        <v>120</v>
      </c>
      <c r="O632" s="111">
        <v>5000</v>
      </c>
      <c r="P632" s="98" t="s">
        <v>2163</v>
      </c>
      <c r="Q632" s="16" t="s">
        <v>78</v>
      </c>
      <c r="R632" s="137"/>
      <c r="S632" s="137"/>
      <c r="T632" s="137"/>
      <c r="U632" s="14"/>
    </row>
    <row r="633" spans="1:21" ht="16.8" x14ac:dyDescent="0.3">
      <c r="A633" s="16" t="s">
        <v>2164</v>
      </c>
      <c r="B633" s="86">
        <v>46170</v>
      </c>
      <c r="C633" s="86" t="str">
        <f t="shared" ca="1" si="18"/>
        <v>En Tiempo</v>
      </c>
      <c r="D633" s="73" t="s">
        <v>141</v>
      </c>
      <c r="E633" s="16" t="s">
        <v>683</v>
      </c>
      <c r="F633" s="16" t="s">
        <v>215</v>
      </c>
      <c r="G633" s="16" t="s">
        <v>97</v>
      </c>
      <c r="H633" s="15" t="s">
        <v>632</v>
      </c>
      <c r="I633" s="16" t="s">
        <v>1056</v>
      </c>
      <c r="J633" s="76" t="str">
        <f t="shared" si="19"/>
        <v>CP</v>
      </c>
      <c r="K633" s="112"/>
      <c r="L633" s="80" t="s">
        <v>119</v>
      </c>
      <c r="M633" s="80" t="str">
        <f>IFERROR(IF(OR(VLOOKUP(A633,Adjudicacion!A:N,14,0)=0, VLOOKUP(A633,Adjudicacion!A:N,14,0)=""), L633, VLOOKUP(A633,Adjudicacion!A:N,14,0)), L633)</f>
        <v>En Proceso</v>
      </c>
      <c r="N633" s="83" t="s">
        <v>120</v>
      </c>
      <c r="O633" s="111">
        <v>10000</v>
      </c>
      <c r="P633" s="98" t="s">
        <v>2165</v>
      </c>
      <c r="Q633" s="16" t="s">
        <v>78</v>
      </c>
      <c r="R633" s="137"/>
      <c r="S633" s="137"/>
      <c r="T633" s="137"/>
      <c r="U633" s="14"/>
    </row>
    <row r="634" spans="1:21" ht="16.8" x14ac:dyDescent="0.3">
      <c r="A634" s="16" t="s">
        <v>2166</v>
      </c>
      <c r="B634" s="86">
        <v>46170</v>
      </c>
      <c r="C634" s="86" t="str">
        <f t="shared" ca="1" si="18"/>
        <v>En Tiempo</v>
      </c>
      <c r="D634" s="73" t="s">
        <v>141</v>
      </c>
      <c r="E634" s="16" t="s">
        <v>683</v>
      </c>
      <c r="F634" s="16" t="s">
        <v>215</v>
      </c>
      <c r="G634" s="16" t="s">
        <v>97</v>
      </c>
      <c r="H634" s="15" t="s">
        <v>181</v>
      </c>
      <c r="I634" s="16" t="s">
        <v>546</v>
      </c>
      <c r="J634" s="76" t="str">
        <f t="shared" si="19"/>
        <v>CP</v>
      </c>
      <c r="K634" s="112"/>
      <c r="L634" s="80" t="s">
        <v>119</v>
      </c>
      <c r="M634" s="80" t="str">
        <f>IFERROR(IF(OR(VLOOKUP(A634,Adjudicacion!A:N,14,0)=0, VLOOKUP(A634,Adjudicacion!A:N,14,0)=""), L634, VLOOKUP(A634,Adjudicacion!A:N,14,0)), L634)</f>
        <v>En Proceso</v>
      </c>
      <c r="N634" s="83" t="s">
        <v>120</v>
      </c>
      <c r="O634" s="111">
        <v>15000</v>
      </c>
      <c r="P634" s="98" t="s">
        <v>2167</v>
      </c>
      <c r="Q634" s="16" t="s">
        <v>78</v>
      </c>
      <c r="R634" s="137"/>
      <c r="S634" s="137"/>
      <c r="T634" s="137"/>
      <c r="U634" s="14"/>
    </row>
    <row r="635" spans="1:21" ht="16.8" x14ac:dyDescent="0.3">
      <c r="A635" s="16" t="s">
        <v>2168</v>
      </c>
      <c r="B635" s="86">
        <v>46171</v>
      </c>
      <c r="C635" s="86" t="str">
        <f t="shared" ca="1" si="18"/>
        <v>En Tiempo</v>
      </c>
      <c r="D635" s="73" t="s">
        <v>141</v>
      </c>
      <c r="E635" s="16" t="s">
        <v>277</v>
      </c>
      <c r="F635" s="16" t="s">
        <v>278</v>
      </c>
      <c r="G635" s="16" t="s">
        <v>70</v>
      </c>
      <c r="H635" s="15" t="s">
        <v>287</v>
      </c>
      <c r="I635" s="16" t="s">
        <v>716</v>
      </c>
      <c r="J635" s="76" t="str">
        <f t="shared" si="19"/>
        <v>CP</v>
      </c>
      <c r="K635" s="112"/>
      <c r="L635" s="80" t="s">
        <v>119</v>
      </c>
      <c r="M635" s="80" t="str">
        <f>IFERROR(IF(OR(VLOOKUP(A635,Adjudicacion!A:N,14,0)=0, VLOOKUP(A635,Adjudicacion!A:N,14,0)=""), L635, VLOOKUP(A635,Adjudicacion!A:N,14,0)), L635)</f>
        <v>En Proceso</v>
      </c>
      <c r="N635" s="83" t="s">
        <v>76</v>
      </c>
      <c r="O635" s="111">
        <v>580000</v>
      </c>
      <c r="P635" s="98" t="s">
        <v>2169</v>
      </c>
      <c r="Q635" s="16" t="s">
        <v>78</v>
      </c>
      <c r="R635" s="137"/>
      <c r="S635" s="137"/>
      <c r="T635" s="137"/>
      <c r="U635" s="14"/>
    </row>
    <row r="636" spans="1:21" ht="16.8" x14ac:dyDescent="0.3">
      <c r="A636" s="16" t="s">
        <v>2170</v>
      </c>
      <c r="B636" s="86">
        <v>46171</v>
      </c>
      <c r="C636" s="86" t="str">
        <f t="shared" ca="1" si="18"/>
        <v>En Tiempo</v>
      </c>
      <c r="D636" s="73" t="s">
        <v>141</v>
      </c>
      <c r="E636" s="16" t="s">
        <v>277</v>
      </c>
      <c r="F636" s="16" t="s">
        <v>278</v>
      </c>
      <c r="G636" s="16" t="s">
        <v>97</v>
      </c>
      <c r="H636" s="15" t="s">
        <v>632</v>
      </c>
      <c r="I636" s="16" t="s">
        <v>1930</v>
      </c>
      <c r="J636" s="76" t="str">
        <f t="shared" si="19"/>
        <v>CP</v>
      </c>
      <c r="K636" s="112"/>
      <c r="L636" s="80" t="s">
        <v>119</v>
      </c>
      <c r="M636" s="80" t="str">
        <f>IFERROR(IF(OR(VLOOKUP(A636,Adjudicacion!A:N,14,0)=0, VLOOKUP(A636,Adjudicacion!A:N,14,0)=""), L636, VLOOKUP(A636,Adjudicacion!A:N,14,0)), L636)</f>
        <v>En Proceso</v>
      </c>
      <c r="N636" s="83" t="s">
        <v>120</v>
      </c>
      <c r="O636" s="111">
        <v>300000</v>
      </c>
      <c r="P636" s="98" t="s">
        <v>2171</v>
      </c>
      <c r="Q636" s="16" t="s">
        <v>78</v>
      </c>
      <c r="R636" s="137"/>
      <c r="S636" s="137"/>
      <c r="T636" s="137"/>
      <c r="U636" s="14"/>
    </row>
    <row r="637" spans="1:21" ht="16.8" x14ac:dyDescent="0.3">
      <c r="A637" s="16" t="s">
        <v>2172</v>
      </c>
      <c r="B637" s="86">
        <v>46171</v>
      </c>
      <c r="C637" s="86" t="str">
        <f t="shared" ca="1" si="18"/>
        <v>En Tiempo</v>
      </c>
      <c r="D637" s="73" t="s">
        <v>141</v>
      </c>
      <c r="E637" s="16" t="s">
        <v>262</v>
      </c>
      <c r="F637" s="16" t="s">
        <v>215</v>
      </c>
      <c r="G637" s="16" t="s">
        <v>136</v>
      </c>
      <c r="H637" s="15" t="s">
        <v>168</v>
      </c>
      <c r="I637" s="16" t="s">
        <v>2173</v>
      </c>
      <c r="J637" s="76" t="str">
        <f t="shared" si="19"/>
        <v>CP</v>
      </c>
      <c r="K637" s="112"/>
      <c r="L637" s="80" t="s">
        <v>119</v>
      </c>
      <c r="M637" s="80" t="str">
        <f>IFERROR(IF(OR(VLOOKUP(A637,Adjudicacion!A:N,14,0)=0, VLOOKUP(A637,Adjudicacion!A:N,14,0)=""), L637, VLOOKUP(A637,Adjudicacion!A:N,14,0)), L637)</f>
        <v>En Proceso</v>
      </c>
      <c r="N637" s="83" t="s">
        <v>120</v>
      </c>
      <c r="O637" s="111">
        <v>73000</v>
      </c>
      <c r="P637" s="98" t="s">
        <v>2174</v>
      </c>
      <c r="Q637" s="16" t="s">
        <v>78</v>
      </c>
      <c r="R637" s="137"/>
      <c r="S637" s="137"/>
      <c r="T637" s="137"/>
      <c r="U637" s="14"/>
    </row>
    <row r="638" spans="1:21" ht="16.8" x14ac:dyDescent="0.3">
      <c r="A638" s="16" t="s">
        <v>2175</v>
      </c>
      <c r="B638" s="86">
        <v>46171</v>
      </c>
      <c r="C638" s="86" t="str">
        <f t="shared" ca="1" si="18"/>
        <v>En Tiempo</v>
      </c>
      <c r="D638" s="73" t="s">
        <v>141</v>
      </c>
      <c r="E638" s="16" t="s">
        <v>332</v>
      </c>
      <c r="F638" s="16" t="s">
        <v>1952</v>
      </c>
      <c r="G638" s="16" t="s">
        <v>136</v>
      </c>
      <c r="H638" s="15" t="s">
        <v>610</v>
      </c>
      <c r="I638" s="16" t="s">
        <v>611</v>
      </c>
      <c r="J638" s="76" t="str">
        <f t="shared" si="19"/>
        <v>LPNP</v>
      </c>
      <c r="K638" s="112"/>
      <c r="L638" s="80" t="s">
        <v>119</v>
      </c>
      <c r="M638" s="80" t="str">
        <f>IFERROR(IF(OR(VLOOKUP(A638,Adjudicacion!A:N,14,0)=0, VLOOKUP(A638,Adjudicacion!A:N,14,0)=""), L638, VLOOKUP(A638,Adjudicacion!A:N,14,0)), L638)</f>
        <v>En Proceso</v>
      </c>
      <c r="N638" s="83" t="s">
        <v>120</v>
      </c>
      <c r="O638" s="111">
        <v>4832878.55</v>
      </c>
      <c r="P638" s="98" t="s">
        <v>2176</v>
      </c>
      <c r="Q638" s="16" t="s">
        <v>78</v>
      </c>
      <c r="R638" s="137"/>
      <c r="S638" s="137"/>
      <c r="T638" s="137"/>
      <c r="U638" s="14"/>
    </row>
    <row r="639" spans="1:21" ht="16.8" x14ac:dyDescent="0.3">
      <c r="A639" s="16" t="s">
        <v>2177</v>
      </c>
      <c r="B639" s="86">
        <v>46171</v>
      </c>
      <c r="C639" s="86" t="str">
        <f t="shared" ca="1" si="18"/>
        <v>En Tiempo</v>
      </c>
      <c r="D639" s="73" t="s">
        <v>141</v>
      </c>
      <c r="E639" s="16" t="s">
        <v>277</v>
      </c>
      <c r="F639" s="16" t="s">
        <v>278</v>
      </c>
      <c r="G639" s="16" t="s">
        <v>70</v>
      </c>
      <c r="H639" s="15" t="s">
        <v>287</v>
      </c>
      <c r="I639" s="16" t="s">
        <v>603</v>
      </c>
      <c r="J639" s="76" t="str">
        <f t="shared" si="19"/>
        <v>CP</v>
      </c>
      <c r="K639" s="112"/>
      <c r="L639" s="80" t="s">
        <v>119</v>
      </c>
      <c r="M639" s="80" t="str">
        <f>IFERROR(IF(OR(VLOOKUP(A639,Adjudicacion!A:N,14,0)=0, VLOOKUP(A639,Adjudicacion!A:N,14,0)=""), L639, VLOOKUP(A639,Adjudicacion!A:N,14,0)), L639)</f>
        <v>En Proceso</v>
      </c>
      <c r="N639" s="83" t="s">
        <v>76</v>
      </c>
      <c r="O639" s="111">
        <v>580000</v>
      </c>
      <c r="P639" s="98" t="s">
        <v>2178</v>
      </c>
      <c r="Q639" s="16" t="s">
        <v>78</v>
      </c>
      <c r="R639" s="137"/>
      <c r="S639" s="137"/>
      <c r="T639" s="137"/>
      <c r="U639" s="14"/>
    </row>
  </sheetData>
  <mergeCells count="1">
    <mergeCell ref="A1:R1"/>
  </mergeCells>
  <conditionalFormatting sqref="C1:C1048576">
    <cfRule type="containsText" dxfId="43" priority="54" operator="containsText" text="Concluido">
      <formula>NOT(ISERROR(SEARCH("Concluido",C1)))</formula>
    </cfRule>
    <cfRule type="containsText" dxfId="42" priority="56" operator="containsText" text="En Tiempo">
      <formula>NOT(ISERROR(SEARCH("En Tiempo",C1)))</formula>
    </cfRule>
    <cfRule type="containsText" dxfId="41" priority="57" operator="containsText" text="Atrasado">
      <formula>NOT(ISERROR(SEARCH("Atrasado",C1)))</formula>
    </cfRule>
    <cfRule type="containsText" dxfId="40" priority="60" operator="containsText" text="Rechazado">
      <formula>NOT(ISERROR(SEARCH("Rechazado",C1)))</formula>
    </cfRule>
  </conditionalFormatting>
  <conditionalFormatting sqref="K1:N1 L2:P2 L3:M239 L240:P258 L259:O259 L260:P271 L272:M554 K555:N1048576">
    <cfRule type="containsText" dxfId="39" priority="165" operator="containsText" text="Concluido">
      <formula>NOT(ISERROR(SEARCH("Concluido",K1)))</formula>
    </cfRule>
    <cfRule type="containsText" dxfId="38" priority="164" operator="containsText" text="En Proceso">
      <formula>NOT(ISERROR(SEARCH("En Proceso",K1)))</formula>
    </cfRule>
    <cfRule type="containsText" dxfId="37" priority="163" operator="containsText" text="Rechazado">
      <formula>NOT(ISERROR(SEARCH("Rechazado",K1)))</formula>
    </cfRule>
  </conditionalFormatting>
  <conditionalFormatting sqref="M1:M1048576">
    <cfRule type="containsText" dxfId="36" priority="1" operator="containsText" text="Desierta">
      <formula>NOT(ISERROR(SEARCH("Desierta",M1)))</formula>
    </cfRule>
    <cfRule type="containsText" dxfId="35" priority="2" operator="containsText" text="Adjudicado">
      <formula>NOT(ISERROR(SEARCH("Adjudicado",M1)))</formula>
    </cfRule>
  </conditionalFormatting>
  <conditionalFormatting sqref="N38:P38">
    <cfRule type="containsText" dxfId="34" priority="132" operator="containsText" text="Concluido">
      <formula>NOT(ISERROR(SEARCH("Concluido",N38)))</formula>
    </cfRule>
    <cfRule type="containsText" dxfId="33" priority="131" operator="containsText" text="En Proceso">
      <formula>NOT(ISERROR(SEARCH("En Proceso",N38)))</formula>
    </cfRule>
    <cfRule type="containsText" dxfId="32" priority="130" operator="containsText" text="Rechazado">
      <formula>NOT(ISERROR(SEARCH("Rechazado",N38)))</formula>
    </cfRule>
  </conditionalFormatting>
  <conditionalFormatting sqref="N57:P142 N143:O143 N144:P239">
    <cfRule type="containsText" dxfId="31" priority="133" operator="containsText" text="Rechazado">
      <formula>NOT(ISERROR(SEARCH("Rechazado",N57)))</formula>
    </cfRule>
    <cfRule type="containsText" dxfId="30" priority="135" operator="containsText" text="Concluido">
      <formula>NOT(ISERROR(SEARCH("Concluido",N57)))</formula>
    </cfRule>
    <cfRule type="containsText" dxfId="29" priority="134" operator="containsText" text="En Proceso">
      <formula>NOT(ISERROR(SEARCH("En Proceso",N57)))</formula>
    </cfRule>
  </conditionalFormatting>
  <conditionalFormatting sqref="N272:P275">
    <cfRule type="containsText" dxfId="28" priority="108" operator="containsText" text="Concluido">
      <formula>NOT(ISERROR(SEARCH("Concluido",N272)))</formula>
    </cfRule>
    <cfRule type="containsText" dxfId="27" priority="106" operator="containsText" text="Rechazado">
      <formula>NOT(ISERROR(SEARCH("Rechazado",N272)))</formula>
    </cfRule>
    <cfRule type="containsText" dxfId="26" priority="107" operator="containsText" text="En Proceso">
      <formula>NOT(ISERROR(SEARCH("En Proceso",N272)))</formula>
    </cfRule>
  </conditionalFormatting>
  <conditionalFormatting sqref="O290:O307">
    <cfRule type="containsText" dxfId="25" priority="95" operator="containsText" text="En Proceso">
      <formula>NOT(ISERROR(SEARCH("En Proceso",O290)))</formula>
    </cfRule>
    <cfRule type="containsText" dxfId="24" priority="94" operator="containsText" text="Rechazado">
      <formula>NOT(ISERROR(SEARCH("Rechazado",O290)))</formula>
    </cfRule>
    <cfRule type="containsText" dxfId="23" priority="96" operator="containsText" text="Concluido">
      <formula>NOT(ISERROR(SEARCH("Concluido",O290)))</formula>
    </cfRule>
  </conditionalFormatting>
  <conditionalFormatting sqref="P143">
    <cfRule type="containsText" dxfId="22" priority="40" operator="containsText" text="En Proceso">
      <formula>NOT(ISERROR(SEARCH("En Proceso",P143)))</formula>
    </cfRule>
    <cfRule type="containsText" dxfId="21" priority="39" operator="containsText" text="Rechazado">
      <formula>NOT(ISERROR(SEARCH("Rechazado",P143)))</formula>
    </cfRule>
    <cfRule type="containsText" dxfId="20" priority="41" operator="containsText" text="Concluido">
      <formula>NOT(ISERROR(SEARCH("Concluido",P143)))</formula>
    </cfRule>
  </conditionalFormatting>
  <conditionalFormatting sqref="P259">
    <cfRule type="containsText" dxfId="19" priority="27" operator="containsText" text="Rechazado">
      <formula>NOT(ISERROR(SEARCH("Rechazado",P259)))</formula>
    </cfRule>
    <cfRule type="containsText" dxfId="18" priority="29" operator="containsText" text="Concluido">
      <formula>NOT(ISERROR(SEARCH("Concluido",P259)))</formula>
    </cfRule>
    <cfRule type="containsText" dxfId="17" priority="28" operator="containsText" text="En Proceso">
      <formula>NOT(ISERROR(SEARCH("En Proceso",P259)))</formula>
    </cfRule>
  </conditionalFormatting>
  <conditionalFormatting sqref="P295">
    <cfRule type="containsText" dxfId="16" priority="99" operator="containsText" text="Concluido">
      <formula>NOT(ISERROR(SEARCH("Concluido",P295)))</formula>
    </cfRule>
    <cfRule type="containsText" dxfId="15" priority="98" operator="containsText" text="En Proceso">
      <formula>NOT(ISERROR(SEARCH("En Proceso",P295)))</formula>
    </cfRule>
    <cfRule type="containsText" dxfId="14" priority="97" operator="containsText" text="Rechazado">
      <formula>NOT(ISERROR(SEARCH("Rechazado",P295)))</formula>
    </cfRule>
  </conditionalFormatting>
  <conditionalFormatting sqref="P515">
    <cfRule type="containsText" dxfId="13" priority="36" operator="containsText" text="Rechazado">
      <formula>NOT(ISERROR(SEARCH("Rechazado",P515)))</formula>
    </cfRule>
    <cfRule type="containsText" dxfId="12" priority="38" operator="containsText" text="Concluido">
      <formula>NOT(ISERROR(SEARCH("Concluido",P515)))</formula>
    </cfRule>
    <cfRule type="containsText" dxfId="11" priority="37" operator="containsText" text="En Proceso">
      <formula>NOT(ISERROR(SEARCH("En Proceso",P515)))</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F90DB-6564-4E84-B89E-8A7E3A6D48D0}">
  <dimension ref="A1:M70"/>
  <sheetViews>
    <sheetView topLeftCell="A56" workbookViewId="0">
      <selection activeCell="I75" sqref="I75"/>
    </sheetView>
  </sheetViews>
  <sheetFormatPr baseColWidth="10" defaultColWidth="9.109375" defaultRowHeight="14.4" x14ac:dyDescent="0.3"/>
  <cols>
    <col min="1" max="1" width="14.109375" customWidth="1"/>
    <col min="2" max="2" width="17.6640625" customWidth="1"/>
    <col min="3" max="3" width="14" style="50" customWidth="1"/>
    <col min="4" max="4" width="31" customWidth="1"/>
    <col min="5" max="5" width="22.5546875" customWidth="1"/>
    <col min="6" max="6" width="41.33203125" customWidth="1"/>
    <col min="7" max="7" width="19.33203125" style="107" customWidth="1"/>
    <col min="8" max="8" width="22.5546875" customWidth="1"/>
    <col min="9" max="9" width="26.33203125" customWidth="1"/>
    <col min="10" max="10" width="57.44140625" customWidth="1"/>
    <col min="11" max="11" width="20.109375" bestFit="1" customWidth="1"/>
    <col min="12" max="12" width="12.44140625" customWidth="1"/>
    <col min="13" max="13" width="12.6640625" customWidth="1"/>
  </cols>
  <sheetData>
    <row r="1" spans="1:13" ht="123" customHeight="1" x14ac:dyDescent="0.3">
      <c r="A1" s="190"/>
      <c r="B1" s="190"/>
      <c r="C1" s="190"/>
      <c r="D1" s="190"/>
      <c r="E1" s="190"/>
      <c r="F1" s="190"/>
      <c r="G1" s="190"/>
      <c r="H1" s="190"/>
      <c r="I1" s="190"/>
      <c r="J1" s="190"/>
      <c r="K1" s="190"/>
      <c r="L1" s="190"/>
      <c r="M1" s="190"/>
    </row>
    <row r="2" spans="1:13" ht="65.25" customHeight="1" x14ac:dyDescent="0.3">
      <c r="A2" s="59" t="s">
        <v>2179</v>
      </c>
      <c r="B2" s="59" t="s">
        <v>21</v>
      </c>
      <c r="C2" s="60" t="s">
        <v>22</v>
      </c>
      <c r="D2" s="59" t="s">
        <v>23</v>
      </c>
      <c r="E2" s="59" t="s">
        <v>24</v>
      </c>
      <c r="F2" s="59" t="s">
        <v>25</v>
      </c>
      <c r="G2" s="114" t="s">
        <v>26</v>
      </c>
      <c r="H2" s="59" t="s">
        <v>27</v>
      </c>
      <c r="I2" s="59" t="s">
        <v>28</v>
      </c>
      <c r="J2" s="59" t="s">
        <v>29</v>
      </c>
      <c r="K2" s="59" t="s">
        <v>30</v>
      </c>
      <c r="L2" s="59" t="s">
        <v>31</v>
      </c>
      <c r="M2" s="61" t="s">
        <v>32</v>
      </c>
    </row>
    <row r="3" spans="1:13" ht="19.5" customHeight="1" x14ac:dyDescent="0.3">
      <c r="A3" s="52" t="s">
        <v>65</v>
      </c>
      <c r="B3" s="52" t="s">
        <v>79</v>
      </c>
      <c r="C3" s="53">
        <v>46076</v>
      </c>
      <c r="D3" s="54" t="s">
        <v>80</v>
      </c>
      <c r="E3" s="54" t="s">
        <v>81</v>
      </c>
      <c r="F3" s="54" t="s">
        <v>82</v>
      </c>
      <c r="G3" s="115">
        <v>1234097.32</v>
      </c>
      <c r="H3" s="58" t="s">
        <v>84</v>
      </c>
      <c r="I3" s="57" t="s">
        <v>85</v>
      </c>
      <c r="J3" s="52" t="s">
        <v>77</v>
      </c>
      <c r="K3" s="52" t="s">
        <v>86</v>
      </c>
      <c r="L3" s="54" t="s">
        <v>87</v>
      </c>
      <c r="M3" s="54" t="s">
        <v>87</v>
      </c>
    </row>
    <row r="4" spans="1:13" ht="48.75" customHeight="1" x14ac:dyDescent="0.3">
      <c r="A4" s="52" t="s">
        <v>140</v>
      </c>
      <c r="B4" s="52" t="s">
        <v>147</v>
      </c>
      <c r="C4" s="53">
        <v>46058</v>
      </c>
      <c r="D4" s="54" t="s">
        <v>148</v>
      </c>
      <c r="E4" s="54" t="s">
        <v>81</v>
      </c>
      <c r="F4" s="54" t="s">
        <v>149</v>
      </c>
      <c r="G4" s="115">
        <v>264171179.61000001</v>
      </c>
      <c r="H4" s="55"/>
      <c r="I4" s="55" t="s">
        <v>151</v>
      </c>
      <c r="J4" s="52" t="s">
        <v>152</v>
      </c>
      <c r="K4" s="52" t="s">
        <v>86</v>
      </c>
      <c r="L4" s="54" t="s">
        <v>87</v>
      </c>
      <c r="M4" s="54" t="s">
        <v>87</v>
      </c>
    </row>
    <row r="5" spans="1:13" ht="17.25" customHeight="1" x14ac:dyDescent="0.3">
      <c r="A5" s="52" t="s">
        <v>184</v>
      </c>
      <c r="B5" s="52" t="s">
        <v>192</v>
      </c>
      <c r="C5" s="53">
        <v>46042</v>
      </c>
      <c r="D5" s="54" t="s">
        <v>193</v>
      </c>
      <c r="E5" s="54" t="s">
        <v>81</v>
      </c>
      <c r="F5" s="54" t="s">
        <v>194</v>
      </c>
      <c r="G5" s="115">
        <v>2327623741.5900002</v>
      </c>
      <c r="H5" s="55"/>
      <c r="I5" s="55" t="s">
        <v>196</v>
      </c>
      <c r="J5" s="52" t="s">
        <v>197</v>
      </c>
      <c r="K5" s="52" t="s">
        <v>198</v>
      </c>
      <c r="L5" s="54" t="s">
        <v>107</v>
      </c>
      <c r="M5" s="54" t="s">
        <v>87</v>
      </c>
    </row>
    <row r="6" spans="1:13" ht="22.5" customHeight="1" x14ac:dyDescent="0.3">
      <c r="A6" s="52" t="s">
        <v>213</v>
      </c>
      <c r="B6" s="52" t="s">
        <v>220</v>
      </c>
      <c r="C6" s="53">
        <v>46045</v>
      </c>
      <c r="D6" s="54" t="s">
        <v>221</v>
      </c>
      <c r="E6" s="54" t="s">
        <v>81</v>
      </c>
      <c r="F6" s="54" t="s">
        <v>149</v>
      </c>
      <c r="G6" s="115">
        <v>331108374.95999998</v>
      </c>
      <c r="H6" s="55"/>
      <c r="I6" s="55" t="s">
        <v>223</v>
      </c>
      <c r="J6" s="52" t="s">
        <v>224</v>
      </c>
      <c r="K6" s="52" t="s">
        <v>86</v>
      </c>
      <c r="L6" s="54" t="s">
        <v>107</v>
      </c>
      <c r="M6" s="54" t="s">
        <v>87</v>
      </c>
    </row>
    <row r="7" spans="1:13" ht="21" customHeight="1" x14ac:dyDescent="0.3">
      <c r="A7" s="52" t="s">
        <v>234</v>
      </c>
      <c r="B7" s="52" t="s">
        <v>238</v>
      </c>
      <c r="C7" s="53">
        <v>46045</v>
      </c>
      <c r="D7" s="54" t="s">
        <v>221</v>
      </c>
      <c r="E7" s="54" t="s">
        <v>81</v>
      </c>
      <c r="F7" s="54" t="s">
        <v>149</v>
      </c>
      <c r="G7" s="115">
        <v>613312172.54999995</v>
      </c>
      <c r="H7" s="57"/>
      <c r="I7" s="55" t="s">
        <v>240</v>
      </c>
      <c r="J7" s="52" t="s">
        <v>241</v>
      </c>
      <c r="K7" s="52" t="s">
        <v>86</v>
      </c>
      <c r="L7" s="54" t="s">
        <v>107</v>
      </c>
      <c r="M7" s="54" t="s">
        <v>87</v>
      </c>
    </row>
    <row r="8" spans="1:13" x14ac:dyDescent="0.3">
      <c r="A8" s="52" t="s">
        <v>249</v>
      </c>
      <c r="B8" s="52" t="s">
        <v>254</v>
      </c>
      <c r="C8" s="53">
        <v>46045</v>
      </c>
      <c r="D8" s="54" t="s">
        <v>221</v>
      </c>
      <c r="E8" s="54" t="s">
        <v>81</v>
      </c>
      <c r="F8" s="54" t="s">
        <v>149</v>
      </c>
      <c r="G8" s="115">
        <v>1347366262.8399999</v>
      </c>
      <c r="H8" s="55"/>
      <c r="I8" s="55" t="s">
        <v>256</v>
      </c>
      <c r="J8" s="52" t="s">
        <v>257</v>
      </c>
      <c r="K8" s="52" t="s">
        <v>198</v>
      </c>
      <c r="L8" s="54" t="s">
        <v>107</v>
      </c>
      <c r="M8" s="54" t="s">
        <v>87</v>
      </c>
    </row>
    <row r="9" spans="1:13" x14ac:dyDescent="0.3">
      <c r="A9" s="52" t="s">
        <v>261</v>
      </c>
      <c r="B9" s="52" t="s">
        <v>266</v>
      </c>
      <c r="C9" s="53">
        <v>46035</v>
      </c>
      <c r="D9" s="54" t="s">
        <v>221</v>
      </c>
      <c r="E9" s="54" t="s">
        <v>81</v>
      </c>
      <c r="F9" s="54" t="s">
        <v>149</v>
      </c>
      <c r="G9" s="115">
        <v>1288900</v>
      </c>
      <c r="H9" s="56" t="s">
        <v>268</v>
      </c>
      <c r="I9" s="56" t="s">
        <v>269</v>
      </c>
      <c r="J9" s="52" t="s">
        <v>270</v>
      </c>
      <c r="K9" s="52" t="s">
        <v>86</v>
      </c>
      <c r="L9" s="54" t="s">
        <v>87</v>
      </c>
      <c r="M9" s="54" t="s">
        <v>87</v>
      </c>
    </row>
    <row r="10" spans="1:13" x14ac:dyDescent="0.3">
      <c r="A10" s="52" t="s">
        <v>316</v>
      </c>
      <c r="B10" s="52" t="s">
        <v>323</v>
      </c>
      <c r="C10" s="53">
        <v>46057</v>
      </c>
      <c r="D10" s="54" t="s">
        <v>221</v>
      </c>
      <c r="E10" s="54" t="s">
        <v>81</v>
      </c>
      <c r="F10" s="54" t="s">
        <v>149</v>
      </c>
      <c r="G10" s="115">
        <v>59918597.640000001</v>
      </c>
      <c r="H10" s="55"/>
      <c r="I10" s="55" t="s">
        <v>325</v>
      </c>
      <c r="J10" s="52" t="s">
        <v>326</v>
      </c>
      <c r="K10" s="52" t="s">
        <v>86</v>
      </c>
      <c r="L10" s="54" t="s">
        <v>107</v>
      </c>
      <c r="M10" s="54" t="s">
        <v>87</v>
      </c>
    </row>
    <row r="11" spans="1:13" x14ac:dyDescent="0.3">
      <c r="A11" s="52" t="s">
        <v>331</v>
      </c>
      <c r="B11" s="52" t="s">
        <v>336</v>
      </c>
      <c r="C11" s="53">
        <v>46059</v>
      </c>
      <c r="D11" s="54" t="s">
        <v>148</v>
      </c>
      <c r="E11" s="54" t="s">
        <v>81</v>
      </c>
      <c r="F11" s="54" t="s">
        <v>337</v>
      </c>
      <c r="G11" s="115">
        <v>388157000</v>
      </c>
      <c r="H11" s="55"/>
      <c r="I11" s="55" t="s">
        <v>339</v>
      </c>
      <c r="J11" s="52" t="s">
        <v>340</v>
      </c>
      <c r="K11" s="52" t="s">
        <v>86</v>
      </c>
      <c r="L11" s="54" t="s">
        <v>107</v>
      </c>
      <c r="M11" s="54" t="s">
        <v>87</v>
      </c>
    </row>
    <row r="12" spans="1:13" x14ac:dyDescent="0.3">
      <c r="A12" s="52" t="s">
        <v>345</v>
      </c>
      <c r="B12" s="52" t="s">
        <v>349</v>
      </c>
      <c r="C12" s="53">
        <v>46056</v>
      </c>
      <c r="D12" s="54" t="s">
        <v>221</v>
      </c>
      <c r="E12" s="54" t="s">
        <v>81</v>
      </c>
      <c r="F12" s="54" t="s">
        <v>149</v>
      </c>
      <c r="G12" s="115">
        <v>4000000</v>
      </c>
      <c r="H12" s="55"/>
      <c r="I12" s="55" t="s">
        <v>351</v>
      </c>
      <c r="J12" s="52" t="s">
        <v>352</v>
      </c>
      <c r="K12" s="52" t="s">
        <v>86</v>
      </c>
      <c r="L12" s="54" t="s">
        <v>87</v>
      </c>
      <c r="M12" s="54" t="s">
        <v>87</v>
      </c>
    </row>
    <row r="13" spans="1:13" x14ac:dyDescent="0.3">
      <c r="A13" s="52" t="s">
        <v>395</v>
      </c>
      <c r="B13" s="52" t="s">
        <v>399</v>
      </c>
      <c r="C13" s="53">
        <v>46073</v>
      </c>
      <c r="D13" s="54" t="s">
        <v>221</v>
      </c>
      <c r="E13" s="54" t="s">
        <v>81</v>
      </c>
      <c r="F13" s="54" t="s">
        <v>149</v>
      </c>
      <c r="G13" s="115">
        <v>65244589.32</v>
      </c>
      <c r="H13" s="57"/>
      <c r="I13" s="57" t="s">
        <v>401</v>
      </c>
      <c r="J13" s="52" t="s">
        <v>402</v>
      </c>
      <c r="K13" s="52" t="s">
        <v>86</v>
      </c>
      <c r="L13" s="54" t="s">
        <v>87</v>
      </c>
      <c r="M13" s="54" t="s">
        <v>107</v>
      </c>
    </row>
    <row r="14" spans="1:13" x14ac:dyDescent="0.3">
      <c r="A14" s="52" t="s">
        <v>408</v>
      </c>
      <c r="B14" s="52" t="s">
        <v>411</v>
      </c>
      <c r="C14" s="53">
        <v>46066</v>
      </c>
      <c r="D14" s="54" t="s">
        <v>221</v>
      </c>
      <c r="E14" s="54" t="s">
        <v>81</v>
      </c>
      <c r="F14" s="54" t="s">
        <v>149</v>
      </c>
      <c r="G14" s="115">
        <v>26421561</v>
      </c>
      <c r="H14" s="57"/>
      <c r="I14" s="57" t="s">
        <v>413</v>
      </c>
      <c r="J14" s="52" t="s">
        <v>414</v>
      </c>
      <c r="K14" s="52" t="s">
        <v>86</v>
      </c>
      <c r="L14" s="54" t="s">
        <v>107</v>
      </c>
      <c r="M14" s="54" t="s">
        <v>87</v>
      </c>
    </row>
    <row r="15" spans="1:13" x14ac:dyDescent="0.3">
      <c r="A15" s="52" t="s">
        <v>423</v>
      </c>
      <c r="B15" s="52" t="s">
        <v>426</v>
      </c>
      <c r="C15" s="53">
        <v>46066</v>
      </c>
      <c r="D15" s="54" t="s">
        <v>221</v>
      </c>
      <c r="E15" s="54" t="s">
        <v>81</v>
      </c>
      <c r="F15" s="54" t="s">
        <v>149</v>
      </c>
      <c r="G15" s="115">
        <v>116016974.17</v>
      </c>
      <c r="H15" s="57"/>
      <c r="I15" s="57" t="s">
        <v>428</v>
      </c>
      <c r="J15" s="52" t="s">
        <v>429</v>
      </c>
      <c r="K15" s="52" t="s">
        <v>86</v>
      </c>
      <c r="L15" s="54" t="s">
        <v>107</v>
      </c>
      <c r="M15" s="54" t="s">
        <v>87</v>
      </c>
    </row>
    <row r="16" spans="1:13" x14ac:dyDescent="0.3">
      <c r="A16" s="52" t="s">
        <v>433</v>
      </c>
      <c r="B16" s="52" t="s">
        <v>437</v>
      </c>
      <c r="C16" s="53">
        <v>46066</v>
      </c>
      <c r="D16" s="54" t="s">
        <v>148</v>
      </c>
      <c r="E16" s="54" t="s">
        <v>81</v>
      </c>
      <c r="F16" s="54" t="s">
        <v>149</v>
      </c>
      <c r="G16" s="115">
        <v>622209010.65999997</v>
      </c>
      <c r="H16" s="57"/>
      <c r="I16" s="57" t="s">
        <v>439</v>
      </c>
      <c r="J16" s="52" t="s">
        <v>436</v>
      </c>
      <c r="K16" s="52" t="s">
        <v>440</v>
      </c>
      <c r="L16" s="54" t="s">
        <v>107</v>
      </c>
      <c r="M16" s="54" t="s">
        <v>87</v>
      </c>
    </row>
    <row r="17" spans="1:13" x14ac:dyDescent="0.3">
      <c r="A17" s="52" t="s">
        <v>444</v>
      </c>
      <c r="B17" s="52" t="s">
        <v>447</v>
      </c>
      <c r="C17" s="53">
        <v>46066</v>
      </c>
      <c r="D17" s="54" t="s">
        <v>448</v>
      </c>
      <c r="E17" s="54" t="s">
        <v>81</v>
      </c>
      <c r="F17" s="54" t="s">
        <v>149</v>
      </c>
      <c r="G17" s="115">
        <v>377730332.44</v>
      </c>
      <c r="H17" s="57"/>
      <c r="I17" s="57" t="s">
        <v>450</v>
      </c>
      <c r="J17" s="52" t="s">
        <v>451</v>
      </c>
      <c r="K17" s="52" t="s">
        <v>86</v>
      </c>
      <c r="L17" s="54" t="s">
        <v>107</v>
      </c>
      <c r="M17" s="54" t="s">
        <v>87</v>
      </c>
    </row>
    <row r="18" spans="1:13" x14ac:dyDescent="0.3">
      <c r="A18" s="52" t="s">
        <v>459</v>
      </c>
      <c r="B18" s="52" t="s">
        <v>463</v>
      </c>
      <c r="C18" s="53">
        <v>46057</v>
      </c>
      <c r="D18" s="54" t="s">
        <v>80</v>
      </c>
      <c r="E18" s="54" t="s">
        <v>81</v>
      </c>
      <c r="F18" s="54" t="s">
        <v>149</v>
      </c>
      <c r="G18" s="115">
        <v>33900068.869999997</v>
      </c>
      <c r="H18" s="57"/>
      <c r="I18" s="57" t="s">
        <v>465</v>
      </c>
      <c r="J18" s="52" t="s">
        <v>462</v>
      </c>
      <c r="K18" s="52" t="s">
        <v>86</v>
      </c>
      <c r="L18" s="54" t="s">
        <v>87</v>
      </c>
      <c r="M18" s="54" t="s">
        <v>87</v>
      </c>
    </row>
    <row r="19" spans="1:13" x14ac:dyDescent="0.3">
      <c r="A19" s="52" t="s">
        <v>473</v>
      </c>
      <c r="B19" s="52" t="s">
        <v>477</v>
      </c>
      <c r="C19" s="53">
        <v>46057</v>
      </c>
      <c r="D19" s="54" t="s">
        <v>146</v>
      </c>
      <c r="E19" s="54" t="s">
        <v>81</v>
      </c>
      <c r="F19" s="54" t="s">
        <v>149</v>
      </c>
      <c r="G19" s="115">
        <v>633856081.24000001</v>
      </c>
      <c r="H19" s="55"/>
      <c r="I19" s="55" t="s">
        <v>479</v>
      </c>
      <c r="J19" s="52" t="s">
        <v>480</v>
      </c>
      <c r="K19" s="52" t="s">
        <v>86</v>
      </c>
      <c r="L19" s="54" t="s">
        <v>107</v>
      </c>
      <c r="M19" s="54" t="s">
        <v>107</v>
      </c>
    </row>
    <row r="20" spans="1:13" x14ac:dyDescent="0.3">
      <c r="A20" s="52" t="s">
        <v>498</v>
      </c>
      <c r="B20" s="52" t="s">
        <v>502</v>
      </c>
      <c r="C20" s="53">
        <v>46069</v>
      </c>
      <c r="D20" s="54" t="s">
        <v>221</v>
      </c>
      <c r="E20" s="54" t="s">
        <v>81</v>
      </c>
      <c r="F20" s="54" t="s">
        <v>149</v>
      </c>
      <c r="G20" s="115">
        <v>11877796.5</v>
      </c>
      <c r="H20" s="57"/>
      <c r="I20" s="57" t="s">
        <v>504</v>
      </c>
      <c r="J20" s="52" t="s">
        <v>505</v>
      </c>
      <c r="K20" s="52" t="s">
        <v>506</v>
      </c>
      <c r="L20" s="54" t="s">
        <v>87</v>
      </c>
      <c r="M20" s="54" t="s">
        <v>87</v>
      </c>
    </row>
    <row r="21" spans="1:13" x14ac:dyDescent="0.3">
      <c r="A21" s="52" t="s">
        <v>511</v>
      </c>
      <c r="B21" s="52" t="s">
        <v>514</v>
      </c>
      <c r="C21" s="53">
        <v>46059</v>
      </c>
      <c r="D21" s="54" t="s">
        <v>221</v>
      </c>
      <c r="E21" s="54" t="s">
        <v>81</v>
      </c>
      <c r="F21" s="54" t="s">
        <v>149</v>
      </c>
      <c r="G21" s="115">
        <v>94508237</v>
      </c>
      <c r="H21" s="57"/>
      <c r="I21" s="57" t="s">
        <v>516</v>
      </c>
      <c r="J21" s="52" t="s">
        <v>517</v>
      </c>
      <c r="K21" s="52" t="s">
        <v>518</v>
      </c>
      <c r="L21" s="54" t="s">
        <v>107</v>
      </c>
      <c r="M21" s="54" t="s">
        <v>87</v>
      </c>
    </row>
    <row r="22" spans="1:13" x14ac:dyDescent="0.3">
      <c r="A22" s="52" t="s">
        <v>522</v>
      </c>
      <c r="B22" s="52" t="s">
        <v>524</v>
      </c>
      <c r="C22" s="53">
        <v>46059</v>
      </c>
      <c r="D22" s="54" t="s">
        <v>221</v>
      </c>
      <c r="E22" s="54" t="s">
        <v>81</v>
      </c>
      <c r="F22" s="54" t="s">
        <v>149</v>
      </c>
      <c r="G22" s="115">
        <v>293382230</v>
      </c>
      <c r="H22" s="57"/>
      <c r="I22" s="57" t="s">
        <v>526</v>
      </c>
      <c r="J22" s="52" t="s">
        <v>527</v>
      </c>
      <c r="K22" s="52" t="s">
        <v>440</v>
      </c>
      <c r="L22" s="54" t="s">
        <v>107</v>
      </c>
      <c r="M22" s="54" t="s">
        <v>87</v>
      </c>
    </row>
    <row r="23" spans="1:13" x14ac:dyDescent="0.3">
      <c r="A23" s="52" t="s">
        <v>552</v>
      </c>
      <c r="B23" s="52" t="s">
        <v>557</v>
      </c>
      <c r="C23" s="53">
        <v>46065</v>
      </c>
      <c r="D23" s="54" t="s">
        <v>221</v>
      </c>
      <c r="E23" s="54" t="s">
        <v>81</v>
      </c>
      <c r="F23" s="54" t="s">
        <v>149</v>
      </c>
      <c r="G23" s="115">
        <v>133362860.59</v>
      </c>
      <c r="H23" s="58" t="s">
        <v>559</v>
      </c>
      <c r="I23" s="57" t="s">
        <v>560</v>
      </c>
      <c r="J23" s="52" t="s">
        <v>561</v>
      </c>
      <c r="K23" s="52" t="s">
        <v>86</v>
      </c>
      <c r="L23" s="54" t="s">
        <v>107</v>
      </c>
      <c r="M23" s="54" t="s">
        <v>87</v>
      </c>
    </row>
    <row r="24" spans="1:13" x14ac:dyDescent="0.3">
      <c r="A24" s="52" t="s">
        <v>669</v>
      </c>
      <c r="B24" s="52" t="s">
        <v>673</v>
      </c>
      <c r="C24" s="53">
        <v>46094</v>
      </c>
      <c r="D24" s="54" t="s">
        <v>448</v>
      </c>
      <c r="E24" s="54" t="s">
        <v>81</v>
      </c>
      <c r="F24" s="54" t="s">
        <v>149</v>
      </c>
      <c r="G24" s="115">
        <v>2175949676</v>
      </c>
      <c r="H24" s="30" t="s">
        <v>675</v>
      </c>
      <c r="I24" s="57" t="s">
        <v>676</v>
      </c>
      <c r="J24" s="52" t="s">
        <v>672</v>
      </c>
      <c r="K24" s="52" t="s">
        <v>440</v>
      </c>
      <c r="L24" s="54" t="s">
        <v>107</v>
      </c>
      <c r="M24" s="54" t="s">
        <v>87</v>
      </c>
    </row>
    <row r="25" spans="1:13" x14ac:dyDescent="0.3">
      <c r="A25" s="52" t="s">
        <v>720</v>
      </c>
      <c r="B25" s="52" t="s">
        <v>723</v>
      </c>
      <c r="C25" s="53">
        <v>46073</v>
      </c>
      <c r="D25" s="54" t="s">
        <v>80</v>
      </c>
      <c r="E25" s="54" t="s">
        <v>81</v>
      </c>
      <c r="F25" s="54" t="s">
        <v>149</v>
      </c>
      <c r="G25" s="115">
        <v>7000000</v>
      </c>
      <c r="H25" s="30" t="s">
        <v>725</v>
      </c>
      <c r="I25" s="57" t="s">
        <v>726</v>
      </c>
      <c r="J25" s="52" t="s">
        <v>722</v>
      </c>
      <c r="K25" s="52" t="s">
        <v>440</v>
      </c>
      <c r="L25" s="54" t="s">
        <v>87</v>
      </c>
      <c r="M25" s="54" t="s">
        <v>87</v>
      </c>
    </row>
    <row r="26" spans="1:13" x14ac:dyDescent="0.3">
      <c r="A26" s="52" t="s">
        <v>893</v>
      </c>
      <c r="B26" s="52" t="s">
        <v>896</v>
      </c>
      <c r="C26" s="53">
        <v>46093</v>
      </c>
      <c r="D26" s="54" t="s">
        <v>80</v>
      </c>
      <c r="E26" s="54" t="s">
        <v>81</v>
      </c>
      <c r="F26" s="54" t="s">
        <v>838</v>
      </c>
      <c r="G26" s="115">
        <v>15000000</v>
      </c>
      <c r="H26" s="58" t="s">
        <v>898</v>
      </c>
      <c r="I26" s="57" t="s">
        <v>899</v>
      </c>
      <c r="J26" s="52" t="s">
        <v>900</v>
      </c>
      <c r="K26" s="52" t="s">
        <v>901</v>
      </c>
      <c r="L26" s="54" t="s">
        <v>87</v>
      </c>
      <c r="M26" s="54" t="s">
        <v>87</v>
      </c>
    </row>
    <row r="27" spans="1:13" x14ac:dyDescent="0.3">
      <c r="A27" s="52" t="s">
        <v>946</v>
      </c>
      <c r="B27" s="52" t="s">
        <v>952</v>
      </c>
      <c r="C27" s="53">
        <v>46101</v>
      </c>
      <c r="D27" s="54" t="s">
        <v>80</v>
      </c>
      <c r="E27" s="54" t="s">
        <v>81</v>
      </c>
      <c r="F27" s="54" t="s">
        <v>953</v>
      </c>
      <c r="G27" s="115">
        <v>53025083.310000002</v>
      </c>
      <c r="H27" s="58" t="s">
        <v>955</v>
      </c>
      <c r="I27" s="57" t="s">
        <v>956</v>
      </c>
      <c r="J27" s="52" t="s">
        <v>951</v>
      </c>
      <c r="K27" s="52" t="s">
        <v>693</v>
      </c>
      <c r="L27" s="54" t="s">
        <v>87</v>
      </c>
      <c r="M27" s="54" t="s">
        <v>107</v>
      </c>
    </row>
    <row r="28" spans="1:13" x14ac:dyDescent="0.3">
      <c r="A28" s="52" t="s">
        <v>961</v>
      </c>
      <c r="B28" s="52" t="s">
        <v>962</v>
      </c>
      <c r="C28" s="53">
        <v>46101</v>
      </c>
      <c r="D28" s="54" t="s">
        <v>80</v>
      </c>
      <c r="E28" s="54" t="s">
        <v>81</v>
      </c>
      <c r="F28" s="54" t="s">
        <v>963</v>
      </c>
      <c r="G28" s="115">
        <v>53025083.310000002</v>
      </c>
      <c r="H28" s="58" t="s">
        <v>964</v>
      </c>
      <c r="I28" s="57" t="s">
        <v>956</v>
      </c>
      <c r="J28" s="52" t="s">
        <v>951</v>
      </c>
      <c r="K28" s="52" t="s">
        <v>86</v>
      </c>
      <c r="L28" s="54" t="s">
        <v>87</v>
      </c>
      <c r="M28" s="54" t="s">
        <v>107</v>
      </c>
    </row>
    <row r="29" spans="1:13" x14ac:dyDescent="0.3">
      <c r="A29" s="52" t="s">
        <v>967</v>
      </c>
      <c r="B29" s="52" t="s">
        <v>970</v>
      </c>
      <c r="C29" s="53">
        <v>46101</v>
      </c>
      <c r="D29" s="54" t="s">
        <v>80</v>
      </c>
      <c r="E29" s="54" t="s">
        <v>81</v>
      </c>
      <c r="F29" s="54" t="s">
        <v>838</v>
      </c>
      <c r="G29" s="115">
        <v>44798003.439999998</v>
      </c>
      <c r="H29" s="58" t="s">
        <v>972</v>
      </c>
      <c r="I29" s="57" t="s">
        <v>973</v>
      </c>
      <c r="J29" s="52" t="s">
        <v>969</v>
      </c>
      <c r="K29" s="52" t="s">
        <v>693</v>
      </c>
      <c r="L29" s="54" t="s">
        <v>87</v>
      </c>
      <c r="M29" s="54" t="s">
        <v>107</v>
      </c>
    </row>
    <row r="30" spans="1:13" x14ac:dyDescent="0.3">
      <c r="A30" s="52" t="s">
        <v>975</v>
      </c>
      <c r="B30" s="52" t="s">
        <v>976</v>
      </c>
      <c r="C30" s="53">
        <v>46101</v>
      </c>
      <c r="D30" s="54" t="s">
        <v>80</v>
      </c>
      <c r="E30" s="54" t="s">
        <v>81</v>
      </c>
      <c r="F30" s="54" t="s">
        <v>838</v>
      </c>
      <c r="G30" s="115">
        <v>44798003.439999998</v>
      </c>
      <c r="H30" s="58" t="s">
        <v>977</v>
      </c>
      <c r="I30" s="57" t="s">
        <v>973</v>
      </c>
      <c r="J30" s="52" t="s">
        <v>969</v>
      </c>
      <c r="K30" s="52" t="s">
        <v>86</v>
      </c>
      <c r="L30" s="54" t="s">
        <v>87</v>
      </c>
      <c r="M30" s="54" t="s">
        <v>107</v>
      </c>
    </row>
    <row r="31" spans="1:13" x14ac:dyDescent="0.3">
      <c r="A31" s="52" t="s">
        <v>979</v>
      </c>
      <c r="B31" s="52" t="s">
        <v>982</v>
      </c>
      <c r="C31" s="53">
        <v>46101</v>
      </c>
      <c r="D31" s="54" t="s">
        <v>80</v>
      </c>
      <c r="E31" s="54" t="s">
        <v>81</v>
      </c>
      <c r="F31" s="54" t="s">
        <v>983</v>
      </c>
      <c r="G31" s="115">
        <v>104803595.02</v>
      </c>
      <c r="H31" s="58" t="s">
        <v>985</v>
      </c>
      <c r="I31" s="57" t="s">
        <v>986</v>
      </c>
      <c r="J31" s="52" t="s">
        <v>987</v>
      </c>
      <c r="K31" s="52" t="s">
        <v>693</v>
      </c>
      <c r="L31" s="54" t="s">
        <v>87</v>
      </c>
      <c r="M31" s="54" t="s">
        <v>107</v>
      </c>
    </row>
    <row r="32" spans="1:13" x14ac:dyDescent="0.3">
      <c r="A32" s="52" t="s">
        <v>992</v>
      </c>
      <c r="B32" s="52" t="s">
        <v>993</v>
      </c>
      <c r="C32" s="53">
        <v>46101</v>
      </c>
      <c r="D32" s="54" t="s">
        <v>80</v>
      </c>
      <c r="E32" s="54" t="s">
        <v>81</v>
      </c>
      <c r="F32" s="54" t="s">
        <v>994</v>
      </c>
      <c r="G32" s="115">
        <v>78207670.189999998</v>
      </c>
      <c r="H32" s="58" t="s">
        <v>996</v>
      </c>
      <c r="I32" s="57" t="s">
        <v>997</v>
      </c>
      <c r="J32" s="52" t="s">
        <v>998</v>
      </c>
      <c r="K32" s="52" t="s">
        <v>86</v>
      </c>
      <c r="L32" s="54" t="s">
        <v>87</v>
      </c>
      <c r="M32" s="54" t="s">
        <v>107</v>
      </c>
    </row>
    <row r="33" spans="1:13" x14ac:dyDescent="0.3">
      <c r="A33" s="52" t="s">
        <v>1000</v>
      </c>
      <c r="B33" s="52" t="s">
        <v>1003</v>
      </c>
      <c r="C33" s="53">
        <v>46101</v>
      </c>
      <c r="D33" s="54" t="s">
        <v>80</v>
      </c>
      <c r="E33" s="54" t="s">
        <v>81</v>
      </c>
      <c r="F33" s="54" t="s">
        <v>994</v>
      </c>
      <c r="G33" s="115">
        <v>78207670.189999998</v>
      </c>
      <c r="H33" s="58" t="s">
        <v>1004</v>
      </c>
      <c r="I33" s="57" t="s">
        <v>1005</v>
      </c>
      <c r="J33" s="52" t="s">
        <v>1006</v>
      </c>
      <c r="K33" s="52" t="s">
        <v>693</v>
      </c>
      <c r="L33" s="54" t="s">
        <v>87</v>
      </c>
      <c r="M33" s="54" t="s">
        <v>107</v>
      </c>
    </row>
    <row r="34" spans="1:13" x14ac:dyDescent="0.3">
      <c r="A34" s="52" t="s">
        <v>1010</v>
      </c>
      <c r="B34" s="52" t="s">
        <v>1011</v>
      </c>
      <c r="C34" s="53">
        <v>46101</v>
      </c>
      <c r="D34" s="54" t="s">
        <v>80</v>
      </c>
      <c r="E34" s="54" t="s">
        <v>81</v>
      </c>
      <c r="F34" s="54" t="s">
        <v>983</v>
      </c>
      <c r="G34" s="115">
        <v>104803595.02</v>
      </c>
      <c r="H34" s="58" t="s">
        <v>1012</v>
      </c>
      <c r="I34" s="57" t="s">
        <v>1013</v>
      </c>
      <c r="J34" s="52" t="s">
        <v>1014</v>
      </c>
      <c r="K34" s="52" t="s">
        <v>86</v>
      </c>
      <c r="L34" s="54" t="s">
        <v>87</v>
      </c>
      <c r="M34" s="54" t="s">
        <v>107</v>
      </c>
    </row>
    <row r="35" spans="1:13" x14ac:dyDescent="0.3">
      <c r="A35" s="52" t="s">
        <v>1015</v>
      </c>
      <c r="B35" s="52" t="s">
        <v>1017</v>
      </c>
      <c r="C35" s="53">
        <v>46101</v>
      </c>
      <c r="D35" s="54" t="s">
        <v>80</v>
      </c>
      <c r="E35" s="54" t="s">
        <v>81</v>
      </c>
      <c r="F35" s="54" t="s">
        <v>688</v>
      </c>
      <c r="G35" s="115">
        <v>2674394.8199999998</v>
      </c>
      <c r="H35" s="58" t="s">
        <v>1019</v>
      </c>
      <c r="I35" s="57" t="s">
        <v>1020</v>
      </c>
      <c r="J35" s="52" t="s">
        <v>654</v>
      </c>
      <c r="K35" s="52" t="s">
        <v>86</v>
      </c>
      <c r="L35" s="54" t="s">
        <v>87</v>
      </c>
      <c r="M35" s="54" t="s">
        <v>107</v>
      </c>
    </row>
    <row r="36" spans="1:13" x14ac:dyDescent="0.3">
      <c r="A36" s="52" t="s">
        <v>1069</v>
      </c>
      <c r="B36" s="52" t="s">
        <v>1070</v>
      </c>
      <c r="C36" s="53">
        <v>46101</v>
      </c>
      <c r="D36" s="54" t="s">
        <v>80</v>
      </c>
      <c r="E36" s="54" t="s">
        <v>81</v>
      </c>
      <c r="F36" s="54" t="s">
        <v>688</v>
      </c>
      <c r="G36" s="115">
        <v>129378750</v>
      </c>
      <c r="H36" s="58" t="s">
        <v>1072</v>
      </c>
      <c r="I36" s="57" t="s">
        <v>1073</v>
      </c>
      <c r="J36" s="52" t="s">
        <v>1074</v>
      </c>
      <c r="K36" s="52" t="s">
        <v>1075</v>
      </c>
      <c r="L36" s="54" t="s">
        <v>87</v>
      </c>
      <c r="M36" s="54" t="s">
        <v>87</v>
      </c>
    </row>
    <row r="37" spans="1:13" x14ac:dyDescent="0.3">
      <c r="A37" s="52" t="s">
        <v>1091</v>
      </c>
      <c r="B37" s="52" t="s">
        <v>1094</v>
      </c>
      <c r="C37" s="53">
        <v>46101</v>
      </c>
      <c r="D37" s="54" t="s">
        <v>193</v>
      </c>
      <c r="E37" s="54" t="s">
        <v>81</v>
      </c>
      <c r="F37" s="54" t="s">
        <v>688</v>
      </c>
      <c r="G37" s="115">
        <v>554037090</v>
      </c>
      <c r="H37" s="58" t="s">
        <v>1096</v>
      </c>
      <c r="I37" s="57" t="s">
        <v>1097</v>
      </c>
      <c r="J37" s="52" t="s">
        <v>1098</v>
      </c>
      <c r="K37" s="52" t="s">
        <v>86</v>
      </c>
      <c r="L37" s="54" t="s">
        <v>87</v>
      </c>
      <c r="M37" s="54" t="s">
        <v>87</v>
      </c>
    </row>
    <row r="38" spans="1:13" x14ac:dyDescent="0.3">
      <c r="A38" s="52" t="s">
        <v>1148</v>
      </c>
      <c r="B38" s="52" t="s">
        <v>1150</v>
      </c>
      <c r="C38" s="53">
        <v>46112</v>
      </c>
      <c r="D38" s="54" t="s">
        <v>80</v>
      </c>
      <c r="E38" s="54" t="s">
        <v>81</v>
      </c>
      <c r="F38" s="54" t="s">
        <v>688</v>
      </c>
      <c r="G38" s="115">
        <v>136005798.59999999</v>
      </c>
      <c r="H38" s="58" t="s">
        <v>1152</v>
      </c>
      <c r="I38" s="57" t="s">
        <v>1153</v>
      </c>
      <c r="J38" s="52" t="s">
        <v>472</v>
      </c>
      <c r="K38" s="52" t="s">
        <v>86</v>
      </c>
      <c r="L38" s="54" t="s">
        <v>87</v>
      </c>
      <c r="M38" s="54" t="s">
        <v>87</v>
      </c>
    </row>
    <row r="39" spans="1:13" x14ac:dyDescent="0.3">
      <c r="A39" s="52" t="s">
        <v>1199</v>
      </c>
      <c r="B39" s="52" t="s">
        <v>1202</v>
      </c>
      <c r="C39" s="53">
        <v>46111</v>
      </c>
      <c r="D39" s="54" t="s">
        <v>80</v>
      </c>
      <c r="E39" s="54" t="s">
        <v>81</v>
      </c>
      <c r="F39" s="54" t="s">
        <v>688</v>
      </c>
      <c r="G39" s="115">
        <v>2033229.44</v>
      </c>
      <c r="H39" s="58" t="s">
        <v>1204</v>
      </c>
      <c r="I39" s="57" t="s">
        <v>1205</v>
      </c>
      <c r="J39" s="52" t="s">
        <v>1206</v>
      </c>
      <c r="K39" s="52" t="s">
        <v>693</v>
      </c>
      <c r="L39" s="54" t="s">
        <v>87</v>
      </c>
      <c r="M39" s="54" t="s">
        <v>87</v>
      </c>
    </row>
    <row r="40" spans="1:13" x14ac:dyDescent="0.3">
      <c r="A40" s="54" t="s">
        <v>96</v>
      </c>
      <c r="B40" s="54" t="s">
        <v>102</v>
      </c>
      <c r="C40" s="53">
        <v>46105</v>
      </c>
      <c r="D40" s="54" t="s">
        <v>80</v>
      </c>
      <c r="E40" s="54" t="s">
        <v>81</v>
      </c>
      <c r="F40" s="54" t="s">
        <v>103</v>
      </c>
      <c r="G40" s="115">
        <v>3900000</v>
      </c>
      <c r="H40" s="58" t="s">
        <v>104</v>
      </c>
      <c r="I40" s="57" t="s">
        <v>105</v>
      </c>
      <c r="J40" s="54" t="s">
        <v>106</v>
      </c>
      <c r="K40" s="54" t="s">
        <v>86</v>
      </c>
      <c r="L40" s="54" t="s">
        <v>107</v>
      </c>
      <c r="M40" s="54" t="s">
        <v>87</v>
      </c>
    </row>
    <row r="41" spans="1:13" x14ac:dyDescent="0.3">
      <c r="A41" s="54" t="s">
        <v>420</v>
      </c>
      <c r="B41" s="52" t="s">
        <v>411</v>
      </c>
      <c r="C41" s="53">
        <v>46066</v>
      </c>
      <c r="D41" s="54" t="s">
        <v>221</v>
      </c>
      <c r="E41" s="54" t="s">
        <v>81</v>
      </c>
      <c r="F41" s="54" t="s">
        <v>149</v>
      </c>
      <c r="G41" s="115">
        <v>26421561</v>
      </c>
      <c r="H41" s="57"/>
      <c r="I41" s="57" t="s">
        <v>413</v>
      </c>
      <c r="J41" s="52" t="s">
        <v>414</v>
      </c>
      <c r="K41" s="52" t="s">
        <v>86</v>
      </c>
      <c r="L41" s="54" t="s">
        <v>107</v>
      </c>
      <c r="M41" s="54" t="s">
        <v>87</v>
      </c>
    </row>
    <row r="42" spans="1:13" x14ac:dyDescent="0.3">
      <c r="A42" s="54" t="s">
        <v>207</v>
      </c>
      <c r="B42" s="52" t="s">
        <v>192</v>
      </c>
      <c r="C42" s="53">
        <v>46042</v>
      </c>
      <c r="D42" s="54" t="s">
        <v>193</v>
      </c>
      <c r="E42" s="54" t="s">
        <v>81</v>
      </c>
      <c r="F42" s="54" t="s">
        <v>194</v>
      </c>
      <c r="G42" s="115">
        <v>2327623741.5900002</v>
      </c>
      <c r="H42" s="55"/>
      <c r="I42" s="55" t="s">
        <v>196</v>
      </c>
      <c r="J42" s="52" t="s">
        <v>197</v>
      </c>
      <c r="K42" s="52" t="s">
        <v>198</v>
      </c>
      <c r="L42" s="54" t="s">
        <v>107</v>
      </c>
      <c r="M42" s="54" t="s">
        <v>87</v>
      </c>
    </row>
    <row r="43" spans="1:13" x14ac:dyDescent="0.3">
      <c r="A43" s="54" t="s">
        <v>906</v>
      </c>
      <c r="B43" s="52" t="s">
        <v>910</v>
      </c>
      <c r="C43" s="53">
        <v>46108</v>
      </c>
      <c r="D43" s="54" t="s">
        <v>80</v>
      </c>
      <c r="E43" s="54" t="s">
        <v>81</v>
      </c>
      <c r="F43" s="54" t="s">
        <v>838</v>
      </c>
      <c r="G43" s="115">
        <v>732965381.75999999</v>
      </c>
      <c r="H43" s="57"/>
      <c r="I43" s="57" t="s">
        <v>912</v>
      </c>
      <c r="J43" s="52" t="s">
        <v>913</v>
      </c>
      <c r="K43" s="52" t="s">
        <v>842</v>
      </c>
      <c r="L43" s="54" t="s">
        <v>87</v>
      </c>
      <c r="M43" s="54" t="s">
        <v>87</v>
      </c>
    </row>
    <row r="44" spans="1:13" x14ac:dyDescent="0.3">
      <c r="A44" s="54" t="s">
        <v>1141</v>
      </c>
      <c r="B44" s="52" t="s">
        <v>1142</v>
      </c>
      <c r="C44" s="53">
        <v>46108</v>
      </c>
      <c r="D44" s="54" t="s">
        <v>80</v>
      </c>
      <c r="E44" s="54" t="s">
        <v>81</v>
      </c>
      <c r="F44" s="54" t="s">
        <v>838</v>
      </c>
      <c r="G44" s="115">
        <v>522665824.72000003</v>
      </c>
      <c r="H44" s="57"/>
      <c r="I44" s="57" t="s">
        <v>912</v>
      </c>
      <c r="J44" s="52" t="s">
        <v>913</v>
      </c>
      <c r="K44" s="52" t="s">
        <v>842</v>
      </c>
      <c r="L44" s="54" t="s">
        <v>87</v>
      </c>
      <c r="M44" s="54" t="s">
        <v>107</v>
      </c>
    </row>
    <row r="45" spans="1:13" x14ac:dyDescent="0.3">
      <c r="A45" s="54" t="s">
        <v>847</v>
      </c>
      <c r="B45" s="52" t="s">
        <v>851</v>
      </c>
      <c r="C45" s="53">
        <v>46108</v>
      </c>
      <c r="D45" s="54" t="s">
        <v>80</v>
      </c>
      <c r="E45" s="54" t="s">
        <v>81</v>
      </c>
      <c r="F45" s="54" t="s">
        <v>688</v>
      </c>
      <c r="G45" s="115">
        <v>72395504.290000007</v>
      </c>
      <c r="H45" s="57"/>
      <c r="I45" s="57" t="s">
        <v>853</v>
      </c>
      <c r="J45" s="52" t="s">
        <v>854</v>
      </c>
      <c r="K45" s="52" t="s">
        <v>855</v>
      </c>
      <c r="L45" s="54" t="s">
        <v>87</v>
      </c>
      <c r="M45" s="54" t="s">
        <v>87</v>
      </c>
    </row>
    <row r="46" spans="1:13" x14ac:dyDescent="0.3">
      <c r="A46" s="54" t="s">
        <v>816</v>
      </c>
      <c r="B46" s="52" t="s">
        <v>820</v>
      </c>
      <c r="C46" s="53">
        <v>46119</v>
      </c>
      <c r="D46" s="54" t="s">
        <v>80</v>
      </c>
      <c r="E46" s="54" t="s">
        <v>81</v>
      </c>
      <c r="F46" s="54" t="s">
        <v>688</v>
      </c>
      <c r="G46" s="115">
        <v>40000000</v>
      </c>
      <c r="H46" s="58" t="s">
        <v>822</v>
      </c>
      <c r="I46" s="57" t="s">
        <v>823</v>
      </c>
      <c r="J46" s="52" t="s">
        <v>824</v>
      </c>
      <c r="K46" s="52" t="s">
        <v>86</v>
      </c>
      <c r="L46" s="54" t="s">
        <v>87</v>
      </c>
      <c r="M46" s="54" t="s">
        <v>87</v>
      </c>
    </row>
    <row r="47" spans="1:13" x14ac:dyDescent="0.3">
      <c r="A47" s="54" t="s">
        <v>1269</v>
      </c>
      <c r="B47" s="52" t="s">
        <v>1272</v>
      </c>
      <c r="C47" s="53">
        <v>46121</v>
      </c>
      <c r="D47" s="54" t="s">
        <v>80</v>
      </c>
      <c r="E47" s="54" t="s">
        <v>81</v>
      </c>
      <c r="F47" s="54" t="s">
        <v>688</v>
      </c>
      <c r="G47" s="115">
        <v>1740000</v>
      </c>
      <c r="H47" s="57"/>
      <c r="I47" s="57" t="s">
        <v>1273</v>
      </c>
      <c r="J47" s="52" t="s">
        <v>1274</v>
      </c>
      <c r="K47" s="52" t="s">
        <v>86</v>
      </c>
      <c r="L47" s="54" t="s">
        <v>87</v>
      </c>
      <c r="M47" s="54" t="s">
        <v>87</v>
      </c>
    </row>
    <row r="48" spans="1:13" x14ac:dyDescent="0.3">
      <c r="A48" s="54" t="s">
        <v>1212</v>
      </c>
      <c r="B48" s="52" t="s">
        <v>1215</v>
      </c>
      <c r="C48" s="53">
        <v>46108</v>
      </c>
      <c r="D48" s="54" t="s">
        <v>80</v>
      </c>
      <c r="E48" s="54" t="s">
        <v>81</v>
      </c>
      <c r="F48" s="54" t="s">
        <v>688</v>
      </c>
      <c r="G48" s="115">
        <v>3700000</v>
      </c>
      <c r="H48" s="58" t="s">
        <v>1217</v>
      </c>
      <c r="I48" s="57" t="s">
        <v>1218</v>
      </c>
      <c r="J48" s="52" t="s">
        <v>1219</v>
      </c>
      <c r="K48" s="52" t="s">
        <v>86</v>
      </c>
      <c r="L48" s="54" t="s">
        <v>87</v>
      </c>
      <c r="M48" s="54" t="s">
        <v>87</v>
      </c>
    </row>
    <row r="49" spans="1:13" x14ac:dyDescent="0.3">
      <c r="A49" s="54" t="s">
        <v>1130</v>
      </c>
      <c r="B49" s="52" t="s">
        <v>1133</v>
      </c>
      <c r="C49" s="53">
        <v>46128</v>
      </c>
      <c r="D49" s="54" t="s">
        <v>80</v>
      </c>
      <c r="E49" s="54" t="s">
        <v>81</v>
      </c>
      <c r="F49" s="54" t="s">
        <v>688</v>
      </c>
      <c r="G49" s="115">
        <v>4000000</v>
      </c>
      <c r="H49" s="58" t="s">
        <v>1134</v>
      </c>
      <c r="I49" s="57" t="s">
        <v>1135</v>
      </c>
      <c r="J49" s="52" t="s">
        <v>1136</v>
      </c>
      <c r="K49" s="52" t="s">
        <v>86</v>
      </c>
      <c r="L49" s="54" t="s">
        <v>87</v>
      </c>
      <c r="M49" s="54" t="s">
        <v>87</v>
      </c>
    </row>
    <row r="50" spans="1:13" x14ac:dyDescent="0.3">
      <c r="A50" s="54" t="s">
        <v>921</v>
      </c>
      <c r="B50" s="52" t="s">
        <v>925</v>
      </c>
      <c r="C50" s="53">
        <v>46106</v>
      </c>
      <c r="D50" s="54" t="s">
        <v>80</v>
      </c>
      <c r="E50" s="54" t="s">
        <v>81</v>
      </c>
      <c r="F50" s="54" t="s">
        <v>688</v>
      </c>
      <c r="G50" s="115">
        <v>73100000</v>
      </c>
      <c r="H50" s="58" t="s">
        <v>927</v>
      </c>
      <c r="I50" s="57" t="s">
        <v>928</v>
      </c>
      <c r="J50" s="52" t="s">
        <v>929</v>
      </c>
      <c r="K50" s="52" t="s">
        <v>693</v>
      </c>
      <c r="L50" s="54" t="s">
        <v>87</v>
      </c>
      <c r="M50" s="54" t="s">
        <v>87</v>
      </c>
    </row>
    <row r="51" spans="1:13" x14ac:dyDescent="0.3">
      <c r="A51" s="54" t="s">
        <v>832</v>
      </c>
      <c r="B51" s="52" t="s">
        <v>837</v>
      </c>
      <c r="C51" s="53">
        <v>46108</v>
      </c>
      <c r="D51" s="54" t="s">
        <v>80</v>
      </c>
      <c r="E51" s="54" t="s">
        <v>81</v>
      </c>
      <c r="F51" s="54" t="s">
        <v>838</v>
      </c>
      <c r="G51" s="115">
        <v>20000000</v>
      </c>
      <c r="H51" s="58" t="s">
        <v>840</v>
      </c>
      <c r="I51" s="57" t="s">
        <v>841</v>
      </c>
      <c r="J51" s="52" t="s">
        <v>836</v>
      </c>
      <c r="K51" s="52" t="s">
        <v>842</v>
      </c>
      <c r="L51" s="54" t="s">
        <v>87</v>
      </c>
      <c r="M51" s="54" t="s">
        <v>87</v>
      </c>
    </row>
    <row r="52" spans="1:13" x14ac:dyDescent="0.3">
      <c r="A52" s="54" t="s">
        <v>1666</v>
      </c>
      <c r="B52" s="52" t="s">
        <v>1669</v>
      </c>
      <c r="C52" s="53">
        <v>46150</v>
      </c>
      <c r="D52" s="54" t="s">
        <v>80</v>
      </c>
      <c r="E52" s="54" t="s">
        <v>81</v>
      </c>
      <c r="F52" s="54" t="s">
        <v>1670</v>
      </c>
      <c r="G52" s="115">
        <v>2320000</v>
      </c>
      <c r="H52" s="58" t="s">
        <v>1672</v>
      </c>
      <c r="I52" s="57" t="s">
        <v>1673</v>
      </c>
      <c r="J52" s="52" t="s">
        <v>1668</v>
      </c>
      <c r="K52" s="52" t="s">
        <v>693</v>
      </c>
      <c r="L52" s="54" t="s">
        <v>87</v>
      </c>
      <c r="M52" s="54" t="s">
        <v>87</v>
      </c>
    </row>
    <row r="53" spans="1:13" x14ac:dyDescent="0.3">
      <c r="A53" s="54" t="s">
        <v>682</v>
      </c>
      <c r="B53" s="52" t="s">
        <v>687</v>
      </c>
      <c r="C53" s="53">
        <v>46091</v>
      </c>
      <c r="D53" s="54" t="s">
        <v>80</v>
      </c>
      <c r="E53" s="54" t="s">
        <v>81</v>
      </c>
      <c r="F53" s="54" t="s">
        <v>688</v>
      </c>
      <c r="G53" s="115">
        <v>1260000</v>
      </c>
      <c r="H53" s="58" t="s">
        <v>690</v>
      </c>
      <c r="I53" s="57" t="s">
        <v>691</v>
      </c>
      <c r="J53" s="52" t="s">
        <v>692</v>
      </c>
      <c r="K53" s="52" t="s">
        <v>693</v>
      </c>
      <c r="L53" s="54" t="s">
        <v>87</v>
      </c>
      <c r="M53" s="54" t="s">
        <v>87</v>
      </c>
    </row>
    <row r="54" spans="1:13" x14ac:dyDescent="0.3">
      <c r="A54" s="54" t="s">
        <v>1523</v>
      </c>
      <c r="B54" s="52" t="s">
        <v>1527</v>
      </c>
      <c r="C54" s="53">
        <v>46120</v>
      </c>
      <c r="D54" s="54" t="s">
        <v>80</v>
      </c>
      <c r="E54" s="54" t="s">
        <v>81</v>
      </c>
      <c r="F54" s="54" t="s">
        <v>688</v>
      </c>
      <c r="G54" s="115">
        <v>8930000</v>
      </c>
      <c r="H54" s="58" t="s">
        <v>1528</v>
      </c>
      <c r="I54" s="57" t="s">
        <v>1529</v>
      </c>
      <c r="J54" s="52" t="s">
        <v>1530</v>
      </c>
      <c r="K54" s="52" t="s">
        <v>86</v>
      </c>
      <c r="L54" s="54" t="s">
        <v>87</v>
      </c>
      <c r="M54" s="54" t="s">
        <v>87</v>
      </c>
    </row>
    <row r="55" spans="1:13" x14ac:dyDescent="0.3">
      <c r="A55" s="54" t="s">
        <v>1531</v>
      </c>
      <c r="B55" s="52" t="s">
        <v>1533</v>
      </c>
      <c r="C55" s="53">
        <v>46120</v>
      </c>
      <c r="D55" s="54" t="s">
        <v>80</v>
      </c>
      <c r="E55" s="54" t="s">
        <v>81</v>
      </c>
      <c r="F55" s="54" t="s">
        <v>688</v>
      </c>
      <c r="G55" s="115">
        <v>2400000</v>
      </c>
      <c r="H55" s="58" t="s">
        <v>1534</v>
      </c>
      <c r="I55" s="57" t="s">
        <v>1535</v>
      </c>
      <c r="J55" s="52" t="s">
        <v>1530</v>
      </c>
      <c r="K55" s="52" t="s">
        <v>86</v>
      </c>
      <c r="L55" s="54" t="s">
        <v>87</v>
      </c>
      <c r="M55" s="54" t="s">
        <v>87</v>
      </c>
    </row>
    <row r="56" spans="1:13" x14ac:dyDescent="0.3">
      <c r="A56" s="54" t="s">
        <v>1536</v>
      </c>
      <c r="B56" s="52" t="s">
        <v>1538</v>
      </c>
      <c r="C56" s="53">
        <v>46120</v>
      </c>
      <c r="D56" s="54" t="s">
        <v>80</v>
      </c>
      <c r="E56" s="54" t="s">
        <v>81</v>
      </c>
      <c r="F56" s="54" t="s">
        <v>688</v>
      </c>
      <c r="G56" s="115">
        <v>8700000</v>
      </c>
      <c r="H56" s="58" t="s">
        <v>1539</v>
      </c>
      <c r="I56" s="57" t="s">
        <v>1540</v>
      </c>
      <c r="J56" s="52" t="s">
        <v>1530</v>
      </c>
      <c r="K56" s="52" t="s">
        <v>86</v>
      </c>
      <c r="L56" s="54" t="s">
        <v>87</v>
      </c>
      <c r="M56" s="54" t="s">
        <v>87</v>
      </c>
    </row>
    <row r="57" spans="1:13" x14ac:dyDescent="0.3">
      <c r="A57" s="54" t="s">
        <v>1546</v>
      </c>
      <c r="B57" s="52" t="s">
        <v>1547</v>
      </c>
      <c r="C57" s="53">
        <v>46120</v>
      </c>
      <c r="D57" s="54" t="s">
        <v>80</v>
      </c>
      <c r="E57" s="54" t="s">
        <v>81</v>
      </c>
      <c r="F57" s="54" t="s">
        <v>688</v>
      </c>
      <c r="G57" s="115">
        <v>2000000</v>
      </c>
      <c r="H57" s="58" t="s">
        <v>1548</v>
      </c>
      <c r="I57" s="57" t="s">
        <v>1549</v>
      </c>
      <c r="J57" s="52" t="s">
        <v>1530</v>
      </c>
      <c r="K57" s="52" t="s">
        <v>86</v>
      </c>
      <c r="L57" s="54" t="s">
        <v>87</v>
      </c>
      <c r="M57" s="54" t="s">
        <v>87</v>
      </c>
    </row>
    <row r="58" spans="1:13" x14ac:dyDescent="0.3">
      <c r="A58" s="54" t="s">
        <v>1541</v>
      </c>
      <c r="B58" s="52" t="s">
        <v>1543</v>
      </c>
      <c r="C58" s="53">
        <v>46120</v>
      </c>
      <c r="D58" s="54" t="s">
        <v>80</v>
      </c>
      <c r="E58" s="54" t="s">
        <v>81</v>
      </c>
      <c r="F58" s="54" t="s">
        <v>688</v>
      </c>
      <c r="G58" s="115">
        <v>4197000</v>
      </c>
      <c r="H58" s="58" t="s">
        <v>1544</v>
      </c>
      <c r="I58" s="57" t="s">
        <v>1545</v>
      </c>
      <c r="J58" s="52" t="s">
        <v>1530</v>
      </c>
      <c r="K58" s="52" t="s">
        <v>86</v>
      </c>
      <c r="L58" s="54" t="s">
        <v>87</v>
      </c>
      <c r="M58" s="54" t="s">
        <v>87</v>
      </c>
    </row>
    <row r="59" spans="1:13" x14ac:dyDescent="0.3">
      <c r="A59" s="54" t="s">
        <v>1555</v>
      </c>
      <c r="B59" s="52" t="s">
        <v>1557</v>
      </c>
      <c r="C59" s="53">
        <v>46120</v>
      </c>
      <c r="D59" s="54" t="s">
        <v>80</v>
      </c>
      <c r="E59" s="54" t="s">
        <v>81</v>
      </c>
      <c r="F59" s="54" t="s">
        <v>688</v>
      </c>
      <c r="G59" s="115">
        <v>2900000</v>
      </c>
      <c r="H59" s="58" t="s">
        <v>1558</v>
      </c>
      <c r="I59" s="57" t="s">
        <v>1559</v>
      </c>
      <c r="J59" s="52" t="s">
        <v>1530</v>
      </c>
      <c r="K59" s="52" t="s">
        <v>86</v>
      </c>
      <c r="L59" s="54" t="s">
        <v>87</v>
      </c>
      <c r="M59" s="54" t="s">
        <v>87</v>
      </c>
    </row>
    <row r="60" spans="1:13" x14ac:dyDescent="0.3">
      <c r="A60" s="54" t="s">
        <v>1560</v>
      </c>
      <c r="B60" s="52" t="s">
        <v>1562</v>
      </c>
      <c r="C60" s="53">
        <v>46120</v>
      </c>
      <c r="D60" s="54" t="s">
        <v>80</v>
      </c>
      <c r="E60" s="54" t="s">
        <v>81</v>
      </c>
      <c r="F60" s="54" t="s">
        <v>688</v>
      </c>
      <c r="G60" s="115">
        <v>5300000</v>
      </c>
      <c r="H60" s="58" t="s">
        <v>1563</v>
      </c>
      <c r="I60" s="57" t="s">
        <v>1564</v>
      </c>
      <c r="J60" s="52" t="s">
        <v>1530</v>
      </c>
      <c r="K60" s="52" t="s">
        <v>86</v>
      </c>
      <c r="L60" s="54" t="s">
        <v>87</v>
      </c>
      <c r="M60" s="54" t="s">
        <v>87</v>
      </c>
    </row>
    <row r="61" spans="1:13" x14ac:dyDescent="0.3">
      <c r="A61" s="54" t="s">
        <v>1550</v>
      </c>
      <c r="B61" s="52" t="s">
        <v>1552</v>
      </c>
      <c r="C61" s="53">
        <v>46120</v>
      </c>
      <c r="D61" s="54" t="s">
        <v>80</v>
      </c>
      <c r="E61" s="54" t="s">
        <v>81</v>
      </c>
      <c r="F61" s="54" t="s">
        <v>688</v>
      </c>
      <c r="G61" s="115">
        <v>5000000</v>
      </c>
      <c r="H61" s="58" t="s">
        <v>1553</v>
      </c>
      <c r="I61" s="57" t="s">
        <v>1554</v>
      </c>
      <c r="J61" s="52" t="s">
        <v>1530</v>
      </c>
      <c r="K61" s="52" t="s">
        <v>86</v>
      </c>
      <c r="L61" s="54" t="s">
        <v>87</v>
      </c>
      <c r="M61" s="54" t="s">
        <v>87</v>
      </c>
    </row>
    <row r="62" spans="1:13" x14ac:dyDescent="0.3">
      <c r="A62" s="54" t="s">
        <v>1565</v>
      </c>
      <c r="B62" s="52" t="s">
        <v>1567</v>
      </c>
      <c r="C62" s="53">
        <v>46120</v>
      </c>
      <c r="D62" s="54" t="s">
        <v>80</v>
      </c>
      <c r="E62" s="54" t="s">
        <v>81</v>
      </c>
      <c r="F62" s="54" t="s">
        <v>688</v>
      </c>
      <c r="G62" s="115">
        <v>5500000</v>
      </c>
      <c r="H62" s="58" t="s">
        <v>1568</v>
      </c>
      <c r="I62" s="57" t="s">
        <v>1569</v>
      </c>
      <c r="J62" s="52" t="s">
        <v>1530</v>
      </c>
      <c r="K62" s="52" t="s">
        <v>86</v>
      </c>
      <c r="L62" s="54" t="s">
        <v>87</v>
      </c>
      <c r="M62" s="54" t="s">
        <v>87</v>
      </c>
    </row>
    <row r="63" spans="1:13" x14ac:dyDescent="0.3">
      <c r="A63" s="54" t="s">
        <v>1570</v>
      </c>
      <c r="B63" s="52" t="s">
        <v>1572</v>
      </c>
      <c r="C63" s="53">
        <v>46120</v>
      </c>
      <c r="D63" s="54" t="s">
        <v>80</v>
      </c>
      <c r="E63" s="54" t="s">
        <v>81</v>
      </c>
      <c r="F63" s="54" t="s">
        <v>688</v>
      </c>
      <c r="G63" s="115">
        <v>10000000</v>
      </c>
      <c r="H63" s="58" t="s">
        <v>1573</v>
      </c>
      <c r="I63" s="57" t="s">
        <v>1574</v>
      </c>
      <c r="J63" s="52" t="s">
        <v>1530</v>
      </c>
      <c r="K63" s="52" t="s">
        <v>86</v>
      </c>
      <c r="L63" s="54" t="s">
        <v>87</v>
      </c>
      <c r="M63" s="54" t="s">
        <v>87</v>
      </c>
    </row>
    <row r="64" spans="1:13" x14ac:dyDescent="0.3">
      <c r="A64" s="54" t="s">
        <v>1575</v>
      </c>
      <c r="B64" s="52" t="s">
        <v>1577</v>
      </c>
      <c r="C64" s="53">
        <v>46120</v>
      </c>
      <c r="D64" s="54" t="s">
        <v>80</v>
      </c>
      <c r="E64" s="54" t="s">
        <v>81</v>
      </c>
      <c r="F64" s="54" t="s">
        <v>688</v>
      </c>
      <c r="G64" s="115">
        <v>3000000</v>
      </c>
      <c r="H64" s="58" t="s">
        <v>1578</v>
      </c>
      <c r="I64" s="57" t="s">
        <v>1579</v>
      </c>
      <c r="J64" s="52" t="s">
        <v>1530</v>
      </c>
      <c r="K64" s="52" t="s">
        <v>86</v>
      </c>
      <c r="L64" s="54" t="s">
        <v>87</v>
      </c>
      <c r="M64" s="54" t="s">
        <v>87</v>
      </c>
    </row>
    <row r="65" spans="1:13" x14ac:dyDescent="0.3">
      <c r="A65" s="54" t="s">
        <v>1585</v>
      </c>
      <c r="B65" s="52" t="s">
        <v>1586</v>
      </c>
      <c r="C65" s="53">
        <v>46120</v>
      </c>
      <c r="D65" s="54" t="s">
        <v>80</v>
      </c>
      <c r="E65" s="54" t="s">
        <v>81</v>
      </c>
      <c r="F65" s="54" t="s">
        <v>688</v>
      </c>
      <c r="G65" s="115">
        <v>5000000</v>
      </c>
      <c r="H65" s="58" t="s">
        <v>1587</v>
      </c>
      <c r="I65" s="57" t="s">
        <v>1588</v>
      </c>
      <c r="J65" s="52" t="s">
        <v>1530</v>
      </c>
      <c r="K65" s="52" t="s">
        <v>86</v>
      </c>
      <c r="L65" s="54" t="s">
        <v>87</v>
      </c>
      <c r="M65" s="54" t="s">
        <v>87</v>
      </c>
    </row>
    <row r="66" spans="1:13" x14ac:dyDescent="0.3">
      <c r="A66" s="54" t="s">
        <v>1589</v>
      </c>
      <c r="B66" s="52" t="s">
        <v>1590</v>
      </c>
      <c r="C66" s="53">
        <v>46120</v>
      </c>
      <c r="D66" s="54" t="s">
        <v>80</v>
      </c>
      <c r="E66" s="54" t="s">
        <v>81</v>
      </c>
      <c r="F66" s="54" t="s">
        <v>688</v>
      </c>
      <c r="G66" s="115">
        <v>5500000</v>
      </c>
      <c r="H66" s="58" t="s">
        <v>1591</v>
      </c>
      <c r="I66" s="57" t="s">
        <v>1592</v>
      </c>
      <c r="J66" s="52" t="s">
        <v>1530</v>
      </c>
      <c r="K66" s="52" t="s">
        <v>86</v>
      </c>
      <c r="L66" s="54" t="s">
        <v>87</v>
      </c>
      <c r="M66" s="54" t="s">
        <v>87</v>
      </c>
    </row>
    <row r="67" spans="1:13" x14ac:dyDescent="0.3">
      <c r="A67" s="54" t="s">
        <v>1593</v>
      </c>
      <c r="B67" s="52" t="s">
        <v>1595</v>
      </c>
      <c r="C67" s="53">
        <v>46120</v>
      </c>
      <c r="D67" s="54" t="s">
        <v>80</v>
      </c>
      <c r="E67" s="54" t="s">
        <v>81</v>
      </c>
      <c r="F67" s="54" t="s">
        <v>688</v>
      </c>
      <c r="G67" s="115">
        <v>2700000.02</v>
      </c>
      <c r="H67" s="58" t="s">
        <v>1597</v>
      </c>
      <c r="I67" s="57" t="s">
        <v>1598</v>
      </c>
      <c r="J67" s="52" t="s">
        <v>1530</v>
      </c>
      <c r="K67" s="52" t="s">
        <v>86</v>
      </c>
      <c r="L67" s="54" t="s">
        <v>87</v>
      </c>
      <c r="M67" s="54" t="s">
        <v>87</v>
      </c>
    </row>
    <row r="68" spans="1:13" x14ac:dyDescent="0.3">
      <c r="A68" s="54" t="s">
        <v>1580</v>
      </c>
      <c r="B68" s="52" t="s">
        <v>1582</v>
      </c>
      <c r="C68" s="53">
        <v>46120</v>
      </c>
      <c r="D68" s="54" t="s">
        <v>80</v>
      </c>
      <c r="E68" s="54" t="s">
        <v>81</v>
      </c>
      <c r="F68" s="54" t="s">
        <v>688</v>
      </c>
      <c r="G68" s="115">
        <v>6000000</v>
      </c>
      <c r="H68" s="58" t="s">
        <v>1583</v>
      </c>
      <c r="I68" s="57" t="s">
        <v>1584</v>
      </c>
      <c r="J68" s="52" t="s">
        <v>1530</v>
      </c>
      <c r="K68" s="52" t="s">
        <v>86</v>
      </c>
      <c r="L68" s="54" t="s">
        <v>87</v>
      </c>
      <c r="M68" s="54" t="s">
        <v>87</v>
      </c>
    </row>
    <row r="69" spans="1:13" x14ac:dyDescent="0.3">
      <c r="A69" s="54" t="s">
        <v>2054</v>
      </c>
      <c r="B69" s="52" t="s">
        <v>2057</v>
      </c>
      <c r="C69" s="53">
        <v>46165</v>
      </c>
      <c r="D69" s="54" t="s">
        <v>2058</v>
      </c>
      <c r="E69" s="54" t="s">
        <v>81</v>
      </c>
      <c r="F69" s="54" t="s">
        <v>688</v>
      </c>
      <c r="G69" s="115">
        <v>554037090</v>
      </c>
      <c r="H69" s="58" t="s">
        <v>2059</v>
      </c>
      <c r="I69" s="57" t="s">
        <v>2060</v>
      </c>
      <c r="J69" s="52" t="s">
        <v>2061</v>
      </c>
      <c r="K69" s="52" t="s">
        <v>86</v>
      </c>
      <c r="L69" s="54" t="s">
        <v>87</v>
      </c>
      <c r="M69" s="54" t="s">
        <v>87</v>
      </c>
    </row>
    <row r="70" spans="1:13" x14ac:dyDescent="0.3">
      <c r="A70" s="54" t="s">
        <v>940</v>
      </c>
      <c r="B70" s="52" t="s">
        <v>943</v>
      </c>
      <c r="C70" s="53">
        <v>46107</v>
      </c>
      <c r="D70" s="54" t="s">
        <v>80</v>
      </c>
      <c r="E70" s="54" t="s">
        <v>81</v>
      </c>
      <c r="F70" s="54" t="s">
        <v>688</v>
      </c>
      <c r="G70" s="115">
        <v>4000000</v>
      </c>
      <c r="H70" s="57" t="s">
        <v>944</v>
      </c>
      <c r="I70" s="57" t="s">
        <v>945</v>
      </c>
      <c r="J70" s="52" t="s">
        <v>942</v>
      </c>
      <c r="K70" s="52" t="s">
        <v>86</v>
      </c>
      <c r="L70" s="54" t="s">
        <v>87</v>
      </c>
      <c r="M70" s="54" t="s">
        <v>87</v>
      </c>
    </row>
  </sheetData>
  <mergeCells count="1">
    <mergeCell ref="A1:M1"/>
  </mergeCells>
  <hyperlinks>
    <hyperlink ref="H9" r:id="rId1" display="https://gobedomex-my.sharepoint.com/personal/coordtic_om_edomex_gob_mx/Documents/Aplicaciones/Microsoft%20Forms/Sistema%20de%20Seguimiento%20(2)%201/N%C3%BAmero%20de%20Oficio%20de%20liberaci%C3%B3n%20de%20recursos/Scanned-image14-01-2026-120958%20(1)_JAQUELINE%20CASTA%C3%91EDA.pdf" xr:uid="{2D9992DF-2E85-461E-946F-C587D5150EB0}"/>
    <hyperlink ref="H23" r:id="rId2" display="https://gobedomex-my.sharepoint.com/personal/coordtic_om_edomex_gob_mx/Documents/Aplicaciones/Microsoft%20Forms/Sistema%20de%20Seguimiento%20(2)%201/N%C3%BAmero%20de%20Oficio%20de%20liberaci%C3%B3n%20de%20recursos/Suficiencia%20CA-0018_JAQUELINE%20CASTA%C3%91EDA.pdf" xr:uid="{4B6BA65B-8A90-4D75-8569-7701B58D92D0}"/>
    <hyperlink ref="H3" r:id="rId3" display="https://gobedomex-my.sharepoint.com/my?id=%2Fpersonal%2Fcoordtic%5Fom%5Fedomex%5Fgob%5Fmx%2FDocuments%2FDGRM%20Archivos%2F1%2FDICTAMEN%20DE%20PROCEDENCIA%20ADP%2D001%2D202618%2D02%2D2026%2D165332%2Epdf&amp;parent=%2Fpersonal%2Fcoordtic%5Fom%5Fedomex%5Fgob%5Fmx%2FDocuments%2FDGRM%20Archivos%2F1&amp;ga=1" xr:uid="{CE5AAF1B-7C3E-46C9-A8BB-2781C8D75787}"/>
    <hyperlink ref="H25" r:id="rId4" xr:uid="{E4E4D1D9-F815-4F35-839D-3FB31B6FDA5E}"/>
    <hyperlink ref="H32" r:id="rId5" display="https://gobedomex-my.sharepoint.com/personal/coordtic_om_edomex_gob_mx/Documents/Aplicaciones/Microsoft%20Forms/Sistema%20de%20Seguimiento%20(2)%201/N%C3%BAmero%20de%20Oficio%20de%20liberaci%C3%B3n%20de%20recursos/Suficiencia%20CA-0023-2026_AMIRA%20YOSELYN%20MEJIA.pdf" xr:uid="{90D9FA3F-81A3-4831-8ACF-E1E99660AC3F}"/>
    <hyperlink ref="H34" r:id="rId6" display="https://gobedomex-my.sharepoint.com/personal/coordtic_om_edomex_gob_mx/Documents/Aplicaciones/Microsoft%20Forms/Sistema%20de%20Seguimiento%20(2)%201/N%C3%BAmero%20de%20Oficio%20de%20liberaci%C3%B3n%20de%20recursos/Suficiencia%20CA-0024-2026_AMIRA%20YOSELYN%20MEJIA.pdf" xr:uid="{18633DB0-FAA2-48CE-835B-009CB043112C}"/>
    <hyperlink ref="H36" r:id="rId7" display="https://gobedomex-my.sharepoint.com/personal/coordtic_om_edomex_gob_mx/Documents/Aplicaciones/Microsoft%20Forms/Sistema%20de%20Seguimiento%20(2)%201/N%C3%BAmero%20de%20Oficio%20de%20liberaci%C3%B3n%20de%20recursos/Suficiencia%20CA-0025-2026_AMIRA%20YOSELYN%20MEJIA.pdf" xr:uid="{7F53FFB9-25CC-4642-8190-4FD65FE63C3F}"/>
    <hyperlink ref="H37" r:id="rId8" xr:uid="{1E80164F-6334-41A0-B225-14789CC7B807}"/>
    <hyperlink ref="H28" r:id="rId9" display="https://gobedomex-my.sharepoint.com/personal/coordtic_om_edomex_gob_mx/Documents/Aplicaciones/Microsoft%20Forms/Sistema%20de%20Seguimiento%20(2)%201/N%C3%BAmero%20de%20Oficio%20de%20liberaci%C3%B3n%20de%20recursos/Suficiencia%20CA-0027-2026_AMIRA%20YOSELYN%20MEJIA.pdf" xr:uid="{B6FB5375-A134-48FB-BC0D-CBAE120F8B8C}"/>
    <hyperlink ref="H30" r:id="rId10" display="https://gobedomex-my.sharepoint.com/personal/coordtic_om_edomex_gob_mx/Documents/Aplicaciones/Microsoft%20Forms/Sistema%20de%20Seguimiento%20(2)%201/N%C3%BAmero%20de%20Oficio%20de%20liberaci%C3%B3n%20de%20recursos/Suficiencia%20CA-0028-2026_AMIRA%20YOSELYN%20MEJIA.pdf" xr:uid="{0629AE21-0AE7-48CE-A50A-42669327DE9D}"/>
    <hyperlink ref="H35" r:id="rId11" display="https://gobedomex-my.sharepoint.com/personal/coordtic_om_edomex_gob_mx/Documents/Aplicaciones/Microsoft%20Forms/Sistema%20de%20Seguimiento%20(2)%201/N%C3%BAmero%20de%20Oficio%20de%20liberaci%C3%B3n%20de%20recursos/Suficiencia%20CA-0029-2026_AMIRA%20YOSELYN%20MEJIA.pdf" xr:uid="{77DD38E6-9338-4849-8F02-8CEF2429E432}"/>
    <hyperlink ref="H24" r:id="rId12" xr:uid="{3FF38E21-7B23-4B1B-A244-308E32433EE9}"/>
    <hyperlink ref="H26" r:id="rId13" display="https://gobedomex-my.sharepoint.com/personal/coordtic_om_edomex_gob_mx/Documents/Aplicaciones/Microsoft%20Forms/Sistema%20de%20Seguimiento%20(2)%201/N%C3%BAmero%20de%20Oficio%20de%20liberaci%C3%B3n%20de%20recursos/Suficiencia%20CA-0030-2026_AMIRA%20YOSELYN%20MEJIA.pdf" xr:uid="{A0CCC1DF-1C8C-4928-844C-B10B3CEEC5B0}"/>
    <hyperlink ref="H33" r:id="rId14" display="https://gobedomex-my.sharepoint.com/personal/coordtic_om_edomex_gob_mx/Documents/Aplicaciones/Microsoft%20Forms/Sistema%20de%20Seguimiento%20(2)%201/N%C3%BAmero%20de%20Oficio%20de%20liberaci%C3%B3n%20de%20recursos/Suficiencia%20CA-0035-2026_AMIRA%20YOSELYN%20MEJIA.pdf" xr:uid="{461E4C92-1469-4A17-B15A-3D61B94DF2A2}"/>
    <hyperlink ref="H31" r:id="rId15" display="https://gobedomex-my.sharepoint.com/personal/coordtic_om_edomex_gob_mx/Documents/Aplicaciones/Microsoft%20Forms/Sistema%20de%20Seguimiento%20(2)%201/N%C3%BAmero%20de%20Oficio%20de%20liberaci%C3%B3n%20de%20recursos/Suficiencia%20CA-0036-2026_AMIRA%20YOSELYN%20MEJIA.pdf" xr:uid="{C8C253DC-25A7-494F-A53A-B5BF40BCC488}"/>
    <hyperlink ref="H29" r:id="rId16" display="https://gobedomex-my.sharepoint.com/personal/coordtic_om_edomex_gob_mx/Documents/Aplicaciones/Microsoft%20Forms/Sistema%20de%20Seguimiento%20(2)%201/N%C3%BAmero%20de%20Oficio%20de%20liberaci%C3%B3n%20de%20recursos/Suficiencia%20CA-0038-2026_AMIRA%20YOSELYN%20MEJIA.pdf" xr:uid="{6EEED3CC-E63B-4C19-9DB7-61556F838A69}"/>
    <hyperlink ref="H27" r:id="rId17" display="https://gobedomex-my.sharepoint.com/personal/coordtic_om_edomex_gob_mx/Documents/Aplicaciones/Microsoft%20Forms/Sistema%20de%20Seguimiento%20(2)%201/N%C3%BAmero%20de%20Oficio%20de%20liberaci%C3%B3n%20de%20recursos/Suficiencia%20CA-0037-2026_AMIRA%20YOSELYN%20MEJIA.pdf" xr:uid="{FCC25FB1-BD5C-4326-833E-17B8BF382014}"/>
    <hyperlink ref="H38" r:id="rId18" display="https://gobedomex-my.sharepoint.com/personal/coordtic_om_edomex_gob_mx/Documents/Aplicaciones/Microsoft%20Forms/Sistema%20de%20Seguimiento%20(2)%201/N%C3%BAmero%20de%20Oficio%20de%20liberaci%C3%B3n%20de%20recursos/Suficiencia%20CA-0034-2026_AMIRA%20YOSELYN%20MEJIA.pdf" xr:uid="{AEF0350F-0040-4316-BC96-03153A235E01}"/>
    <hyperlink ref="H39" r:id="rId19" display="https://gobedomex-my.sharepoint.com/personal/coordtic_om_edomex_gob_mx/Documents/Aplicaciones/Microsoft%20Forms/Sistema%20de%20Seguimiento%20(2)%201/N%C3%BAmero%20de%20Oficio%20de%20liberaci%C3%B3n%20de%20recursos/Suficiencia%20CA-0041-2026_AMIRA%20YOSELYN%20MEJIA.pdf" xr:uid="{0095E1F1-45C1-4507-B9BA-5DC03BC22BC2}"/>
    <hyperlink ref="H40" r:id="rId20" display="https://gobedomex-my.sharepoint.com/personal/coordtic_om_edomex_gob_mx/Documents/Aplicaciones/Microsoft%20Forms/Sistema%20de%20Seguimiento%20(2)%201/N%C3%BAmero%20de%20Oficio%20de%20liberaci%C3%B3n%20de%20recursos/CERTIFICACI%C3%93N%20-%20MONEDEROS%20ELECTR%C3%93NICOS_ARTURO%20GOMEZ%20GALICIA.pdf" xr:uid="{A6C328B5-7F20-41D1-B02E-E0D52DBBA247}"/>
    <hyperlink ref="H46" r:id="rId21" display="https://gobedomex-my.sharepoint.com/personal/coordtic_om_edomex_gob_mx/Documents/Aplicaciones/Microsoft%20Forms/Sistema%20de%20Seguimiento%20(2)%201/N%C3%BAmero%20de%20Oficio%20de%20liberaci%C3%B3n%20de%20recursos/Suficiencia%20CA-0040-2026_AMIRA%20YOSELYN%20MEJIA.pdf" xr:uid="{5B7A2869-003D-4E81-B7B7-26986D6EE5D7}"/>
    <hyperlink ref="H48" r:id="rId22" display="https://gobedomex-my.sharepoint.com/personal/coordtic_om_edomex_gob_mx/Documents/Aplicaciones/Microsoft%20Forms/Sistema%20de%20Seguimiento%20(2)%201/N%C3%BAmero%20de%20Oficio%20de%20liberaci%C3%B3n%20de%20recursos/Suficiencia%20CA-0039-2026%20(1)_AMIRA%20YOSELYN%20MEJIA.pdf" xr:uid="{719702F7-9B69-4676-B33D-2836A134A52A}"/>
    <hyperlink ref="H49" r:id="rId23" display="https://gobedomex-my.sharepoint.com/personal/coordtic_om_edomex_gob_mx/Documents/Aplicaciones/Microsoft%20Forms/Sistema%20de%20Seguimiento%20(2)%201/N%C3%BAmero%20de%20Oficio%20de%20liberaci%C3%B3n%20de%20recursos/Suficiencia%20CA-0059-2026_AMIRA%20YOSELYN%20MEJIA.pdf" xr:uid="{8E8F8397-5837-4122-A9DE-3BD2CA7C9672}"/>
    <hyperlink ref="H50" r:id="rId24" display="https://gobedomex-my.sharepoint.com/personal/coordtic_om_edomex_gob_mx/Documents/Aplicaciones/Microsoft%20Forms/Sistema%20de%20Seguimiento%20(2)%201/N%C3%BAmero%20de%20Oficio%20de%20liberaci%C3%B3n%20de%20recursos/Suficiencia%20CA-0062-2026_AMIRA%20YOSELYN%20MEJIA%201.pdf" xr:uid="{35B97B21-DBA3-429F-AE5F-52F7D798B0C1}"/>
    <hyperlink ref="H51" r:id="rId25" display="https://gobedomex-my.sharepoint.com/personal/coordtic_om_edomex_gob_mx/Documents/Aplicaciones/Microsoft%20Forms/Sistema%20de%20Seguimiento%20(2)%201/N%C3%BAmero%20de%20Oficio%20de%20liberaci%C3%B3n%20de%20recursos/Suficiencia%20CA-0063-2026_AMIRA%20YOSELYN%20MEJIA.pdf" xr:uid="{3FFC128F-6629-4469-A900-A439001C79D6}"/>
    <hyperlink ref="H52" r:id="rId26" display="https://gobedomex-my.sharepoint.com/personal/coordtic_om_edomex_gob_mx/Documents/Aplicaciones/Microsoft%20Forms/Sistema%20de%20Seguimiento%20(2)%201/N%C3%BAmero%20de%20Oficio%20de%20liberaci%C3%B3n%20de%20recursos/Suficiencia%20CA-0064-2026_AMIRA%20YOSELYN%20MEJIA.pdf" xr:uid="{EAD1FE8C-0424-40C9-8A4B-4B26C9FC141D}"/>
    <hyperlink ref="H53" r:id="rId27" display="https://gobedomex-my.sharepoint.com/personal/coordtic_om_edomex_gob_mx/Documents/Aplicaciones/Microsoft%20Forms/Sistema%20de%20Seguimiento%20(2)%201/N%C3%BAmero%20de%20Oficio%20de%20liberaci%C3%B3n%20de%20recursos/Suficiencia%20CA-0060-2026_AMIRA%20YOSELYN%20MEJIA.pdf" xr:uid="{C5E390E7-05EF-42D6-980F-C3E2CD1C92BB}"/>
    <hyperlink ref="H54" r:id="rId28" display="https://gobedomex-my.sharepoint.com/personal/coordtic_om_edomex_gob_mx/Documents/Aplicaciones/Microsoft%20Forms/Sistema%20de%20Seguimiento%20(2)%201/N%C3%BAmero%20de%20Oficio%20de%20liberaci%C3%B3n%20de%20recursos/Suficiencia%20CA-0043-2026_AMIRA%20YOSELYN%20MEJIA.pdf" xr:uid="{6046FF51-35A8-407E-B456-3CD688777BB3}"/>
    <hyperlink ref="H55" r:id="rId29" display="https://gobedomex-my.sharepoint.com/personal/coordtic_om_edomex_gob_mx/Documents/Aplicaciones/Microsoft%20Forms/Sistema%20de%20Seguimiento%20(2)%201/N%C3%BAmero%20de%20Oficio%20de%20liberaci%C3%B3n%20de%20recursos/Suficiencia%20%20CA-0044-2026_AMIRA%20YOSELYN%20MEJIA.pdf" xr:uid="{489EECAC-55F8-4462-B9D0-FA833D6787F5}"/>
    <hyperlink ref="H56" r:id="rId30" display="https://gobedomex-my.sharepoint.com/personal/coordtic_om_edomex_gob_mx/Documents/Aplicaciones/Microsoft%20Forms/Sistema%20de%20Seguimiento%20(2)%201/N%C3%BAmero%20de%20Oficio%20de%20liberaci%C3%B3n%20de%20recursos/Suficiencia%20CA-0045-2026_AMIRA%20YOSELYN%20MEJIA.pdf" xr:uid="{147A1E72-E5A9-4913-A499-51B20DA22518}"/>
    <hyperlink ref="H57" r:id="rId31" display="https://gobedomex-my.sharepoint.com/personal/coordtic_om_edomex_gob_mx/Documents/Aplicaciones/Microsoft%20Forms/Sistema%20de%20Seguimiento%20(2)%201/N%C3%BAmero%20de%20Oficio%20de%20liberaci%C3%B3n%20de%20recursos/Suficiencia%20CA-0046-2026_AMIRA%20YOSELYN%20MEJIA.pdf" xr:uid="{39CBFA81-8E1D-4CFA-942A-063F2BC6B5E3}"/>
    <hyperlink ref="H58" r:id="rId32" display="https://gobedomex-my.sharepoint.com/personal/coordtic_om_edomex_gob_mx/Documents/Aplicaciones/Microsoft%20Forms/Sistema%20de%20Seguimiento%20(2)%201/N%C3%BAmero%20de%20Oficio%20de%20liberaci%C3%B3n%20de%20recursos/Suficiencia%20CA-0047-2026_AMIRA%20YOSELYN%20MEJIA.pdf" xr:uid="{4AD228AB-A3EC-44B0-B431-29F4AFF3E894}"/>
    <hyperlink ref="H59" r:id="rId33" display="https://gobedomex-my.sharepoint.com/personal/coordtic_om_edomex_gob_mx/Documents/Aplicaciones/Microsoft%20Forms/Sistema%20de%20Seguimiento%20(2)%201/N%C3%BAmero%20de%20Oficio%20de%20liberaci%C3%B3n%20de%20recursos/Suficiencia%20CA-0048-2026_AMIRA%20YOSELYN%20MEJIA.pdf" xr:uid="{6CF7CADD-D7F5-45F5-ABCD-9F502E3E7734}"/>
    <hyperlink ref="H60" r:id="rId34" display="https://gobedomex-my.sharepoint.com/personal/coordtic_om_edomex_gob_mx/Documents/Aplicaciones/Microsoft%20Forms/Sistema%20de%20Seguimiento%20(2)%201/N%C3%BAmero%20de%20Oficio%20de%20liberaci%C3%B3n%20de%20recursos/Suficiencia%20CA-0049-2026_AMIRA%20YOSELYN%20MEJIA.pdf" xr:uid="{411F2FE5-CFD5-46E3-AB1F-583C90106AFD}"/>
    <hyperlink ref="H61" r:id="rId35" display="https://gobedomex-my.sharepoint.com/personal/coordtic_om_edomex_gob_mx/Documents/Aplicaciones/Microsoft%20Forms/Sistema%20de%20Seguimiento%20(2)%201/N%C3%BAmero%20de%20Oficio%20de%20liberaci%C3%B3n%20de%20recursos/Suficiencia%20CA-0050-2026_AMIRA%20YOSELYN%20MEJIA.pdf" xr:uid="{EE0AA550-F22C-483B-A923-09B941913745}"/>
    <hyperlink ref="H62" r:id="rId36" display="https://gobedomex-my.sharepoint.com/personal/coordtic_om_edomex_gob_mx/Documents/Aplicaciones/Microsoft%20Forms/Sistema%20de%20Seguimiento%20(2)%201/N%C3%BAmero%20de%20Oficio%20de%20liberaci%C3%B3n%20de%20recursos/Suficiencia%20CA-0051-2026_AMIRA%20YOSELYN%20MEJIA.pdf" xr:uid="{BC894512-A5B4-4598-8FEB-2772A21200AB}"/>
    <hyperlink ref="H63" r:id="rId37" display="https://gobedomex-my.sharepoint.com/personal/coordtic_om_edomex_gob_mx/Documents/Aplicaciones/Microsoft%20Forms/Sistema%20de%20Seguimiento%20(2)%201/N%C3%BAmero%20de%20Oficio%20de%20liberaci%C3%B3n%20de%20recursos/Suficiencia%20CA-0052-2026_AMIRA%20YOSELYN%20MEJIA.pdf" xr:uid="{D5251E82-6C21-4BB0-B78C-13F5101DEA68}"/>
    <hyperlink ref="H64" r:id="rId38" display="https://gobedomex-my.sharepoint.com/personal/coordtic_om_edomex_gob_mx/Documents/Aplicaciones/Microsoft%20Forms/Sistema%20de%20Seguimiento%20(2)%201/N%C3%BAmero%20de%20Oficio%20de%20liberaci%C3%B3n%20de%20recursos/Suficiencia%20CA-0053-2026_AMIRA%20YOSELYN%20MEJIA.pdf" xr:uid="{F3CC4302-11CE-4B24-B2F9-65C0F6B70D13}"/>
    <hyperlink ref="H65" r:id="rId39" display="https://gobedomex-my.sharepoint.com/personal/coordtic_om_edomex_gob_mx/Documents/Aplicaciones/Microsoft%20Forms/Sistema%20de%20Seguimiento%20(2)%201/N%C3%BAmero%20de%20Oficio%20de%20liberaci%C3%B3n%20de%20recursos/Suficiencia%20CA-0054-2026_AMIRA%20YOSELYN%20MEJIA.pdf" xr:uid="{FCEFB62E-4EF8-45C3-AF07-9C18F22E7DC0}"/>
    <hyperlink ref="H66" r:id="rId40" display="https://gobedomex-my.sharepoint.com/personal/coordtic_om_edomex_gob_mx/Documents/Aplicaciones/Microsoft%20Forms/Sistema%20de%20Seguimiento%20(2)%201/N%C3%BAmero%20de%20Oficio%20de%20liberaci%C3%B3n%20de%20recursos/Suficiencia%20CA-0055-2026_AMIRA%20YOSELYN%20MEJIA.pdf" xr:uid="{664851E0-6EC6-4D43-A352-F6FD0985FF87}"/>
    <hyperlink ref="H67" r:id="rId41" display="https://gobedomex-my.sharepoint.com/personal/coordtic_om_edomex_gob_mx/Documents/Aplicaciones/Microsoft%20Forms/Sistema%20de%20Seguimiento%20(2)%201/N%C3%BAmero%20de%20Oficio%20de%20liberaci%C3%B3n%20de%20recursos/Suficiencia%20CA-0056-2026_AMIRA%20YOSELYN%20MEJIA.pdf" xr:uid="{F9ACBF72-09E3-4A51-8ECF-F8CDB5E19EA4}"/>
    <hyperlink ref="H68" r:id="rId42" display="https://gobedomex-my.sharepoint.com/personal/coordtic_om_edomex_gob_mx/Documents/Aplicaciones/Microsoft%20Forms/Sistema%20de%20Seguimiento%20(2)%201/N%C3%BAmero%20de%20Oficio%20de%20liberaci%C3%B3n%20de%20recursos/Suficiencia%20CA-0057-2026_AMIRA%20YOSELYN%20MEJIA.pdf" xr:uid="{D78BD9AA-5F8D-4665-A3C4-63ED266EA91F}"/>
    <hyperlink ref="H69" r:id="rId43" display="https://gobedomex-my.sharepoint.com/personal/coordtic_om_edomex_gob_mx/Documents/Aplicaciones/Microsoft%20Forms/Sistema%20de%20Seguimiento%20(2)%201/N%C3%BAmero%20de%20Oficio%20de%20liberaci%C3%B3n%20de%20recursos/Suficiencia%20CA-0065-2026_AMIRA%20YOSELYN%20MEJIA.pdf" xr:uid="{C0F03AE2-5422-475C-ACB7-C4953F17C91C}"/>
  </hyperlinks>
  <pageMargins left="0.7" right="0.7" top="0.75" bottom="0.75" header="0.3" footer="0.3"/>
  <drawing r:id="rId44"/>
  <tableParts count="1">
    <tablePart r:id="rId4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894D-1DEE-40CF-A12D-ECDCF2E320AB}">
  <dimension ref="A1:U54"/>
  <sheetViews>
    <sheetView workbookViewId="0">
      <pane xSplit="1" topLeftCell="B1" activePane="topRight" state="frozen"/>
      <selection pane="topRight" activeCell="B57" sqref="B57"/>
    </sheetView>
  </sheetViews>
  <sheetFormatPr baseColWidth="10" defaultColWidth="9.109375" defaultRowHeight="14.4" x14ac:dyDescent="0.3"/>
  <cols>
    <col min="1" max="1" width="28.44140625" bestFit="1" customWidth="1"/>
    <col min="2" max="2" width="41.44140625" bestFit="1" customWidth="1"/>
    <col min="3" max="3" width="32.33203125" hidden="1" customWidth="1"/>
    <col min="4" max="4" width="36.109375" hidden="1" customWidth="1"/>
    <col min="5" max="5" width="23.109375" bestFit="1" customWidth="1"/>
    <col min="6" max="6" width="42.5546875" bestFit="1" customWidth="1"/>
    <col min="7" max="7" width="27" customWidth="1"/>
    <col min="8" max="8" width="30.109375" style="40" bestFit="1" customWidth="1"/>
    <col min="9" max="9" width="29.33203125" style="34" bestFit="1" customWidth="1"/>
    <col min="10" max="10" width="28.33203125" customWidth="1"/>
    <col min="11" max="11" width="27.33203125" style="40" customWidth="1"/>
    <col min="12" max="12" width="34" customWidth="1"/>
    <col min="13" max="13" width="30.6640625" style="40" customWidth="1"/>
    <col min="14" max="14" width="24.88671875" bestFit="1" customWidth="1"/>
    <col min="15" max="15" width="24" style="40" bestFit="1" customWidth="1"/>
    <col min="16" max="16" width="24.33203125" customWidth="1"/>
    <col min="17" max="17" width="17.44140625" style="40" customWidth="1"/>
    <col min="18" max="18" width="25" style="124" customWidth="1"/>
    <col min="19" max="19" width="17.44140625" style="40" customWidth="1"/>
    <col min="20" max="20" width="16.6640625" bestFit="1" customWidth="1"/>
    <col min="21" max="21" width="16" style="40" bestFit="1" customWidth="1"/>
  </cols>
  <sheetData>
    <row r="1" spans="1:21" ht="102" customHeight="1" x14ac:dyDescent="0.3">
      <c r="A1" s="190"/>
      <c r="B1" s="190"/>
      <c r="C1" s="190"/>
      <c r="D1" s="190"/>
      <c r="E1" s="190"/>
      <c r="F1" s="190"/>
      <c r="G1" s="190"/>
      <c r="H1" s="190"/>
      <c r="I1" s="190"/>
      <c r="J1" s="190"/>
      <c r="K1" s="190"/>
      <c r="L1" s="190"/>
      <c r="M1" s="190"/>
      <c r="N1" s="190"/>
      <c r="O1" s="190"/>
      <c r="P1" s="190"/>
      <c r="Q1" s="190"/>
      <c r="R1" s="190"/>
      <c r="S1" s="190"/>
      <c r="T1" s="190"/>
      <c r="U1" s="190"/>
    </row>
    <row r="2" spans="1:21" ht="47.25" customHeight="1" x14ac:dyDescent="0.3">
      <c r="A2" s="8" t="s">
        <v>2180</v>
      </c>
      <c r="B2" s="8" t="s">
        <v>33</v>
      </c>
      <c r="C2" s="8" t="s">
        <v>34</v>
      </c>
      <c r="D2" s="8" t="s">
        <v>35</v>
      </c>
      <c r="E2" s="8" t="s">
        <v>36</v>
      </c>
      <c r="F2" s="8" t="s">
        <v>37</v>
      </c>
      <c r="G2" s="8" t="s">
        <v>38</v>
      </c>
      <c r="H2" s="38" t="s">
        <v>39</v>
      </c>
      <c r="I2" s="32" t="s">
        <v>40</v>
      </c>
      <c r="J2" s="8" t="s">
        <v>41</v>
      </c>
      <c r="K2" s="38" t="s">
        <v>42</v>
      </c>
      <c r="L2" s="8" t="s">
        <v>2181</v>
      </c>
      <c r="M2" s="38" t="s">
        <v>2182</v>
      </c>
      <c r="N2" s="8" t="s">
        <v>45</v>
      </c>
      <c r="O2" s="38" t="s">
        <v>46</v>
      </c>
      <c r="P2" s="8" t="s">
        <v>47</v>
      </c>
      <c r="Q2" s="123" t="s">
        <v>48</v>
      </c>
      <c r="R2" s="127" t="s">
        <v>2183</v>
      </c>
      <c r="S2" s="125" t="s">
        <v>2184</v>
      </c>
      <c r="T2" s="8" t="s">
        <v>49</v>
      </c>
      <c r="U2" s="42" t="s">
        <v>50</v>
      </c>
    </row>
    <row r="3" spans="1:21" x14ac:dyDescent="0.3">
      <c r="A3" s="1" t="s">
        <v>65</v>
      </c>
      <c r="B3" s="1" t="s">
        <v>88</v>
      </c>
      <c r="C3" s="12"/>
      <c r="D3" s="1"/>
      <c r="E3" s="1" t="s">
        <v>89</v>
      </c>
      <c r="F3" s="12" t="s">
        <v>90</v>
      </c>
      <c r="G3" s="1" t="s">
        <v>91</v>
      </c>
      <c r="H3" s="43"/>
      <c r="I3" s="33" t="s">
        <v>80</v>
      </c>
      <c r="J3" s="9">
        <v>46087</v>
      </c>
      <c r="K3" s="13">
        <v>0.45833333333333331</v>
      </c>
      <c r="L3" s="9"/>
      <c r="M3" s="13" t="s">
        <v>80</v>
      </c>
      <c r="N3" s="9"/>
      <c r="O3" s="13" t="s">
        <v>80</v>
      </c>
      <c r="P3" s="9"/>
      <c r="Q3" s="13" t="s">
        <v>80</v>
      </c>
      <c r="R3" s="43"/>
      <c r="S3" s="13"/>
      <c r="T3" s="9">
        <v>46087</v>
      </c>
      <c r="U3" s="13">
        <v>0.54166666666666663</v>
      </c>
    </row>
    <row r="4" spans="1:21" x14ac:dyDescent="0.3">
      <c r="A4" s="1" t="s">
        <v>140</v>
      </c>
      <c r="B4" s="1" t="s">
        <v>153</v>
      </c>
      <c r="C4" s="12" t="s">
        <v>80</v>
      </c>
      <c r="D4" s="1"/>
      <c r="E4" s="1" t="s">
        <v>154</v>
      </c>
      <c r="F4" s="12" t="s">
        <v>155</v>
      </c>
      <c r="G4" s="1" t="s">
        <v>91</v>
      </c>
      <c r="H4" s="43">
        <v>46065</v>
      </c>
      <c r="I4" s="33">
        <v>0.54166666666666663</v>
      </c>
      <c r="J4" s="9">
        <v>46071</v>
      </c>
      <c r="K4" s="13">
        <v>0.54166666666666663</v>
      </c>
      <c r="L4" s="9">
        <v>46073</v>
      </c>
      <c r="M4" s="13">
        <v>0.58333333333333337</v>
      </c>
      <c r="N4" s="9">
        <v>46073</v>
      </c>
      <c r="O4" s="13">
        <v>0.70833333333333337</v>
      </c>
      <c r="P4" s="9">
        <v>46073</v>
      </c>
      <c r="Q4" s="13">
        <v>0.58333333333333337</v>
      </c>
      <c r="R4" s="43"/>
      <c r="S4" s="13"/>
      <c r="T4" s="9">
        <v>46073</v>
      </c>
      <c r="U4" s="13">
        <v>0.73958333333333337</v>
      </c>
    </row>
    <row r="5" spans="1:21" x14ac:dyDescent="0.3">
      <c r="A5" s="1" t="s">
        <v>184</v>
      </c>
      <c r="B5" s="1" t="s">
        <v>199</v>
      </c>
      <c r="C5" s="12" t="s">
        <v>80</v>
      </c>
      <c r="D5" s="1"/>
      <c r="E5" s="1" t="s">
        <v>200</v>
      </c>
      <c r="F5" s="12" t="s">
        <v>201</v>
      </c>
      <c r="G5" s="1" t="s">
        <v>91</v>
      </c>
      <c r="H5" s="43">
        <v>46086</v>
      </c>
      <c r="I5" s="33">
        <v>0.41666666666666669</v>
      </c>
      <c r="J5" s="9">
        <v>46089</v>
      </c>
      <c r="K5" s="13">
        <v>0.41666666666666669</v>
      </c>
      <c r="L5" s="9">
        <v>46090</v>
      </c>
      <c r="M5" s="13">
        <v>0.625</v>
      </c>
      <c r="N5" s="9">
        <v>46090</v>
      </c>
      <c r="O5" s="13">
        <v>0.64583333333333337</v>
      </c>
      <c r="P5" s="9">
        <v>46090</v>
      </c>
      <c r="Q5" s="13">
        <v>0.625</v>
      </c>
      <c r="R5" s="43"/>
      <c r="S5" s="13"/>
      <c r="T5" s="9">
        <v>46090</v>
      </c>
      <c r="U5" s="13">
        <v>0.65625</v>
      </c>
    </row>
    <row r="6" spans="1:21" x14ac:dyDescent="0.3">
      <c r="A6" s="120" t="s">
        <v>207</v>
      </c>
      <c r="B6" s="1" t="s">
        <v>153</v>
      </c>
      <c r="C6" s="12" t="s">
        <v>80</v>
      </c>
      <c r="D6" s="1"/>
      <c r="E6" s="1" t="s">
        <v>209</v>
      </c>
      <c r="F6" s="12" t="s">
        <v>155</v>
      </c>
      <c r="G6" s="1" t="s">
        <v>91</v>
      </c>
      <c r="H6" s="43">
        <v>46065</v>
      </c>
      <c r="I6" s="33">
        <v>0.41666666666666669</v>
      </c>
      <c r="J6" s="9">
        <v>46071</v>
      </c>
      <c r="K6" s="13">
        <v>0.41666666666666669</v>
      </c>
      <c r="L6" s="9">
        <v>46079</v>
      </c>
      <c r="M6" s="13">
        <v>0.58333333333333337</v>
      </c>
      <c r="N6" s="9">
        <v>46079</v>
      </c>
      <c r="O6" s="13">
        <v>0.66666666666666663</v>
      </c>
      <c r="P6" s="9">
        <v>46079</v>
      </c>
      <c r="Q6" s="13">
        <v>0.58333333333333337</v>
      </c>
      <c r="R6" s="43"/>
      <c r="S6" s="13"/>
      <c r="T6" s="9">
        <v>46079</v>
      </c>
      <c r="U6" s="13">
        <v>0.6875</v>
      </c>
    </row>
    <row r="7" spans="1:21" x14ac:dyDescent="0.3">
      <c r="A7" s="1" t="s">
        <v>213</v>
      </c>
      <c r="B7" s="1" t="s">
        <v>225</v>
      </c>
      <c r="C7" s="10" t="s">
        <v>226</v>
      </c>
      <c r="D7" s="1" t="s">
        <v>159</v>
      </c>
      <c r="E7" s="1" t="s">
        <v>227</v>
      </c>
      <c r="F7" s="10" t="s">
        <v>201</v>
      </c>
      <c r="G7" s="1" t="s">
        <v>228</v>
      </c>
      <c r="H7" s="43" t="s">
        <v>80</v>
      </c>
      <c r="I7" s="33" t="s">
        <v>80</v>
      </c>
      <c r="J7" s="9">
        <v>46052</v>
      </c>
      <c r="K7" s="13">
        <v>0.4375</v>
      </c>
      <c r="L7" s="9">
        <v>46052</v>
      </c>
      <c r="M7" s="13">
        <v>0.66666666666666663</v>
      </c>
      <c r="N7" s="9">
        <v>46052</v>
      </c>
      <c r="O7" s="13">
        <v>0.72916666666666663</v>
      </c>
      <c r="P7" s="9">
        <v>46052</v>
      </c>
      <c r="Q7" s="41" t="s">
        <v>80</v>
      </c>
      <c r="R7" s="43"/>
      <c r="S7" s="41"/>
      <c r="T7" s="9">
        <v>46052</v>
      </c>
      <c r="U7" s="13">
        <v>0.73958333333333337</v>
      </c>
    </row>
    <row r="8" spans="1:21" x14ac:dyDescent="0.3">
      <c r="A8" s="1" t="s">
        <v>234</v>
      </c>
      <c r="B8" s="1" t="s">
        <v>225</v>
      </c>
      <c r="C8" s="10" t="s">
        <v>242</v>
      </c>
      <c r="D8" s="1" t="s">
        <v>159</v>
      </c>
      <c r="E8" s="1" t="s">
        <v>243</v>
      </c>
      <c r="F8" s="10" t="s">
        <v>244</v>
      </c>
      <c r="G8" s="1" t="s">
        <v>228</v>
      </c>
      <c r="H8" s="43" t="s">
        <v>80</v>
      </c>
      <c r="I8" s="33" t="s">
        <v>80</v>
      </c>
      <c r="J8" s="9">
        <v>46052</v>
      </c>
      <c r="K8" s="13">
        <v>0.41666666666666669</v>
      </c>
      <c r="L8" s="9">
        <v>46052</v>
      </c>
      <c r="M8" s="13">
        <v>0.66666666666666663</v>
      </c>
      <c r="N8" s="9">
        <v>46052</v>
      </c>
      <c r="O8" s="13">
        <v>0.70833333333333337</v>
      </c>
      <c r="P8" s="9">
        <v>46052</v>
      </c>
      <c r="Q8" s="41" t="s">
        <v>80</v>
      </c>
      <c r="R8" s="43"/>
      <c r="S8" s="41"/>
      <c r="T8" s="9">
        <v>46052</v>
      </c>
      <c r="U8" s="13">
        <v>0.71875</v>
      </c>
    </row>
    <row r="9" spans="1:21" x14ac:dyDescent="0.3">
      <c r="A9" s="1" t="s">
        <v>249</v>
      </c>
      <c r="B9" s="1" t="s">
        <v>225</v>
      </c>
      <c r="C9" s="10" t="s">
        <v>242</v>
      </c>
      <c r="D9" s="1" t="s">
        <v>159</v>
      </c>
      <c r="E9" s="1" t="s">
        <v>258</v>
      </c>
      <c r="F9" s="10" t="s">
        <v>244</v>
      </c>
      <c r="G9" s="1" t="s">
        <v>228</v>
      </c>
      <c r="H9" s="43" t="s">
        <v>80</v>
      </c>
      <c r="I9" s="33" t="s">
        <v>80</v>
      </c>
      <c r="J9" s="9">
        <v>46052</v>
      </c>
      <c r="K9" s="13">
        <v>0.39583333333333331</v>
      </c>
      <c r="L9" s="9">
        <v>46052</v>
      </c>
      <c r="M9" s="13">
        <v>0.66666666666666663</v>
      </c>
      <c r="N9" s="9">
        <v>46052</v>
      </c>
      <c r="O9" s="13">
        <v>0.6875</v>
      </c>
      <c r="P9" s="9">
        <v>46052</v>
      </c>
      <c r="Q9" s="41" t="s">
        <v>80</v>
      </c>
      <c r="R9" s="43"/>
      <c r="S9" s="41"/>
      <c r="T9" s="9">
        <v>46052</v>
      </c>
      <c r="U9" s="13">
        <v>0.69791666666666663</v>
      </c>
    </row>
    <row r="10" spans="1:21" x14ac:dyDescent="0.3">
      <c r="A10" s="1" t="s">
        <v>261</v>
      </c>
      <c r="B10" s="1" t="s">
        <v>225</v>
      </c>
      <c r="C10" s="30" t="s">
        <v>271</v>
      </c>
      <c r="D10" s="1" t="s">
        <v>159</v>
      </c>
      <c r="E10" s="1" t="s">
        <v>272</v>
      </c>
      <c r="F10" s="30" t="s">
        <v>155</v>
      </c>
      <c r="G10" s="1" t="s">
        <v>228</v>
      </c>
      <c r="H10" s="43" t="s">
        <v>80</v>
      </c>
      <c r="I10" s="33" t="s">
        <v>80</v>
      </c>
      <c r="J10" s="9">
        <v>46038</v>
      </c>
      <c r="K10" s="13">
        <v>0.70833333333333337</v>
      </c>
      <c r="L10" s="9">
        <v>46041</v>
      </c>
      <c r="M10" s="39">
        <v>0.39583333333333331</v>
      </c>
      <c r="N10" s="9">
        <v>46041</v>
      </c>
      <c r="O10" s="33">
        <v>0.41666666666666669</v>
      </c>
      <c r="P10" s="9">
        <v>46041</v>
      </c>
      <c r="Q10" s="13">
        <v>0.39583333333333331</v>
      </c>
      <c r="R10" s="43"/>
      <c r="S10" s="13"/>
      <c r="T10" s="9">
        <v>46041</v>
      </c>
      <c r="U10" s="13">
        <v>0.42708333333333331</v>
      </c>
    </row>
    <row r="11" spans="1:21" x14ac:dyDescent="0.3">
      <c r="A11" s="1" t="s">
        <v>316</v>
      </c>
      <c r="B11" s="1" t="s">
        <v>153</v>
      </c>
      <c r="C11" s="12" t="s">
        <v>80</v>
      </c>
      <c r="D11" s="1"/>
      <c r="E11" s="1" t="s">
        <v>327</v>
      </c>
      <c r="F11" s="29" t="s">
        <v>155</v>
      </c>
      <c r="G11" s="1" t="s">
        <v>91</v>
      </c>
      <c r="H11" s="43">
        <v>46066</v>
      </c>
      <c r="I11" s="33">
        <v>0.5</v>
      </c>
      <c r="J11" s="9">
        <v>46072</v>
      </c>
      <c r="K11" s="13">
        <v>0.41666666666666669</v>
      </c>
      <c r="L11" s="9">
        <v>46076</v>
      </c>
      <c r="M11" s="13">
        <v>0.58333333333333337</v>
      </c>
      <c r="N11" s="9">
        <v>46076</v>
      </c>
      <c r="O11" s="13">
        <v>0.69791666666666663</v>
      </c>
      <c r="P11" s="9">
        <v>46076</v>
      </c>
      <c r="Q11" s="13">
        <v>0.58333333333333337</v>
      </c>
      <c r="R11" s="43"/>
      <c r="S11" s="13"/>
      <c r="T11" s="9">
        <v>46076</v>
      </c>
      <c r="U11" s="13">
        <v>0.71875</v>
      </c>
    </row>
    <row r="12" spans="1:21" x14ac:dyDescent="0.3">
      <c r="A12" s="1" t="s">
        <v>331</v>
      </c>
      <c r="B12" s="1" t="s">
        <v>153</v>
      </c>
      <c r="C12" s="12" t="s">
        <v>80</v>
      </c>
      <c r="D12" s="1"/>
      <c r="E12" s="1" t="s">
        <v>341</v>
      </c>
      <c r="F12" s="12" t="s">
        <v>155</v>
      </c>
      <c r="G12" s="1" t="s">
        <v>91</v>
      </c>
      <c r="H12" s="43">
        <v>46066</v>
      </c>
      <c r="I12" s="33">
        <v>0.41666666666666669</v>
      </c>
      <c r="J12" s="9">
        <v>46071</v>
      </c>
      <c r="K12" s="13">
        <v>0.66666666666666663</v>
      </c>
      <c r="L12" s="9">
        <v>46073</v>
      </c>
      <c r="M12" s="13">
        <v>0.58333333333333337</v>
      </c>
      <c r="N12" s="9">
        <v>46073</v>
      </c>
      <c r="O12" s="13">
        <v>0.66666666666666663</v>
      </c>
      <c r="P12" s="9">
        <v>46073</v>
      </c>
      <c r="Q12" s="13">
        <v>0.58333333333333337</v>
      </c>
      <c r="R12" s="43"/>
      <c r="S12" s="13"/>
      <c r="T12" s="9">
        <v>46073</v>
      </c>
      <c r="U12" s="13">
        <v>0.6875</v>
      </c>
    </row>
    <row r="13" spans="1:21" x14ac:dyDescent="0.3">
      <c r="A13" s="1" t="s">
        <v>345</v>
      </c>
      <c r="B13" s="1" t="s">
        <v>353</v>
      </c>
      <c r="C13" s="12" t="s">
        <v>80</v>
      </c>
      <c r="D13" s="1"/>
      <c r="E13" s="1" t="s">
        <v>354</v>
      </c>
      <c r="F13" s="11" t="s">
        <v>155</v>
      </c>
      <c r="G13" s="1" t="s">
        <v>91</v>
      </c>
      <c r="H13" s="43">
        <v>46066</v>
      </c>
      <c r="I13" s="33">
        <v>0.41666666666666669</v>
      </c>
      <c r="J13" s="9">
        <v>46071</v>
      </c>
      <c r="K13" s="13">
        <v>0.41666666666666669</v>
      </c>
      <c r="L13" s="9">
        <v>46073</v>
      </c>
      <c r="M13" s="13">
        <v>0.58333333333333337</v>
      </c>
      <c r="N13" s="9">
        <v>46073</v>
      </c>
      <c r="O13" s="13">
        <v>0.70833333333333337</v>
      </c>
      <c r="P13" s="9">
        <v>46073</v>
      </c>
      <c r="Q13" s="13">
        <v>0.58333333333333337</v>
      </c>
      <c r="R13" s="43"/>
      <c r="S13" s="13"/>
      <c r="T13" s="9">
        <v>46073</v>
      </c>
      <c r="U13" s="13">
        <v>0.72916666666666663</v>
      </c>
    </row>
    <row r="14" spans="1:21" x14ac:dyDescent="0.3">
      <c r="A14" s="1" t="s">
        <v>395</v>
      </c>
      <c r="B14" s="1" t="s">
        <v>225</v>
      </c>
      <c r="C14" s="12"/>
      <c r="D14" s="1"/>
      <c r="E14" s="1" t="s">
        <v>403</v>
      </c>
      <c r="F14" s="12" t="s">
        <v>155</v>
      </c>
      <c r="G14" s="1" t="s">
        <v>91</v>
      </c>
      <c r="H14" s="43" t="s">
        <v>80</v>
      </c>
      <c r="I14" s="33" t="s">
        <v>80</v>
      </c>
      <c r="J14" s="9">
        <v>46080</v>
      </c>
      <c r="K14" s="13">
        <v>0.39583333333333331</v>
      </c>
      <c r="L14" s="9">
        <v>46080</v>
      </c>
      <c r="M14" s="13">
        <v>0.58333333333333337</v>
      </c>
      <c r="N14" s="9">
        <v>46080</v>
      </c>
      <c r="O14" s="13">
        <v>0.64583333333333337</v>
      </c>
      <c r="P14" s="9">
        <v>46080</v>
      </c>
      <c r="Q14" s="13">
        <v>0.58333333333333337</v>
      </c>
      <c r="R14" s="43"/>
      <c r="S14" s="13"/>
      <c r="T14" s="9">
        <v>46080</v>
      </c>
      <c r="U14" s="13">
        <v>0.65625</v>
      </c>
    </row>
    <row r="15" spans="1:21" x14ac:dyDescent="0.3">
      <c r="A15" s="1" t="s">
        <v>408</v>
      </c>
      <c r="B15" s="1" t="s">
        <v>199</v>
      </c>
      <c r="C15" s="12"/>
      <c r="D15" s="1"/>
      <c r="E15" s="1" t="s">
        <v>415</v>
      </c>
      <c r="F15" s="12" t="s">
        <v>155</v>
      </c>
      <c r="G15" s="1" t="s">
        <v>91</v>
      </c>
      <c r="H15" s="43">
        <v>46101</v>
      </c>
      <c r="I15" s="33">
        <v>0.41666666666666669</v>
      </c>
      <c r="J15" s="9">
        <v>46104</v>
      </c>
      <c r="K15" s="13">
        <v>0.41666666666666669</v>
      </c>
      <c r="L15" s="9">
        <v>46106</v>
      </c>
      <c r="M15" s="13">
        <v>0.58333333333333337</v>
      </c>
      <c r="N15" s="9">
        <v>46106</v>
      </c>
      <c r="O15" s="13">
        <v>0.66666666666666663</v>
      </c>
      <c r="P15" s="9">
        <v>46106</v>
      </c>
      <c r="Q15" s="13">
        <v>0.6875</v>
      </c>
      <c r="R15" s="43"/>
      <c r="S15" s="13"/>
      <c r="T15" s="9">
        <v>46106</v>
      </c>
      <c r="U15" s="13">
        <v>0.6875</v>
      </c>
    </row>
    <row r="16" spans="1:21" x14ac:dyDescent="0.3">
      <c r="A16" s="120" t="s">
        <v>420</v>
      </c>
      <c r="B16" s="1" t="s">
        <v>153</v>
      </c>
      <c r="C16" s="12" t="s">
        <v>80</v>
      </c>
      <c r="D16" s="1"/>
      <c r="E16" s="1" t="s">
        <v>421</v>
      </c>
      <c r="F16" s="12" t="s">
        <v>155</v>
      </c>
      <c r="G16" s="1" t="s">
        <v>91</v>
      </c>
      <c r="H16" s="43">
        <v>46073</v>
      </c>
      <c r="I16" s="33">
        <v>0.66666666666666663</v>
      </c>
      <c r="J16" s="9">
        <v>46073</v>
      </c>
      <c r="K16" s="13">
        <v>0.66666666666666663</v>
      </c>
      <c r="L16" s="9">
        <v>46078</v>
      </c>
      <c r="M16" s="13">
        <v>0.58333333333333337</v>
      </c>
      <c r="N16" s="9">
        <v>46078</v>
      </c>
      <c r="O16" s="13">
        <v>0.70833333333333337</v>
      </c>
      <c r="P16" s="9">
        <v>46078</v>
      </c>
      <c r="Q16" s="13">
        <v>0.58333333333333337</v>
      </c>
      <c r="R16" s="43"/>
      <c r="S16" s="13"/>
      <c r="T16" s="9">
        <v>46078</v>
      </c>
      <c r="U16" s="13">
        <v>0.72916666666666663</v>
      </c>
    </row>
    <row r="17" spans="1:21" x14ac:dyDescent="0.3">
      <c r="A17" s="1" t="s">
        <v>423</v>
      </c>
      <c r="B17" s="1" t="s">
        <v>153</v>
      </c>
      <c r="C17" s="12" t="s">
        <v>80</v>
      </c>
      <c r="D17" s="1"/>
      <c r="E17" s="1" t="s">
        <v>421</v>
      </c>
      <c r="F17" s="12" t="s">
        <v>155</v>
      </c>
      <c r="G17" s="1" t="s">
        <v>91</v>
      </c>
      <c r="H17" s="43">
        <v>46073</v>
      </c>
      <c r="I17" s="33">
        <v>0.66666666666666663</v>
      </c>
      <c r="J17" s="9">
        <v>46076</v>
      </c>
      <c r="K17" s="13">
        <v>0.66666666666666663</v>
      </c>
      <c r="L17" s="9">
        <v>46078</v>
      </c>
      <c r="M17" s="13">
        <v>0.58333333333333337</v>
      </c>
      <c r="N17" s="9">
        <v>46078</v>
      </c>
      <c r="O17" s="13">
        <v>0.70833333333333337</v>
      </c>
      <c r="P17" s="9">
        <v>46078</v>
      </c>
      <c r="Q17" s="13">
        <v>0.58333333333333337</v>
      </c>
      <c r="R17" s="43"/>
      <c r="S17" s="13"/>
      <c r="T17" s="9">
        <v>46078</v>
      </c>
      <c r="U17" s="13">
        <v>0.72916666666666663</v>
      </c>
    </row>
    <row r="18" spans="1:21" x14ac:dyDescent="0.3">
      <c r="A18" s="1" t="s">
        <v>433</v>
      </c>
      <c r="B18" s="1" t="s">
        <v>153</v>
      </c>
      <c r="C18" s="12" t="s">
        <v>80</v>
      </c>
      <c r="D18" s="1"/>
      <c r="E18" s="1" t="s">
        <v>441</v>
      </c>
      <c r="F18" s="12" t="s">
        <v>155</v>
      </c>
      <c r="G18" s="1" t="s">
        <v>91</v>
      </c>
      <c r="H18" s="43">
        <v>46073</v>
      </c>
      <c r="I18" s="33">
        <v>0.41666666666666669</v>
      </c>
      <c r="J18" s="9">
        <v>46076</v>
      </c>
      <c r="K18" s="13">
        <v>0.41666666666666669</v>
      </c>
      <c r="L18" s="9">
        <v>46078</v>
      </c>
      <c r="M18" s="13">
        <v>0.58333333333333337</v>
      </c>
      <c r="N18" s="9">
        <v>46078</v>
      </c>
      <c r="O18" s="13">
        <v>0.66666666666666663</v>
      </c>
      <c r="P18" s="9">
        <v>46078</v>
      </c>
      <c r="Q18" s="13">
        <v>0.58333333333333337</v>
      </c>
      <c r="R18" s="43"/>
      <c r="S18" s="13"/>
      <c r="T18" s="9">
        <v>46078</v>
      </c>
      <c r="U18" s="13">
        <v>0.67708333333333337</v>
      </c>
    </row>
    <row r="19" spans="1:21" x14ac:dyDescent="0.3">
      <c r="A19" s="1" t="s">
        <v>444</v>
      </c>
      <c r="B19" s="1" t="s">
        <v>153</v>
      </c>
      <c r="C19" s="12" t="s">
        <v>80</v>
      </c>
      <c r="D19" s="1"/>
      <c r="E19" s="1" t="s">
        <v>452</v>
      </c>
      <c r="F19" s="12" t="s">
        <v>155</v>
      </c>
      <c r="G19" s="1" t="s">
        <v>91</v>
      </c>
      <c r="H19" s="43">
        <v>46073</v>
      </c>
      <c r="I19" s="33">
        <v>0.5</v>
      </c>
      <c r="J19" s="9">
        <v>46076</v>
      </c>
      <c r="K19" s="13">
        <v>0.5</v>
      </c>
      <c r="L19" s="9">
        <v>46078</v>
      </c>
      <c r="M19" s="13">
        <v>0.58333333333333337</v>
      </c>
      <c r="N19" s="9">
        <v>46078</v>
      </c>
      <c r="O19" s="13">
        <v>0.6875</v>
      </c>
      <c r="P19" s="9">
        <v>46078</v>
      </c>
      <c r="Q19" s="13">
        <v>0.58333333333333337</v>
      </c>
      <c r="R19" s="43"/>
      <c r="S19" s="13"/>
      <c r="T19" s="9">
        <v>46078</v>
      </c>
      <c r="U19" s="13">
        <v>0.69791666666666663</v>
      </c>
    </row>
    <row r="20" spans="1:21" x14ac:dyDescent="0.3">
      <c r="A20" s="1" t="s">
        <v>459</v>
      </c>
      <c r="B20" s="1" t="s">
        <v>225</v>
      </c>
      <c r="C20" s="12"/>
      <c r="D20" s="1"/>
      <c r="E20" s="1" t="s">
        <v>466</v>
      </c>
      <c r="F20" s="12" t="s">
        <v>155</v>
      </c>
      <c r="G20" s="1" t="s">
        <v>91</v>
      </c>
      <c r="H20" s="43" t="s">
        <v>80</v>
      </c>
      <c r="I20" s="33" t="s">
        <v>221</v>
      </c>
      <c r="J20" s="9">
        <v>46073</v>
      </c>
      <c r="K20" s="13">
        <v>0.41666666666666669</v>
      </c>
      <c r="L20" s="9">
        <v>46076</v>
      </c>
      <c r="M20" s="13">
        <v>0.58333333333333337</v>
      </c>
      <c r="N20" s="9">
        <v>46076</v>
      </c>
      <c r="O20" s="13">
        <v>0.70833333333333337</v>
      </c>
      <c r="P20" s="9">
        <v>46076</v>
      </c>
      <c r="Q20" s="13">
        <v>0.58333333333333337</v>
      </c>
      <c r="R20" s="43"/>
      <c r="S20" s="13"/>
      <c r="T20" s="9">
        <v>46076</v>
      </c>
      <c r="U20" s="13">
        <v>0.71875</v>
      </c>
    </row>
    <row r="21" spans="1:21" x14ac:dyDescent="0.3">
      <c r="A21" s="1" t="s">
        <v>473</v>
      </c>
      <c r="B21" s="1" t="s">
        <v>225</v>
      </c>
      <c r="C21" s="12"/>
      <c r="D21" s="1"/>
      <c r="E21" s="1" t="s">
        <v>481</v>
      </c>
      <c r="F21" s="29" t="s">
        <v>155</v>
      </c>
      <c r="G21" s="1" t="s">
        <v>91</v>
      </c>
      <c r="H21" s="43" t="s">
        <v>80</v>
      </c>
      <c r="I21" s="33" t="s">
        <v>80</v>
      </c>
      <c r="J21" s="9">
        <v>46070</v>
      </c>
      <c r="K21" s="13">
        <v>0.41666666666666669</v>
      </c>
      <c r="L21" s="9">
        <v>46072</v>
      </c>
      <c r="M21" s="13">
        <v>0.64583333333333337</v>
      </c>
      <c r="N21" s="9">
        <v>46072</v>
      </c>
      <c r="O21" s="13">
        <v>0.66666666666666663</v>
      </c>
      <c r="P21" s="9">
        <v>46072</v>
      </c>
      <c r="Q21" s="13">
        <v>0.64583333333333337</v>
      </c>
      <c r="R21" s="43"/>
      <c r="S21" s="13"/>
      <c r="T21" s="9">
        <v>46072</v>
      </c>
      <c r="U21" s="13">
        <v>0.6875</v>
      </c>
    </row>
    <row r="22" spans="1:21" x14ac:dyDescent="0.3">
      <c r="A22" s="1" t="s">
        <v>498</v>
      </c>
      <c r="B22" s="1" t="s">
        <v>153</v>
      </c>
      <c r="C22" s="12" t="s">
        <v>80</v>
      </c>
      <c r="D22" s="1"/>
      <c r="E22" s="1" t="s">
        <v>507</v>
      </c>
      <c r="F22" s="12" t="s">
        <v>155</v>
      </c>
      <c r="G22" s="1" t="s">
        <v>91</v>
      </c>
      <c r="H22" s="43">
        <v>46076</v>
      </c>
      <c r="I22" s="33">
        <v>0.41666666666666669</v>
      </c>
      <c r="J22" s="9">
        <v>46079</v>
      </c>
      <c r="K22" s="13">
        <v>0.41666666666666669</v>
      </c>
      <c r="L22" s="9">
        <v>46080</v>
      </c>
      <c r="M22" s="13">
        <v>0.58333333333333337</v>
      </c>
      <c r="N22" s="9">
        <v>46080</v>
      </c>
      <c r="O22" s="13">
        <v>0.70833333333333337</v>
      </c>
      <c r="P22" s="9">
        <v>46080</v>
      </c>
      <c r="Q22" s="13">
        <v>0.58333333333333337</v>
      </c>
      <c r="R22" s="43"/>
      <c r="S22" s="13"/>
      <c r="T22" s="9">
        <v>46080</v>
      </c>
      <c r="U22" s="13">
        <v>0.72916666666666663</v>
      </c>
    </row>
    <row r="23" spans="1:21" x14ac:dyDescent="0.3">
      <c r="A23" s="1" t="s">
        <v>511</v>
      </c>
      <c r="B23" s="1" t="s">
        <v>225</v>
      </c>
      <c r="C23" s="12"/>
      <c r="D23" s="1"/>
      <c r="E23" s="1" t="s">
        <v>519</v>
      </c>
      <c r="F23" s="12" t="s">
        <v>155</v>
      </c>
      <c r="G23" s="1" t="s">
        <v>91</v>
      </c>
      <c r="H23" s="43" t="s">
        <v>80</v>
      </c>
      <c r="I23" s="33" t="s">
        <v>221</v>
      </c>
      <c r="J23" s="9">
        <v>46073</v>
      </c>
      <c r="K23" s="13">
        <v>0.45833333333333331</v>
      </c>
      <c r="L23" s="9">
        <v>46076</v>
      </c>
      <c r="M23" s="13">
        <v>0.58333333333333337</v>
      </c>
      <c r="N23" s="9">
        <v>46076</v>
      </c>
      <c r="O23" s="13">
        <v>0.72916666666666663</v>
      </c>
      <c r="P23" s="9">
        <v>46076</v>
      </c>
      <c r="Q23" s="13">
        <v>0.58333333333333337</v>
      </c>
      <c r="R23" s="43"/>
      <c r="S23" s="13"/>
      <c r="T23" s="9">
        <v>46076</v>
      </c>
      <c r="U23" s="13">
        <v>0.73958333333333337</v>
      </c>
    </row>
    <row r="24" spans="1:21" x14ac:dyDescent="0.3">
      <c r="A24" s="1" t="s">
        <v>522</v>
      </c>
      <c r="B24" s="1" t="s">
        <v>225</v>
      </c>
      <c r="C24" s="12"/>
      <c r="D24" s="1"/>
      <c r="E24" s="1" t="s">
        <v>528</v>
      </c>
      <c r="F24" s="29" t="s">
        <v>529</v>
      </c>
      <c r="G24" s="1" t="s">
        <v>91</v>
      </c>
      <c r="H24" s="43" t="s">
        <v>80</v>
      </c>
      <c r="I24" s="33" t="s">
        <v>80</v>
      </c>
      <c r="J24" s="9">
        <v>46076</v>
      </c>
      <c r="K24" s="13">
        <v>0.45833333333333331</v>
      </c>
      <c r="L24" s="9">
        <v>46077</v>
      </c>
      <c r="M24" s="13">
        <v>0.58333333333333337</v>
      </c>
      <c r="N24" s="9">
        <v>46077</v>
      </c>
      <c r="O24" s="13">
        <v>0.70833333333333337</v>
      </c>
      <c r="P24" s="9">
        <v>46076</v>
      </c>
      <c r="Q24" s="13">
        <v>0.71875</v>
      </c>
      <c r="R24" s="43"/>
      <c r="S24" s="13"/>
      <c r="T24" s="9">
        <v>46076</v>
      </c>
      <c r="U24" s="13">
        <v>0.71875</v>
      </c>
    </row>
    <row r="25" spans="1:21" x14ac:dyDescent="0.3">
      <c r="A25" s="1" t="s">
        <v>552</v>
      </c>
      <c r="B25" s="1" t="s">
        <v>225</v>
      </c>
      <c r="C25" s="12"/>
      <c r="D25" s="1"/>
      <c r="E25" s="1" t="s">
        <v>562</v>
      </c>
      <c r="F25" s="12" t="s">
        <v>563</v>
      </c>
      <c r="G25" s="1" t="s">
        <v>91</v>
      </c>
      <c r="H25" s="43" t="s">
        <v>80</v>
      </c>
      <c r="I25" s="33" t="s">
        <v>80</v>
      </c>
      <c r="J25" s="9">
        <v>46076</v>
      </c>
      <c r="K25" s="13">
        <v>0.5</v>
      </c>
      <c r="L25" s="9">
        <v>46077</v>
      </c>
      <c r="M25" s="13">
        <v>0.58333333333333337</v>
      </c>
      <c r="N25" s="9">
        <v>46077</v>
      </c>
      <c r="O25" s="13">
        <v>0.72916666666666663</v>
      </c>
      <c r="P25" s="9">
        <v>46077</v>
      </c>
      <c r="Q25" s="13">
        <v>0.73958333333333337</v>
      </c>
      <c r="R25" s="43"/>
      <c r="S25" s="13"/>
      <c r="T25" s="9">
        <v>46077</v>
      </c>
      <c r="U25" s="13">
        <v>0.73958333333333337</v>
      </c>
    </row>
    <row r="26" spans="1:21" x14ac:dyDescent="0.3">
      <c r="A26" s="1" t="s">
        <v>669</v>
      </c>
      <c r="B26" s="1" t="s">
        <v>153</v>
      </c>
      <c r="C26" s="12"/>
      <c r="D26" s="1"/>
      <c r="E26" s="1" t="s">
        <v>677</v>
      </c>
      <c r="F26" s="12" t="s">
        <v>155</v>
      </c>
      <c r="G26" s="1" t="s">
        <v>678</v>
      </c>
      <c r="H26" s="43">
        <v>46105</v>
      </c>
      <c r="I26" s="33">
        <v>0.41666666666666669</v>
      </c>
      <c r="J26" s="9">
        <v>46108</v>
      </c>
      <c r="K26" s="13">
        <v>0.41666666666666669</v>
      </c>
      <c r="L26" s="9">
        <v>46112</v>
      </c>
      <c r="M26" s="13">
        <v>0.5</v>
      </c>
      <c r="N26" s="9">
        <v>46112</v>
      </c>
      <c r="O26" s="13">
        <v>0.54166666666666663</v>
      </c>
      <c r="P26" s="9">
        <v>46112</v>
      </c>
      <c r="Q26" s="13">
        <v>0.51388888888888884</v>
      </c>
      <c r="R26" s="43"/>
      <c r="S26" s="13"/>
      <c r="T26" s="9">
        <v>46112</v>
      </c>
      <c r="U26" s="13">
        <v>0.5625</v>
      </c>
    </row>
    <row r="27" spans="1:21" x14ac:dyDescent="0.3">
      <c r="A27" s="1" t="s">
        <v>720</v>
      </c>
      <c r="B27" s="1" t="s">
        <v>225</v>
      </c>
      <c r="C27" s="12"/>
      <c r="D27" s="1"/>
      <c r="E27" s="1" t="s">
        <v>727</v>
      </c>
      <c r="F27" s="12" t="s">
        <v>155</v>
      </c>
      <c r="G27" s="1" t="s">
        <v>91</v>
      </c>
      <c r="H27" s="43" t="s">
        <v>80</v>
      </c>
      <c r="I27" s="33" t="s">
        <v>80</v>
      </c>
      <c r="J27" s="9">
        <v>46105</v>
      </c>
      <c r="K27" s="13">
        <v>0.41666666666666669</v>
      </c>
      <c r="L27" s="9">
        <v>46106</v>
      </c>
      <c r="M27" s="13">
        <v>0.58333333333333337</v>
      </c>
      <c r="N27" s="9">
        <v>46106</v>
      </c>
      <c r="O27" s="13">
        <v>0.70833333333333337</v>
      </c>
      <c r="P27" s="9">
        <v>46106</v>
      </c>
      <c r="Q27" s="13">
        <v>0.72916666666666663</v>
      </c>
      <c r="R27" s="43"/>
      <c r="S27" s="13"/>
      <c r="T27" s="9">
        <v>46106</v>
      </c>
      <c r="U27" s="13">
        <v>0.72916666666666663</v>
      </c>
    </row>
    <row r="28" spans="1:21" x14ac:dyDescent="0.3">
      <c r="A28" s="1" t="s">
        <v>847</v>
      </c>
      <c r="B28" s="1" t="s">
        <v>153</v>
      </c>
      <c r="C28" s="12"/>
      <c r="D28" s="1"/>
      <c r="E28" s="1" t="s">
        <v>856</v>
      </c>
      <c r="F28" s="12" t="s">
        <v>155</v>
      </c>
      <c r="G28" s="1" t="s">
        <v>678</v>
      </c>
      <c r="H28" s="43">
        <v>46118</v>
      </c>
      <c r="I28" s="33">
        <v>0.5</v>
      </c>
      <c r="J28" s="9">
        <v>46121</v>
      </c>
      <c r="K28" s="13">
        <v>0.5</v>
      </c>
      <c r="L28" s="9">
        <v>46128</v>
      </c>
      <c r="M28" s="13">
        <v>0.58333333333333337</v>
      </c>
      <c r="N28" s="9">
        <v>46128</v>
      </c>
      <c r="O28" s="13">
        <v>0.70833333333333337</v>
      </c>
      <c r="P28" s="9">
        <v>46128</v>
      </c>
      <c r="Q28" s="13">
        <v>0.60416666666666663</v>
      </c>
      <c r="R28" s="43"/>
      <c r="S28" s="13"/>
      <c r="T28" s="9">
        <v>46128</v>
      </c>
      <c r="U28" s="13">
        <v>0.72916666666666663</v>
      </c>
    </row>
    <row r="29" spans="1:21" x14ac:dyDescent="0.3">
      <c r="A29" s="1" t="s">
        <v>893</v>
      </c>
      <c r="B29" s="1" t="s">
        <v>153</v>
      </c>
      <c r="C29" s="12"/>
      <c r="D29" s="1"/>
      <c r="E29" s="1" t="s">
        <v>902</v>
      </c>
      <c r="F29" s="12" t="s">
        <v>155</v>
      </c>
      <c r="G29" s="1" t="s">
        <v>678</v>
      </c>
      <c r="H29" s="43">
        <v>46122</v>
      </c>
      <c r="I29" s="33">
        <v>0.41666666666666669</v>
      </c>
      <c r="J29" s="9">
        <v>46125</v>
      </c>
      <c r="K29" s="13">
        <v>0.41666666666666669</v>
      </c>
      <c r="L29" s="9">
        <v>46127</v>
      </c>
      <c r="M29" s="13">
        <v>0.58333333333333337</v>
      </c>
      <c r="N29" s="9">
        <v>46127</v>
      </c>
      <c r="O29" s="13">
        <v>0.66666666666666663</v>
      </c>
      <c r="P29" s="9">
        <v>46127</v>
      </c>
      <c r="Q29" s="13">
        <v>0.59375</v>
      </c>
      <c r="R29" s="43"/>
      <c r="S29" s="13"/>
      <c r="T29" s="9">
        <v>46127</v>
      </c>
      <c r="U29" s="13">
        <v>0.6875</v>
      </c>
    </row>
    <row r="30" spans="1:21" x14ac:dyDescent="0.3">
      <c r="A30" s="1" t="s">
        <v>906</v>
      </c>
      <c r="B30" s="1" t="s">
        <v>153</v>
      </c>
      <c r="C30" s="12"/>
      <c r="D30" s="1"/>
      <c r="E30" s="1" t="s">
        <v>914</v>
      </c>
      <c r="F30" s="12" t="s">
        <v>155</v>
      </c>
      <c r="G30" s="1" t="s">
        <v>678</v>
      </c>
      <c r="H30" s="43">
        <v>46118</v>
      </c>
      <c r="I30" s="33">
        <v>0.41666666666666669</v>
      </c>
      <c r="J30" s="9">
        <v>46121</v>
      </c>
      <c r="K30" s="13">
        <v>0.41666666666666669</v>
      </c>
      <c r="L30" s="9">
        <v>46128</v>
      </c>
      <c r="M30" s="13">
        <v>0.58333333333333337</v>
      </c>
      <c r="N30" s="9">
        <v>46128</v>
      </c>
      <c r="O30" s="13">
        <v>0.66666666666666663</v>
      </c>
      <c r="P30" s="9">
        <v>46128</v>
      </c>
      <c r="Q30" s="13">
        <v>0.59375</v>
      </c>
      <c r="R30" s="43"/>
      <c r="S30" s="13"/>
      <c r="T30" s="9">
        <v>46128</v>
      </c>
      <c r="U30" s="13">
        <v>0.6875</v>
      </c>
    </row>
    <row r="31" spans="1:21" x14ac:dyDescent="0.3">
      <c r="A31" s="120" t="s">
        <v>961</v>
      </c>
      <c r="B31" s="1" t="s">
        <v>153</v>
      </c>
      <c r="C31" s="12"/>
      <c r="D31" s="1"/>
      <c r="E31" s="1" t="s">
        <v>965</v>
      </c>
      <c r="F31" s="12" t="s">
        <v>155</v>
      </c>
      <c r="G31" s="1" t="s">
        <v>678</v>
      </c>
      <c r="H31" s="43">
        <v>46107</v>
      </c>
      <c r="I31" s="33">
        <v>0.58333333333333337</v>
      </c>
      <c r="J31" s="9">
        <v>46110</v>
      </c>
      <c r="K31" s="13">
        <v>0.58333333333333337</v>
      </c>
      <c r="L31" s="9">
        <v>46112</v>
      </c>
      <c r="M31" s="13">
        <v>0.5</v>
      </c>
      <c r="N31" s="9">
        <v>46112</v>
      </c>
      <c r="O31" s="13">
        <v>0.66666666666666663</v>
      </c>
      <c r="P31" s="9">
        <v>46112</v>
      </c>
      <c r="Q31" s="13">
        <v>0.51388888888888884</v>
      </c>
      <c r="R31" s="43"/>
      <c r="S31" s="13"/>
      <c r="T31" s="9">
        <v>46112</v>
      </c>
      <c r="U31" s="13">
        <v>0.6875</v>
      </c>
    </row>
    <row r="32" spans="1:21" x14ac:dyDescent="0.3">
      <c r="A32" s="120" t="s">
        <v>975</v>
      </c>
      <c r="B32" s="1" t="s">
        <v>153</v>
      </c>
      <c r="C32" s="12"/>
      <c r="D32" s="1"/>
      <c r="E32" s="1" t="s">
        <v>965</v>
      </c>
      <c r="F32" s="12" t="s">
        <v>155</v>
      </c>
      <c r="G32" s="1" t="s">
        <v>678</v>
      </c>
      <c r="H32" s="43">
        <v>46107</v>
      </c>
      <c r="I32" s="33">
        <v>0.58333333333333337</v>
      </c>
      <c r="J32" s="9">
        <v>46110</v>
      </c>
      <c r="K32" s="13">
        <v>0.58333333333333337</v>
      </c>
      <c r="L32" s="9">
        <v>46112</v>
      </c>
      <c r="M32" s="13">
        <v>0.5</v>
      </c>
      <c r="N32" s="9">
        <v>46112</v>
      </c>
      <c r="O32" s="13">
        <v>0.66666666666666663</v>
      </c>
      <c r="P32" s="9">
        <v>46112</v>
      </c>
      <c r="Q32" s="13">
        <v>0.51388888888888884</v>
      </c>
      <c r="R32" s="43"/>
      <c r="S32" s="13"/>
      <c r="T32" s="9">
        <v>46112</v>
      </c>
      <c r="U32" s="13">
        <v>0.6875</v>
      </c>
    </row>
    <row r="33" spans="1:21" x14ac:dyDescent="0.3">
      <c r="A33" s="1" t="s">
        <v>946</v>
      </c>
      <c r="B33" s="1" t="s">
        <v>153</v>
      </c>
      <c r="C33" s="12"/>
      <c r="D33" s="1"/>
      <c r="E33" s="1" t="s">
        <v>957</v>
      </c>
      <c r="F33" s="12" t="s">
        <v>155</v>
      </c>
      <c r="G33" s="1" t="s">
        <v>678</v>
      </c>
      <c r="H33" s="43">
        <v>46117</v>
      </c>
      <c r="I33" s="33">
        <v>0.58333333333333337</v>
      </c>
      <c r="J33" s="9">
        <v>46120</v>
      </c>
      <c r="K33" s="13">
        <v>0.58333333333333337</v>
      </c>
      <c r="L33" s="9">
        <v>46121</v>
      </c>
      <c r="M33" s="13">
        <v>0.58333333333333337</v>
      </c>
      <c r="N33" s="9">
        <v>46121</v>
      </c>
      <c r="O33" s="13">
        <v>0.66666666666666663</v>
      </c>
      <c r="P33" s="9">
        <v>46121</v>
      </c>
      <c r="Q33" s="13">
        <v>0.59722222222222221</v>
      </c>
      <c r="R33" s="43"/>
      <c r="S33" s="13"/>
      <c r="T33" s="9">
        <v>46121</v>
      </c>
      <c r="U33" s="13">
        <v>0.6875</v>
      </c>
    </row>
    <row r="34" spans="1:21" x14ac:dyDescent="0.3">
      <c r="A34" s="1" t="s">
        <v>967</v>
      </c>
      <c r="B34" s="1" t="s">
        <v>153</v>
      </c>
      <c r="C34" s="12"/>
      <c r="D34" s="1"/>
      <c r="E34" s="1" t="s">
        <v>957</v>
      </c>
      <c r="F34" s="12" t="s">
        <v>155</v>
      </c>
      <c r="G34" s="1" t="s">
        <v>678</v>
      </c>
      <c r="H34" s="43">
        <v>46117</v>
      </c>
      <c r="I34" s="33">
        <v>0.58333333333333337</v>
      </c>
      <c r="J34" s="9">
        <v>46120</v>
      </c>
      <c r="K34" s="13">
        <v>0.58333333333333337</v>
      </c>
      <c r="L34" s="9">
        <v>46121</v>
      </c>
      <c r="M34" s="13">
        <v>0.58333333333333337</v>
      </c>
      <c r="N34" s="9">
        <v>46121</v>
      </c>
      <c r="O34" s="13">
        <v>0.66666666666666663</v>
      </c>
      <c r="P34" s="9">
        <v>46121</v>
      </c>
      <c r="Q34" s="13">
        <v>0.59722222222222221</v>
      </c>
      <c r="R34" s="43"/>
      <c r="S34" s="13"/>
      <c r="T34" s="9">
        <v>46121</v>
      </c>
      <c r="U34" s="13">
        <v>0.6875</v>
      </c>
    </row>
    <row r="35" spans="1:21" x14ac:dyDescent="0.3">
      <c r="A35" s="120" t="s">
        <v>992</v>
      </c>
      <c r="B35" s="1" t="s">
        <v>153</v>
      </c>
      <c r="C35" s="12"/>
      <c r="D35" s="1"/>
      <c r="E35" s="1" t="s">
        <v>999</v>
      </c>
      <c r="F35" s="12" t="s">
        <v>155</v>
      </c>
      <c r="G35" s="1" t="s">
        <v>678</v>
      </c>
      <c r="H35" s="43">
        <v>46107</v>
      </c>
      <c r="I35" s="33">
        <v>0.5</v>
      </c>
      <c r="J35" s="9">
        <v>46110</v>
      </c>
      <c r="K35" s="13">
        <v>0.5</v>
      </c>
      <c r="L35" s="9">
        <v>46112</v>
      </c>
      <c r="M35" s="13">
        <v>0.5</v>
      </c>
      <c r="N35" s="9">
        <v>46112</v>
      </c>
      <c r="O35" s="13">
        <v>0.58333333333333337</v>
      </c>
      <c r="P35" s="9">
        <v>46112</v>
      </c>
      <c r="Q35" s="13">
        <v>0.51388888888888884</v>
      </c>
      <c r="R35" s="43"/>
      <c r="S35" s="13"/>
      <c r="T35" s="9">
        <v>46112</v>
      </c>
      <c r="U35" s="13">
        <v>0.60416666666666663</v>
      </c>
    </row>
    <row r="36" spans="1:21" x14ac:dyDescent="0.3">
      <c r="A36" s="120" t="s">
        <v>1010</v>
      </c>
      <c r="B36" s="1" t="s">
        <v>153</v>
      </c>
      <c r="C36" s="12"/>
      <c r="D36" s="1"/>
      <c r="E36" s="1" t="s">
        <v>999</v>
      </c>
      <c r="F36" s="12" t="s">
        <v>155</v>
      </c>
      <c r="G36" s="1" t="s">
        <v>678</v>
      </c>
      <c r="H36" s="43">
        <v>46107</v>
      </c>
      <c r="I36" s="33">
        <v>0.5</v>
      </c>
      <c r="J36" s="9">
        <v>46110</v>
      </c>
      <c r="K36" s="13">
        <v>0.5</v>
      </c>
      <c r="L36" s="9">
        <v>46112</v>
      </c>
      <c r="M36" s="13">
        <v>0.5</v>
      </c>
      <c r="N36" s="9">
        <v>46112</v>
      </c>
      <c r="O36" s="13">
        <v>0.58333333333333337</v>
      </c>
      <c r="P36" s="9">
        <v>46112</v>
      </c>
      <c r="Q36" s="13">
        <v>0.51388888888888884</v>
      </c>
      <c r="R36" s="43"/>
      <c r="S36" s="13"/>
      <c r="T36" s="9">
        <v>46112</v>
      </c>
      <c r="U36" s="13">
        <v>0.60416666666666663</v>
      </c>
    </row>
    <row r="37" spans="1:21" x14ac:dyDescent="0.3">
      <c r="A37" s="1" t="s">
        <v>979</v>
      </c>
      <c r="B37" s="1" t="s">
        <v>153</v>
      </c>
      <c r="C37" s="12"/>
      <c r="D37" s="1"/>
      <c r="E37" s="1" t="s">
        <v>988</v>
      </c>
      <c r="F37" s="12" t="s">
        <v>155</v>
      </c>
      <c r="G37" s="1" t="s">
        <v>678</v>
      </c>
      <c r="H37" s="43">
        <v>46117</v>
      </c>
      <c r="I37" s="33">
        <v>0.5</v>
      </c>
      <c r="J37" s="9">
        <v>46120</v>
      </c>
      <c r="K37" s="13">
        <v>0.5</v>
      </c>
      <c r="L37" s="9">
        <v>46121</v>
      </c>
      <c r="M37" s="13">
        <v>0.58333333333333337</v>
      </c>
      <c r="N37" s="9">
        <v>46121</v>
      </c>
      <c r="O37" s="13">
        <v>0.625</v>
      </c>
      <c r="P37" s="9">
        <v>46121</v>
      </c>
      <c r="Q37" s="13">
        <v>0.59375</v>
      </c>
      <c r="R37" s="43"/>
      <c r="S37" s="13"/>
      <c r="T37" s="9">
        <v>46121</v>
      </c>
      <c r="U37" s="13">
        <v>0.64583333333333337</v>
      </c>
    </row>
    <row r="38" spans="1:21" x14ac:dyDescent="0.3">
      <c r="A38" s="1" t="s">
        <v>1000</v>
      </c>
      <c r="B38" s="1" t="s">
        <v>153</v>
      </c>
      <c r="C38" s="12"/>
      <c r="D38" s="1"/>
      <c r="E38" s="1" t="s">
        <v>988</v>
      </c>
      <c r="F38" s="12" t="s">
        <v>155</v>
      </c>
      <c r="G38" s="1" t="s">
        <v>678</v>
      </c>
      <c r="H38" s="43">
        <v>46117</v>
      </c>
      <c r="I38" s="33">
        <v>0.5</v>
      </c>
      <c r="J38" s="9">
        <v>46120</v>
      </c>
      <c r="K38" s="13">
        <v>0.5</v>
      </c>
      <c r="L38" s="9">
        <v>46121</v>
      </c>
      <c r="M38" s="13">
        <v>0.58333333333333337</v>
      </c>
      <c r="N38" s="9">
        <v>46121</v>
      </c>
      <c r="O38" s="13">
        <v>0.625</v>
      </c>
      <c r="P38" s="9">
        <v>46121</v>
      </c>
      <c r="Q38" s="13">
        <v>0.59375</v>
      </c>
      <c r="R38" s="43"/>
      <c r="S38" s="13"/>
      <c r="T38" s="9">
        <v>46121</v>
      </c>
      <c r="U38" s="13">
        <v>0.64583333333333337</v>
      </c>
    </row>
    <row r="39" spans="1:21" x14ac:dyDescent="0.3">
      <c r="A39" s="1" t="s">
        <v>1015</v>
      </c>
      <c r="B39" s="1" t="s">
        <v>199</v>
      </c>
      <c r="C39" s="12"/>
      <c r="D39" s="1"/>
      <c r="E39" s="1" t="s">
        <v>1021</v>
      </c>
      <c r="F39" s="12" t="s">
        <v>155</v>
      </c>
      <c r="G39" s="1" t="s">
        <v>228</v>
      </c>
      <c r="H39" s="43">
        <v>46117</v>
      </c>
      <c r="I39" s="33">
        <v>0.41666666666666669</v>
      </c>
      <c r="J39" s="9">
        <v>46120</v>
      </c>
      <c r="K39" s="13">
        <v>0.41666666666666669</v>
      </c>
      <c r="L39" s="9">
        <v>46121</v>
      </c>
      <c r="M39" s="13">
        <v>0.58333333333333337</v>
      </c>
      <c r="N39" s="9">
        <v>46121</v>
      </c>
      <c r="O39" s="13">
        <v>0.70833333333333337</v>
      </c>
      <c r="P39" s="9">
        <v>46121</v>
      </c>
      <c r="Q39" s="13">
        <v>0.59375</v>
      </c>
      <c r="R39" s="43"/>
      <c r="S39" s="13"/>
      <c r="T39" s="9">
        <v>46121</v>
      </c>
      <c r="U39" s="13">
        <v>0.72916666666666663</v>
      </c>
    </row>
    <row r="40" spans="1:21" x14ac:dyDescent="0.3">
      <c r="A40" s="120" t="s">
        <v>2185</v>
      </c>
      <c r="B40" s="1" t="s">
        <v>153</v>
      </c>
      <c r="C40" s="12"/>
      <c r="D40" s="1"/>
      <c r="E40" s="1" t="s">
        <v>2186</v>
      </c>
      <c r="F40" s="12" t="s">
        <v>155</v>
      </c>
      <c r="G40" s="1" t="s">
        <v>678</v>
      </c>
      <c r="H40" s="43">
        <v>46107</v>
      </c>
      <c r="I40" s="33">
        <v>0.66666666666666663</v>
      </c>
      <c r="J40" s="9">
        <v>46110</v>
      </c>
      <c r="K40" s="13">
        <v>0.66666666666666663</v>
      </c>
      <c r="L40" s="9">
        <v>46112</v>
      </c>
      <c r="M40" s="13">
        <v>0.5</v>
      </c>
      <c r="N40" s="9">
        <v>46112</v>
      </c>
      <c r="O40" s="13">
        <v>0.70833333333333337</v>
      </c>
      <c r="P40" s="9">
        <v>46112</v>
      </c>
      <c r="Q40" s="13">
        <v>0.52083333333333337</v>
      </c>
      <c r="R40" s="43"/>
      <c r="S40" s="13"/>
      <c r="T40" s="9">
        <v>46112</v>
      </c>
      <c r="U40" s="13">
        <v>0.72916666666666663</v>
      </c>
    </row>
    <row r="41" spans="1:21" x14ac:dyDescent="0.3">
      <c r="A41" s="1" t="s">
        <v>1069</v>
      </c>
      <c r="B41" s="1" t="s">
        <v>153</v>
      </c>
      <c r="C41" s="12"/>
      <c r="D41" s="1"/>
      <c r="E41" s="1" t="s">
        <v>1076</v>
      </c>
      <c r="F41" s="29" t="s">
        <v>155</v>
      </c>
      <c r="G41" s="1" t="s">
        <v>91</v>
      </c>
      <c r="H41" s="43">
        <v>46107</v>
      </c>
      <c r="I41" s="33">
        <v>0.41666666666666669</v>
      </c>
      <c r="J41" s="9">
        <v>46110</v>
      </c>
      <c r="K41" s="13">
        <v>0.41666666666666669</v>
      </c>
      <c r="L41" s="9">
        <v>46111</v>
      </c>
      <c r="M41" s="13">
        <v>0.58333333333333337</v>
      </c>
      <c r="N41" s="9">
        <v>46111</v>
      </c>
      <c r="O41" s="13">
        <v>0.70833333333333337</v>
      </c>
      <c r="P41" s="9">
        <v>46111</v>
      </c>
      <c r="Q41" s="13">
        <v>0.72916666666666663</v>
      </c>
      <c r="R41" s="43"/>
      <c r="S41" s="13"/>
      <c r="T41" s="9">
        <v>46111</v>
      </c>
      <c r="U41" s="13">
        <v>0.72916666666666663</v>
      </c>
    </row>
    <row r="42" spans="1:21" x14ac:dyDescent="0.3">
      <c r="A42" s="1" t="s">
        <v>1091</v>
      </c>
      <c r="B42" s="1" t="s">
        <v>153</v>
      </c>
      <c r="C42" s="12"/>
      <c r="D42" s="1"/>
      <c r="E42" s="1" t="s">
        <v>1099</v>
      </c>
      <c r="F42" s="12" t="s">
        <v>155</v>
      </c>
      <c r="G42" s="1" t="s">
        <v>91</v>
      </c>
      <c r="H42" s="43">
        <v>46108</v>
      </c>
      <c r="I42" s="33">
        <v>0.41666666666666669</v>
      </c>
      <c r="J42" s="9">
        <v>46111</v>
      </c>
      <c r="K42" s="13">
        <v>0.41666666666666669</v>
      </c>
      <c r="L42" s="9">
        <v>46112</v>
      </c>
      <c r="M42" s="13">
        <v>0.58333333333333337</v>
      </c>
      <c r="N42" s="9">
        <v>46112</v>
      </c>
      <c r="O42" s="13">
        <v>0.70833333333333337</v>
      </c>
      <c r="P42" s="9">
        <v>46112</v>
      </c>
      <c r="Q42" s="13">
        <v>0.72916666666666663</v>
      </c>
      <c r="R42" s="43"/>
      <c r="S42" s="13"/>
      <c r="T42" s="9">
        <v>46112</v>
      </c>
      <c r="U42" s="13">
        <v>0.72916666666666663</v>
      </c>
    </row>
    <row r="43" spans="1:21" x14ac:dyDescent="0.3">
      <c r="A43" s="1" t="s">
        <v>1141</v>
      </c>
      <c r="B43" s="1" t="s">
        <v>153</v>
      </c>
      <c r="C43" s="12"/>
      <c r="D43" s="1"/>
      <c r="E43" s="1" t="s">
        <v>914</v>
      </c>
      <c r="F43" s="12" t="s">
        <v>155</v>
      </c>
      <c r="G43" s="1" t="s">
        <v>678</v>
      </c>
      <c r="H43" s="43">
        <v>46118</v>
      </c>
      <c r="I43" s="33">
        <v>0.41666666666666669</v>
      </c>
      <c r="J43" s="9">
        <v>46121</v>
      </c>
      <c r="K43" s="13">
        <v>0.41666666666666669</v>
      </c>
      <c r="L43" s="9">
        <v>46128</v>
      </c>
      <c r="M43" s="13">
        <v>0.58333333333333337</v>
      </c>
      <c r="N43" s="9">
        <v>46128</v>
      </c>
      <c r="O43" s="13">
        <v>0.66666666666666663</v>
      </c>
      <c r="P43" s="9">
        <v>46128</v>
      </c>
      <c r="Q43" s="13">
        <v>0.58680555555555558</v>
      </c>
      <c r="R43" s="43"/>
      <c r="S43" s="13"/>
      <c r="T43" s="9">
        <v>46128</v>
      </c>
      <c r="U43" s="13">
        <v>0.6875</v>
      </c>
    </row>
    <row r="44" spans="1:21" x14ac:dyDescent="0.3">
      <c r="A44" s="1" t="s">
        <v>96</v>
      </c>
      <c r="B44" s="1" t="s">
        <v>108</v>
      </c>
      <c r="C44" s="12"/>
      <c r="D44" s="1"/>
      <c r="E44" s="1" t="s">
        <v>109</v>
      </c>
      <c r="F44" s="29" t="s">
        <v>110</v>
      </c>
      <c r="G44" s="1" t="s">
        <v>91</v>
      </c>
      <c r="H44" s="43"/>
      <c r="I44" s="33" t="s">
        <v>80</v>
      </c>
      <c r="J44" s="9">
        <v>46128</v>
      </c>
      <c r="K44" s="13">
        <v>0.41666666666666669</v>
      </c>
      <c r="L44" s="9"/>
      <c r="M44" s="13" t="s">
        <v>80</v>
      </c>
      <c r="N44" s="9"/>
      <c r="O44" s="13" t="s">
        <v>80</v>
      </c>
      <c r="P44" s="9"/>
      <c r="Q44" s="13" t="s">
        <v>80</v>
      </c>
      <c r="R44" s="43">
        <v>46119</v>
      </c>
      <c r="S44" s="13">
        <v>0.5</v>
      </c>
      <c r="T44" s="9">
        <v>46129</v>
      </c>
      <c r="U44" s="13">
        <v>0.70833333333333337</v>
      </c>
    </row>
    <row r="45" spans="1:21" x14ac:dyDescent="0.3">
      <c r="A45" s="1" t="s">
        <v>1199</v>
      </c>
      <c r="B45" s="1" t="s">
        <v>225</v>
      </c>
      <c r="C45" s="12"/>
      <c r="D45" s="1"/>
      <c r="E45" s="1" t="s">
        <v>1207</v>
      </c>
      <c r="F45" s="173" t="s">
        <v>155</v>
      </c>
      <c r="G45" s="1" t="s">
        <v>1208</v>
      </c>
      <c r="H45" s="43"/>
      <c r="I45" s="33" t="s">
        <v>80</v>
      </c>
      <c r="J45" s="9">
        <v>46132</v>
      </c>
      <c r="K45" s="13">
        <v>0.41666666666666669</v>
      </c>
      <c r="L45" s="9">
        <v>46133</v>
      </c>
      <c r="M45" s="13">
        <v>0.66666666666666663</v>
      </c>
      <c r="N45" s="9">
        <v>46133</v>
      </c>
      <c r="O45" s="13">
        <v>0.70833333333333337</v>
      </c>
      <c r="P45" s="9">
        <v>46133</v>
      </c>
      <c r="Q45" s="13">
        <v>0.71875</v>
      </c>
      <c r="R45" s="43"/>
      <c r="S45" s="13"/>
      <c r="T45" s="9">
        <v>46133</v>
      </c>
      <c r="U45" s="13">
        <v>0.71875</v>
      </c>
    </row>
    <row r="46" spans="1:21" x14ac:dyDescent="0.3">
      <c r="A46" s="1" t="s">
        <v>1148</v>
      </c>
      <c r="B46" s="1" t="s">
        <v>825</v>
      </c>
      <c r="C46" s="12"/>
      <c r="D46" s="1"/>
      <c r="E46" s="1" t="s">
        <v>1154</v>
      </c>
      <c r="F46" s="12" t="s">
        <v>155</v>
      </c>
      <c r="G46" s="1" t="s">
        <v>1155</v>
      </c>
      <c r="H46" s="43">
        <v>46136</v>
      </c>
      <c r="I46" s="33">
        <v>0.41666666666666669</v>
      </c>
      <c r="J46" s="9">
        <v>46139</v>
      </c>
      <c r="K46" s="13">
        <v>0.41666666666666669</v>
      </c>
      <c r="L46" s="9">
        <v>46142</v>
      </c>
      <c r="M46" s="13">
        <v>0.58333333333333337</v>
      </c>
      <c r="N46" s="9">
        <v>46142</v>
      </c>
      <c r="O46" s="13">
        <v>0.71875</v>
      </c>
      <c r="P46" s="9">
        <v>46142</v>
      </c>
      <c r="Q46" s="13">
        <v>0.73958333333333337</v>
      </c>
      <c r="R46" s="43"/>
      <c r="S46" s="13"/>
      <c r="T46" s="9">
        <v>46142</v>
      </c>
      <c r="U46" s="13">
        <v>0.73958333333333337</v>
      </c>
    </row>
    <row r="47" spans="1:21" x14ac:dyDescent="0.3">
      <c r="A47" s="1" t="s">
        <v>816</v>
      </c>
      <c r="B47" s="1" t="s">
        <v>825</v>
      </c>
      <c r="C47" s="12"/>
      <c r="D47" s="1"/>
      <c r="E47" s="1" t="s">
        <v>826</v>
      </c>
      <c r="F47" s="12" t="s">
        <v>155</v>
      </c>
      <c r="G47" s="1" t="s">
        <v>827</v>
      </c>
      <c r="H47" s="43">
        <v>46139</v>
      </c>
      <c r="I47" s="33">
        <v>0.41666666666666669</v>
      </c>
      <c r="J47" s="9">
        <v>46142</v>
      </c>
      <c r="K47" s="13">
        <v>0.41666666666666669</v>
      </c>
      <c r="L47" s="9">
        <v>46148</v>
      </c>
      <c r="M47" s="13">
        <v>0.58333333333333337</v>
      </c>
      <c r="N47" s="9">
        <v>46148</v>
      </c>
      <c r="O47" s="13">
        <v>0.66666666666666663</v>
      </c>
      <c r="P47" s="9">
        <v>46148</v>
      </c>
      <c r="Q47" s="13">
        <v>0.59722222222222221</v>
      </c>
      <c r="R47" s="43"/>
      <c r="S47" s="13"/>
      <c r="T47" s="9">
        <v>46148</v>
      </c>
      <c r="U47" s="13">
        <v>0.6875</v>
      </c>
    </row>
    <row r="48" spans="1:21" x14ac:dyDescent="0.3">
      <c r="A48" s="1" t="s">
        <v>1130</v>
      </c>
      <c r="B48" s="1" t="s">
        <v>825</v>
      </c>
      <c r="C48" s="12"/>
      <c r="D48" s="1"/>
      <c r="E48" s="1" t="s">
        <v>1137</v>
      </c>
      <c r="F48" s="12" t="s">
        <v>155</v>
      </c>
      <c r="G48" s="1" t="s">
        <v>827</v>
      </c>
      <c r="H48" s="43">
        <v>46146</v>
      </c>
      <c r="I48" s="33">
        <v>0.41666666666666669</v>
      </c>
      <c r="J48" s="9">
        <v>46149</v>
      </c>
      <c r="K48" s="13">
        <v>0.41666666666666669</v>
      </c>
      <c r="L48" s="9">
        <v>46150</v>
      </c>
      <c r="M48" s="13">
        <v>0.58333333333333337</v>
      </c>
      <c r="N48" s="9">
        <v>46150</v>
      </c>
      <c r="O48" s="13">
        <v>0.66666666666666663</v>
      </c>
      <c r="P48" s="9">
        <v>46150</v>
      </c>
      <c r="Q48" s="13">
        <v>0.59375</v>
      </c>
      <c r="R48" s="43"/>
      <c r="S48" s="13"/>
      <c r="T48" s="9">
        <v>46150</v>
      </c>
      <c r="U48" s="13">
        <v>0.6875</v>
      </c>
    </row>
    <row r="49" spans="1:21" x14ac:dyDescent="0.3">
      <c r="A49" s="156" t="s">
        <v>1212</v>
      </c>
      <c r="B49" s="156" t="s">
        <v>825</v>
      </c>
      <c r="C49" s="1"/>
      <c r="D49" s="1"/>
      <c r="E49" s="156" t="s">
        <v>1220</v>
      </c>
      <c r="F49" s="157" t="s">
        <v>155</v>
      </c>
      <c r="G49" s="156" t="s">
        <v>1221</v>
      </c>
      <c r="H49" s="9">
        <v>46129</v>
      </c>
      <c r="I49" s="166" t="s">
        <v>2187</v>
      </c>
      <c r="J49" s="9">
        <v>46132</v>
      </c>
      <c r="K49" s="166" t="s">
        <v>2188</v>
      </c>
      <c r="L49" s="9">
        <v>46133</v>
      </c>
      <c r="M49" s="166" t="s">
        <v>2189</v>
      </c>
      <c r="N49" s="9">
        <v>46133</v>
      </c>
      <c r="O49" s="166" t="s">
        <v>2190</v>
      </c>
      <c r="P49" s="9">
        <v>46133</v>
      </c>
      <c r="Q49" s="166" t="s">
        <v>2191</v>
      </c>
      <c r="R49" s="43"/>
      <c r="S49" s="13"/>
      <c r="T49" s="9">
        <v>46133</v>
      </c>
      <c r="U49" s="13">
        <v>0.73958333333333337</v>
      </c>
    </row>
    <row r="50" spans="1:21" x14ac:dyDescent="0.3">
      <c r="A50" s="156" t="s">
        <v>832</v>
      </c>
      <c r="B50" s="156" t="s">
        <v>825</v>
      </c>
      <c r="C50" s="1"/>
      <c r="D50" s="1"/>
      <c r="E50" s="156" t="s">
        <v>843</v>
      </c>
      <c r="F50" s="165" t="s">
        <v>155</v>
      </c>
      <c r="G50" s="156" t="s">
        <v>827</v>
      </c>
      <c r="H50" s="43">
        <v>46157</v>
      </c>
      <c r="I50" s="33">
        <v>0.41666666666666669</v>
      </c>
      <c r="J50" s="9">
        <v>46160</v>
      </c>
      <c r="K50" s="166" t="s">
        <v>2192</v>
      </c>
      <c r="L50" s="9">
        <v>46162</v>
      </c>
      <c r="M50" s="166" t="s">
        <v>2193</v>
      </c>
      <c r="N50" s="9">
        <v>46162</v>
      </c>
      <c r="O50" s="166" t="s">
        <v>2194</v>
      </c>
      <c r="P50" s="9">
        <v>46162</v>
      </c>
      <c r="Q50" s="166" t="s">
        <v>2195</v>
      </c>
      <c r="R50" s="43"/>
      <c r="S50" s="13"/>
      <c r="T50" s="9">
        <v>46162</v>
      </c>
      <c r="U50" s="13">
        <v>0.6875</v>
      </c>
    </row>
    <row r="51" spans="1:21" x14ac:dyDescent="0.3">
      <c r="A51" s="156" t="s">
        <v>921</v>
      </c>
      <c r="B51" s="156" t="s">
        <v>825</v>
      </c>
      <c r="C51" s="1"/>
      <c r="D51" s="1"/>
      <c r="E51" s="156" t="s">
        <v>930</v>
      </c>
      <c r="F51" s="170" t="s">
        <v>155</v>
      </c>
      <c r="G51" s="156" t="s">
        <v>931</v>
      </c>
      <c r="H51" s="43">
        <v>46157</v>
      </c>
      <c r="I51" s="33">
        <v>0.5</v>
      </c>
      <c r="J51" s="9">
        <v>46160</v>
      </c>
      <c r="K51" s="166" t="s">
        <v>2188</v>
      </c>
      <c r="L51" s="9">
        <v>46162</v>
      </c>
      <c r="M51" s="166" t="s">
        <v>2193</v>
      </c>
      <c r="N51" s="9">
        <v>46162</v>
      </c>
      <c r="O51" s="166" t="s">
        <v>2196</v>
      </c>
      <c r="P51" s="9">
        <v>46162</v>
      </c>
      <c r="Q51" s="166" t="s">
        <v>2197</v>
      </c>
      <c r="R51" s="43"/>
      <c r="S51" s="13"/>
      <c r="T51" s="9">
        <v>46162</v>
      </c>
      <c r="U51" s="13">
        <v>0.73958333333333337</v>
      </c>
    </row>
    <row r="52" spans="1:21" x14ac:dyDescent="0.3">
      <c r="A52" s="156" t="s">
        <v>1666</v>
      </c>
      <c r="B52" s="156" t="s">
        <v>825</v>
      </c>
      <c r="C52" s="1"/>
      <c r="D52" s="1"/>
      <c r="E52" s="156" t="s">
        <v>1674</v>
      </c>
      <c r="F52" s="165" t="s">
        <v>155</v>
      </c>
      <c r="G52" s="156" t="s">
        <v>827</v>
      </c>
      <c r="H52" s="43">
        <v>46164</v>
      </c>
      <c r="I52" s="33">
        <v>0.41666666666666669</v>
      </c>
      <c r="J52" s="9">
        <v>46167</v>
      </c>
      <c r="K52" s="166" t="s">
        <v>2192</v>
      </c>
      <c r="L52" s="9">
        <v>46168</v>
      </c>
      <c r="M52" s="166" t="s">
        <v>2193</v>
      </c>
      <c r="N52" s="9">
        <v>46168</v>
      </c>
      <c r="O52" s="166" t="s">
        <v>2194</v>
      </c>
      <c r="P52" s="9">
        <v>46168</v>
      </c>
      <c r="Q52" s="166" t="s">
        <v>2195</v>
      </c>
      <c r="R52" s="43"/>
      <c r="S52" s="13"/>
      <c r="T52" s="9">
        <v>46168</v>
      </c>
      <c r="U52" s="13">
        <v>0.6875</v>
      </c>
    </row>
    <row r="53" spans="1:21" x14ac:dyDescent="0.3">
      <c r="A53" s="156" t="s">
        <v>2054</v>
      </c>
      <c r="B53" s="156" t="s">
        <v>825</v>
      </c>
      <c r="C53" s="1"/>
      <c r="D53" s="1"/>
      <c r="E53" s="156" t="s">
        <v>2062</v>
      </c>
      <c r="F53" s="165" t="s">
        <v>155</v>
      </c>
      <c r="G53" s="156" t="s">
        <v>931</v>
      </c>
      <c r="H53" s="43">
        <v>46171</v>
      </c>
      <c r="I53" s="33" t="s">
        <v>2198</v>
      </c>
      <c r="J53" s="9">
        <v>46174</v>
      </c>
      <c r="K53" s="166" t="s">
        <v>2198</v>
      </c>
      <c r="L53" s="9">
        <v>46176</v>
      </c>
      <c r="M53" s="166" t="s">
        <v>2199</v>
      </c>
      <c r="N53" s="9">
        <v>46176</v>
      </c>
      <c r="O53" s="166" t="s">
        <v>2200</v>
      </c>
      <c r="P53" s="9">
        <v>46176</v>
      </c>
      <c r="Q53" s="166" t="s">
        <v>2201</v>
      </c>
      <c r="R53" s="43"/>
      <c r="S53" s="13"/>
      <c r="T53" s="9">
        <v>46176</v>
      </c>
      <c r="U53" s="13" t="s">
        <v>2201</v>
      </c>
    </row>
    <row r="54" spans="1:21" x14ac:dyDescent="0.3">
      <c r="A54" s="156" t="s">
        <v>1269</v>
      </c>
      <c r="B54" s="156" t="s">
        <v>225</v>
      </c>
      <c r="C54" s="1"/>
      <c r="D54" s="1"/>
      <c r="E54" s="156" t="s">
        <v>1275</v>
      </c>
      <c r="F54" s="165"/>
      <c r="G54" s="156" t="s">
        <v>1276</v>
      </c>
      <c r="H54" s="43"/>
      <c r="I54" s="33"/>
      <c r="J54" s="9">
        <v>46177</v>
      </c>
      <c r="K54" s="166" t="s">
        <v>2202</v>
      </c>
      <c r="L54" s="9">
        <v>46178</v>
      </c>
      <c r="M54" s="166" t="s">
        <v>2203</v>
      </c>
      <c r="N54" s="9">
        <v>46178</v>
      </c>
      <c r="O54" s="166" t="s">
        <v>2204</v>
      </c>
      <c r="P54" s="9">
        <v>46178</v>
      </c>
      <c r="Q54" s="166" t="s">
        <v>2205</v>
      </c>
      <c r="R54" s="43"/>
      <c r="S54" s="13"/>
      <c r="T54" s="9">
        <v>46178</v>
      </c>
      <c r="U54" s="13" t="s">
        <v>2206</v>
      </c>
    </row>
  </sheetData>
  <mergeCells count="1">
    <mergeCell ref="A1:U1"/>
  </mergeCells>
  <hyperlinks>
    <hyperlink ref="C9" r:id="rId1" xr:uid="{D11278C1-3B9B-4298-8BC0-8255741B790C}"/>
    <hyperlink ref="C8" r:id="rId2" xr:uid="{D0A6ECCD-3A26-4067-88BD-D6DD62034D7C}"/>
    <hyperlink ref="C7" r:id="rId3" xr:uid="{C7DA20D6-7C29-4871-A6A9-EFCD6A6AF337}"/>
    <hyperlink ref="F9" r:id="rId4" xr:uid="{882CE42C-E9DB-426B-9776-A46F197AA0BB}"/>
    <hyperlink ref="F8" r:id="rId5" xr:uid="{64BE1E60-DF64-4A83-835F-31CD9F117920}"/>
    <hyperlink ref="F7" r:id="rId6" xr:uid="{6FCDE042-C248-4258-8E8C-934FB0644AA2}"/>
    <hyperlink ref="F11" r:id="rId7" xr:uid="{946897F6-1289-4CDE-AB74-A1252C41C53A}"/>
    <hyperlink ref="F10" r:id="rId8" xr:uid="{848D17CB-73C0-46A1-B3D2-71891EB5AB68}"/>
    <hyperlink ref="F24" r:id="rId9" xr:uid="{26CFDFD6-8A04-49A3-B753-C2C443B82CA4}"/>
    <hyperlink ref="F21" r:id="rId10" xr:uid="{E5B719ED-ABD7-45EC-B949-0D76F46FF36C}"/>
    <hyperlink ref="C10" r:id="rId11" xr:uid="{0A1F1A19-906F-4CB3-8E46-C60FF0C9C1C7}"/>
    <hyperlink ref="F41" r:id="rId12" xr:uid="{EFED793F-8A97-4D4C-8F43-382A70271530}"/>
    <hyperlink ref="F44" r:id="rId13" location="/" xr:uid="{8412BD42-35FD-43E0-86BB-75C732DDC8C2}"/>
  </hyperlinks>
  <pageMargins left="0.7" right="0.7" top="0.75" bottom="0.75" header="0.3" footer="0.3"/>
  <drawing r:id="rId14"/>
  <tableParts count="1">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0C1A-9123-4337-916A-112BD6BB81D9}">
  <dimension ref="A1:V51"/>
  <sheetViews>
    <sheetView workbookViewId="0">
      <pane xSplit="1" topLeftCell="L1" activePane="topRight" state="frozen"/>
      <selection pane="topRight" activeCell="N57" sqref="N57"/>
    </sheetView>
  </sheetViews>
  <sheetFormatPr baseColWidth="10" defaultColWidth="9.109375" defaultRowHeight="14.4" x14ac:dyDescent="0.3"/>
  <cols>
    <col min="1" max="1" width="29.88671875" customWidth="1"/>
    <col min="2" max="2" width="48" style="50" customWidth="1"/>
    <col min="3" max="3" width="19.5546875" customWidth="1"/>
    <col min="4" max="4" width="36.6640625" hidden="1" customWidth="1"/>
    <col min="5" max="5" width="28.109375" hidden="1" customWidth="1"/>
    <col min="6" max="6" width="30.109375" style="5" customWidth="1"/>
    <col min="7" max="7" width="27.6640625" style="1" customWidth="1"/>
    <col min="8" max="8" width="20.6640625" style="37" customWidth="1"/>
    <col min="9" max="9" width="26" customWidth="1"/>
    <col min="10" max="10" width="34" style="40" customWidth="1"/>
    <col min="11" max="11" width="34" style="36" customWidth="1"/>
    <col min="12" max="12" width="43.88671875" customWidth="1"/>
    <col min="13" max="13" width="67.33203125" customWidth="1"/>
    <col min="14" max="15" width="24.109375" style="68" customWidth="1"/>
    <col min="16" max="16" width="26.5546875" style="68" customWidth="1"/>
    <col min="17" max="17" width="26.33203125" style="68" customWidth="1"/>
    <col min="18" max="21" width="24.109375" style="68" customWidth="1"/>
  </cols>
  <sheetData>
    <row r="1" spans="1:22" ht="161.25" customHeight="1" x14ac:dyDescent="0.3">
      <c r="A1" s="190"/>
      <c r="B1" s="190"/>
      <c r="C1" s="190"/>
      <c r="D1" s="190"/>
      <c r="E1" s="190"/>
      <c r="F1" s="190"/>
      <c r="G1" s="190"/>
      <c r="H1" s="190"/>
      <c r="I1" s="190"/>
      <c r="J1" s="190"/>
      <c r="K1" s="190"/>
      <c r="L1" s="190"/>
      <c r="M1" s="190"/>
      <c r="N1" s="190"/>
      <c r="O1" s="126"/>
      <c r="P1" s="126"/>
      <c r="Q1" s="126"/>
      <c r="R1" s="126"/>
      <c r="S1" s="126"/>
      <c r="T1" s="126"/>
      <c r="U1" s="126"/>
    </row>
    <row r="2" spans="1:22" ht="42.75" customHeight="1" x14ac:dyDescent="0.3">
      <c r="A2" s="49" t="s">
        <v>2180</v>
      </c>
      <c r="B2" s="49" t="s">
        <v>51</v>
      </c>
      <c r="C2" s="49" t="s">
        <v>52</v>
      </c>
      <c r="D2" s="49" t="s">
        <v>53</v>
      </c>
      <c r="E2" s="49" t="s">
        <v>54</v>
      </c>
      <c r="F2" s="62" t="s">
        <v>55</v>
      </c>
      <c r="G2" s="63" t="s">
        <v>56</v>
      </c>
      <c r="H2" s="63" t="s">
        <v>57</v>
      </c>
      <c r="I2" s="49" t="s">
        <v>58</v>
      </c>
      <c r="J2" s="49" t="s">
        <v>59</v>
      </c>
      <c r="K2" s="64" t="s">
        <v>60</v>
      </c>
      <c r="L2" s="49" t="s">
        <v>61</v>
      </c>
      <c r="M2" s="49" t="s">
        <v>62</v>
      </c>
      <c r="N2" s="69" t="s">
        <v>63</v>
      </c>
      <c r="O2" s="128" t="s">
        <v>2207</v>
      </c>
      <c r="P2" s="128" t="s">
        <v>2208</v>
      </c>
      <c r="Q2" s="128" t="s">
        <v>40</v>
      </c>
      <c r="R2" s="128" t="s">
        <v>2209</v>
      </c>
      <c r="S2" s="128" t="s">
        <v>42</v>
      </c>
      <c r="T2" s="128" t="s">
        <v>49</v>
      </c>
      <c r="U2" s="128" t="s">
        <v>50</v>
      </c>
      <c r="V2" s="70" t="s">
        <v>2210</v>
      </c>
    </row>
    <row r="3" spans="1:22" ht="15.6" x14ac:dyDescent="0.3">
      <c r="A3" s="48" t="s">
        <v>65</v>
      </c>
      <c r="B3" s="48" t="s">
        <v>92</v>
      </c>
      <c r="C3" s="48" t="s">
        <v>93</v>
      </c>
      <c r="D3" s="48"/>
      <c r="E3" s="48"/>
      <c r="F3" s="116">
        <v>1195383.99</v>
      </c>
      <c r="G3" s="113" t="s">
        <v>94</v>
      </c>
      <c r="H3" s="118">
        <v>46087</v>
      </c>
      <c r="I3" s="51">
        <v>46387</v>
      </c>
      <c r="J3" s="67" t="s">
        <v>80</v>
      </c>
      <c r="K3" s="115">
        <v>38713.33</v>
      </c>
      <c r="L3" s="65" t="s">
        <v>95</v>
      </c>
      <c r="M3" s="65"/>
      <c r="N3" s="4" t="s">
        <v>75</v>
      </c>
      <c r="O3" s="4"/>
      <c r="P3" s="4"/>
      <c r="Q3" s="4"/>
      <c r="R3" s="4"/>
      <c r="S3" s="4"/>
      <c r="T3" s="4"/>
      <c r="U3" s="4"/>
      <c r="V3" s="50">
        <v>1</v>
      </c>
    </row>
    <row r="4" spans="1:22" ht="15.6" x14ac:dyDescent="0.3">
      <c r="A4" s="48" t="s">
        <v>140</v>
      </c>
      <c r="B4" s="48" t="s">
        <v>156</v>
      </c>
      <c r="C4" s="48" t="s">
        <v>157</v>
      </c>
      <c r="D4" s="48"/>
      <c r="E4" s="48"/>
      <c r="F4" s="116">
        <v>245583000</v>
      </c>
      <c r="G4" s="113" t="s">
        <v>158</v>
      </c>
      <c r="H4" s="118">
        <v>46072</v>
      </c>
      <c r="I4" s="51">
        <v>47361</v>
      </c>
      <c r="J4" s="65" t="s">
        <v>80</v>
      </c>
      <c r="K4" s="115">
        <v>18588179.609999999</v>
      </c>
      <c r="L4" s="65" t="s">
        <v>159</v>
      </c>
      <c r="M4" s="65"/>
      <c r="N4" s="4" t="s">
        <v>75</v>
      </c>
      <c r="O4" s="4"/>
      <c r="P4" s="4"/>
      <c r="Q4" s="4"/>
      <c r="R4" s="4"/>
      <c r="S4" s="4"/>
      <c r="T4" s="4"/>
      <c r="U4" s="4"/>
      <c r="V4" s="50">
        <v>2</v>
      </c>
    </row>
    <row r="5" spans="1:22" ht="15.6" x14ac:dyDescent="0.3">
      <c r="A5" s="48" t="s">
        <v>207</v>
      </c>
      <c r="B5" s="48" t="s">
        <v>210</v>
      </c>
      <c r="C5" s="48" t="s">
        <v>203</v>
      </c>
      <c r="D5" s="48"/>
      <c r="E5" s="48"/>
      <c r="F5" s="116">
        <v>0</v>
      </c>
      <c r="G5" s="113" t="s">
        <v>211</v>
      </c>
      <c r="H5" s="118" t="s">
        <v>211</v>
      </c>
      <c r="I5" s="48" t="s">
        <v>211</v>
      </c>
      <c r="J5" s="48" t="s">
        <v>211</v>
      </c>
      <c r="K5" s="115">
        <v>0</v>
      </c>
      <c r="L5" s="65" t="s">
        <v>159</v>
      </c>
      <c r="M5" s="65" t="s">
        <v>212</v>
      </c>
      <c r="N5" s="4" t="s">
        <v>208</v>
      </c>
      <c r="O5" s="4"/>
      <c r="P5" s="4"/>
      <c r="Q5" s="4"/>
      <c r="R5" s="4"/>
      <c r="S5" s="4"/>
      <c r="T5" s="4"/>
      <c r="U5" s="4"/>
      <c r="V5" s="50">
        <v>3</v>
      </c>
    </row>
    <row r="6" spans="1:22" ht="15.6" x14ac:dyDescent="0.3">
      <c r="A6" s="48" t="s">
        <v>213</v>
      </c>
      <c r="B6" s="48" t="s">
        <v>229</v>
      </c>
      <c r="C6" s="48" t="s">
        <v>230</v>
      </c>
      <c r="D6" s="48" t="s">
        <v>231</v>
      </c>
      <c r="E6" s="48" t="s">
        <v>232</v>
      </c>
      <c r="F6" s="116">
        <v>331108374.95999998</v>
      </c>
      <c r="G6" s="117" t="s">
        <v>233</v>
      </c>
      <c r="H6" s="118">
        <v>11355</v>
      </c>
      <c r="I6" s="51">
        <v>46387</v>
      </c>
      <c r="J6" s="65" t="s">
        <v>80</v>
      </c>
      <c r="K6" s="115">
        <v>10245289.68</v>
      </c>
      <c r="L6" s="65" t="s">
        <v>159</v>
      </c>
      <c r="M6" s="65"/>
      <c r="N6" s="4" t="s">
        <v>75</v>
      </c>
      <c r="O6" s="4"/>
      <c r="P6" s="4"/>
      <c r="Q6" s="4"/>
      <c r="R6" s="4"/>
      <c r="S6" s="4"/>
      <c r="T6" s="4"/>
      <c r="U6" s="4"/>
      <c r="V6" s="50">
        <v>4</v>
      </c>
    </row>
    <row r="7" spans="1:22" ht="15.6" x14ac:dyDescent="0.3">
      <c r="A7" s="48" t="s">
        <v>234</v>
      </c>
      <c r="B7" s="48" t="s">
        <v>245</v>
      </c>
      <c r="C7" s="48" t="s">
        <v>246</v>
      </c>
      <c r="D7" s="48" t="s">
        <v>231</v>
      </c>
      <c r="E7" s="48" t="s">
        <v>247</v>
      </c>
      <c r="F7" s="116">
        <v>613312172.54999995</v>
      </c>
      <c r="G7" s="117" t="s">
        <v>248</v>
      </c>
      <c r="H7" s="118">
        <v>46054</v>
      </c>
      <c r="I7" s="51">
        <v>46387</v>
      </c>
      <c r="J7" s="65" t="s">
        <v>80</v>
      </c>
      <c r="K7" s="115">
        <v>102.45</v>
      </c>
      <c r="L7" s="65" t="s">
        <v>159</v>
      </c>
      <c r="M7" s="65"/>
      <c r="N7" s="4" t="s">
        <v>75</v>
      </c>
      <c r="O7" s="4"/>
      <c r="P7" s="4"/>
      <c r="Q7" s="4"/>
      <c r="R7" s="4"/>
      <c r="S7" s="4"/>
      <c r="T7" s="4"/>
      <c r="U7" s="4"/>
      <c r="V7" s="50">
        <v>5</v>
      </c>
    </row>
    <row r="8" spans="1:22" ht="15.6" x14ac:dyDescent="0.3">
      <c r="A8" s="48" t="s">
        <v>249</v>
      </c>
      <c r="B8" s="48" t="s">
        <v>245</v>
      </c>
      <c r="C8" s="48" t="s">
        <v>246</v>
      </c>
      <c r="D8" s="48" t="s">
        <v>231</v>
      </c>
      <c r="E8" s="66" t="s">
        <v>259</v>
      </c>
      <c r="F8" s="116">
        <v>1347366262.8399999</v>
      </c>
      <c r="G8" s="117" t="s">
        <v>260</v>
      </c>
      <c r="H8" s="118">
        <v>46054</v>
      </c>
      <c r="I8" s="51">
        <v>46387</v>
      </c>
      <c r="J8" s="65" t="s">
        <v>80</v>
      </c>
      <c r="K8" s="115">
        <v>0</v>
      </c>
      <c r="L8" s="65" t="s">
        <v>159</v>
      </c>
      <c r="M8" s="65"/>
      <c r="N8" s="4" t="s">
        <v>75</v>
      </c>
      <c r="O8" s="4"/>
      <c r="P8" s="4"/>
      <c r="Q8" s="4"/>
      <c r="R8" s="4"/>
      <c r="S8" s="4"/>
      <c r="T8" s="4"/>
      <c r="U8" s="4"/>
      <c r="V8" s="50">
        <v>6</v>
      </c>
    </row>
    <row r="9" spans="1:22" ht="15.6" x14ac:dyDescent="0.3">
      <c r="A9" s="48" t="s">
        <v>261</v>
      </c>
      <c r="B9" s="48" t="s">
        <v>273</v>
      </c>
      <c r="C9" s="48" t="s">
        <v>274</v>
      </c>
      <c r="D9" s="48"/>
      <c r="E9" s="48"/>
      <c r="F9" s="116">
        <v>1220900</v>
      </c>
      <c r="G9" s="113" t="s">
        <v>275</v>
      </c>
      <c r="H9" s="118">
        <v>46041</v>
      </c>
      <c r="I9" s="51">
        <v>46048</v>
      </c>
      <c r="J9" s="65" t="s">
        <v>80</v>
      </c>
      <c r="K9" s="115">
        <v>68000</v>
      </c>
      <c r="L9" s="65" t="s">
        <v>159</v>
      </c>
      <c r="M9" s="65"/>
      <c r="N9" s="4" t="s">
        <v>75</v>
      </c>
      <c r="O9" s="4"/>
      <c r="P9" s="4"/>
      <c r="Q9" s="4"/>
      <c r="R9" s="4"/>
      <c r="S9" s="4"/>
      <c r="T9" s="4"/>
      <c r="U9" s="4"/>
      <c r="V9" s="50">
        <v>7</v>
      </c>
    </row>
    <row r="10" spans="1:22" ht="15.6" x14ac:dyDescent="0.3">
      <c r="A10" s="48" t="s">
        <v>316</v>
      </c>
      <c r="B10" s="48" t="s">
        <v>328</v>
      </c>
      <c r="C10" s="48" t="s">
        <v>329</v>
      </c>
      <c r="D10" s="48"/>
      <c r="E10" s="48"/>
      <c r="F10" s="116">
        <v>59918597.640000001</v>
      </c>
      <c r="G10" s="113" t="s">
        <v>330</v>
      </c>
      <c r="H10" s="118">
        <v>46073</v>
      </c>
      <c r="I10" s="51">
        <v>46387</v>
      </c>
      <c r="J10" s="65" t="s">
        <v>80</v>
      </c>
      <c r="K10" s="115">
        <v>0</v>
      </c>
      <c r="L10" s="65" t="s">
        <v>159</v>
      </c>
      <c r="M10" s="65"/>
      <c r="N10" s="4" t="s">
        <v>75</v>
      </c>
      <c r="O10" s="4"/>
      <c r="P10" s="4"/>
      <c r="Q10" s="4"/>
      <c r="R10" s="4"/>
      <c r="S10" s="4"/>
      <c r="T10" s="4"/>
      <c r="U10" s="4"/>
      <c r="V10" s="50">
        <v>8</v>
      </c>
    </row>
    <row r="11" spans="1:22" ht="15.6" x14ac:dyDescent="0.3">
      <c r="A11" s="48" t="s">
        <v>331</v>
      </c>
      <c r="B11" s="48" t="s">
        <v>342</v>
      </c>
      <c r="C11" s="48" t="s">
        <v>343</v>
      </c>
      <c r="D11" s="48"/>
      <c r="E11" s="48"/>
      <c r="F11" s="116">
        <v>352814000</v>
      </c>
      <c r="G11" s="113" t="s">
        <v>344</v>
      </c>
      <c r="H11" s="118">
        <v>46072</v>
      </c>
      <c r="I11" s="51">
        <v>46387</v>
      </c>
      <c r="J11" s="65"/>
      <c r="K11" s="115">
        <v>35343000</v>
      </c>
      <c r="L11" s="65" t="s">
        <v>159</v>
      </c>
      <c r="M11" s="65"/>
      <c r="N11" s="4" t="s">
        <v>75</v>
      </c>
      <c r="O11" s="4"/>
      <c r="P11" s="4"/>
      <c r="Q11" s="4"/>
      <c r="R11" s="4"/>
      <c r="S11" s="4"/>
      <c r="T11" s="4"/>
      <c r="U11" s="4"/>
      <c r="V11" s="50">
        <v>9</v>
      </c>
    </row>
    <row r="12" spans="1:22" ht="15.6" x14ac:dyDescent="0.3">
      <c r="A12" s="48" t="s">
        <v>345</v>
      </c>
      <c r="B12" s="48" t="s">
        <v>355</v>
      </c>
      <c r="C12" s="48" t="s">
        <v>356</v>
      </c>
      <c r="D12" s="48"/>
      <c r="E12" s="48"/>
      <c r="F12" s="116">
        <v>3823000</v>
      </c>
      <c r="G12" s="113" t="s">
        <v>357</v>
      </c>
      <c r="H12" s="118">
        <v>46073</v>
      </c>
      <c r="I12" s="51">
        <v>46083</v>
      </c>
      <c r="J12" s="65" t="s">
        <v>80</v>
      </c>
      <c r="K12" s="115">
        <v>170939.17</v>
      </c>
      <c r="L12" s="65" t="s">
        <v>358</v>
      </c>
      <c r="M12" s="65"/>
      <c r="N12" s="4" t="s">
        <v>75</v>
      </c>
      <c r="O12" s="4"/>
      <c r="P12" s="4"/>
      <c r="Q12" s="4"/>
      <c r="R12" s="4"/>
      <c r="S12" s="4"/>
      <c r="T12" s="4"/>
      <c r="U12" s="4"/>
      <c r="V12" s="50">
        <v>10</v>
      </c>
    </row>
    <row r="13" spans="1:22" ht="15.6" x14ac:dyDescent="0.3">
      <c r="A13" s="48" t="s">
        <v>395</v>
      </c>
      <c r="B13" s="48" t="s">
        <v>404</v>
      </c>
      <c r="C13" s="48" t="s">
        <v>405</v>
      </c>
      <c r="D13" s="48"/>
      <c r="E13" s="48"/>
      <c r="F13" s="116">
        <v>65244589.32</v>
      </c>
      <c r="G13" s="113" t="s">
        <v>406</v>
      </c>
      <c r="H13" s="118">
        <v>46082</v>
      </c>
      <c r="I13" s="51">
        <v>46203</v>
      </c>
      <c r="J13" s="65" t="s">
        <v>80</v>
      </c>
      <c r="K13" s="115">
        <v>0</v>
      </c>
      <c r="L13" s="65" t="s">
        <v>407</v>
      </c>
      <c r="M13" s="65"/>
      <c r="N13" s="4" t="s">
        <v>75</v>
      </c>
      <c r="O13" s="4"/>
      <c r="P13" s="4"/>
      <c r="Q13" s="4"/>
      <c r="R13" s="4"/>
      <c r="S13" s="4"/>
      <c r="T13" s="4"/>
      <c r="U13" s="4"/>
      <c r="V13" s="50">
        <v>11</v>
      </c>
    </row>
    <row r="14" spans="1:22" ht="15.6" x14ac:dyDescent="0.3">
      <c r="A14" s="48" t="s">
        <v>420</v>
      </c>
      <c r="B14" s="48" t="s">
        <v>211</v>
      </c>
      <c r="C14" s="48" t="s">
        <v>211</v>
      </c>
      <c r="D14" s="48"/>
      <c r="E14" s="48"/>
      <c r="F14" s="116">
        <v>0</v>
      </c>
      <c r="G14" s="113" t="s">
        <v>211</v>
      </c>
      <c r="H14" s="119" t="s">
        <v>211</v>
      </c>
      <c r="I14" s="67" t="s">
        <v>211</v>
      </c>
      <c r="J14" s="67" t="s">
        <v>211</v>
      </c>
      <c r="K14" s="115">
        <v>0</v>
      </c>
      <c r="L14" s="65" t="s">
        <v>419</v>
      </c>
      <c r="M14" s="65" t="s">
        <v>422</v>
      </c>
      <c r="N14" s="4" t="s">
        <v>208</v>
      </c>
      <c r="O14" s="4"/>
      <c r="P14" s="4"/>
      <c r="Q14" s="4"/>
      <c r="R14" s="4"/>
      <c r="S14" s="4"/>
      <c r="T14" s="4"/>
      <c r="U14" s="4"/>
      <c r="V14" s="50">
        <v>12</v>
      </c>
    </row>
    <row r="15" spans="1:22" ht="15.6" x14ac:dyDescent="0.3">
      <c r="A15" s="48" t="s">
        <v>423</v>
      </c>
      <c r="B15" s="48" t="s">
        <v>430</v>
      </c>
      <c r="C15" s="48" t="s">
        <v>431</v>
      </c>
      <c r="D15" s="48"/>
      <c r="E15" s="48"/>
      <c r="F15" s="116">
        <v>116016974.17</v>
      </c>
      <c r="G15" s="113" t="s">
        <v>432</v>
      </c>
      <c r="H15" s="118">
        <v>46082</v>
      </c>
      <c r="I15" s="51">
        <v>46387</v>
      </c>
      <c r="J15" s="65" t="s">
        <v>80</v>
      </c>
      <c r="K15" s="115">
        <v>0</v>
      </c>
      <c r="L15" s="65" t="s">
        <v>159</v>
      </c>
      <c r="M15" s="65"/>
      <c r="N15" s="4" t="s">
        <v>75</v>
      </c>
      <c r="O15" s="4"/>
      <c r="P15" s="4"/>
      <c r="Q15" s="4"/>
      <c r="R15" s="4"/>
      <c r="S15" s="4"/>
      <c r="T15" s="4"/>
      <c r="U15" s="4"/>
      <c r="V15" s="50">
        <v>13</v>
      </c>
    </row>
    <row r="16" spans="1:22" ht="15.6" x14ac:dyDescent="0.3">
      <c r="A16" s="48" t="s">
        <v>433</v>
      </c>
      <c r="B16" s="48" t="s">
        <v>442</v>
      </c>
      <c r="C16" s="48" t="s">
        <v>343</v>
      </c>
      <c r="D16" s="48"/>
      <c r="E16" s="48"/>
      <c r="F16" s="116">
        <v>622209010.65999997</v>
      </c>
      <c r="G16" s="113" t="s">
        <v>443</v>
      </c>
      <c r="H16" s="118">
        <v>46082</v>
      </c>
      <c r="I16" s="51">
        <v>46387</v>
      </c>
      <c r="J16" s="65"/>
      <c r="K16" s="115">
        <v>0</v>
      </c>
      <c r="L16" s="65" t="s">
        <v>159</v>
      </c>
      <c r="M16" s="65"/>
      <c r="N16" s="4" t="s">
        <v>75</v>
      </c>
      <c r="O16" s="4"/>
      <c r="P16" s="4"/>
      <c r="Q16" s="4"/>
      <c r="R16" s="4"/>
      <c r="S16" s="4"/>
      <c r="T16" s="4"/>
      <c r="U16" s="4"/>
      <c r="V16" s="50">
        <v>14</v>
      </c>
    </row>
    <row r="17" spans="1:22" ht="15.6" x14ac:dyDescent="0.3">
      <c r="A17" s="48" t="s">
        <v>444</v>
      </c>
      <c r="B17" s="48" t="s">
        <v>453</v>
      </c>
      <c r="C17" s="48" t="s">
        <v>454</v>
      </c>
      <c r="D17" s="48"/>
      <c r="E17" s="48"/>
      <c r="F17" s="116">
        <v>377730332.44</v>
      </c>
      <c r="G17" s="113" t="s">
        <v>455</v>
      </c>
      <c r="H17" s="118">
        <v>46082</v>
      </c>
      <c r="I17" s="51">
        <v>46387</v>
      </c>
      <c r="J17" s="65"/>
      <c r="K17" s="115">
        <v>0</v>
      </c>
      <c r="L17" s="65" t="s">
        <v>407</v>
      </c>
      <c r="M17" s="65"/>
      <c r="N17" s="4" t="s">
        <v>75</v>
      </c>
      <c r="O17" s="4"/>
      <c r="P17" s="4"/>
      <c r="Q17" s="4"/>
      <c r="R17" s="4"/>
      <c r="S17" s="4"/>
      <c r="T17" s="4"/>
      <c r="U17" s="4"/>
      <c r="V17" s="50">
        <v>15</v>
      </c>
    </row>
    <row r="18" spans="1:22" ht="15.6" x14ac:dyDescent="0.3">
      <c r="A18" s="48" t="s">
        <v>459</v>
      </c>
      <c r="B18" s="48" t="s">
        <v>467</v>
      </c>
      <c r="C18" s="48" t="s">
        <v>468</v>
      </c>
      <c r="D18" s="48"/>
      <c r="E18" s="48"/>
      <c r="F18" s="116">
        <v>33900068.869999997</v>
      </c>
      <c r="G18" s="113" t="s">
        <v>469</v>
      </c>
      <c r="H18" s="118">
        <v>46082</v>
      </c>
      <c r="I18" s="51">
        <v>46356</v>
      </c>
      <c r="J18" s="65" t="s">
        <v>80</v>
      </c>
      <c r="K18" s="115">
        <v>0</v>
      </c>
      <c r="L18" s="65" t="s">
        <v>358</v>
      </c>
      <c r="M18" s="65"/>
      <c r="N18" s="4" t="s">
        <v>75</v>
      </c>
      <c r="O18" s="4"/>
      <c r="P18" s="4"/>
      <c r="Q18" s="4"/>
      <c r="R18" s="4"/>
      <c r="S18" s="4"/>
      <c r="T18" s="4"/>
      <c r="U18" s="4"/>
      <c r="V18" s="50">
        <v>16</v>
      </c>
    </row>
    <row r="19" spans="1:22" ht="15.6" x14ac:dyDescent="0.3">
      <c r="A19" s="48" t="s">
        <v>473</v>
      </c>
      <c r="B19" s="48" t="s">
        <v>482</v>
      </c>
      <c r="C19" s="48" t="s">
        <v>483</v>
      </c>
      <c r="D19" s="48"/>
      <c r="E19" s="48"/>
      <c r="F19" s="116">
        <v>633856081.24000001</v>
      </c>
      <c r="G19" s="113" t="s">
        <v>484</v>
      </c>
      <c r="H19" s="118">
        <v>46082</v>
      </c>
      <c r="I19" s="51">
        <v>46387</v>
      </c>
      <c r="J19" s="65"/>
      <c r="K19" s="115">
        <v>0</v>
      </c>
      <c r="L19" s="65" t="s">
        <v>358</v>
      </c>
      <c r="M19" s="65"/>
      <c r="N19" s="4" t="s">
        <v>75</v>
      </c>
      <c r="O19" s="4"/>
      <c r="P19" s="4"/>
      <c r="Q19" s="4"/>
      <c r="R19" s="4"/>
      <c r="S19" s="4"/>
      <c r="T19" s="4"/>
      <c r="U19" s="4"/>
      <c r="V19" s="50">
        <v>17</v>
      </c>
    </row>
    <row r="20" spans="1:22" ht="15.6" x14ac:dyDescent="0.3">
      <c r="A20" s="48" t="s">
        <v>498</v>
      </c>
      <c r="B20" s="48" t="s">
        <v>508</v>
      </c>
      <c r="C20" s="48" t="s">
        <v>509</v>
      </c>
      <c r="D20" s="48"/>
      <c r="E20" s="48"/>
      <c r="F20" s="116">
        <v>11332200</v>
      </c>
      <c r="G20" s="113" t="s">
        <v>510</v>
      </c>
      <c r="H20" s="118">
        <v>46085</v>
      </c>
      <c r="I20" s="51">
        <v>46178</v>
      </c>
      <c r="J20" s="65" t="s">
        <v>80</v>
      </c>
      <c r="K20" s="115">
        <v>545596.5</v>
      </c>
      <c r="L20" s="65" t="s">
        <v>358</v>
      </c>
      <c r="M20" s="65"/>
      <c r="N20" s="4" t="s">
        <v>75</v>
      </c>
      <c r="O20" s="4"/>
      <c r="P20" s="4"/>
      <c r="Q20" s="4"/>
      <c r="R20" s="4"/>
      <c r="S20" s="4"/>
      <c r="T20" s="4"/>
      <c r="U20" s="4"/>
      <c r="V20" s="50">
        <v>18</v>
      </c>
    </row>
    <row r="21" spans="1:22" ht="15.6" x14ac:dyDescent="0.3">
      <c r="A21" s="48" t="s">
        <v>511</v>
      </c>
      <c r="B21" s="48" t="s">
        <v>520</v>
      </c>
      <c r="C21" s="48" t="s">
        <v>246</v>
      </c>
      <c r="D21" s="48"/>
      <c r="E21" s="48"/>
      <c r="F21" s="116">
        <v>91234865.799999997</v>
      </c>
      <c r="G21" s="113" t="s">
        <v>521</v>
      </c>
      <c r="H21" s="118">
        <v>46082</v>
      </c>
      <c r="I21" s="51">
        <v>46387</v>
      </c>
      <c r="J21" s="65" t="s">
        <v>80</v>
      </c>
      <c r="K21" s="115">
        <v>0</v>
      </c>
      <c r="L21" s="65" t="s">
        <v>358</v>
      </c>
      <c r="M21" s="65"/>
      <c r="N21" s="4" t="s">
        <v>75</v>
      </c>
      <c r="O21" s="4"/>
      <c r="P21" s="4"/>
      <c r="Q21" s="4"/>
      <c r="R21" s="4"/>
      <c r="S21" s="4"/>
      <c r="T21" s="4"/>
      <c r="U21" s="4"/>
      <c r="V21" s="50">
        <v>19</v>
      </c>
    </row>
    <row r="22" spans="1:22" ht="15.6" x14ac:dyDescent="0.3">
      <c r="A22" s="48" t="s">
        <v>522</v>
      </c>
      <c r="B22" s="48" t="s">
        <v>520</v>
      </c>
      <c r="C22" s="48" t="s">
        <v>246</v>
      </c>
      <c r="D22" s="48"/>
      <c r="E22" s="48"/>
      <c r="F22" s="116">
        <v>292798548</v>
      </c>
      <c r="G22" s="113" t="s">
        <v>530</v>
      </c>
      <c r="H22" s="118">
        <v>46082</v>
      </c>
      <c r="I22" s="51">
        <v>46368</v>
      </c>
      <c r="J22" s="65" t="s">
        <v>80</v>
      </c>
      <c r="K22" s="115">
        <v>0</v>
      </c>
      <c r="L22" s="65" t="s">
        <v>531</v>
      </c>
      <c r="M22" s="65"/>
      <c r="N22" s="4" t="s">
        <v>75</v>
      </c>
      <c r="O22" s="4"/>
      <c r="P22" s="4"/>
      <c r="Q22" s="4"/>
      <c r="R22" s="4"/>
      <c r="S22" s="4"/>
      <c r="T22" s="4"/>
      <c r="U22" s="4"/>
      <c r="V22" s="50">
        <v>20</v>
      </c>
    </row>
    <row r="23" spans="1:22" ht="15.6" x14ac:dyDescent="0.3">
      <c r="A23" s="48" t="s">
        <v>552</v>
      </c>
      <c r="B23" s="48" t="s">
        <v>564</v>
      </c>
      <c r="C23" s="48" t="s">
        <v>565</v>
      </c>
      <c r="D23" s="48"/>
      <c r="E23" s="48"/>
      <c r="F23" s="116">
        <v>133362803.97</v>
      </c>
      <c r="G23" s="113" t="s">
        <v>566</v>
      </c>
      <c r="H23" s="118">
        <v>46082</v>
      </c>
      <c r="I23" s="51">
        <v>46387</v>
      </c>
      <c r="J23" s="65" t="s">
        <v>80</v>
      </c>
      <c r="K23" s="115">
        <v>0</v>
      </c>
      <c r="L23" s="65" t="s">
        <v>358</v>
      </c>
      <c r="M23" s="65"/>
      <c r="N23" s="4" t="s">
        <v>75</v>
      </c>
      <c r="O23" s="4"/>
      <c r="P23" s="4"/>
      <c r="Q23" s="4"/>
      <c r="R23" s="4"/>
      <c r="S23" s="4"/>
      <c r="T23" s="4"/>
      <c r="U23" s="4"/>
      <c r="V23" s="50">
        <v>21</v>
      </c>
    </row>
    <row r="24" spans="1:22" ht="15.6" x14ac:dyDescent="0.3">
      <c r="A24" s="48" t="s">
        <v>184</v>
      </c>
      <c r="B24" s="48" t="s">
        <v>202</v>
      </c>
      <c r="C24" s="48" t="s">
        <v>203</v>
      </c>
      <c r="D24" s="48"/>
      <c r="E24" s="48"/>
      <c r="F24" s="116">
        <v>2321010885.04</v>
      </c>
      <c r="G24" s="113" t="s">
        <v>204</v>
      </c>
      <c r="H24" s="118">
        <v>46091</v>
      </c>
      <c r="I24" s="51">
        <v>46387</v>
      </c>
      <c r="J24" s="147" t="s">
        <v>205</v>
      </c>
      <c r="K24" s="115">
        <v>6612856.5499999998</v>
      </c>
      <c r="L24" s="65" t="s">
        <v>206</v>
      </c>
      <c r="M24" s="65"/>
      <c r="N24" s="4" t="s">
        <v>75</v>
      </c>
      <c r="O24" s="4"/>
      <c r="P24" s="4"/>
      <c r="Q24" s="4"/>
      <c r="R24" s="4"/>
      <c r="S24" s="4"/>
      <c r="T24" s="4"/>
      <c r="U24" s="4"/>
      <c r="V24" s="50">
        <v>22</v>
      </c>
    </row>
    <row r="25" spans="1:22" ht="15.6" x14ac:dyDescent="0.3">
      <c r="A25" s="48" t="s">
        <v>1069</v>
      </c>
      <c r="B25" s="48" t="s">
        <v>1077</v>
      </c>
      <c r="C25" s="48" t="s">
        <v>1078</v>
      </c>
      <c r="D25" s="48"/>
      <c r="E25" s="48"/>
      <c r="F25" s="116">
        <v>114052500</v>
      </c>
      <c r="G25" s="113" t="s">
        <v>1079</v>
      </c>
      <c r="H25" s="118">
        <v>46111</v>
      </c>
      <c r="I25" s="51">
        <v>46387</v>
      </c>
      <c r="J25" s="65" t="s">
        <v>80</v>
      </c>
      <c r="K25" s="115">
        <v>8609625</v>
      </c>
      <c r="L25" s="65" t="s">
        <v>95</v>
      </c>
      <c r="M25" s="65"/>
      <c r="N25" s="4" t="s">
        <v>75</v>
      </c>
      <c r="O25" s="4"/>
      <c r="P25" s="4"/>
      <c r="Q25" s="4"/>
      <c r="R25" s="4"/>
      <c r="S25" s="4"/>
      <c r="T25" s="4"/>
      <c r="U25" s="4"/>
      <c r="V25" s="50">
        <v>23</v>
      </c>
    </row>
    <row r="26" spans="1:22" ht="15.6" x14ac:dyDescent="0.3">
      <c r="A26" s="48" t="s">
        <v>720</v>
      </c>
      <c r="B26" s="48" t="s">
        <v>728</v>
      </c>
      <c r="C26" s="48" t="s">
        <v>729</v>
      </c>
      <c r="D26" s="48"/>
      <c r="E26" s="48"/>
      <c r="F26" s="116">
        <v>2000000</v>
      </c>
      <c r="G26" s="113" t="s">
        <v>730</v>
      </c>
      <c r="H26" s="118">
        <v>46106</v>
      </c>
      <c r="I26" s="51">
        <v>46203</v>
      </c>
      <c r="J26" s="65" t="s">
        <v>80</v>
      </c>
      <c r="K26" s="115">
        <v>5000000</v>
      </c>
      <c r="L26" s="65" t="s">
        <v>95</v>
      </c>
      <c r="M26" s="65"/>
      <c r="N26" s="4" t="s">
        <v>75</v>
      </c>
      <c r="O26" s="4"/>
      <c r="P26" s="4"/>
      <c r="Q26" s="4"/>
      <c r="R26" s="4"/>
      <c r="S26" s="4"/>
      <c r="T26" s="4"/>
      <c r="U26" s="4"/>
      <c r="V26" s="50">
        <v>24</v>
      </c>
    </row>
    <row r="27" spans="1:22" ht="15.6" x14ac:dyDescent="0.3">
      <c r="A27" s="48" t="s">
        <v>1091</v>
      </c>
      <c r="B27" s="48" t="s">
        <v>1100</v>
      </c>
      <c r="C27" s="48" t="s">
        <v>211</v>
      </c>
      <c r="D27" s="48" t="s">
        <v>211</v>
      </c>
      <c r="E27" s="48" t="s">
        <v>211</v>
      </c>
      <c r="F27" s="116">
        <v>0</v>
      </c>
      <c r="G27" s="113" t="s">
        <v>211</v>
      </c>
      <c r="H27" s="118" t="s">
        <v>211</v>
      </c>
      <c r="I27" s="48" t="s">
        <v>211</v>
      </c>
      <c r="J27" s="48" t="s">
        <v>211</v>
      </c>
      <c r="K27" s="115">
        <v>0</v>
      </c>
      <c r="L27" s="65" t="s">
        <v>95</v>
      </c>
      <c r="M27" s="65" t="s">
        <v>1101</v>
      </c>
      <c r="N27" s="4" t="s">
        <v>208</v>
      </c>
      <c r="O27" s="4"/>
      <c r="P27" s="4"/>
      <c r="Q27" s="4"/>
      <c r="R27" s="4"/>
      <c r="S27" s="4"/>
      <c r="T27" s="4"/>
      <c r="U27" s="4"/>
      <c r="V27" s="50">
        <v>25</v>
      </c>
    </row>
    <row r="28" spans="1:22" ht="15.6" x14ac:dyDescent="0.3">
      <c r="A28" s="48" t="s">
        <v>669</v>
      </c>
      <c r="B28" s="48" t="s">
        <v>679</v>
      </c>
      <c r="C28" s="146" t="s">
        <v>680</v>
      </c>
      <c r="D28" s="48"/>
      <c r="E28" s="48"/>
      <c r="F28" s="116">
        <v>2105217167.2</v>
      </c>
      <c r="G28" s="113" t="s">
        <v>681</v>
      </c>
      <c r="H28" s="118">
        <v>46112</v>
      </c>
      <c r="I28" s="51">
        <v>46387</v>
      </c>
      <c r="J28" s="103"/>
      <c r="K28" s="115">
        <v>70732508.799999997</v>
      </c>
      <c r="L28" s="65" t="s">
        <v>159</v>
      </c>
      <c r="M28" s="65"/>
      <c r="N28" s="4" t="s">
        <v>75</v>
      </c>
      <c r="O28" s="4"/>
      <c r="P28" s="4"/>
      <c r="Q28" s="4"/>
      <c r="R28" s="4"/>
      <c r="S28" s="4"/>
      <c r="T28" s="4"/>
      <c r="U28" s="4"/>
      <c r="V28" s="50">
        <v>26</v>
      </c>
    </row>
    <row r="29" spans="1:22" ht="15.6" x14ac:dyDescent="0.3">
      <c r="A29" s="48" t="s">
        <v>992</v>
      </c>
      <c r="B29" s="48" t="s">
        <v>211</v>
      </c>
      <c r="C29" s="48" t="s">
        <v>211</v>
      </c>
      <c r="D29" s="48"/>
      <c r="E29" s="48"/>
      <c r="F29" s="116">
        <v>0</v>
      </c>
      <c r="G29" s="113" t="s">
        <v>211</v>
      </c>
      <c r="H29" s="118" t="s">
        <v>211</v>
      </c>
      <c r="I29" s="48" t="s">
        <v>211</v>
      </c>
      <c r="J29" s="48" t="s">
        <v>211</v>
      </c>
      <c r="K29" s="115">
        <v>0</v>
      </c>
      <c r="L29" s="65" t="s">
        <v>419</v>
      </c>
      <c r="M29" s="65" t="s">
        <v>966</v>
      </c>
      <c r="N29" s="4" t="s">
        <v>208</v>
      </c>
      <c r="O29" s="4"/>
      <c r="P29" s="4"/>
      <c r="Q29" s="4"/>
      <c r="R29" s="4"/>
      <c r="S29" s="4"/>
      <c r="T29" s="4"/>
      <c r="U29" s="4"/>
      <c r="V29" s="50">
        <v>27</v>
      </c>
    </row>
    <row r="30" spans="1:22" ht="15.6" x14ac:dyDescent="0.3">
      <c r="A30" s="48" t="s">
        <v>961</v>
      </c>
      <c r="B30" s="48" t="s">
        <v>211</v>
      </c>
      <c r="C30" s="48" t="s">
        <v>211</v>
      </c>
      <c r="D30" s="48"/>
      <c r="E30" s="48"/>
      <c r="F30" s="116">
        <v>0</v>
      </c>
      <c r="G30" s="113" t="s">
        <v>211</v>
      </c>
      <c r="H30" s="118" t="s">
        <v>211</v>
      </c>
      <c r="I30" s="48" t="s">
        <v>211</v>
      </c>
      <c r="J30" s="48" t="s">
        <v>211</v>
      </c>
      <c r="K30" s="115">
        <v>0</v>
      </c>
      <c r="L30" s="65" t="s">
        <v>419</v>
      </c>
      <c r="M30" s="65" t="s">
        <v>966</v>
      </c>
      <c r="N30" s="4" t="s">
        <v>208</v>
      </c>
      <c r="O30" s="4"/>
      <c r="P30" s="4"/>
      <c r="Q30" s="4"/>
      <c r="R30" s="4"/>
      <c r="S30" s="4"/>
      <c r="T30" s="4"/>
      <c r="U30" s="4"/>
      <c r="V30" s="50">
        <v>28</v>
      </c>
    </row>
    <row r="31" spans="1:22" ht="15.6" x14ac:dyDescent="0.3">
      <c r="A31" s="48" t="s">
        <v>1010</v>
      </c>
      <c r="B31" s="48" t="s">
        <v>211</v>
      </c>
      <c r="C31" s="48" t="s">
        <v>211</v>
      </c>
      <c r="D31" s="48"/>
      <c r="E31" s="48"/>
      <c r="F31" s="116">
        <v>0</v>
      </c>
      <c r="G31" s="113" t="s">
        <v>211</v>
      </c>
      <c r="H31" s="118" t="s">
        <v>211</v>
      </c>
      <c r="I31" s="48" t="s">
        <v>211</v>
      </c>
      <c r="J31" s="48" t="s">
        <v>211</v>
      </c>
      <c r="K31" s="115">
        <v>0</v>
      </c>
      <c r="L31" s="65" t="s">
        <v>419</v>
      </c>
      <c r="M31" s="65" t="s">
        <v>966</v>
      </c>
      <c r="N31" s="4" t="s">
        <v>208</v>
      </c>
      <c r="O31" s="4"/>
      <c r="P31" s="4"/>
      <c r="Q31" s="4"/>
      <c r="R31" s="4"/>
      <c r="S31" s="4"/>
      <c r="T31" s="4"/>
      <c r="U31" s="4"/>
      <c r="V31" s="50">
        <v>29</v>
      </c>
    </row>
    <row r="32" spans="1:22" ht="15.6" x14ac:dyDescent="0.3">
      <c r="A32" s="48" t="s">
        <v>975</v>
      </c>
      <c r="B32" s="48" t="s">
        <v>211</v>
      </c>
      <c r="C32" s="48" t="s">
        <v>211</v>
      </c>
      <c r="D32" s="48"/>
      <c r="E32" s="48"/>
      <c r="F32" s="116">
        <v>0</v>
      </c>
      <c r="G32" s="113" t="s">
        <v>978</v>
      </c>
      <c r="H32" s="118" t="s">
        <v>978</v>
      </c>
      <c r="I32" s="48" t="s">
        <v>978</v>
      </c>
      <c r="J32" s="48" t="s">
        <v>978</v>
      </c>
      <c r="K32" s="115">
        <v>0</v>
      </c>
      <c r="L32" s="65" t="s">
        <v>419</v>
      </c>
      <c r="M32" s="65" t="s">
        <v>966</v>
      </c>
      <c r="N32" s="4" t="s">
        <v>208</v>
      </c>
      <c r="O32" s="4"/>
      <c r="P32" s="4"/>
      <c r="Q32" s="4"/>
      <c r="R32" s="4"/>
      <c r="S32" s="4"/>
      <c r="T32" s="4"/>
      <c r="U32" s="4"/>
      <c r="V32" s="50">
        <v>30</v>
      </c>
    </row>
    <row r="33" spans="1:22" ht="15.6" x14ac:dyDescent="0.3">
      <c r="A33" s="48" t="s">
        <v>408</v>
      </c>
      <c r="B33" s="48" t="s">
        <v>416</v>
      </c>
      <c r="C33" s="48" t="s">
        <v>417</v>
      </c>
      <c r="D33" s="48"/>
      <c r="E33" s="48"/>
      <c r="F33" s="116">
        <v>26421561</v>
      </c>
      <c r="G33" s="113" t="s">
        <v>418</v>
      </c>
      <c r="H33" s="118">
        <v>46106</v>
      </c>
      <c r="I33" s="51">
        <v>46387</v>
      </c>
      <c r="J33" s="65" t="s">
        <v>80</v>
      </c>
      <c r="K33" s="115">
        <v>0</v>
      </c>
      <c r="L33" s="65" t="s">
        <v>419</v>
      </c>
      <c r="M33" s="65"/>
      <c r="N33" s="4" t="s">
        <v>75</v>
      </c>
      <c r="O33" s="4"/>
      <c r="P33" s="4"/>
      <c r="Q33" s="4"/>
      <c r="R33" s="4"/>
      <c r="S33" s="4"/>
      <c r="T33" s="4"/>
      <c r="U33" s="4"/>
      <c r="V33" s="50">
        <v>31</v>
      </c>
    </row>
    <row r="34" spans="1:22" ht="15.6" x14ac:dyDescent="0.3">
      <c r="A34" s="48" t="s">
        <v>1000</v>
      </c>
      <c r="B34" s="48" t="s">
        <v>1007</v>
      </c>
      <c r="C34" s="48" t="s">
        <v>1008</v>
      </c>
      <c r="D34" s="48"/>
      <c r="E34" s="48"/>
      <c r="F34" s="116">
        <v>77268277.670000002</v>
      </c>
      <c r="G34" s="113" t="s">
        <v>1009</v>
      </c>
      <c r="H34" s="118">
        <v>46121</v>
      </c>
      <c r="I34" s="51">
        <v>46387</v>
      </c>
      <c r="J34" s="65" t="s">
        <v>80</v>
      </c>
      <c r="K34" s="121">
        <v>939392.52</v>
      </c>
      <c r="L34" s="65" t="s">
        <v>159</v>
      </c>
      <c r="M34" s="65"/>
      <c r="N34" s="4" t="s">
        <v>75</v>
      </c>
      <c r="O34" s="4"/>
      <c r="P34" s="4"/>
      <c r="Q34" s="4"/>
      <c r="R34" s="4"/>
      <c r="S34" s="4"/>
      <c r="T34" s="4"/>
      <c r="U34" s="4"/>
      <c r="V34" s="50">
        <v>32</v>
      </c>
    </row>
    <row r="35" spans="1:22" ht="15.6" x14ac:dyDescent="0.3">
      <c r="A35" s="48" t="s">
        <v>979</v>
      </c>
      <c r="B35" s="48" t="s">
        <v>989</v>
      </c>
      <c r="C35" s="48" t="s">
        <v>990</v>
      </c>
      <c r="D35" s="48"/>
      <c r="E35" s="48"/>
      <c r="F35" s="116">
        <v>100814288.84999999</v>
      </c>
      <c r="G35" s="113" t="s">
        <v>991</v>
      </c>
      <c r="H35" s="118">
        <v>46128</v>
      </c>
      <c r="I35" s="51">
        <v>46387</v>
      </c>
      <c r="J35" s="65" t="s">
        <v>80</v>
      </c>
      <c r="K35" s="121">
        <v>3989306.17</v>
      </c>
      <c r="L35" s="65" t="s">
        <v>159</v>
      </c>
      <c r="M35" s="65"/>
      <c r="N35" s="4" t="s">
        <v>75</v>
      </c>
      <c r="O35" s="4"/>
      <c r="P35" s="4"/>
      <c r="Q35" s="4"/>
      <c r="R35" s="4"/>
      <c r="S35" s="4"/>
      <c r="T35" s="4"/>
      <c r="U35" s="4"/>
      <c r="V35" s="50">
        <v>33</v>
      </c>
    </row>
    <row r="36" spans="1:22" ht="15.6" x14ac:dyDescent="0.3">
      <c r="A36" s="48" t="s">
        <v>1015</v>
      </c>
      <c r="B36" s="48" t="s">
        <v>989</v>
      </c>
      <c r="C36" s="48" t="s">
        <v>990</v>
      </c>
      <c r="D36" s="48"/>
      <c r="E36" s="48"/>
      <c r="F36" s="116">
        <v>2220000</v>
      </c>
      <c r="G36" s="113" t="s">
        <v>1022</v>
      </c>
      <c r="H36" s="118">
        <v>46121</v>
      </c>
      <c r="I36" s="51">
        <v>46387</v>
      </c>
      <c r="J36" s="65" t="s">
        <v>80</v>
      </c>
      <c r="K36" s="121">
        <v>454394.82</v>
      </c>
      <c r="L36" s="65" t="s">
        <v>159</v>
      </c>
      <c r="M36" s="65"/>
      <c r="N36" s="4" t="s">
        <v>75</v>
      </c>
      <c r="O36" s="4"/>
      <c r="P36" s="4"/>
      <c r="Q36" s="4"/>
      <c r="R36" s="4"/>
      <c r="S36" s="4"/>
      <c r="T36" s="4"/>
      <c r="U36" s="4"/>
      <c r="V36" s="50">
        <v>34</v>
      </c>
    </row>
    <row r="37" spans="1:22" ht="15.6" x14ac:dyDescent="0.3">
      <c r="A37" s="48" t="s">
        <v>946</v>
      </c>
      <c r="B37" s="48" t="s">
        <v>958</v>
      </c>
      <c r="C37" s="48" t="s">
        <v>959</v>
      </c>
      <c r="D37" s="48"/>
      <c r="E37" s="48"/>
      <c r="F37" s="116">
        <v>49098918.960000001</v>
      </c>
      <c r="G37" s="113" t="s">
        <v>960</v>
      </c>
      <c r="H37" s="118">
        <v>46121</v>
      </c>
      <c r="I37" s="51">
        <v>46387</v>
      </c>
      <c r="J37" s="65" t="s">
        <v>80</v>
      </c>
      <c r="K37" s="149">
        <v>3926164.35</v>
      </c>
      <c r="L37" s="65" t="s">
        <v>159</v>
      </c>
      <c r="M37" s="65"/>
      <c r="N37" s="4" t="s">
        <v>75</v>
      </c>
      <c r="O37" s="4"/>
      <c r="P37" s="4"/>
      <c r="Q37" s="4"/>
      <c r="R37" s="4"/>
      <c r="S37" s="4"/>
      <c r="T37" s="4"/>
      <c r="U37" s="4"/>
      <c r="V37" s="50">
        <v>35</v>
      </c>
    </row>
    <row r="38" spans="1:22" ht="15.6" x14ac:dyDescent="0.3">
      <c r="A38" s="48" t="s">
        <v>967</v>
      </c>
      <c r="B38" s="48" t="s">
        <v>958</v>
      </c>
      <c r="C38" s="48" t="s">
        <v>959</v>
      </c>
      <c r="D38" s="48"/>
      <c r="E38" s="48"/>
      <c r="F38" s="116">
        <v>38436035.460000001</v>
      </c>
      <c r="G38" s="113" t="s">
        <v>974</v>
      </c>
      <c r="H38" s="118">
        <v>46121</v>
      </c>
      <c r="I38" s="51">
        <v>46387</v>
      </c>
      <c r="J38" s="65" t="s">
        <v>80</v>
      </c>
      <c r="K38" s="121">
        <v>6361967.9800000004</v>
      </c>
      <c r="L38" s="65" t="s">
        <v>159</v>
      </c>
      <c r="M38" s="65"/>
      <c r="N38" s="4" t="s">
        <v>75</v>
      </c>
      <c r="O38" s="4"/>
      <c r="P38" s="4"/>
      <c r="Q38" s="4"/>
      <c r="R38" s="4"/>
      <c r="S38" s="4"/>
      <c r="T38" s="4"/>
      <c r="U38" s="4"/>
      <c r="V38" s="50">
        <v>36</v>
      </c>
    </row>
    <row r="39" spans="1:22" ht="15.6" x14ac:dyDescent="0.3">
      <c r="A39" s="146" t="s">
        <v>893</v>
      </c>
      <c r="B39" s="146" t="s">
        <v>903</v>
      </c>
      <c r="C39" s="146" t="s">
        <v>904</v>
      </c>
      <c r="D39" s="146"/>
      <c r="E39" s="146"/>
      <c r="F39" s="116">
        <v>14934826</v>
      </c>
      <c r="G39" s="117" t="s">
        <v>905</v>
      </c>
      <c r="H39" s="118">
        <v>46128</v>
      </c>
      <c r="I39" s="158">
        <v>46137</v>
      </c>
      <c r="J39" s="146" t="s">
        <v>80</v>
      </c>
      <c r="K39" s="121">
        <v>0</v>
      </c>
      <c r="L39" s="65" t="s">
        <v>159</v>
      </c>
      <c r="M39" s="65"/>
      <c r="N39" s="4" t="s">
        <v>75</v>
      </c>
      <c r="O39" s="4"/>
      <c r="P39" s="4"/>
      <c r="Q39" s="4"/>
      <c r="R39" s="4"/>
      <c r="S39" s="4"/>
      <c r="T39" s="4"/>
      <c r="U39" s="4"/>
      <c r="V39" s="50"/>
    </row>
    <row r="40" spans="1:22" ht="15.6" x14ac:dyDescent="0.3">
      <c r="A40" s="146" t="s">
        <v>906</v>
      </c>
      <c r="B40" s="146" t="s">
        <v>915</v>
      </c>
      <c r="C40" s="146" t="s">
        <v>916</v>
      </c>
      <c r="D40" s="146"/>
      <c r="E40" s="146"/>
      <c r="F40" s="116">
        <v>732787982.80999994</v>
      </c>
      <c r="G40" s="117" t="s">
        <v>917</v>
      </c>
      <c r="H40" s="118">
        <v>46129</v>
      </c>
      <c r="I40" s="158">
        <v>46216</v>
      </c>
      <c r="J40" s="146" t="s">
        <v>205</v>
      </c>
      <c r="K40" s="121">
        <v>0</v>
      </c>
      <c r="L40" s="65" t="s">
        <v>159</v>
      </c>
      <c r="M40" s="65"/>
      <c r="N40" s="4" t="s">
        <v>75</v>
      </c>
      <c r="O40" s="4"/>
      <c r="P40" s="4"/>
      <c r="Q40" s="4"/>
      <c r="R40" s="4"/>
      <c r="S40" s="4"/>
      <c r="T40" s="4"/>
      <c r="U40" s="4"/>
      <c r="V40" s="50"/>
    </row>
    <row r="41" spans="1:22" ht="15.6" x14ac:dyDescent="0.3">
      <c r="A41" s="146" t="s">
        <v>1141</v>
      </c>
      <c r="B41" s="146" t="s">
        <v>915</v>
      </c>
      <c r="C41" s="146" t="s">
        <v>916</v>
      </c>
      <c r="D41" s="146"/>
      <c r="E41" s="146"/>
      <c r="F41" s="116">
        <v>522543356.68000001</v>
      </c>
      <c r="G41" s="117" t="s">
        <v>1144</v>
      </c>
      <c r="H41" s="118">
        <v>46129</v>
      </c>
      <c r="I41" s="158">
        <v>46216</v>
      </c>
      <c r="J41" s="146" t="s">
        <v>205</v>
      </c>
      <c r="K41" s="121">
        <v>0</v>
      </c>
      <c r="L41" s="65" t="s">
        <v>159</v>
      </c>
      <c r="M41" s="65"/>
      <c r="N41" s="4" t="s">
        <v>75</v>
      </c>
      <c r="O41" s="4"/>
      <c r="P41" s="4"/>
      <c r="Q41" s="4"/>
      <c r="R41" s="4"/>
      <c r="S41" s="4"/>
      <c r="T41" s="4"/>
      <c r="U41" s="4"/>
      <c r="V41" s="50"/>
    </row>
    <row r="42" spans="1:22" ht="15.6" x14ac:dyDescent="0.3">
      <c r="A42" s="146" t="s">
        <v>847</v>
      </c>
      <c r="B42" s="146" t="s">
        <v>857</v>
      </c>
      <c r="C42" s="146" t="s">
        <v>858</v>
      </c>
      <c r="D42" s="146"/>
      <c r="E42" s="146"/>
      <c r="F42" s="116">
        <v>74483807.640000001</v>
      </c>
      <c r="G42" s="117" t="s">
        <v>859</v>
      </c>
      <c r="H42" s="118">
        <v>46129</v>
      </c>
      <c r="I42" s="158">
        <v>46195</v>
      </c>
      <c r="J42" s="146" t="s">
        <v>80</v>
      </c>
      <c r="K42" s="121">
        <v>0</v>
      </c>
      <c r="L42" s="65" t="s">
        <v>159</v>
      </c>
      <c r="M42" s="65"/>
      <c r="N42" s="4" t="s">
        <v>75</v>
      </c>
      <c r="O42" s="4"/>
      <c r="P42" s="4"/>
      <c r="Q42" s="4"/>
      <c r="R42" s="4"/>
      <c r="S42" s="4"/>
      <c r="T42" s="4"/>
      <c r="U42" s="4"/>
      <c r="V42" s="50"/>
    </row>
    <row r="43" spans="1:22" ht="15.6" x14ac:dyDescent="0.3">
      <c r="A43" s="146" t="s">
        <v>96</v>
      </c>
      <c r="B43" s="146" t="s">
        <v>111</v>
      </c>
      <c r="C43" s="146" t="s">
        <v>112</v>
      </c>
      <c r="D43" s="146"/>
      <c r="E43" s="146"/>
      <c r="F43" s="116">
        <v>3900000</v>
      </c>
      <c r="G43" s="117" t="s">
        <v>113</v>
      </c>
      <c r="H43" s="118">
        <v>46129</v>
      </c>
      <c r="I43" s="158">
        <v>46387</v>
      </c>
      <c r="J43" s="146" t="s">
        <v>80</v>
      </c>
      <c r="K43" s="121">
        <v>0</v>
      </c>
      <c r="L43" s="65" t="s">
        <v>95</v>
      </c>
      <c r="M43" s="65"/>
      <c r="N43" s="4" t="s">
        <v>75</v>
      </c>
      <c r="O43" s="4"/>
      <c r="P43" s="4"/>
      <c r="Q43" s="4"/>
      <c r="R43" s="4"/>
      <c r="S43" s="4"/>
      <c r="T43" s="4"/>
      <c r="U43" s="4"/>
      <c r="V43" s="50"/>
    </row>
    <row r="44" spans="1:22" ht="15.6" x14ac:dyDescent="0.3">
      <c r="A44" s="146" t="s">
        <v>1212</v>
      </c>
      <c r="B44" s="146" t="s">
        <v>1222</v>
      </c>
      <c r="C44" s="146" t="s">
        <v>1223</v>
      </c>
      <c r="D44" s="146"/>
      <c r="E44" s="146"/>
      <c r="F44" s="116">
        <v>3675000</v>
      </c>
      <c r="G44" s="117" t="s">
        <v>1224</v>
      </c>
      <c r="H44" s="118">
        <v>46134</v>
      </c>
      <c r="I44" s="158">
        <v>46143</v>
      </c>
      <c r="J44" s="146" t="s">
        <v>80</v>
      </c>
      <c r="K44" s="121">
        <v>0</v>
      </c>
      <c r="L44" s="65" t="s">
        <v>95</v>
      </c>
      <c r="M44" s="65"/>
      <c r="N44" s="4" t="s">
        <v>75</v>
      </c>
      <c r="O44" s="4"/>
      <c r="P44" s="4"/>
      <c r="Q44" s="4"/>
      <c r="R44" s="4"/>
      <c r="S44" s="4"/>
      <c r="T44" s="4"/>
      <c r="U44" s="4"/>
      <c r="V44" s="50"/>
    </row>
    <row r="45" spans="1:22" ht="15.6" x14ac:dyDescent="0.3">
      <c r="A45" s="146" t="s">
        <v>1199</v>
      </c>
      <c r="B45" s="146" t="s">
        <v>1209</v>
      </c>
      <c r="C45" s="146" t="s">
        <v>1210</v>
      </c>
      <c r="D45" s="146"/>
      <c r="E45" s="146"/>
      <c r="F45" s="116">
        <v>2033229.44</v>
      </c>
      <c r="G45" s="117" t="s">
        <v>1211</v>
      </c>
      <c r="H45" s="118">
        <v>46134</v>
      </c>
      <c r="I45" s="158">
        <v>46143</v>
      </c>
      <c r="J45" s="146" t="s">
        <v>80</v>
      </c>
      <c r="K45" s="121">
        <v>0</v>
      </c>
      <c r="L45" s="65" t="s">
        <v>95</v>
      </c>
      <c r="M45" s="65"/>
      <c r="N45" s="4" t="s">
        <v>75</v>
      </c>
      <c r="O45" s="4"/>
      <c r="P45" s="4"/>
      <c r="Q45" s="4"/>
      <c r="R45" s="4"/>
      <c r="S45" s="4"/>
      <c r="T45" s="4"/>
      <c r="U45" s="4"/>
      <c r="V45" s="50"/>
    </row>
    <row r="46" spans="1:22" ht="15.6" x14ac:dyDescent="0.3">
      <c r="A46" s="146" t="s">
        <v>1148</v>
      </c>
      <c r="B46" s="146" t="s">
        <v>1156</v>
      </c>
      <c r="C46" s="146" t="s">
        <v>1157</v>
      </c>
      <c r="D46" s="146"/>
      <c r="E46" s="146"/>
      <c r="F46" s="116">
        <v>119602032</v>
      </c>
      <c r="G46" s="117" t="s">
        <v>1158</v>
      </c>
      <c r="H46" s="118">
        <v>46143</v>
      </c>
      <c r="I46" s="158">
        <v>47118</v>
      </c>
      <c r="J46" s="146" t="s">
        <v>80</v>
      </c>
      <c r="K46" s="121">
        <v>8209751.5499999998</v>
      </c>
      <c r="L46" s="65" t="s">
        <v>95</v>
      </c>
      <c r="M46" s="65"/>
      <c r="N46" s="4" t="s">
        <v>75</v>
      </c>
      <c r="O46" s="4"/>
      <c r="P46" s="4"/>
      <c r="Q46" s="4"/>
      <c r="R46" s="4"/>
      <c r="S46" s="4"/>
      <c r="T46" s="4"/>
      <c r="U46" s="4"/>
      <c r="V46" s="50"/>
    </row>
    <row r="47" spans="1:22" ht="15.6" x14ac:dyDescent="0.3">
      <c r="A47" s="146" t="s">
        <v>921</v>
      </c>
      <c r="B47" s="146" t="s">
        <v>932</v>
      </c>
      <c r="C47" s="146" t="s">
        <v>933</v>
      </c>
      <c r="D47" s="146"/>
      <c r="E47" s="146"/>
      <c r="F47" s="116">
        <v>71310182</v>
      </c>
      <c r="G47" s="117" t="s">
        <v>934</v>
      </c>
      <c r="H47" s="118">
        <v>46163</v>
      </c>
      <c r="I47" s="158">
        <v>46234</v>
      </c>
      <c r="J47" s="146" t="s">
        <v>80</v>
      </c>
      <c r="K47" s="121">
        <v>1769804.68</v>
      </c>
      <c r="L47" s="65" t="s">
        <v>95</v>
      </c>
      <c r="M47" s="65"/>
      <c r="N47" s="4" t="s">
        <v>75</v>
      </c>
      <c r="O47" s="4"/>
      <c r="P47" s="4"/>
      <c r="Q47" s="4"/>
      <c r="R47" s="4"/>
      <c r="S47" s="4"/>
      <c r="T47" s="4"/>
      <c r="U47" s="4"/>
      <c r="V47" s="50"/>
    </row>
    <row r="48" spans="1:22" ht="15.6" x14ac:dyDescent="0.3">
      <c r="A48" s="146" t="s">
        <v>1130</v>
      </c>
      <c r="B48" s="146" t="s">
        <v>1138</v>
      </c>
      <c r="C48" s="146" t="s">
        <v>1139</v>
      </c>
      <c r="D48" s="146"/>
      <c r="E48" s="146"/>
      <c r="F48" s="116">
        <v>3958500</v>
      </c>
      <c r="G48" s="117" t="s">
        <v>1140</v>
      </c>
      <c r="H48" s="118">
        <v>46157</v>
      </c>
      <c r="I48" s="158">
        <v>46171</v>
      </c>
      <c r="J48" s="146" t="s">
        <v>80</v>
      </c>
      <c r="K48" s="121">
        <v>0</v>
      </c>
      <c r="L48" s="65" t="s">
        <v>159</v>
      </c>
      <c r="M48" s="65"/>
      <c r="N48" s="4" t="s">
        <v>75</v>
      </c>
      <c r="O48" s="4"/>
      <c r="P48" s="4"/>
      <c r="Q48" s="4"/>
      <c r="R48" s="4"/>
      <c r="S48" s="4"/>
      <c r="T48" s="4"/>
      <c r="U48" s="4"/>
      <c r="V48" s="50"/>
    </row>
    <row r="49" spans="1:22" ht="15.6" x14ac:dyDescent="0.3">
      <c r="A49" s="146" t="s">
        <v>832</v>
      </c>
      <c r="B49" s="146" t="s">
        <v>844</v>
      </c>
      <c r="C49" s="146" t="s">
        <v>845</v>
      </c>
      <c r="D49" s="146"/>
      <c r="E49" s="146"/>
      <c r="F49" s="116">
        <v>15053752</v>
      </c>
      <c r="G49" s="117" t="s">
        <v>846</v>
      </c>
      <c r="H49" s="118">
        <v>46169</v>
      </c>
      <c r="I49" s="158">
        <v>46240</v>
      </c>
      <c r="J49" s="146" t="s">
        <v>80</v>
      </c>
      <c r="K49" s="121">
        <v>0</v>
      </c>
      <c r="L49" s="65" t="s">
        <v>159</v>
      </c>
      <c r="M49" s="65"/>
      <c r="N49" s="4" t="s">
        <v>75</v>
      </c>
      <c r="O49" s="4"/>
      <c r="P49" s="4"/>
      <c r="Q49" s="4"/>
      <c r="R49" s="4"/>
      <c r="S49" s="4"/>
      <c r="T49" s="4"/>
      <c r="U49" s="4"/>
      <c r="V49" s="50"/>
    </row>
    <row r="50" spans="1:22" ht="15.6" x14ac:dyDescent="0.3">
      <c r="A50" s="146" t="s">
        <v>1666</v>
      </c>
      <c r="B50" s="146" t="s">
        <v>1675</v>
      </c>
      <c r="C50" s="146" t="s">
        <v>1676</v>
      </c>
      <c r="D50" s="146"/>
      <c r="E50" s="146"/>
      <c r="F50" s="116">
        <v>2100000</v>
      </c>
      <c r="G50" s="117" t="s">
        <v>1677</v>
      </c>
      <c r="H50" s="118">
        <v>46170</v>
      </c>
      <c r="I50" s="158">
        <v>46174</v>
      </c>
      <c r="J50" s="146" t="s">
        <v>80</v>
      </c>
      <c r="K50" s="121">
        <v>0</v>
      </c>
      <c r="L50" s="65" t="s">
        <v>159</v>
      </c>
      <c r="M50" s="65"/>
      <c r="N50" s="4" t="s">
        <v>75</v>
      </c>
      <c r="O50" s="4"/>
      <c r="P50" s="4"/>
      <c r="Q50" s="4"/>
      <c r="R50" s="4"/>
      <c r="S50" s="4"/>
      <c r="T50" s="4"/>
      <c r="U50" s="4"/>
      <c r="V50" s="50"/>
    </row>
    <row r="51" spans="1:22" ht="15.6" x14ac:dyDescent="0.3">
      <c r="K51" s="104"/>
    </row>
  </sheetData>
  <mergeCells count="1">
    <mergeCell ref="A1:N1"/>
  </mergeCells>
  <conditionalFormatting sqref="N1:U1048576">
    <cfRule type="containsText" dxfId="10" priority="4" operator="containsText" text="Comite">
      <formula>NOT(ISERROR(SEARCH("Comite",N1)))</formula>
    </cfRule>
    <cfRule type="containsText" dxfId="9" priority="5" operator="containsText" text="Desierta">
      <formula>NOT(ISERROR(SEARCH("Desierta",N1)))</formula>
    </cfRule>
    <cfRule type="containsText" dxfId="8" priority="6" operator="containsText" text="Adjudicado">
      <formula>NOT(ISERROR(SEARCH("Adjudicado",N1)))</formula>
    </cfRule>
  </conditionalFormatting>
  <hyperlinks>
    <hyperlink ref="E8" r:id="rId1" xr:uid="{20AC660F-6CD1-4D23-AA86-DD5AA934B6EE}"/>
    <hyperlink ref="J24" r:id="rId2" xr:uid="{8895AAD1-D158-4DC1-ACC4-C403767C8E16}"/>
  </hyperlinks>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3F0D-1564-4672-8729-B04CD7FE9A2B}">
  <dimension ref="A1:X644"/>
  <sheetViews>
    <sheetView workbookViewId="0">
      <pane xSplit="1" topLeftCell="E1" activePane="topRight" state="frozen"/>
      <selection pane="topRight" activeCell="G2" sqref="G2"/>
    </sheetView>
  </sheetViews>
  <sheetFormatPr baseColWidth="10" defaultColWidth="8.88671875" defaultRowHeight="14.4" x14ac:dyDescent="0.3"/>
  <cols>
    <col min="1" max="1" width="27.6640625" customWidth="1"/>
    <col min="2" max="2" width="12" customWidth="1"/>
    <col min="3" max="3" width="52.44140625" customWidth="1"/>
    <col min="4" max="4" width="52.6640625" customWidth="1"/>
    <col min="5" max="5" width="106.44140625" bestFit="1" customWidth="1"/>
    <col min="6" max="6" width="18.5546875" customWidth="1"/>
    <col min="7" max="7" width="11" customWidth="1"/>
    <col min="8" max="8" width="16.44140625" customWidth="1"/>
    <col min="9" max="9" width="255.6640625" style="107" customWidth="1"/>
    <col min="10" max="10" width="40" style="40" customWidth="1"/>
    <col min="11" max="11" width="36" style="40" customWidth="1"/>
    <col min="12" max="12" width="30.33203125" customWidth="1"/>
    <col min="13" max="13" width="17.6640625" style="107" customWidth="1"/>
    <col min="14" max="14" width="122" bestFit="1" customWidth="1"/>
    <col min="15" max="15" width="29.88671875" bestFit="1" customWidth="1"/>
    <col min="16" max="16" width="36.109375" bestFit="1" customWidth="1"/>
    <col min="17" max="17" width="24" style="107" bestFit="1" customWidth="1"/>
    <col min="18" max="18" width="20.6640625" bestFit="1" customWidth="1"/>
    <col min="19" max="19" width="23.6640625" bestFit="1" customWidth="1"/>
    <col min="20" max="20" width="32.88671875" bestFit="1" customWidth="1"/>
    <col min="21" max="21" width="76.5546875" customWidth="1"/>
    <col min="22" max="22" width="11" customWidth="1"/>
    <col min="23" max="23" width="16.5546875" bestFit="1" customWidth="1"/>
    <col min="24" max="24" width="28.44140625" bestFit="1" customWidth="1"/>
    <col min="25" max="25" width="255.6640625" bestFit="1" customWidth="1"/>
    <col min="26" max="26" width="34.109375" bestFit="1" customWidth="1"/>
    <col min="27" max="27" width="22.6640625" bestFit="1" customWidth="1"/>
    <col min="28" max="28" width="19.88671875" bestFit="1" customWidth="1"/>
    <col min="29" max="29" width="22.44140625" bestFit="1" customWidth="1"/>
    <col min="30" max="30" width="51.5546875" bestFit="1" customWidth="1"/>
    <col min="31" max="31" width="31" bestFit="1" customWidth="1"/>
    <col min="32" max="32" width="89" bestFit="1" customWidth="1"/>
    <col min="33" max="33" width="76.5546875" bestFit="1" customWidth="1"/>
    <col min="34" max="34" width="11" bestFit="1" customWidth="1"/>
  </cols>
  <sheetData>
    <row r="1" spans="1:23" ht="106.5" customHeight="1" x14ac:dyDescent="0.3"/>
    <row r="2" spans="1:23" ht="35.25" customHeight="1" x14ac:dyDescent="0.3">
      <c r="A2" s="141" t="s">
        <v>0</v>
      </c>
      <c r="B2" s="160" t="s">
        <v>2</v>
      </c>
      <c r="C2" s="141" t="s">
        <v>4</v>
      </c>
      <c r="D2" s="141" t="s">
        <v>6</v>
      </c>
      <c r="E2" s="141" t="s">
        <v>8</v>
      </c>
      <c r="F2" s="141" t="s">
        <v>9</v>
      </c>
      <c r="G2" s="160" t="s">
        <v>12</v>
      </c>
      <c r="H2" s="141" t="s">
        <v>14</v>
      </c>
      <c r="I2" s="141" t="s">
        <v>15</v>
      </c>
      <c r="J2" s="141" t="s">
        <v>21</v>
      </c>
      <c r="K2" s="122" t="s">
        <v>26</v>
      </c>
      <c r="L2" s="148" t="s">
        <v>36</v>
      </c>
      <c r="M2" s="148" t="s">
        <v>49</v>
      </c>
      <c r="N2" s="141" t="s">
        <v>51</v>
      </c>
      <c r="O2" s="141" t="s">
        <v>52</v>
      </c>
      <c r="P2" s="144" t="s">
        <v>55</v>
      </c>
      <c r="Q2" s="141" t="s">
        <v>56</v>
      </c>
      <c r="R2" s="141" t="s">
        <v>57</v>
      </c>
      <c r="S2" s="141" t="s">
        <v>58</v>
      </c>
      <c r="T2" s="144" t="s">
        <v>60</v>
      </c>
      <c r="U2" s="141" t="s">
        <v>62</v>
      </c>
      <c r="V2" s="141" t="s">
        <v>63</v>
      </c>
      <c r="W2" s="141" t="s">
        <v>64</v>
      </c>
    </row>
    <row r="3" spans="1:23" x14ac:dyDescent="0.3">
      <c r="A3" s="50" t="s">
        <v>65</v>
      </c>
      <c r="B3" t="s">
        <v>66</v>
      </c>
      <c r="C3" s="50" t="s">
        <v>68</v>
      </c>
      <c r="D3" s="50" t="s">
        <v>70</v>
      </c>
      <c r="E3" s="50" t="s">
        <v>72</v>
      </c>
      <c r="F3" s="50" t="s">
        <v>73</v>
      </c>
      <c r="G3" t="s">
        <v>75</v>
      </c>
      <c r="H3" s="143">
        <v>1234097.32</v>
      </c>
      <c r="I3" s="50" t="s">
        <v>77</v>
      </c>
      <c r="J3" s="50" t="s">
        <v>79</v>
      </c>
      <c r="K3" s="107">
        <v>1234097.32</v>
      </c>
      <c r="L3" s="50" t="s">
        <v>89</v>
      </c>
      <c r="M3" s="142">
        <v>46087</v>
      </c>
      <c r="N3" s="50" t="s">
        <v>92</v>
      </c>
      <c r="O3" s="50" t="s">
        <v>93</v>
      </c>
      <c r="P3" s="143">
        <v>1195383.99</v>
      </c>
      <c r="Q3" s="50" t="s">
        <v>94</v>
      </c>
      <c r="R3" s="142">
        <v>46087</v>
      </c>
      <c r="S3" s="142">
        <v>46387</v>
      </c>
      <c r="T3" s="143">
        <v>38713.33</v>
      </c>
      <c r="U3" s="50"/>
      <c r="V3" s="50" t="s">
        <v>75</v>
      </c>
      <c r="W3" s="50">
        <v>1</v>
      </c>
    </row>
    <row r="4" spans="1:23" x14ac:dyDescent="0.3">
      <c r="A4" s="50" t="s">
        <v>96</v>
      </c>
      <c r="B4" t="s">
        <v>66</v>
      </c>
      <c r="C4" s="50" t="s">
        <v>68</v>
      </c>
      <c r="D4" s="50" t="s">
        <v>97</v>
      </c>
      <c r="E4" s="50" t="s">
        <v>99</v>
      </c>
      <c r="F4" s="50" t="s">
        <v>73</v>
      </c>
      <c r="G4" t="s">
        <v>75</v>
      </c>
      <c r="H4" s="143">
        <v>3900000</v>
      </c>
      <c r="I4" s="50" t="s">
        <v>101</v>
      </c>
      <c r="J4" s="50" t="s">
        <v>102</v>
      </c>
      <c r="K4" s="107">
        <v>3900000</v>
      </c>
      <c r="L4" s="50" t="s">
        <v>109</v>
      </c>
      <c r="M4" s="142">
        <v>46129</v>
      </c>
      <c r="N4" s="50" t="s">
        <v>111</v>
      </c>
      <c r="O4" s="50" t="s">
        <v>112</v>
      </c>
      <c r="P4" s="143">
        <v>3900000</v>
      </c>
      <c r="Q4" s="50" t="s">
        <v>113</v>
      </c>
      <c r="R4" s="142">
        <v>46129</v>
      </c>
      <c r="S4" s="142">
        <v>46387</v>
      </c>
      <c r="T4" s="143">
        <v>0</v>
      </c>
      <c r="U4" s="50"/>
      <c r="V4" s="50" t="s">
        <v>75</v>
      </c>
      <c r="W4" s="50">
        <v>2</v>
      </c>
    </row>
    <row r="5" spans="1:23" x14ac:dyDescent="0.3">
      <c r="A5" s="50" t="s">
        <v>140</v>
      </c>
      <c r="B5" t="s">
        <v>66</v>
      </c>
      <c r="C5" s="50" t="s">
        <v>134</v>
      </c>
      <c r="D5" s="50" t="s">
        <v>70</v>
      </c>
      <c r="E5" s="50" t="s">
        <v>143</v>
      </c>
      <c r="F5" s="50" t="s">
        <v>73</v>
      </c>
      <c r="G5" t="s">
        <v>75</v>
      </c>
      <c r="H5" s="143">
        <v>61641216</v>
      </c>
      <c r="I5" s="50" t="s">
        <v>145</v>
      </c>
      <c r="J5" s="50" t="s">
        <v>147</v>
      </c>
      <c r="K5" s="107">
        <v>264171179.61000001</v>
      </c>
      <c r="L5" s="50" t="s">
        <v>154</v>
      </c>
      <c r="M5" s="142">
        <v>46073</v>
      </c>
      <c r="N5" s="50" t="s">
        <v>156</v>
      </c>
      <c r="O5" s="50" t="s">
        <v>157</v>
      </c>
      <c r="P5" s="143">
        <v>245583000</v>
      </c>
      <c r="Q5" s="50" t="s">
        <v>158</v>
      </c>
      <c r="R5" s="142">
        <v>46072</v>
      </c>
      <c r="S5" s="142">
        <v>47361</v>
      </c>
      <c r="T5" s="143">
        <v>18588179.609999999</v>
      </c>
      <c r="U5" s="50"/>
      <c r="V5" s="50" t="s">
        <v>75</v>
      </c>
      <c r="W5" s="50">
        <v>3</v>
      </c>
    </row>
    <row r="6" spans="1:23" x14ac:dyDescent="0.3">
      <c r="A6" s="50" t="s">
        <v>207</v>
      </c>
      <c r="B6" t="s">
        <v>66</v>
      </c>
      <c r="C6" s="50" t="s">
        <v>185</v>
      </c>
      <c r="D6" s="50" t="s">
        <v>174</v>
      </c>
      <c r="E6" s="50" t="s">
        <v>188</v>
      </c>
      <c r="F6" s="50" t="s">
        <v>73</v>
      </c>
      <c r="G6" t="s">
        <v>208</v>
      </c>
      <c r="H6" s="143">
        <v>2327623741.5900002</v>
      </c>
      <c r="I6" s="50" t="s">
        <v>190</v>
      </c>
      <c r="J6" s="50" t="s">
        <v>192</v>
      </c>
      <c r="K6" s="107">
        <v>2327623741.5900002</v>
      </c>
      <c r="L6" s="50" t="s">
        <v>209</v>
      </c>
      <c r="M6" s="142">
        <v>46079</v>
      </c>
      <c r="N6" s="50" t="s">
        <v>210</v>
      </c>
      <c r="O6" s="50" t="s">
        <v>203</v>
      </c>
      <c r="P6" s="143">
        <v>0</v>
      </c>
      <c r="Q6" s="50" t="s">
        <v>211</v>
      </c>
      <c r="R6" s="142"/>
      <c r="S6" s="142"/>
      <c r="T6" s="143">
        <v>0</v>
      </c>
      <c r="U6" s="50" t="s">
        <v>212</v>
      </c>
      <c r="V6" s="50" t="s">
        <v>208</v>
      </c>
      <c r="W6" s="50">
        <v>4</v>
      </c>
    </row>
    <row r="7" spans="1:23" x14ac:dyDescent="0.3">
      <c r="A7" s="50" t="s">
        <v>184</v>
      </c>
      <c r="B7" t="s">
        <v>66</v>
      </c>
      <c r="C7" s="50" t="s">
        <v>185</v>
      </c>
      <c r="D7" s="50" t="s">
        <v>174</v>
      </c>
      <c r="E7" s="50" t="s">
        <v>188</v>
      </c>
      <c r="F7" s="50" t="s">
        <v>73</v>
      </c>
      <c r="G7" t="s">
        <v>75</v>
      </c>
      <c r="H7" s="143">
        <v>2327623741.5900002</v>
      </c>
      <c r="I7" s="50" t="s">
        <v>190</v>
      </c>
      <c r="J7" s="50" t="s">
        <v>192</v>
      </c>
      <c r="K7" s="107">
        <v>2327623741.5900002</v>
      </c>
      <c r="L7" s="50" t="s">
        <v>200</v>
      </c>
      <c r="M7" s="142">
        <v>46090</v>
      </c>
      <c r="N7" s="50" t="s">
        <v>202</v>
      </c>
      <c r="O7" s="50" t="s">
        <v>203</v>
      </c>
      <c r="P7" s="143">
        <v>2321010885.04</v>
      </c>
      <c r="Q7" s="50" t="s">
        <v>204</v>
      </c>
      <c r="R7" s="142">
        <v>46091</v>
      </c>
      <c r="S7" s="142">
        <v>46387</v>
      </c>
      <c r="T7" s="143">
        <v>6612856.5499999998</v>
      </c>
      <c r="U7" s="50"/>
      <c r="V7" s="50" t="s">
        <v>75</v>
      </c>
      <c r="W7" s="50">
        <v>5</v>
      </c>
    </row>
    <row r="8" spans="1:23" x14ac:dyDescent="0.3">
      <c r="A8" s="50" t="s">
        <v>213</v>
      </c>
      <c r="B8" t="s">
        <v>66</v>
      </c>
      <c r="C8" s="50" t="s">
        <v>214</v>
      </c>
      <c r="D8" s="50" t="s">
        <v>70</v>
      </c>
      <c r="E8" s="50" t="s">
        <v>217</v>
      </c>
      <c r="F8" s="50" t="s">
        <v>73</v>
      </c>
      <c r="G8" t="s">
        <v>75</v>
      </c>
      <c r="H8" s="143">
        <v>341353664.63999999</v>
      </c>
      <c r="I8" s="50" t="s">
        <v>219</v>
      </c>
      <c r="J8" s="50" t="s">
        <v>220</v>
      </c>
      <c r="K8" s="107">
        <v>331108374.95999998</v>
      </c>
      <c r="L8" s="50" t="s">
        <v>227</v>
      </c>
      <c r="M8" s="142">
        <v>46052</v>
      </c>
      <c r="N8" s="50" t="s">
        <v>229</v>
      </c>
      <c r="O8" s="50" t="s">
        <v>230</v>
      </c>
      <c r="P8" s="143">
        <v>331108374.95999998</v>
      </c>
      <c r="Q8" s="50" t="s">
        <v>233</v>
      </c>
      <c r="R8" s="142">
        <v>11355</v>
      </c>
      <c r="S8" s="142">
        <v>46387</v>
      </c>
      <c r="T8" s="143">
        <v>10245289.68</v>
      </c>
      <c r="U8" s="50"/>
      <c r="V8" s="50" t="s">
        <v>75</v>
      </c>
      <c r="W8" s="50">
        <v>6</v>
      </c>
    </row>
    <row r="9" spans="1:23" hidden="1" x14ac:dyDescent="0.3">
      <c r="A9" s="50" t="s">
        <v>114</v>
      </c>
      <c r="B9" t="s">
        <v>115</v>
      </c>
      <c r="C9" s="50" t="s">
        <v>68</v>
      </c>
      <c r="D9" s="50" t="s">
        <v>97</v>
      </c>
      <c r="E9" s="50" t="s">
        <v>117</v>
      </c>
      <c r="F9" s="50" t="s">
        <v>118</v>
      </c>
      <c r="G9" t="s">
        <v>119</v>
      </c>
      <c r="H9" s="143">
        <v>100280</v>
      </c>
      <c r="I9" s="50" t="s">
        <v>121</v>
      </c>
      <c r="J9" s="50"/>
      <c r="K9" s="107"/>
      <c r="L9" s="50"/>
      <c r="M9" s="142"/>
      <c r="N9" s="50"/>
      <c r="O9" s="50"/>
      <c r="P9" s="143"/>
      <c r="Q9" s="50"/>
      <c r="R9" s="142"/>
      <c r="S9" s="142"/>
      <c r="T9" s="143"/>
      <c r="U9" s="50"/>
      <c r="V9" s="50"/>
      <c r="W9" s="50">
        <v>7</v>
      </c>
    </row>
    <row r="10" spans="1:23" x14ac:dyDescent="0.3">
      <c r="A10" s="50" t="s">
        <v>234</v>
      </c>
      <c r="B10" t="s">
        <v>66</v>
      </c>
      <c r="C10" s="50" t="s">
        <v>214</v>
      </c>
      <c r="D10" s="50" t="s">
        <v>70</v>
      </c>
      <c r="E10" s="50" t="s">
        <v>235</v>
      </c>
      <c r="F10" s="50" t="s">
        <v>73</v>
      </c>
      <c r="G10" t="s">
        <v>75</v>
      </c>
      <c r="H10" s="143">
        <v>613312275</v>
      </c>
      <c r="I10" s="50" t="s">
        <v>237</v>
      </c>
      <c r="J10" s="50" t="s">
        <v>238</v>
      </c>
      <c r="K10" s="107">
        <v>613312172.54999995</v>
      </c>
      <c r="L10" s="50" t="s">
        <v>243</v>
      </c>
      <c r="M10" s="142">
        <v>46052</v>
      </c>
      <c r="N10" s="50" t="s">
        <v>245</v>
      </c>
      <c r="O10" s="50" t="s">
        <v>246</v>
      </c>
      <c r="P10" s="143">
        <v>613312172.54999995</v>
      </c>
      <c r="Q10" s="50" t="s">
        <v>248</v>
      </c>
      <c r="R10" s="142">
        <v>46054</v>
      </c>
      <c r="S10" s="142">
        <v>46387</v>
      </c>
      <c r="T10" s="143">
        <v>102.45</v>
      </c>
      <c r="U10" s="50"/>
      <c r="V10" s="50" t="s">
        <v>75</v>
      </c>
      <c r="W10" s="50">
        <v>8</v>
      </c>
    </row>
    <row r="11" spans="1:23" x14ac:dyDescent="0.3">
      <c r="A11" s="50" t="s">
        <v>249</v>
      </c>
      <c r="B11" t="s">
        <v>66</v>
      </c>
      <c r="C11" s="50" t="s">
        <v>214</v>
      </c>
      <c r="D11" s="50" t="s">
        <v>97</v>
      </c>
      <c r="E11" s="50" t="s">
        <v>251</v>
      </c>
      <c r="F11" s="50" t="s">
        <v>73</v>
      </c>
      <c r="G11" t="s">
        <v>75</v>
      </c>
      <c r="H11" s="143">
        <v>1347366262.8399999</v>
      </c>
      <c r="I11" s="50" t="s">
        <v>253</v>
      </c>
      <c r="J11" s="50" t="s">
        <v>254</v>
      </c>
      <c r="K11" s="107">
        <v>1347366262.8399999</v>
      </c>
      <c r="L11" s="50" t="s">
        <v>258</v>
      </c>
      <c r="M11" s="142">
        <v>46052</v>
      </c>
      <c r="N11" s="50" t="s">
        <v>245</v>
      </c>
      <c r="O11" s="50" t="s">
        <v>246</v>
      </c>
      <c r="P11" s="143">
        <v>1347366262.8399999</v>
      </c>
      <c r="Q11" s="50" t="s">
        <v>260</v>
      </c>
      <c r="R11" s="142">
        <v>46054</v>
      </c>
      <c r="S11" s="142">
        <v>46387</v>
      </c>
      <c r="T11" s="143">
        <v>0</v>
      </c>
      <c r="U11" s="50"/>
      <c r="V11" s="50" t="s">
        <v>75</v>
      </c>
      <c r="W11" s="50">
        <v>9</v>
      </c>
    </row>
    <row r="12" spans="1:23" x14ac:dyDescent="0.3">
      <c r="A12" s="50" t="s">
        <v>261</v>
      </c>
      <c r="B12" t="s">
        <v>66</v>
      </c>
      <c r="C12" s="50" t="s">
        <v>262</v>
      </c>
      <c r="D12" s="50" t="s">
        <v>70</v>
      </c>
      <c r="E12" s="50" t="s">
        <v>263</v>
      </c>
      <c r="F12" s="50" t="s">
        <v>170</v>
      </c>
      <c r="G12" t="s">
        <v>75</v>
      </c>
      <c r="H12" s="143">
        <v>1288900</v>
      </c>
      <c r="I12" s="50" t="s">
        <v>265</v>
      </c>
      <c r="J12" s="50" t="s">
        <v>266</v>
      </c>
      <c r="K12" s="107">
        <v>1288900</v>
      </c>
      <c r="L12" s="50" t="s">
        <v>272</v>
      </c>
      <c r="M12" s="142">
        <v>46041</v>
      </c>
      <c r="N12" s="50" t="s">
        <v>273</v>
      </c>
      <c r="O12" s="50" t="s">
        <v>274</v>
      </c>
      <c r="P12" s="143">
        <v>1220900</v>
      </c>
      <c r="Q12" s="50" t="s">
        <v>275</v>
      </c>
      <c r="R12" s="142">
        <v>46041</v>
      </c>
      <c r="S12" s="142">
        <v>46048</v>
      </c>
      <c r="T12" s="143">
        <v>68000</v>
      </c>
      <c r="U12" s="50"/>
      <c r="V12" s="50" t="s">
        <v>75</v>
      </c>
      <c r="W12" s="50">
        <v>10</v>
      </c>
    </row>
    <row r="13" spans="1:23" hidden="1" x14ac:dyDescent="0.3">
      <c r="A13" s="50" t="s">
        <v>122</v>
      </c>
      <c r="B13" t="s">
        <v>115</v>
      </c>
      <c r="C13" s="50" t="s">
        <v>68</v>
      </c>
      <c r="D13" s="50" t="s">
        <v>97</v>
      </c>
      <c r="E13" s="50" t="s">
        <v>124</v>
      </c>
      <c r="F13" s="50" t="s">
        <v>118</v>
      </c>
      <c r="G13" t="s">
        <v>119</v>
      </c>
      <c r="H13" s="143">
        <v>120770</v>
      </c>
      <c r="I13" s="50" t="s">
        <v>125</v>
      </c>
      <c r="J13" s="50"/>
      <c r="K13" s="107"/>
      <c r="L13" s="50"/>
      <c r="M13" s="142"/>
      <c r="N13" s="50"/>
      <c r="O13" s="50"/>
      <c r="P13" s="143"/>
      <c r="Q13" s="50"/>
      <c r="R13" s="142"/>
      <c r="S13" s="142"/>
      <c r="T13" s="143"/>
      <c r="U13" s="50"/>
      <c r="V13" s="50"/>
      <c r="W13" s="50">
        <v>11</v>
      </c>
    </row>
    <row r="14" spans="1:23" x14ac:dyDescent="0.3">
      <c r="A14" s="50" t="s">
        <v>316</v>
      </c>
      <c r="B14" t="s">
        <v>66</v>
      </c>
      <c r="C14" s="50" t="s">
        <v>317</v>
      </c>
      <c r="D14" s="50" t="s">
        <v>70</v>
      </c>
      <c r="E14" s="50" t="s">
        <v>320</v>
      </c>
      <c r="F14" s="50" t="s">
        <v>73</v>
      </c>
      <c r="G14" t="s">
        <v>75</v>
      </c>
      <c r="H14" s="143">
        <v>67808035.689999998</v>
      </c>
      <c r="I14" s="50" t="s">
        <v>322</v>
      </c>
      <c r="J14" s="50" t="s">
        <v>323</v>
      </c>
      <c r="K14" s="107">
        <v>59918597.640000001</v>
      </c>
      <c r="L14" s="50" t="s">
        <v>327</v>
      </c>
      <c r="M14" s="142">
        <v>46076</v>
      </c>
      <c r="N14" s="50" t="s">
        <v>328</v>
      </c>
      <c r="O14" s="50" t="s">
        <v>329</v>
      </c>
      <c r="P14" s="143">
        <v>59918597.640000001</v>
      </c>
      <c r="Q14" s="50" t="s">
        <v>330</v>
      </c>
      <c r="R14" s="142">
        <v>46073</v>
      </c>
      <c r="S14" s="142">
        <v>46387</v>
      </c>
      <c r="T14" s="143">
        <v>0</v>
      </c>
      <c r="U14" s="50"/>
      <c r="V14" s="50" t="s">
        <v>75</v>
      </c>
      <c r="W14" s="50">
        <v>12</v>
      </c>
    </row>
    <row r="15" spans="1:23" x14ac:dyDescent="0.3">
      <c r="A15" s="50" t="s">
        <v>331</v>
      </c>
      <c r="B15" t="s">
        <v>66</v>
      </c>
      <c r="C15" s="50" t="s">
        <v>332</v>
      </c>
      <c r="D15" s="50" t="s">
        <v>174</v>
      </c>
      <c r="E15" s="50" t="s">
        <v>333</v>
      </c>
      <c r="F15" s="50" t="s">
        <v>73</v>
      </c>
      <c r="G15" t="s">
        <v>75</v>
      </c>
      <c r="H15" s="143">
        <v>352850190</v>
      </c>
      <c r="I15" s="50" t="s">
        <v>335</v>
      </c>
      <c r="J15" s="50" t="s">
        <v>336</v>
      </c>
      <c r="K15" s="107">
        <v>388157000</v>
      </c>
      <c r="L15" s="50" t="s">
        <v>341</v>
      </c>
      <c r="M15" s="142">
        <v>46073</v>
      </c>
      <c r="N15" s="50" t="s">
        <v>342</v>
      </c>
      <c r="O15" s="50" t="s">
        <v>343</v>
      </c>
      <c r="P15" s="143">
        <v>352814000</v>
      </c>
      <c r="Q15" s="50" t="s">
        <v>344</v>
      </c>
      <c r="R15" s="142">
        <v>46072</v>
      </c>
      <c r="S15" s="142">
        <v>46387</v>
      </c>
      <c r="T15" s="143">
        <v>35343000</v>
      </c>
      <c r="U15" s="50"/>
      <c r="V15" s="50" t="s">
        <v>75</v>
      </c>
      <c r="W15" s="50">
        <v>13</v>
      </c>
    </row>
    <row r="16" spans="1:23" x14ac:dyDescent="0.3">
      <c r="A16" s="50" t="s">
        <v>345</v>
      </c>
      <c r="B16" t="s">
        <v>66</v>
      </c>
      <c r="C16" s="50" t="s">
        <v>346</v>
      </c>
      <c r="D16" s="50" t="s">
        <v>70</v>
      </c>
      <c r="E16" s="50" t="s">
        <v>143</v>
      </c>
      <c r="F16" s="50" t="s">
        <v>73</v>
      </c>
      <c r="G16" t="s">
        <v>75</v>
      </c>
      <c r="H16" s="143">
        <v>4000000</v>
      </c>
      <c r="I16" s="50" t="s">
        <v>348</v>
      </c>
      <c r="J16" s="50" t="s">
        <v>349</v>
      </c>
      <c r="K16" s="107">
        <v>4000000</v>
      </c>
      <c r="L16" s="50" t="s">
        <v>354</v>
      </c>
      <c r="M16" s="142">
        <v>46073</v>
      </c>
      <c r="N16" s="50" t="s">
        <v>355</v>
      </c>
      <c r="O16" s="50" t="s">
        <v>356</v>
      </c>
      <c r="P16" s="143">
        <v>3823000</v>
      </c>
      <c r="Q16" s="50" t="s">
        <v>357</v>
      </c>
      <c r="R16" s="142">
        <v>46073</v>
      </c>
      <c r="S16" s="142">
        <v>46083</v>
      </c>
      <c r="T16" s="143">
        <v>170939.17</v>
      </c>
      <c r="U16" s="50"/>
      <c r="V16" s="50" t="s">
        <v>75</v>
      </c>
      <c r="W16" s="50">
        <v>14</v>
      </c>
    </row>
    <row r="17" spans="1:23" hidden="1" x14ac:dyDescent="0.3">
      <c r="A17" s="50" t="s">
        <v>126</v>
      </c>
      <c r="B17" t="s">
        <v>115</v>
      </c>
      <c r="C17" s="50" t="s">
        <v>68</v>
      </c>
      <c r="D17" s="50" t="s">
        <v>70</v>
      </c>
      <c r="E17" s="50" t="s">
        <v>128</v>
      </c>
      <c r="F17" s="50" t="s">
        <v>118</v>
      </c>
      <c r="G17" t="s">
        <v>119</v>
      </c>
      <c r="H17" s="143">
        <v>80800</v>
      </c>
      <c r="I17" s="50" t="s">
        <v>129</v>
      </c>
      <c r="J17" s="50"/>
      <c r="K17" s="107"/>
      <c r="L17" s="50"/>
      <c r="M17" s="142"/>
      <c r="N17" s="50"/>
      <c r="O17" s="50"/>
      <c r="P17" s="143"/>
      <c r="Q17" s="50"/>
      <c r="R17" s="142"/>
      <c r="S17" s="142"/>
      <c r="T17" s="143"/>
      <c r="U17" s="50"/>
      <c r="V17" s="50"/>
      <c r="W17" s="50">
        <v>15</v>
      </c>
    </row>
    <row r="18" spans="1:23" x14ac:dyDescent="0.3">
      <c r="A18" s="50" t="s">
        <v>395</v>
      </c>
      <c r="B18" t="s">
        <v>66</v>
      </c>
      <c r="C18" s="50" t="s">
        <v>317</v>
      </c>
      <c r="D18" s="50" t="s">
        <v>70</v>
      </c>
      <c r="E18" s="50" t="s">
        <v>376</v>
      </c>
      <c r="F18" s="50"/>
      <c r="G18" t="s">
        <v>75</v>
      </c>
      <c r="H18" s="143">
        <v>0</v>
      </c>
      <c r="I18" s="50" t="s">
        <v>398</v>
      </c>
      <c r="J18" s="50" t="s">
        <v>399</v>
      </c>
      <c r="K18" s="107">
        <v>65244589.32</v>
      </c>
      <c r="L18" s="50" t="s">
        <v>403</v>
      </c>
      <c r="M18" s="142">
        <v>46080</v>
      </c>
      <c r="N18" s="50" t="s">
        <v>404</v>
      </c>
      <c r="O18" s="50" t="s">
        <v>405</v>
      </c>
      <c r="P18" s="143">
        <v>65244589.32</v>
      </c>
      <c r="Q18" s="50" t="s">
        <v>406</v>
      </c>
      <c r="R18" s="142">
        <v>46082</v>
      </c>
      <c r="S18" s="142">
        <v>46203</v>
      </c>
      <c r="T18" s="143">
        <v>0</v>
      </c>
      <c r="U18" s="50"/>
      <c r="V18" s="50" t="s">
        <v>75</v>
      </c>
      <c r="W18" s="50">
        <v>16</v>
      </c>
    </row>
    <row r="19" spans="1:23" x14ac:dyDescent="0.3">
      <c r="A19" s="50" t="s">
        <v>420</v>
      </c>
      <c r="B19" t="s">
        <v>66</v>
      </c>
      <c r="C19" s="50" t="s">
        <v>317</v>
      </c>
      <c r="D19" s="50" t="s">
        <v>70</v>
      </c>
      <c r="E19" s="50" t="s">
        <v>143</v>
      </c>
      <c r="F19" s="50"/>
      <c r="G19" t="s">
        <v>208</v>
      </c>
      <c r="H19" s="143">
        <v>0</v>
      </c>
      <c r="I19" s="50" t="s">
        <v>410</v>
      </c>
      <c r="J19" s="50" t="s">
        <v>411</v>
      </c>
      <c r="K19" s="107">
        <v>26421561</v>
      </c>
      <c r="L19" s="50" t="s">
        <v>421</v>
      </c>
      <c r="M19" s="142">
        <v>46078</v>
      </c>
      <c r="N19" s="50" t="s">
        <v>211</v>
      </c>
      <c r="O19" s="50" t="s">
        <v>211</v>
      </c>
      <c r="P19" s="143">
        <v>0</v>
      </c>
      <c r="Q19" s="50" t="s">
        <v>211</v>
      </c>
      <c r="R19" s="142"/>
      <c r="S19" s="142"/>
      <c r="T19" s="143">
        <v>0</v>
      </c>
      <c r="U19" s="50" t="s">
        <v>422</v>
      </c>
      <c r="V19" s="50" t="s">
        <v>208</v>
      </c>
      <c r="W19" s="50">
        <v>17</v>
      </c>
    </row>
    <row r="20" spans="1:23" x14ac:dyDescent="0.3">
      <c r="A20" s="50" t="s">
        <v>423</v>
      </c>
      <c r="B20" t="s">
        <v>66</v>
      </c>
      <c r="C20" s="50" t="s">
        <v>317</v>
      </c>
      <c r="D20" s="50" t="s">
        <v>70</v>
      </c>
      <c r="E20" s="50" t="s">
        <v>143</v>
      </c>
      <c r="F20" s="50"/>
      <c r="G20" t="s">
        <v>75</v>
      </c>
      <c r="H20" s="143">
        <v>0</v>
      </c>
      <c r="I20" s="50" t="s">
        <v>425</v>
      </c>
      <c r="J20" s="50" t="s">
        <v>426</v>
      </c>
      <c r="K20" s="107">
        <v>116016974.17</v>
      </c>
      <c r="L20" s="50" t="s">
        <v>421</v>
      </c>
      <c r="M20" s="142">
        <v>46078</v>
      </c>
      <c r="N20" s="50" t="s">
        <v>430</v>
      </c>
      <c r="O20" s="50" t="s">
        <v>431</v>
      </c>
      <c r="P20" s="143">
        <v>116016974.17</v>
      </c>
      <c r="Q20" s="50" t="s">
        <v>432</v>
      </c>
      <c r="R20" s="142">
        <v>46082</v>
      </c>
      <c r="S20" s="142">
        <v>46387</v>
      </c>
      <c r="T20" s="143">
        <v>0</v>
      </c>
      <c r="U20" s="50"/>
      <c r="V20" s="50" t="s">
        <v>75</v>
      </c>
      <c r="W20" s="50">
        <v>18</v>
      </c>
    </row>
    <row r="21" spans="1:23" hidden="1" x14ac:dyDescent="0.3">
      <c r="A21" s="50" t="s">
        <v>130</v>
      </c>
      <c r="B21" t="s">
        <v>115</v>
      </c>
      <c r="C21" s="50" t="s">
        <v>68</v>
      </c>
      <c r="D21" s="50" t="s">
        <v>70</v>
      </c>
      <c r="E21" s="50" t="s">
        <v>128</v>
      </c>
      <c r="F21" s="50" t="s">
        <v>118</v>
      </c>
      <c r="G21" t="s">
        <v>119</v>
      </c>
      <c r="H21" s="143">
        <v>178100</v>
      </c>
      <c r="I21" s="50" t="s">
        <v>131</v>
      </c>
      <c r="J21" s="50"/>
      <c r="K21" s="107"/>
      <c r="L21" s="50"/>
      <c r="M21" s="142"/>
      <c r="N21" s="50"/>
      <c r="O21" s="50"/>
      <c r="P21" s="143"/>
      <c r="Q21" s="50"/>
      <c r="R21" s="142"/>
      <c r="S21" s="142"/>
      <c r="T21" s="143"/>
      <c r="U21" s="50"/>
      <c r="V21" s="50"/>
      <c r="W21" s="50">
        <v>19</v>
      </c>
    </row>
    <row r="22" spans="1:23" x14ac:dyDescent="0.3">
      <c r="A22" s="50" t="s">
        <v>433</v>
      </c>
      <c r="B22" t="s">
        <v>66</v>
      </c>
      <c r="C22" s="50" t="s">
        <v>317</v>
      </c>
      <c r="D22" s="50" t="s">
        <v>97</v>
      </c>
      <c r="E22" s="50" t="s">
        <v>434</v>
      </c>
      <c r="F22" s="50"/>
      <c r="G22" t="s">
        <v>75</v>
      </c>
      <c r="H22" s="143">
        <v>0</v>
      </c>
      <c r="I22" s="50" t="s">
        <v>436</v>
      </c>
      <c r="J22" s="50" t="s">
        <v>437</v>
      </c>
      <c r="K22" s="107">
        <v>622209010.65999997</v>
      </c>
      <c r="L22" s="50" t="s">
        <v>441</v>
      </c>
      <c r="M22" s="142">
        <v>46078</v>
      </c>
      <c r="N22" s="50" t="s">
        <v>442</v>
      </c>
      <c r="O22" s="50" t="s">
        <v>343</v>
      </c>
      <c r="P22" s="143">
        <v>622209010.65999997</v>
      </c>
      <c r="Q22" s="50" t="s">
        <v>443</v>
      </c>
      <c r="R22" s="142">
        <v>46082</v>
      </c>
      <c r="S22" s="142">
        <v>46387</v>
      </c>
      <c r="T22" s="143">
        <v>0</v>
      </c>
      <c r="U22" s="50"/>
      <c r="V22" s="50" t="s">
        <v>75</v>
      </c>
      <c r="W22" s="50">
        <v>20</v>
      </c>
    </row>
    <row r="23" spans="1:23" x14ac:dyDescent="0.3">
      <c r="A23" s="50" t="s">
        <v>444</v>
      </c>
      <c r="B23" t="s">
        <v>66</v>
      </c>
      <c r="C23" s="50" t="s">
        <v>317</v>
      </c>
      <c r="D23" s="50" t="s">
        <v>70</v>
      </c>
      <c r="E23" s="50" t="s">
        <v>235</v>
      </c>
      <c r="F23" s="50"/>
      <c r="G23" t="s">
        <v>75</v>
      </c>
      <c r="H23" s="143">
        <v>0</v>
      </c>
      <c r="I23" s="50" t="s">
        <v>446</v>
      </c>
      <c r="J23" s="50" t="s">
        <v>447</v>
      </c>
      <c r="K23" s="107">
        <v>377730332.44</v>
      </c>
      <c r="L23" s="50" t="s">
        <v>452</v>
      </c>
      <c r="M23" s="142">
        <v>46078</v>
      </c>
      <c r="N23" s="50" t="s">
        <v>453</v>
      </c>
      <c r="O23" s="50" t="s">
        <v>454</v>
      </c>
      <c r="P23" s="143">
        <v>377730332.44</v>
      </c>
      <c r="Q23" s="50" t="s">
        <v>455</v>
      </c>
      <c r="R23" s="142">
        <v>46082</v>
      </c>
      <c r="S23" s="142">
        <v>46387</v>
      </c>
      <c r="T23" s="143">
        <v>0</v>
      </c>
      <c r="U23" s="50"/>
      <c r="V23" s="50" t="s">
        <v>75</v>
      </c>
      <c r="W23" s="50">
        <v>21</v>
      </c>
    </row>
    <row r="24" spans="1:23" x14ac:dyDescent="0.3">
      <c r="A24" s="50" t="s">
        <v>459</v>
      </c>
      <c r="B24" t="s">
        <v>66</v>
      </c>
      <c r="C24" s="50" t="s">
        <v>214</v>
      </c>
      <c r="D24" s="50" t="s">
        <v>70</v>
      </c>
      <c r="E24" s="50" t="s">
        <v>299</v>
      </c>
      <c r="F24" s="50" t="s">
        <v>73</v>
      </c>
      <c r="G24" t="s">
        <v>75</v>
      </c>
      <c r="H24" s="143">
        <v>33900068.869999997</v>
      </c>
      <c r="I24" s="50" t="s">
        <v>462</v>
      </c>
      <c r="J24" s="50" t="s">
        <v>463</v>
      </c>
      <c r="K24" s="107">
        <v>33900068.869999997</v>
      </c>
      <c r="L24" s="50" t="s">
        <v>466</v>
      </c>
      <c r="M24" s="142">
        <v>46076</v>
      </c>
      <c r="N24" s="50" t="s">
        <v>467</v>
      </c>
      <c r="O24" s="50" t="s">
        <v>468</v>
      </c>
      <c r="P24" s="143">
        <v>33900068.869999997</v>
      </c>
      <c r="Q24" s="50" t="s">
        <v>469</v>
      </c>
      <c r="R24" s="142">
        <v>46082</v>
      </c>
      <c r="S24" s="142">
        <v>46356</v>
      </c>
      <c r="T24" s="143">
        <v>0</v>
      </c>
      <c r="U24" s="50"/>
      <c r="V24" s="50" t="s">
        <v>75</v>
      </c>
      <c r="W24" s="50">
        <v>22</v>
      </c>
    </row>
    <row r="25" spans="1:23" hidden="1" x14ac:dyDescent="0.3">
      <c r="A25" s="50" t="s">
        <v>132</v>
      </c>
      <c r="B25" t="s">
        <v>133</v>
      </c>
      <c r="C25" s="50" t="s">
        <v>134</v>
      </c>
      <c r="D25" s="50" t="s">
        <v>136</v>
      </c>
      <c r="E25" s="50" t="s">
        <v>138</v>
      </c>
      <c r="F25" s="50" t="s">
        <v>73</v>
      </c>
      <c r="G25" t="s">
        <v>133</v>
      </c>
      <c r="H25" s="143">
        <v>4120000</v>
      </c>
      <c r="I25" s="50" t="s">
        <v>139</v>
      </c>
      <c r="J25" s="50"/>
      <c r="K25" s="107"/>
      <c r="L25" s="50"/>
      <c r="M25" s="142"/>
      <c r="N25" s="50"/>
      <c r="O25" s="50"/>
      <c r="P25" s="143"/>
      <c r="Q25" s="50"/>
      <c r="R25" s="142"/>
      <c r="S25" s="142"/>
      <c r="T25" s="143"/>
      <c r="U25" s="50"/>
      <c r="V25" s="50"/>
      <c r="W25" s="50">
        <v>23</v>
      </c>
    </row>
    <row r="26" spans="1:23" x14ac:dyDescent="0.3">
      <c r="A26" s="50" t="s">
        <v>473</v>
      </c>
      <c r="B26" t="s">
        <v>66</v>
      </c>
      <c r="C26" s="50" t="s">
        <v>317</v>
      </c>
      <c r="D26" s="50" t="s">
        <v>70</v>
      </c>
      <c r="E26" s="50" t="s">
        <v>474</v>
      </c>
      <c r="F26" s="50" t="s">
        <v>73</v>
      </c>
      <c r="G26" t="s">
        <v>75</v>
      </c>
      <c r="H26" s="143">
        <v>633856081.24000001</v>
      </c>
      <c r="I26" s="50" t="s">
        <v>476</v>
      </c>
      <c r="J26" s="50" t="s">
        <v>477</v>
      </c>
      <c r="K26" s="107">
        <v>633856081.24000001</v>
      </c>
      <c r="L26" s="50" t="s">
        <v>481</v>
      </c>
      <c r="M26" s="142">
        <v>46072</v>
      </c>
      <c r="N26" s="50" t="s">
        <v>482</v>
      </c>
      <c r="O26" s="50" t="s">
        <v>483</v>
      </c>
      <c r="P26" s="143">
        <v>633856081.24000001</v>
      </c>
      <c r="Q26" s="50" t="s">
        <v>484</v>
      </c>
      <c r="R26" s="142">
        <v>46082</v>
      </c>
      <c r="S26" s="142">
        <v>46387</v>
      </c>
      <c r="T26" s="143">
        <v>0</v>
      </c>
      <c r="U26" s="50"/>
      <c r="V26" s="50" t="s">
        <v>75</v>
      </c>
      <c r="W26" s="50">
        <v>24</v>
      </c>
    </row>
    <row r="27" spans="1:23" x14ac:dyDescent="0.3">
      <c r="A27" s="50" t="s">
        <v>498</v>
      </c>
      <c r="B27" t="s">
        <v>66</v>
      </c>
      <c r="C27" s="50" t="s">
        <v>214</v>
      </c>
      <c r="D27" s="50" t="s">
        <v>97</v>
      </c>
      <c r="E27" s="50" t="s">
        <v>499</v>
      </c>
      <c r="F27" s="50" t="s">
        <v>73</v>
      </c>
      <c r="G27" t="s">
        <v>75</v>
      </c>
      <c r="H27" s="143">
        <v>11908085</v>
      </c>
      <c r="I27" s="50" t="s">
        <v>501</v>
      </c>
      <c r="J27" s="50" t="s">
        <v>502</v>
      </c>
      <c r="K27" s="107">
        <v>11877796.5</v>
      </c>
      <c r="L27" s="50" t="s">
        <v>507</v>
      </c>
      <c r="M27" s="142">
        <v>46080</v>
      </c>
      <c r="N27" s="50" t="s">
        <v>508</v>
      </c>
      <c r="O27" s="50" t="s">
        <v>509</v>
      </c>
      <c r="P27" s="143">
        <v>11332200</v>
      </c>
      <c r="Q27" s="50" t="s">
        <v>510</v>
      </c>
      <c r="R27" s="142">
        <v>46085</v>
      </c>
      <c r="S27" s="142">
        <v>46178</v>
      </c>
      <c r="T27" s="143">
        <v>545596.5</v>
      </c>
      <c r="U27" s="50"/>
      <c r="V27" s="50" t="s">
        <v>75</v>
      </c>
      <c r="W27" s="50">
        <v>25</v>
      </c>
    </row>
    <row r="28" spans="1:23" x14ac:dyDescent="0.3">
      <c r="A28" s="50" t="s">
        <v>408</v>
      </c>
      <c r="B28" t="s">
        <v>66</v>
      </c>
      <c r="C28" s="50" t="s">
        <v>317</v>
      </c>
      <c r="D28" s="50" t="s">
        <v>70</v>
      </c>
      <c r="E28" s="50" t="s">
        <v>143</v>
      </c>
      <c r="F28" s="50"/>
      <c r="G28" t="s">
        <v>75</v>
      </c>
      <c r="H28" s="143">
        <v>0</v>
      </c>
      <c r="I28" s="50" t="s">
        <v>410</v>
      </c>
      <c r="J28" s="50" t="s">
        <v>411</v>
      </c>
      <c r="K28" s="107">
        <v>26421561</v>
      </c>
      <c r="L28" s="50" t="s">
        <v>415</v>
      </c>
      <c r="M28" s="142">
        <v>46106</v>
      </c>
      <c r="N28" s="50" t="s">
        <v>416</v>
      </c>
      <c r="O28" s="50" t="s">
        <v>417</v>
      </c>
      <c r="P28" s="143">
        <v>26421561</v>
      </c>
      <c r="Q28" s="50" t="s">
        <v>418</v>
      </c>
      <c r="R28" s="142">
        <v>46106</v>
      </c>
      <c r="S28" s="142">
        <v>46387</v>
      </c>
      <c r="T28" s="143">
        <v>0</v>
      </c>
      <c r="U28" s="50"/>
      <c r="V28" s="50" t="s">
        <v>75</v>
      </c>
      <c r="W28" s="50">
        <v>26</v>
      </c>
    </row>
    <row r="29" spans="1:23" x14ac:dyDescent="0.3">
      <c r="A29" s="50" t="s">
        <v>511</v>
      </c>
      <c r="B29" t="s">
        <v>66</v>
      </c>
      <c r="C29" s="50" t="s">
        <v>214</v>
      </c>
      <c r="D29" s="50" t="s">
        <v>97</v>
      </c>
      <c r="E29" s="50" t="s">
        <v>251</v>
      </c>
      <c r="F29" s="50" t="s">
        <v>73</v>
      </c>
      <c r="G29" t="s">
        <v>75</v>
      </c>
      <c r="H29" s="143">
        <v>94508237</v>
      </c>
      <c r="I29" s="50" t="s">
        <v>513</v>
      </c>
      <c r="J29" s="50" t="s">
        <v>514</v>
      </c>
      <c r="K29" s="107">
        <v>94508237</v>
      </c>
      <c r="L29" s="50" t="s">
        <v>519</v>
      </c>
      <c r="M29" s="142">
        <v>46076</v>
      </c>
      <c r="N29" s="50" t="s">
        <v>520</v>
      </c>
      <c r="O29" s="50" t="s">
        <v>246</v>
      </c>
      <c r="P29" s="143">
        <v>91234865.799999997</v>
      </c>
      <c r="Q29" s="50" t="s">
        <v>521</v>
      </c>
      <c r="R29" s="142">
        <v>46082</v>
      </c>
      <c r="S29" s="142">
        <v>46387</v>
      </c>
      <c r="T29" s="143">
        <v>0</v>
      </c>
      <c r="U29" s="50"/>
      <c r="V29" s="50" t="s">
        <v>75</v>
      </c>
      <c r="W29" s="50">
        <v>27</v>
      </c>
    </row>
    <row r="30" spans="1:23" x14ac:dyDescent="0.3">
      <c r="A30" s="50" t="s">
        <v>522</v>
      </c>
      <c r="B30" t="s">
        <v>66</v>
      </c>
      <c r="C30" s="50" t="s">
        <v>214</v>
      </c>
      <c r="D30" s="50" t="s">
        <v>97</v>
      </c>
      <c r="E30" s="50" t="s">
        <v>251</v>
      </c>
      <c r="F30" s="50" t="s">
        <v>73</v>
      </c>
      <c r="G30" t="s">
        <v>75</v>
      </c>
      <c r="H30" s="143">
        <v>293382230</v>
      </c>
      <c r="I30" s="50" t="s">
        <v>253</v>
      </c>
      <c r="J30" s="50" t="s">
        <v>524</v>
      </c>
      <c r="K30" s="107">
        <v>293382230</v>
      </c>
      <c r="L30" s="50" t="s">
        <v>528</v>
      </c>
      <c r="M30" s="142">
        <v>46076</v>
      </c>
      <c r="N30" s="50" t="s">
        <v>520</v>
      </c>
      <c r="O30" s="50" t="s">
        <v>246</v>
      </c>
      <c r="P30" s="143">
        <v>292798548</v>
      </c>
      <c r="Q30" s="50" t="s">
        <v>530</v>
      </c>
      <c r="R30" s="142">
        <v>46082</v>
      </c>
      <c r="S30" s="142">
        <v>46368</v>
      </c>
      <c r="T30" s="143">
        <v>0</v>
      </c>
      <c r="U30" s="50"/>
      <c r="V30" s="50" t="s">
        <v>75</v>
      </c>
      <c r="W30" s="50">
        <v>28</v>
      </c>
    </row>
    <row r="31" spans="1:23" hidden="1" x14ac:dyDescent="0.3">
      <c r="A31" s="50" t="s">
        <v>160</v>
      </c>
      <c r="B31" t="s">
        <v>66</v>
      </c>
      <c r="C31" s="50" t="s">
        <v>134</v>
      </c>
      <c r="D31" s="50" t="s">
        <v>70</v>
      </c>
      <c r="E31" s="50" t="s">
        <v>162</v>
      </c>
      <c r="F31" s="50"/>
      <c r="G31" t="s">
        <v>66</v>
      </c>
      <c r="H31" s="143">
        <v>0</v>
      </c>
      <c r="I31" s="50" t="s">
        <v>164</v>
      </c>
      <c r="J31" s="50"/>
      <c r="K31" s="107"/>
      <c r="L31" s="50"/>
      <c r="M31" s="142"/>
      <c r="N31" s="50"/>
      <c r="O31" s="50"/>
      <c r="P31" s="143"/>
      <c r="Q31" s="50"/>
      <c r="R31" s="142"/>
      <c r="S31" s="142"/>
      <c r="T31" s="143"/>
      <c r="U31" s="50"/>
      <c r="V31" s="50"/>
      <c r="W31" s="50">
        <v>29</v>
      </c>
    </row>
    <row r="32" spans="1:23" x14ac:dyDescent="0.3">
      <c r="A32" s="50" t="s">
        <v>552</v>
      </c>
      <c r="B32" t="s">
        <v>66</v>
      </c>
      <c r="C32" s="50" t="s">
        <v>214</v>
      </c>
      <c r="D32" s="50" t="s">
        <v>70</v>
      </c>
      <c r="E32" s="50" t="s">
        <v>554</v>
      </c>
      <c r="F32" s="50" t="s">
        <v>73</v>
      </c>
      <c r="G32" t="s">
        <v>75</v>
      </c>
      <c r="H32" s="143">
        <v>132057105.59</v>
      </c>
      <c r="I32" s="50" t="s">
        <v>556</v>
      </c>
      <c r="J32" s="50" t="s">
        <v>557</v>
      </c>
      <c r="K32" s="107">
        <v>133362860.59</v>
      </c>
      <c r="L32" s="50" t="s">
        <v>562</v>
      </c>
      <c r="M32" s="142">
        <v>46077</v>
      </c>
      <c r="N32" s="50" t="s">
        <v>564</v>
      </c>
      <c r="O32" s="50" t="s">
        <v>565</v>
      </c>
      <c r="P32" s="143">
        <v>133362803.97</v>
      </c>
      <c r="Q32" s="50" t="s">
        <v>566</v>
      </c>
      <c r="R32" s="142">
        <v>46082</v>
      </c>
      <c r="S32" s="142">
        <v>46387</v>
      </c>
      <c r="T32" s="143">
        <v>0</v>
      </c>
      <c r="U32" s="50"/>
      <c r="V32" s="50" t="s">
        <v>75</v>
      </c>
      <c r="W32" s="50">
        <v>30</v>
      </c>
    </row>
    <row r="33" spans="1:23" hidden="1" x14ac:dyDescent="0.3">
      <c r="A33" s="50" t="s">
        <v>165</v>
      </c>
      <c r="B33" t="s">
        <v>133</v>
      </c>
      <c r="C33" s="50" t="s">
        <v>166</v>
      </c>
      <c r="D33" s="50" t="s">
        <v>136</v>
      </c>
      <c r="E33" s="50" t="s">
        <v>169</v>
      </c>
      <c r="F33" s="50" t="s">
        <v>170</v>
      </c>
      <c r="G33" t="s">
        <v>133</v>
      </c>
      <c r="H33" s="143">
        <v>1500000</v>
      </c>
      <c r="I33" s="50" t="s">
        <v>172</v>
      </c>
      <c r="J33" s="50"/>
      <c r="K33" s="107"/>
      <c r="L33" s="50"/>
      <c r="M33" s="142"/>
      <c r="N33" s="50"/>
      <c r="O33" s="50"/>
      <c r="P33" s="143"/>
      <c r="Q33" s="50"/>
      <c r="R33" s="142"/>
      <c r="S33" s="142"/>
      <c r="T33" s="143"/>
      <c r="U33" s="50"/>
      <c r="V33" s="50"/>
      <c r="W33" s="50">
        <v>31</v>
      </c>
    </row>
    <row r="34" spans="1:23" hidden="1" x14ac:dyDescent="0.3">
      <c r="A34" s="50" t="s">
        <v>173</v>
      </c>
      <c r="B34" t="s">
        <v>133</v>
      </c>
      <c r="C34" s="50" t="s">
        <v>166</v>
      </c>
      <c r="D34" s="50" t="s">
        <v>174</v>
      </c>
      <c r="E34" s="50" t="s">
        <v>176</v>
      </c>
      <c r="F34" s="50"/>
      <c r="G34" t="s">
        <v>133</v>
      </c>
      <c r="H34" s="143">
        <v>0</v>
      </c>
      <c r="I34" s="50" t="s">
        <v>177</v>
      </c>
      <c r="J34" s="50"/>
      <c r="K34" s="107"/>
      <c r="L34" s="50"/>
      <c r="M34" s="142"/>
      <c r="N34" s="50"/>
      <c r="O34" s="50"/>
      <c r="P34" s="143"/>
      <c r="Q34" s="50"/>
      <c r="R34" s="142"/>
      <c r="S34" s="142"/>
      <c r="T34" s="143"/>
      <c r="U34" s="50"/>
      <c r="V34" s="50"/>
      <c r="W34" s="50">
        <v>32</v>
      </c>
    </row>
    <row r="35" spans="1:23" hidden="1" x14ac:dyDescent="0.3">
      <c r="A35" s="50" t="s">
        <v>178</v>
      </c>
      <c r="B35" t="s">
        <v>133</v>
      </c>
      <c r="C35" s="50" t="s">
        <v>166</v>
      </c>
      <c r="D35" s="50" t="s">
        <v>174</v>
      </c>
      <c r="E35" s="50" t="s">
        <v>176</v>
      </c>
      <c r="F35" s="50"/>
      <c r="G35" t="s">
        <v>133</v>
      </c>
      <c r="H35" s="143">
        <v>0</v>
      </c>
      <c r="I35" s="50" t="s">
        <v>179</v>
      </c>
      <c r="J35" s="50"/>
      <c r="K35" s="107"/>
      <c r="L35" s="50"/>
      <c r="M35" s="142"/>
      <c r="N35" s="50"/>
      <c r="O35" s="50"/>
      <c r="P35" s="143"/>
      <c r="Q35" s="50"/>
      <c r="R35" s="142"/>
      <c r="S35" s="142"/>
      <c r="T35" s="143"/>
      <c r="U35" s="50"/>
      <c r="V35" s="50"/>
      <c r="W35" s="50">
        <v>33</v>
      </c>
    </row>
    <row r="36" spans="1:23" hidden="1" x14ac:dyDescent="0.3">
      <c r="A36" s="50" t="s">
        <v>180</v>
      </c>
      <c r="B36" t="s">
        <v>133</v>
      </c>
      <c r="C36" s="50" t="s">
        <v>166</v>
      </c>
      <c r="D36" s="50" t="s">
        <v>97</v>
      </c>
      <c r="E36" s="50" t="s">
        <v>182</v>
      </c>
      <c r="F36" s="50"/>
      <c r="G36" t="s">
        <v>133</v>
      </c>
      <c r="H36" s="143">
        <v>0</v>
      </c>
      <c r="I36" s="50" t="s">
        <v>183</v>
      </c>
      <c r="J36" s="50"/>
      <c r="K36" s="107"/>
      <c r="L36" s="50"/>
      <c r="M36" s="142"/>
      <c r="N36" s="50"/>
      <c r="O36" s="50"/>
      <c r="P36" s="143"/>
      <c r="Q36" s="50"/>
      <c r="R36" s="142"/>
      <c r="S36" s="142"/>
      <c r="T36" s="143"/>
      <c r="U36" s="50"/>
      <c r="V36" s="50"/>
      <c r="W36" s="50">
        <v>34</v>
      </c>
    </row>
    <row r="37" spans="1:23" hidden="1" x14ac:dyDescent="0.3">
      <c r="A37" s="50" t="s">
        <v>276</v>
      </c>
      <c r="B37" t="s">
        <v>66</v>
      </c>
      <c r="C37" s="50" t="s">
        <v>277</v>
      </c>
      <c r="D37" s="50" t="s">
        <v>70</v>
      </c>
      <c r="E37" s="50" t="s">
        <v>143</v>
      </c>
      <c r="F37" s="50" t="s">
        <v>170</v>
      </c>
      <c r="G37" t="s">
        <v>66</v>
      </c>
      <c r="H37" s="143">
        <v>157690.4</v>
      </c>
      <c r="I37" s="50" t="s">
        <v>280</v>
      </c>
      <c r="J37" s="50"/>
      <c r="K37" s="107"/>
      <c r="L37" s="50"/>
      <c r="M37" s="142"/>
      <c r="N37" s="50"/>
      <c r="O37" s="50"/>
      <c r="P37" s="143"/>
      <c r="Q37" s="50"/>
      <c r="R37" s="142"/>
      <c r="S37" s="142"/>
      <c r="T37" s="143"/>
      <c r="U37" s="50"/>
      <c r="V37" s="50"/>
      <c r="W37" s="50">
        <v>35</v>
      </c>
    </row>
    <row r="38" spans="1:23" hidden="1" x14ac:dyDescent="0.3">
      <c r="A38" s="50" t="s">
        <v>281</v>
      </c>
      <c r="B38" t="s">
        <v>133</v>
      </c>
      <c r="C38" s="50" t="s">
        <v>282</v>
      </c>
      <c r="D38" s="50" t="s">
        <v>70</v>
      </c>
      <c r="E38" s="50" t="s">
        <v>284</v>
      </c>
      <c r="F38" s="50"/>
      <c r="G38" t="s">
        <v>133</v>
      </c>
      <c r="H38" s="143">
        <v>0</v>
      </c>
      <c r="I38" s="50" t="s">
        <v>285</v>
      </c>
      <c r="J38" s="50"/>
      <c r="K38" s="107"/>
      <c r="L38" s="50"/>
      <c r="M38" s="142"/>
      <c r="N38" s="50"/>
      <c r="O38" s="50"/>
      <c r="P38" s="143"/>
      <c r="Q38" s="50"/>
      <c r="R38" s="142"/>
      <c r="S38" s="142"/>
      <c r="T38" s="143"/>
      <c r="U38" s="50"/>
      <c r="V38" s="50"/>
      <c r="W38" s="50">
        <v>36</v>
      </c>
    </row>
    <row r="39" spans="1:23" hidden="1" x14ac:dyDescent="0.3">
      <c r="A39" s="50" t="s">
        <v>286</v>
      </c>
      <c r="B39" t="s">
        <v>133</v>
      </c>
      <c r="C39" s="50" t="s">
        <v>282</v>
      </c>
      <c r="D39" s="50" t="s">
        <v>70</v>
      </c>
      <c r="E39" s="50" t="s">
        <v>288</v>
      </c>
      <c r="F39" s="50"/>
      <c r="G39" t="s">
        <v>133</v>
      </c>
      <c r="H39" s="143">
        <v>0</v>
      </c>
      <c r="I39" s="50" t="s">
        <v>289</v>
      </c>
      <c r="J39" s="50"/>
      <c r="K39" s="107"/>
      <c r="L39" s="50"/>
      <c r="M39" s="142"/>
      <c r="N39" s="50"/>
      <c r="O39" s="50"/>
      <c r="P39" s="143"/>
      <c r="Q39" s="50"/>
      <c r="R39" s="142"/>
      <c r="S39" s="142"/>
      <c r="T39" s="143"/>
      <c r="U39" s="50"/>
      <c r="V39" s="50"/>
      <c r="W39" s="50">
        <v>37</v>
      </c>
    </row>
    <row r="40" spans="1:23" hidden="1" x14ac:dyDescent="0.3">
      <c r="A40" s="50" t="s">
        <v>290</v>
      </c>
      <c r="B40" t="s">
        <v>133</v>
      </c>
      <c r="C40" s="50" t="s">
        <v>282</v>
      </c>
      <c r="D40" s="50" t="s">
        <v>70</v>
      </c>
      <c r="E40" s="50" t="s">
        <v>162</v>
      </c>
      <c r="F40" s="50"/>
      <c r="G40" t="s">
        <v>133</v>
      </c>
      <c r="H40" s="143">
        <v>0</v>
      </c>
      <c r="I40" s="50" t="s">
        <v>291</v>
      </c>
      <c r="J40" s="50"/>
      <c r="K40" s="107"/>
      <c r="L40" s="50"/>
      <c r="M40" s="142"/>
      <c r="N40" s="50"/>
      <c r="O40" s="50"/>
      <c r="P40" s="143"/>
      <c r="Q40" s="50"/>
      <c r="R40" s="142"/>
      <c r="S40" s="142"/>
      <c r="T40" s="143"/>
      <c r="U40" s="50"/>
      <c r="V40" s="50"/>
      <c r="W40" s="50">
        <v>38</v>
      </c>
    </row>
    <row r="41" spans="1:23" hidden="1" x14ac:dyDescent="0.3">
      <c r="A41" s="50" t="s">
        <v>292</v>
      </c>
      <c r="B41" t="s">
        <v>133</v>
      </c>
      <c r="C41" s="50" t="s">
        <v>282</v>
      </c>
      <c r="D41" s="50" t="s">
        <v>136</v>
      </c>
      <c r="E41" s="50" t="s">
        <v>294</v>
      </c>
      <c r="F41" s="50"/>
      <c r="G41" t="s">
        <v>133</v>
      </c>
      <c r="H41" s="143">
        <v>0</v>
      </c>
      <c r="I41" s="50" t="s">
        <v>295</v>
      </c>
      <c r="J41" s="50"/>
      <c r="K41" s="107"/>
      <c r="L41" s="50"/>
      <c r="M41" s="142"/>
      <c r="N41" s="50"/>
      <c r="O41" s="50"/>
      <c r="P41" s="143"/>
      <c r="Q41" s="50"/>
      <c r="R41" s="142"/>
      <c r="S41" s="142"/>
      <c r="T41" s="143"/>
      <c r="U41" s="50"/>
      <c r="V41" s="50"/>
      <c r="W41" s="50">
        <v>39</v>
      </c>
    </row>
    <row r="42" spans="1:23" hidden="1" x14ac:dyDescent="0.3">
      <c r="A42" s="50" t="s">
        <v>296</v>
      </c>
      <c r="B42" t="s">
        <v>133</v>
      </c>
      <c r="C42" s="50" t="s">
        <v>282</v>
      </c>
      <c r="D42" s="50" t="s">
        <v>70</v>
      </c>
      <c r="E42" s="50" t="s">
        <v>128</v>
      </c>
      <c r="F42" s="50"/>
      <c r="G42" t="s">
        <v>133</v>
      </c>
      <c r="H42" s="143">
        <v>0</v>
      </c>
      <c r="I42" s="50" t="s">
        <v>297</v>
      </c>
      <c r="J42" s="50"/>
      <c r="K42" s="107"/>
      <c r="L42" s="50"/>
      <c r="M42" s="142"/>
      <c r="N42" s="50"/>
      <c r="O42" s="50"/>
      <c r="P42" s="143"/>
      <c r="Q42" s="50"/>
      <c r="R42" s="142"/>
      <c r="S42" s="142"/>
      <c r="T42" s="143"/>
      <c r="U42" s="50"/>
      <c r="V42" s="50"/>
      <c r="W42" s="50">
        <v>40</v>
      </c>
    </row>
    <row r="43" spans="1:23" hidden="1" x14ac:dyDescent="0.3">
      <c r="A43" s="50" t="s">
        <v>298</v>
      </c>
      <c r="B43" t="s">
        <v>133</v>
      </c>
      <c r="C43" s="50" t="s">
        <v>282</v>
      </c>
      <c r="D43" s="50" t="s">
        <v>70</v>
      </c>
      <c r="E43" s="50" t="s">
        <v>299</v>
      </c>
      <c r="F43" s="50"/>
      <c r="G43" t="s">
        <v>133</v>
      </c>
      <c r="H43" s="143">
        <v>0</v>
      </c>
      <c r="I43" s="50" t="s">
        <v>300</v>
      </c>
      <c r="J43" s="50"/>
      <c r="K43" s="107"/>
      <c r="L43" s="50"/>
      <c r="M43" s="142"/>
      <c r="N43" s="50"/>
      <c r="O43" s="50"/>
      <c r="P43" s="143"/>
      <c r="Q43" s="50"/>
      <c r="R43" s="142"/>
      <c r="S43" s="142"/>
      <c r="T43" s="143"/>
      <c r="U43" s="50"/>
      <c r="V43" s="50"/>
      <c r="W43" s="50">
        <v>41</v>
      </c>
    </row>
    <row r="44" spans="1:23" hidden="1" x14ac:dyDescent="0.3">
      <c r="A44" s="50" t="s">
        <v>301</v>
      </c>
      <c r="B44" t="s">
        <v>133</v>
      </c>
      <c r="C44" s="50" t="s">
        <v>282</v>
      </c>
      <c r="D44" s="50" t="s">
        <v>97</v>
      </c>
      <c r="E44" s="50" t="s">
        <v>303</v>
      </c>
      <c r="F44" s="50"/>
      <c r="G44" t="s">
        <v>133</v>
      </c>
      <c r="H44" s="143">
        <v>0</v>
      </c>
      <c r="I44" s="50" t="s">
        <v>304</v>
      </c>
      <c r="J44" s="50"/>
      <c r="K44" s="107"/>
      <c r="L44" s="50"/>
      <c r="M44" s="142"/>
      <c r="N44" s="50"/>
      <c r="O44" s="50"/>
      <c r="P44" s="143"/>
      <c r="Q44" s="50"/>
      <c r="R44" s="142"/>
      <c r="S44" s="142"/>
      <c r="T44" s="143"/>
      <c r="U44" s="50"/>
      <c r="V44" s="50"/>
      <c r="W44" s="50">
        <v>42</v>
      </c>
    </row>
    <row r="45" spans="1:23" hidden="1" x14ac:dyDescent="0.3">
      <c r="A45" s="50" t="s">
        <v>305</v>
      </c>
      <c r="B45" t="s">
        <v>133</v>
      </c>
      <c r="C45" s="50" t="s">
        <v>282</v>
      </c>
      <c r="D45" s="50" t="s">
        <v>97</v>
      </c>
      <c r="E45" s="50" t="s">
        <v>306</v>
      </c>
      <c r="F45" s="50"/>
      <c r="G45" t="s">
        <v>133</v>
      </c>
      <c r="H45" s="143">
        <v>0</v>
      </c>
      <c r="I45" s="50" t="s">
        <v>307</v>
      </c>
      <c r="J45" s="50"/>
      <c r="K45" s="107"/>
      <c r="L45" s="50"/>
      <c r="M45" s="142"/>
      <c r="N45" s="50"/>
      <c r="O45" s="50"/>
      <c r="P45" s="143"/>
      <c r="Q45" s="50"/>
      <c r="R45" s="142"/>
      <c r="S45" s="142"/>
      <c r="T45" s="143"/>
      <c r="U45" s="50"/>
      <c r="V45" s="50"/>
      <c r="W45" s="50">
        <v>43</v>
      </c>
    </row>
    <row r="46" spans="1:23" hidden="1" x14ac:dyDescent="0.3">
      <c r="A46" s="50" t="s">
        <v>308</v>
      </c>
      <c r="B46" t="s">
        <v>133</v>
      </c>
      <c r="C46" s="50" t="s">
        <v>282</v>
      </c>
      <c r="D46" s="50" t="s">
        <v>97</v>
      </c>
      <c r="E46" s="50" t="s">
        <v>310</v>
      </c>
      <c r="F46" s="50"/>
      <c r="G46" t="s">
        <v>133</v>
      </c>
      <c r="H46" s="143">
        <v>0</v>
      </c>
      <c r="I46" s="50" t="s">
        <v>311</v>
      </c>
      <c r="J46" s="50"/>
      <c r="K46" s="107"/>
      <c r="L46" s="50"/>
      <c r="M46" s="142"/>
      <c r="N46" s="50"/>
      <c r="O46" s="50"/>
      <c r="P46" s="143"/>
      <c r="Q46" s="50"/>
      <c r="R46" s="142"/>
      <c r="S46" s="142"/>
      <c r="T46" s="143"/>
      <c r="U46" s="50"/>
      <c r="V46" s="50"/>
      <c r="W46" s="50">
        <v>44</v>
      </c>
    </row>
    <row r="47" spans="1:23" hidden="1" x14ac:dyDescent="0.3">
      <c r="A47" s="50" t="s">
        <v>312</v>
      </c>
      <c r="B47" t="s">
        <v>133</v>
      </c>
      <c r="C47" s="50" t="s">
        <v>282</v>
      </c>
      <c r="D47" s="50" t="s">
        <v>97</v>
      </c>
      <c r="E47" s="50" t="s">
        <v>303</v>
      </c>
      <c r="F47" s="50"/>
      <c r="G47" t="s">
        <v>133</v>
      </c>
      <c r="H47" s="143">
        <v>0</v>
      </c>
      <c r="I47" s="50" t="s">
        <v>313</v>
      </c>
      <c r="J47" s="50"/>
      <c r="K47" s="107"/>
      <c r="L47" s="50"/>
      <c r="M47" s="142"/>
      <c r="N47" s="50"/>
      <c r="O47" s="50"/>
      <c r="P47" s="143"/>
      <c r="Q47" s="50"/>
      <c r="R47" s="142"/>
      <c r="S47" s="142"/>
      <c r="T47" s="143"/>
      <c r="U47" s="50"/>
      <c r="V47" s="50"/>
      <c r="W47" s="50">
        <v>45</v>
      </c>
    </row>
    <row r="48" spans="1:23" hidden="1" x14ac:dyDescent="0.3">
      <c r="A48" s="50" t="s">
        <v>314</v>
      </c>
      <c r="B48" t="s">
        <v>133</v>
      </c>
      <c r="C48" s="50" t="s">
        <v>282</v>
      </c>
      <c r="D48" s="50" t="s">
        <v>97</v>
      </c>
      <c r="E48" s="50" t="s">
        <v>310</v>
      </c>
      <c r="F48" s="50"/>
      <c r="G48" t="s">
        <v>133</v>
      </c>
      <c r="H48" s="143">
        <v>0</v>
      </c>
      <c r="I48" s="50" t="s">
        <v>315</v>
      </c>
      <c r="J48" s="50"/>
      <c r="K48" s="107"/>
      <c r="L48" s="50"/>
      <c r="M48" s="142"/>
      <c r="N48" s="50"/>
      <c r="O48" s="50"/>
      <c r="P48" s="143"/>
      <c r="Q48" s="50"/>
      <c r="R48" s="142"/>
      <c r="S48" s="142"/>
      <c r="T48" s="143"/>
      <c r="U48" s="50"/>
      <c r="V48" s="50"/>
      <c r="W48" s="50">
        <v>46</v>
      </c>
    </row>
    <row r="49" spans="1:23" hidden="1" x14ac:dyDescent="0.3">
      <c r="A49" s="50" t="s">
        <v>359</v>
      </c>
      <c r="B49" t="s">
        <v>66</v>
      </c>
      <c r="C49" s="50" t="s">
        <v>262</v>
      </c>
      <c r="D49" s="50" t="s">
        <v>70</v>
      </c>
      <c r="E49" s="50" t="s">
        <v>263</v>
      </c>
      <c r="F49" s="50" t="s">
        <v>118</v>
      </c>
      <c r="G49" t="s">
        <v>66</v>
      </c>
      <c r="H49" s="143">
        <v>580000</v>
      </c>
      <c r="I49" s="50" t="s">
        <v>361</v>
      </c>
      <c r="J49" s="50"/>
      <c r="K49" s="107"/>
      <c r="L49" s="50"/>
      <c r="M49" s="142"/>
      <c r="N49" s="50"/>
      <c r="O49" s="50"/>
      <c r="P49" s="143"/>
      <c r="Q49" s="50"/>
      <c r="R49" s="142"/>
      <c r="S49" s="142"/>
      <c r="T49" s="143"/>
      <c r="U49" s="50"/>
      <c r="V49" s="50"/>
      <c r="W49" s="50">
        <v>47</v>
      </c>
    </row>
    <row r="50" spans="1:23" hidden="1" x14ac:dyDescent="0.3">
      <c r="A50" s="50" t="s">
        <v>362</v>
      </c>
      <c r="B50" t="s">
        <v>66</v>
      </c>
      <c r="C50" s="50" t="s">
        <v>317</v>
      </c>
      <c r="D50" s="50" t="s">
        <v>70</v>
      </c>
      <c r="E50" s="50" t="s">
        <v>363</v>
      </c>
      <c r="F50" s="50" t="s">
        <v>118</v>
      </c>
      <c r="G50" t="s">
        <v>66</v>
      </c>
      <c r="H50" s="143">
        <v>500000</v>
      </c>
      <c r="I50" s="50" t="s">
        <v>365</v>
      </c>
      <c r="J50" s="50"/>
      <c r="K50" s="107"/>
      <c r="L50" s="50"/>
      <c r="M50" s="142"/>
      <c r="N50" s="50"/>
      <c r="O50" s="50"/>
      <c r="P50" s="143"/>
      <c r="Q50" s="50"/>
      <c r="R50" s="142"/>
      <c r="S50" s="142"/>
      <c r="T50" s="143"/>
      <c r="U50" s="50"/>
      <c r="V50" s="50"/>
      <c r="W50" s="50">
        <v>48</v>
      </c>
    </row>
    <row r="51" spans="1:23" hidden="1" x14ac:dyDescent="0.3">
      <c r="A51" s="50" t="s">
        <v>366</v>
      </c>
      <c r="B51" t="s">
        <v>66</v>
      </c>
      <c r="C51" s="50" t="s">
        <v>367</v>
      </c>
      <c r="D51" s="50" t="s">
        <v>70</v>
      </c>
      <c r="E51" s="50" t="s">
        <v>162</v>
      </c>
      <c r="F51" s="50" t="s">
        <v>118</v>
      </c>
      <c r="G51" t="s">
        <v>66</v>
      </c>
      <c r="H51" s="143">
        <v>117000</v>
      </c>
      <c r="I51" s="50" t="s">
        <v>291</v>
      </c>
      <c r="J51" s="50"/>
      <c r="K51" s="107"/>
      <c r="L51" s="50"/>
      <c r="M51" s="142"/>
      <c r="N51" s="50"/>
      <c r="O51" s="50"/>
      <c r="P51" s="143"/>
      <c r="Q51" s="50"/>
      <c r="R51" s="142"/>
      <c r="S51" s="142"/>
      <c r="T51" s="143"/>
      <c r="U51" s="50"/>
      <c r="V51" s="50"/>
      <c r="W51" s="50">
        <v>49</v>
      </c>
    </row>
    <row r="52" spans="1:23" hidden="1" x14ac:dyDescent="0.3">
      <c r="A52" s="50" t="s">
        <v>370</v>
      </c>
      <c r="B52" t="s">
        <v>66</v>
      </c>
      <c r="C52" s="50" t="s">
        <v>317</v>
      </c>
      <c r="D52" s="50" t="s">
        <v>70</v>
      </c>
      <c r="E52" s="50" t="s">
        <v>320</v>
      </c>
      <c r="F52" s="50" t="s">
        <v>118</v>
      </c>
      <c r="G52" t="s">
        <v>66</v>
      </c>
      <c r="H52" s="143">
        <v>580000</v>
      </c>
      <c r="I52" s="50" t="s">
        <v>372</v>
      </c>
      <c r="J52" s="50"/>
      <c r="K52" s="107"/>
      <c r="L52" s="50"/>
      <c r="M52" s="142"/>
      <c r="N52" s="50"/>
      <c r="O52" s="50"/>
      <c r="P52" s="143"/>
      <c r="Q52" s="50"/>
      <c r="R52" s="142"/>
      <c r="S52" s="142"/>
      <c r="T52" s="143"/>
      <c r="U52" s="50"/>
      <c r="V52" s="50"/>
      <c r="W52" s="50">
        <v>50</v>
      </c>
    </row>
    <row r="53" spans="1:23" hidden="1" x14ac:dyDescent="0.3">
      <c r="A53" s="50" t="s">
        <v>373</v>
      </c>
      <c r="B53" t="s">
        <v>133</v>
      </c>
      <c r="C53" s="50" t="s">
        <v>134</v>
      </c>
      <c r="D53" s="50" t="s">
        <v>70</v>
      </c>
      <c r="E53" s="50" t="s">
        <v>143</v>
      </c>
      <c r="F53" s="50"/>
      <c r="G53" t="s">
        <v>133</v>
      </c>
      <c r="H53" s="143">
        <v>0</v>
      </c>
      <c r="I53" s="50" t="s">
        <v>374</v>
      </c>
      <c r="J53" s="50"/>
      <c r="K53" s="107"/>
      <c r="L53" s="50"/>
      <c r="M53" s="142"/>
      <c r="N53" s="50"/>
      <c r="O53" s="50"/>
      <c r="P53" s="143"/>
      <c r="Q53" s="50"/>
      <c r="R53" s="142"/>
      <c r="S53" s="142"/>
      <c r="T53" s="143"/>
      <c r="U53" s="50"/>
      <c r="V53" s="50"/>
      <c r="W53" s="50">
        <v>51</v>
      </c>
    </row>
    <row r="54" spans="1:23" hidden="1" x14ac:dyDescent="0.3">
      <c r="A54" s="50" t="s">
        <v>375</v>
      </c>
      <c r="B54" t="s">
        <v>66</v>
      </c>
      <c r="C54" s="50" t="s">
        <v>277</v>
      </c>
      <c r="D54" s="50" t="s">
        <v>70</v>
      </c>
      <c r="E54" s="50" t="s">
        <v>376</v>
      </c>
      <c r="F54" s="50" t="s">
        <v>118</v>
      </c>
      <c r="G54" t="s">
        <v>66</v>
      </c>
      <c r="H54" s="143">
        <v>580000</v>
      </c>
      <c r="I54" s="50" t="s">
        <v>378</v>
      </c>
      <c r="J54" s="50"/>
      <c r="K54" s="107"/>
      <c r="L54" s="50"/>
      <c r="M54" s="142"/>
      <c r="N54" s="50"/>
      <c r="O54" s="50"/>
      <c r="P54" s="143"/>
      <c r="Q54" s="50"/>
      <c r="R54" s="142"/>
      <c r="S54" s="142"/>
      <c r="T54" s="143"/>
      <c r="U54" s="50"/>
      <c r="V54" s="50"/>
      <c r="W54" s="50">
        <v>52</v>
      </c>
    </row>
    <row r="55" spans="1:23" hidden="1" x14ac:dyDescent="0.3">
      <c r="A55" s="50" t="s">
        <v>379</v>
      </c>
      <c r="B55" t="s">
        <v>66</v>
      </c>
      <c r="C55" s="50" t="s">
        <v>277</v>
      </c>
      <c r="D55" s="50" t="s">
        <v>97</v>
      </c>
      <c r="E55" s="50" t="s">
        <v>381</v>
      </c>
      <c r="F55" s="50" t="s">
        <v>118</v>
      </c>
      <c r="G55" t="s">
        <v>66</v>
      </c>
      <c r="H55" s="143">
        <v>263658</v>
      </c>
      <c r="I55" s="50" t="s">
        <v>383</v>
      </c>
      <c r="J55" s="50"/>
      <c r="K55" s="107"/>
      <c r="L55" s="50"/>
      <c r="M55" s="142"/>
      <c r="N55" s="50"/>
      <c r="O55" s="50"/>
      <c r="P55" s="143"/>
      <c r="Q55" s="50"/>
      <c r="R55" s="142"/>
      <c r="S55" s="142"/>
      <c r="T55" s="143"/>
      <c r="U55" s="50"/>
      <c r="V55" s="50"/>
      <c r="W55" s="50">
        <v>53</v>
      </c>
    </row>
    <row r="56" spans="1:23" hidden="1" x14ac:dyDescent="0.3">
      <c r="A56" s="50" t="s">
        <v>384</v>
      </c>
      <c r="B56" t="s">
        <v>66</v>
      </c>
      <c r="C56" s="50" t="s">
        <v>277</v>
      </c>
      <c r="D56" s="50" t="s">
        <v>70</v>
      </c>
      <c r="E56" s="50" t="s">
        <v>284</v>
      </c>
      <c r="F56" s="50" t="s">
        <v>118</v>
      </c>
      <c r="G56" t="s">
        <v>66</v>
      </c>
      <c r="H56" s="143">
        <v>324788</v>
      </c>
      <c r="I56" s="50" t="s">
        <v>387</v>
      </c>
      <c r="J56" s="50"/>
      <c r="K56" s="107"/>
      <c r="L56" s="50"/>
      <c r="M56" s="142"/>
      <c r="N56" s="50"/>
      <c r="O56" s="50"/>
      <c r="P56" s="143"/>
      <c r="Q56" s="50"/>
      <c r="R56" s="142"/>
      <c r="S56" s="142"/>
      <c r="T56" s="143"/>
      <c r="U56" s="50"/>
      <c r="V56" s="50"/>
      <c r="W56" s="50">
        <v>54</v>
      </c>
    </row>
    <row r="57" spans="1:23" hidden="1" x14ac:dyDescent="0.3">
      <c r="A57" s="50" t="s">
        <v>388</v>
      </c>
      <c r="B57" t="s">
        <v>66</v>
      </c>
      <c r="C57" s="50" t="s">
        <v>277</v>
      </c>
      <c r="D57" s="50" t="s">
        <v>70</v>
      </c>
      <c r="E57" s="50" t="s">
        <v>389</v>
      </c>
      <c r="F57" s="50" t="s">
        <v>118</v>
      </c>
      <c r="G57" t="s">
        <v>66</v>
      </c>
      <c r="H57" s="143">
        <v>398860</v>
      </c>
      <c r="I57" s="50" t="s">
        <v>391</v>
      </c>
      <c r="J57" s="50"/>
      <c r="K57" s="107"/>
      <c r="L57" s="50"/>
      <c r="M57" s="142"/>
      <c r="N57" s="50"/>
      <c r="O57" s="50"/>
      <c r="P57" s="143"/>
      <c r="Q57" s="50"/>
      <c r="R57" s="142"/>
      <c r="S57" s="142"/>
      <c r="T57" s="143"/>
      <c r="U57" s="50"/>
      <c r="V57" s="50"/>
      <c r="W57" s="50">
        <v>55</v>
      </c>
    </row>
    <row r="58" spans="1:23" hidden="1" x14ac:dyDescent="0.3">
      <c r="A58" s="50" t="s">
        <v>392</v>
      </c>
      <c r="B58" t="s">
        <v>66</v>
      </c>
      <c r="C58" s="50" t="s">
        <v>277</v>
      </c>
      <c r="D58" s="50" t="s">
        <v>97</v>
      </c>
      <c r="E58" s="50" t="s">
        <v>381</v>
      </c>
      <c r="F58" s="50" t="s">
        <v>118</v>
      </c>
      <c r="G58" t="s">
        <v>66</v>
      </c>
      <c r="H58" s="143">
        <v>263658</v>
      </c>
      <c r="I58" s="50" t="s">
        <v>394</v>
      </c>
      <c r="J58" s="50"/>
      <c r="K58" s="107"/>
      <c r="L58" s="50"/>
      <c r="M58" s="142"/>
      <c r="N58" s="50"/>
      <c r="O58" s="50"/>
      <c r="P58" s="143"/>
      <c r="Q58" s="50"/>
      <c r="R58" s="142"/>
      <c r="S58" s="142"/>
      <c r="T58" s="143"/>
      <c r="U58" s="50"/>
      <c r="V58" s="50"/>
      <c r="W58" s="50">
        <v>56</v>
      </c>
    </row>
    <row r="59" spans="1:23" hidden="1" x14ac:dyDescent="0.3">
      <c r="A59" s="50" t="s">
        <v>456</v>
      </c>
      <c r="B59" t="s">
        <v>66</v>
      </c>
      <c r="C59" s="50" t="s">
        <v>262</v>
      </c>
      <c r="D59" s="50" t="s">
        <v>70</v>
      </c>
      <c r="E59" s="50" t="s">
        <v>263</v>
      </c>
      <c r="F59" s="50" t="s">
        <v>118</v>
      </c>
      <c r="G59" t="s">
        <v>66</v>
      </c>
      <c r="H59" s="143">
        <v>350000</v>
      </c>
      <c r="I59" s="50" t="s">
        <v>458</v>
      </c>
      <c r="J59" s="50"/>
      <c r="K59" s="107"/>
      <c r="L59" s="50"/>
      <c r="M59" s="142"/>
      <c r="N59" s="50"/>
      <c r="O59" s="50"/>
      <c r="P59" s="143"/>
      <c r="Q59" s="50"/>
      <c r="R59" s="142"/>
      <c r="S59" s="142"/>
      <c r="T59" s="143"/>
      <c r="U59" s="50"/>
      <c r="V59" s="50"/>
      <c r="W59" s="50">
        <v>57</v>
      </c>
    </row>
    <row r="60" spans="1:23" hidden="1" x14ac:dyDescent="0.3">
      <c r="A60" s="50" t="s">
        <v>470</v>
      </c>
      <c r="B60" t="s">
        <v>133</v>
      </c>
      <c r="C60" s="50" t="s">
        <v>277</v>
      </c>
      <c r="D60" s="50" t="s">
        <v>70</v>
      </c>
      <c r="E60" s="50" t="s">
        <v>471</v>
      </c>
      <c r="F60" s="50" t="s">
        <v>73</v>
      </c>
      <c r="G60" t="s">
        <v>133</v>
      </c>
      <c r="H60" s="143">
        <v>128449920.90000001</v>
      </c>
      <c r="I60" s="50" t="s">
        <v>472</v>
      </c>
      <c r="J60" s="50"/>
      <c r="K60" s="107"/>
      <c r="L60" s="50"/>
      <c r="M60" s="142"/>
      <c r="N60" s="50"/>
      <c r="O60" s="50"/>
      <c r="P60" s="143"/>
      <c r="Q60" s="50"/>
      <c r="R60" s="142"/>
      <c r="S60" s="142"/>
      <c r="T60" s="143"/>
      <c r="U60" s="50"/>
      <c r="V60" s="50"/>
      <c r="W60" s="50">
        <v>58</v>
      </c>
    </row>
    <row r="61" spans="1:23" hidden="1" x14ac:dyDescent="0.3">
      <c r="A61" s="50" t="s">
        <v>485</v>
      </c>
      <c r="B61" t="s">
        <v>66</v>
      </c>
      <c r="C61" s="50" t="s">
        <v>277</v>
      </c>
      <c r="D61" s="50" t="s">
        <v>70</v>
      </c>
      <c r="E61" s="50" t="s">
        <v>128</v>
      </c>
      <c r="F61" s="50" t="s">
        <v>118</v>
      </c>
      <c r="G61" t="s">
        <v>66</v>
      </c>
      <c r="H61" s="143">
        <v>35700</v>
      </c>
      <c r="I61" s="50" t="s">
        <v>488</v>
      </c>
      <c r="J61" s="50"/>
      <c r="K61" s="107"/>
      <c r="L61" s="50"/>
      <c r="M61" s="142"/>
      <c r="N61" s="50"/>
      <c r="O61" s="50"/>
      <c r="P61" s="143"/>
      <c r="Q61" s="50"/>
      <c r="R61" s="142"/>
      <c r="S61" s="142"/>
      <c r="T61" s="143"/>
      <c r="U61" s="50"/>
      <c r="V61" s="50"/>
      <c r="W61" s="50">
        <v>59</v>
      </c>
    </row>
    <row r="62" spans="1:23" hidden="1" x14ac:dyDescent="0.3">
      <c r="A62" s="50" t="s">
        <v>489</v>
      </c>
      <c r="B62" t="s">
        <v>66</v>
      </c>
      <c r="C62" s="50" t="s">
        <v>277</v>
      </c>
      <c r="D62" s="50" t="s">
        <v>70</v>
      </c>
      <c r="E62" s="50" t="s">
        <v>389</v>
      </c>
      <c r="F62" s="50" t="s">
        <v>118</v>
      </c>
      <c r="G62" t="s">
        <v>66</v>
      </c>
      <c r="H62" s="143">
        <v>41895</v>
      </c>
      <c r="I62" s="50" t="s">
        <v>491</v>
      </c>
      <c r="J62" s="50"/>
      <c r="K62" s="107"/>
      <c r="L62" s="50"/>
      <c r="M62" s="142"/>
      <c r="N62" s="50"/>
      <c r="O62" s="50"/>
      <c r="P62" s="143"/>
      <c r="Q62" s="50"/>
      <c r="R62" s="142"/>
      <c r="S62" s="142"/>
      <c r="T62" s="143"/>
      <c r="U62" s="50"/>
      <c r="V62" s="50"/>
      <c r="W62" s="50">
        <v>60</v>
      </c>
    </row>
    <row r="63" spans="1:23" hidden="1" x14ac:dyDescent="0.3">
      <c r="A63" s="50" t="s">
        <v>492</v>
      </c>
      <c r="B63" t="s">
        <v>66</v>
      </c>
      <c r="C63" s="50" t="s">
        <v>277</v>
      </c>
      <c r="D63" s="50" t="s">
        <v>70</v>
      </c>
      <c r="E63" s="50" t="s">
        <v>389</v>
      </c>
      <c r="F63" s="50" t="s">
        <v>118</v>
      </c>
      <c r="G63" t="s">
        <v>66</v>
      </c>
      <c r="H63" s="143">
        <v>14301</v>
      </c>
      <c r="I63" s="50" t="s">
        <v>494</v>
      </c>
      <c r="J63" s="50"/>
      <c r="K63" s="107"/>
      <c r="L63" s="50"/>
      <c r="M63" s="142"/>
      <c r="N63" s="50"/>
      <c r="O63" s="50"/>
      <c r="P63" s="143"/>
      <c r="Q63" s="50"/>
      <c r="R63" s="142"/>
      <c r="S63" s="142"/>
      <c r="T63" s="143"/>
      <c r="U63" s="50"/>
      <c r="V63" s="50"/>
      <c r="W63" s="50">
        <v>61</v>
      </c>
    </row>
    <row r="64" spans="1:23" hidden="1" x14ac:dyDescent="0.3">
      <c r="A64" s="50" t="s">
        <v>495</v>
      </c>
      <c r="B64" t="s">
        <v>66</v>
      </c>
      <c r="C64" s="50" t="s">
        <v>277</v>
      </c>
      <c r="D64" s="50" t="s">
        <v>70</v>
      </c>
      <c r="E64" s="50" t="s">
        <v>389</v>
      </c>
      <c r="F64" s="50" t="s">
        <v>118</v>
      </c>
      <c r="G64" t="s">
        <v>66</v>
      </c>
      <c r="H64" s="143">
        <v>43835</v>
      </c>
      <c r="I64" s="50" t="s">
        <v>497</v>
      </c>
      <c r="J64" s="50"/>
      <c r="K64" s="107"/>
      <c r="L64" s="50"/>
      <c r="M64" s="142"/>
      <c r="N64" s="50"/>
      <c r="O64" s="50"/>
      <c r="P64" s="143"/>
      <c r="Q64" s="50"/>
      <c r="R64" s="142"/>
      <c r="S64" s="142"/>
      <c r="T64" s="143"/>
      <c r="U64" s="50"/>
      <c r="V64" s="50"/>
      <c r="W64" s="50">
        <v>62</v>
      </c>
    </row>
    <row r="65" spans="1:23" hidden="1" x14ac:dyDescent="0.3">
      <c r="A65" s="50" t="s">
        <v>532</v>
      </c>
      <c r="B65" t="s">
        <v>66</v>
      </c>
      <c r="C65" s="50" t="s">
        <v>277</v>
      </c>
      <c r="D65" s="50" t="s">
        <v>70</v>
      </c>
      <c r="E65" s="50" t="s">
        <v>533</v>
      </c>
      <c r="F65" s="50" t="s">
        <v>73</v>
      </c>
      <c r="G65" t="s">
        <v>66</v>
      </c>
      <c r="H65" s="143">
        <v>247052.25</v>
      </c>
      <c r="I65" s="50" t="s">
        <v>534</v>
      </c>
      <c r="J65" s="50"/>
      <c r="K65" s="107"/>
      <c r="L65" s="50"/>
      <c r="M65" s="142"/>
      <c r="N65" s="50"/>
      <c r="O65" s="50"/>
      <c r="P65" s="143"/>
      <c r="Q65" s="50"/>
      <c r="R65" s="142"/>
      <c r="S65" s="142"/>
      <c r="T65" s="143"/>
      <c r="U65" s="50"/>
      <c r="V65" s="50"/>
      <c r="W65" s="50">
        <v>63</v>
      </c>
    </row>
    <row r="66" spans="1:23" hidden="1" x14ac:dyDescent="0.3">
      <c r="A66" s="50" t="s">
        <v>535</v>
      </c>
      <c r="B66" t="s">
        <v>66</v>
      </c>
      <c r="C66" s="50" t="s">
        <v>262</v>
      </c>
      <c r="D66" s="50" t="s">
        <v>70</v>
      </c>
      <c r="E66" s="50" t="s">
        <v>536</v>
      </c>
      <c r="F66" s="50" t="s">
        <v>118</v>
      </c>
      <c r="G66" t="s">
        <v>66</v>
      </c>
      <c r="H66" s="143">
        <v>580000</v>
      </c>
      <c r="I66" s="50" t="s">
        <v>538</v>
      </c>
      <c r="J66" s="50"/>
      <c r="K66" s="107"/>
      <c r="L66" s="50"/>
      <c r="M66" s="142"/>
      <c r="N66" s="50"/>
      <c r="O66" s="50"/>
      <c r="P66" s="143"/>
      <c r="Q66" s="50"/>
      <c r="R66" s="142"/>
      <c r="S66" s="142"/>
      <c r="T66" s="143"/>
      <c r="U66" s="50"/>
      <c r="V66" s="50"/>
      <c r="W66" s="50">
        <v>64</v>
      </c>
    </row>
    <row r="67" spans="1:23" hidden="1" x14ac:dyDescent="0.3">
      <c r="A67" s="50" t="s">
        <v>539</v>
      </c>
      <c r="B67" t="s">
        <v>66</v>
      </c>
      <c r="C67" s="50" t="s">
        <v>134</v>
      </c>
      <c r="D67" s="50" t="s">
        <v>70</v>
      </c>
      <c r="E67" s="50" t="s">
        <v>143</v>
      </c>
      <c r="F67" s="50"/>
      <c r="G67" t="s">
        <v>66</v>
      </c>
      <c r="H67" s="143">
        <v>0</v>
      </c>
      <c r="I67" s="50" t="s">
        <v>541</v>
      </c>
      <c r="J67" s="50"/>
      <c r="K67" s="107"/>
      <c r="L67" s="50"/>
      <c r="M67" s="142"/>
      <c r="N67" s="50"/>
      <c r="O67" s="50"/>
      <c r="P67" s="143"/>
      <c r="Q67" s="50"/>
      <c r="R67" s="142"/>
      <c r="S67" s="142"/>
      <c r="T67" s="143"/>
      <c r="U67" s="50"/>
      <c r="V67" s="50"/>
      <c r="W67" s="50">
        <v>65</v>
      </c>
    </row>
    <row r="68" spans="1:23" hidden="1" x14ac:dyDescent="0.3">
      <c r="A68" s="50" t="s">
        <v>542</v>
      </c>
      <c r="B68" t="s">
        <v>66</v>
      </c>
      <c r="C68" s="50" t="s">
        <v>317</v>
      </c>
      <c r="D68" s="50" t="s">
        <v>70</v>
      </c>
      <c r="E68" s="50" t="s">
        <v>474</v>
      </c>
      <c r="F68" s="50"/>
      <c r="G68" t="s">
        <v>66</v>
      </c>
      <c r="H68" s="143">
        <v>0</v>
      </c>
      <c r="I68" s="50" t="s">
        <v>544</v>
      </c>
      <c r="J68" s="50"/>
      <c r="K68" s="107"/>
      <c r="L68" s="50"/>
      <c r="M68" s="142"/>
      <c r="N68" s="50"/>
      <c r="O68" s="50"/>
      <c r="P68" s="143"/>
      <c r="Q68" s="50"/>
      <c r="R68" s="142"/>
      <c r="S68" s="142"/>
      <c r="T68" s="143"/>
      <c r="U68" s="50"/>
      <c r="V68" s="50"/>
      <c r="W68" s="50">
        <v>66</v>
      </c>
    </row>
    <row r="69" spans="1:23" hidden="1" x14ac:dyDescent="0.3">
      <c r="A69" s="50" t="s">
        <v>545</v>
      </c>
      <c r="B69" t="s">
        <v>66</v>
      </c>
      <c r="C69" s="50" t="s">
        <v>317</v>
      </c>
      <c r="D69" s="50" t="s">
        <v>97</v>
      </c>
      <c r="E69" s="50" t="s">
        <v>546</v>
      </c>
      <c r="F69" s="50" t="s">
        <v>170</v>
      </c>
      <c r="G69" t="s">
        <v>66</v>
      </c>
      <c r="H69" s="143">
        <v>1050278</v>
      </c>
      <c r="I69" s="50" t="s">
        <v>548</v>
      </c>
      <c r="J69" s="50"/>
      <c r="K69" s="107"/>
      <c r="L69" s="50"/>
      <c r="M69" s="142"/>
      <c r="N69" s="50"/>
      <c r="O69" s="50"/>
      <c r="P69" s="143"/>
      <c r="Q69" s="50"/>
      <c r="R69" s="142"/>
      <c r="S69" s="142"/>
      <c r="T69" s="143"/>
      <c r="U69" s="50"/>
      <c r="V69" s="50"/>
      <c r="W69" s="50">
        <v>67</v>
      </c>
    </row>
    <row r="70" spans="1:23" hidden="1" x14ac:dyDescent="0.3">
      <c r="A70" s="50" t="s">
        <v>549</v>
      </c>
      <c r="B70" t="s">
        <v>133</v>
      </c>
      <c r="C70" s="50" t="s">
        <v>317</v>
      </c>
      <c r="D70" s="50" t="s">
        <v>70</v>
      </c>
      <c r="E70" s="50" t="s">
        <v>550</v>
      </c>
      <c r="F70" s="50" t="s">
        <v>73</v>
      </c>
      <c r="G70" t="s">
        <v>133</v>
      </c>
      <c r="H70" s="143">
        <v>12000000</v>
      </c>
      <c r="I70" s="50" t="s">
        <v>551</v>
      </c>
      <c r="J70" s="50"/>
      <c r="K70" s="107"/>
      <c r="L70" s="50"/>
      <c r="M70" s="142"/>
      <c r="N70" s="50"/>
      <c r="O70" s="50"/>
      <c r="P70" s="143"/>
      <c r="Q70" s="50"/>
      <c r="R70" s="142"/>
      <c r="S70" s="142"/>
      <c r="T70" s="143"/>
      <c r="U70" s="50"/>
      <c r="V70" s="50"/>
      <c r="W70" s="50">
        <v>68</v>
      </c>
    </row>
    <row r="71" spans="1:23" hidden="1" x14ac:dyDescent="0.3">
      <c r="A71" s="50" t="s">
        <v>567</v>
      </c>
      <c r="B71" t="s">
        <v>133</v>
      </c>
      <c r="C71" s="50" t="s">
        <v>317</v>
      </c>
      <c r="D71" s="50" t="s">
        <v>70</v>
      </c>
      <c r="E71" s="50" t="s">
        <v>568</v>
      </c>
      <c r="F71" s="50" t="s">
        <v>73</v>
      </c>
      <c r="G71" t="s">
        <v>133</v>
      </c>
      <c r="H71" s="143">
        <v>4495753</v>
      </c>
      <c r="I71" s="50" t="s">
        <v>569</v>
      </c>
      <c r="J71" s="50"/>
      <c r="K71" s="107"/>
      <c r="L71" s="50"/>
      <c r="M71" s="142"/>
      <c r="N71" s="50"/>
      <c r="O71" s="50"/>
      <c r="P71" s="143"/>
      <c r="Q71" s="50"/>
      <c r="R71" s="142"/>
      <c r="S71" s="142"/>
      <c r="T71" s="143"/>
      <c r="U71" s="50"/>
      <c r="V71" s="50"/>
      <c r="W71" s="50">
        <v>69</v>
      </c>
    </row>
    <row r="72" spans="1:23" hidden="1" x14ac:dyDescent="0.3">
      <c r="A72" s="50" t="s">
        <v>570</v>
      </c>
      <c r="B72" t="s">
        <v>66</v>
      </c>
      <c r="C72" s="50" t="s">
        <v>317</v>
      </c>
      <c r="D72" s="50" t="s">
        <v>97</v>
      </c>
      <c r="E72" s="50" t="s">
        <v>310</v>
      </c>
      <c r="F72" s="50" t="s">
        <v>73</v>
      </c>
      <c r="G72" t="s">
        <v>66</v>
      </c>
      <c r="H72" s="143">
        <v>1280682.78</v>
      </c>
      <c r="I72" s="50" t="s">
        <v>572</v>
      </c>
      <c r="J72" s="50"/>
      <c r="K72" s="107"/>
      <c r="L72" s="50"/>
      <c r="M72" s="142"/>
      <c r="N72" s="50"/>
      <c r="O72" s="50"/>
      <c r="P72" s="143"/>
      <c r="Q72" s="50"/>
      <c r="R72" s="142"/>
      <c r="S72" s="142"/>
      <c r="T72" s="143"/>
      <c r="U72" s="50"/>
      <c r="V72" s="50"/>
      <c r="W72" s="50">
        <v>70</v>
      </c>
    </row>
    <row r="73" spans="1:23" hidden="1" x14ac:dyDescent="0.3">
      <c r="A73" s="50" t="s">
        <v>573</v>
      </c>
      <c r="B73" t="s">
        <v>66</v>
      </c>
      <c r="C73" s="50" t="s">
        <v>134</v>
      </c>
      <c r="D73" s="50" t="s">
        <v>70</v>
      </c>
      <c r="E73" s="50" t="s">
        <v>574</v>
      </c>
      <c r="F73" s="50" t="s">
        <v>118</v>
      </c>
      <c r="G73" t="s">
        <v>576</v>
      </c>
      <c r="H73" s="143">
        <v>148862</v>
      </c>
      <c r="I73" s="50" t="s">
        <v>577</v>
      </c>
      <c r="J73" s="50"/>
      <c r="K73" s="107"/>
      <c r="L73" s="50"/>
      <c r="M73" s="142"/>
      <c r="N73" s="50"/>
      <c r="O73" s="50"/>
      <c r="P73" s="143"/>
      <c r="Q73" s="50"/>
      <c r="R73" s="142"/>
      <c r="S73" s="142"/>
      <c r="T73" s="143"/>
      <c r="U73" s="50"/>
      <c r="V73" s="50"/>
      <c r="W73" s="50">
        <v>71</v>
      </c>
    </row>
    <row r="74" spans="1:23" hidden="1" x14ac:dyDescent="0.3">
      <c r="A74" s="50" t="s">
        <v>578</v>
      </c>
      <c r="B74" t="s">
        <v>133</v>
      </c>
      <c r="C74" s="50" t="s">
        <v>214</v>
      </c>
      <c r="D74" s="50" t="s">
        <v>70</v>
      </c>
      <c r="E74" s="50" t="s">
        <v>579</v>
      </c>
      <c r="F74" s="50" t="s">
        <v>170</v>
      </c>
      <c r="G74" t="s">
        <v>133</v>
      </c>
      <c r="H74" s="143">
        <v>1300000</v>
      </c>
      <c r="I74" s="50" t="s">
        <v>580</v>
      </c>
      <c r="J74" s="50"/>
      <c r="K74" s="107"/>
      <c r="L74" s="50"/>
      <c r="M74" s="142"/>
      <c r="N74" s="50"/>
      <c r="O74" s="50"/>
      <c r="P74" s="143"/>
      <c r="Q74" s="50"/>
      <c r="R74" s="142"/>
      <c r="S74" s="142"/>
      <c r="T74" s="143"/>
      <c r="U74" s="50"/>
      <c r="V74" s="50"/>
      <c r="W74" s="50">
        <v>72</v>
      </c>
    </row>
    <row r="75" spans="1:23" hidden="1" x14ac:dyDescent="0.3">
      <c r="A75" s="50" t="s">
        <v>581</v>
      </c>
      <c r="B75" t="s">
        <v>66</v>
      </c>
      <c r="C75" s="50" t="s">
        <v>317</v>
      </c>
      <c r="D75" s="50" t="s">
        <v>97</v>
      </c>
      <c r="E75" s="50" t="s">
        <v>582</v>
      </c>
      <c r="F75" s="50"/>
      <c r="G75" t="s">
        <v>66</v>
      </c>
      <c r="H75" s="143">
        <v>0</v>
      </c>
      <c r="I75" s="50" t="s">
        <v>583</v>
      </c>
      <c r="J75" s="50"/>
      <c r="K75" s="107"/>
      <c r="L75" s="50"/>
      <c r="M75" s="142"/>
      <c r="N75" s="50"/>
      <c r="O75" s="50"/>
      <c r="P75" s="143"/>
      <c r="Q75" s="50"/>
      <c r="R75" s="142"/>
      <c r="S75" s="142"/>
      <c r="T75" s="143"/>
      <c r="U75" s="50"/>
      <c r="V75" s="50"/>
      <c r="W75" s="50">
        <v>73</v>
      </c>
    </row>
    <row r="76" spans="1:23" hidden="1" x14ac:dyDescent="0.3">
      <c r="A76" s="50" t="s">
        <v>584</v>
      </c>
      <c r="B76" t="s">
        <v>66</v>
      </c>
      <c r="C76" s="50" t="s">
        <v>317</v>
      </c>
      <c r="D76" s="50" t="s">
        <v>70</v>
      </c>
      <c r="E76" s="50" t="s">
        <v>235</v>
      </c>
      <c r="F76" s="50"/>
      <c r="G76" t="s">
        <v>66</v>
      </c>
      <c r="H76" s="143">
        <v>0</v>
      </c>
      <c r="I76" s="50" t="s">
        <v>585</v>
      </c>
      <c r="J76" s="50"/>
      <c r="K76" s="107"/>
      <c r="L76" s="50"/>
      <c r="M76" s="142"/>
      <c r="N76" s="50"/>
      <c r="O76" s="50"/>
      <c r="P76" s="143"/>
      <c r="Q76" s="50"/>
      <c r="R76" s="142"/>
      <c r="S76" s="142"/>
      <c r="T76" s="143"/>
      <c r="U76" s="50"/>
      <c r="V76" s="50"/>
      <c r="W76" s="50">
        <v>74</v>
      </c>
    </row>
    <row r="77" spans="1:23" hidden="1" x14ac:dyDescent="0.3">
      <c r="A77" s="50" t="s">
        <v>586</v>
      </c>
      <c r="B77" t="s">
        <v>66</v>
      </c>
      <c r="C77" s="50" t="s">
        <v>587</v>
      </c>
      <c r="D77" s="50" t="s">
        <v>174</v>
      </c>
      <c r="E77" s="50" t="s">
        <v>588</v>
      </c>
      <c r="F77" s="50" t="s">
        <v>170</v>
      </c>
      <c r="G77" t="s">
        <v>66</v>
      </c>
      <c r="H77" s="143">
        <v>883000</v>
      </c>
      <c r="I77" s="50" t="s">
        <v>590</v>
      </c>
      <c r="J77" s="50"/>
      <c r="K77" s="107"/>
      <c r="L77" s="50"/>
      <c r="M77" s="142"/>
      <c r="N77" s="50"/>
      <c r="O77" s="50"/>
      <c r="P77" s="143"/>
      <c r="Q77" s="50"/>
      <c r="R77" s="142"/>
      <c r="S77" s="142"/>
      <c r="T77" s="143"/>
      <c r="U77" s="50"/>
      <c r="V77" s="50"/>
      <c r="W77" s="50">
        <v>75</v>
      </c>
    </row>
    <row r="78" spans="1:23" hidden="1" x14ac:dyDescent="0.3">
      <c r="A78" s="50" t="s">
        <v>591</v>
      </c>
      <c r="B78" t="s">
        <v>66</v>
      </c>
      <c r="C78" s="50" t="s">
        <v>587</v>
      </c>
      <c r="D78" s="50" t="s">
        <v>70</v>
      </c>
      <c r="E78" s="50" t="s">
        <v>592</v>
      </c>
      <c r="F78" s="50" t="s">
        <v>118</v>
      </c>
      <c r="G78" t="s">
        <v>66</v>
      </c>
      <c r="H78" s="143">
        <v>75000</v>
      </c>
      <c r="I78" s="50" t="s">
        <v>594</v>
      </c>
      <c r="J78" s="50"/>
      <c r="K78" s="107"/>
      <c r="L78" s="50"/>
      <c r="M78" s="142"/>
      <c r="N78" s="50"/>
      <c r="O78" s="50"/>
      <c r="P78" s="143"/>
      <c r="Q78" s="50"/>
      <c r="R78" s="142"/>
      <c r="S78" s="142"/>
      <c r="T78" s="143"/>
      <c r="U78" s="50"/>
      <c r="V78" s="50"/>
      <c r="W78" s="50">
        <v>76</v>
      </c>
    </row>
    <row r="79" spans="1:23" hidden="1" x14ac:dyDescent="0.3">
      <c r="A79" s="50" t="s">
        <v>595</v>
      </c>
      <c r="B79" t="s">
        <v>66</v>
      </c>
      <c r="C79" s="50" t="s">
        <v>262</v>
      </c>
      <c r="D79" s="50" t="s">
        <v>97</v>
      </c>
      <c r="E79" s="50" t="s">
        <v>596</v>
      </c>
      <c r="F79" s="50" t="s">
        <v>170</v>
      </c>
      <c r="G79" t="s">
        <v>66</v>
      </c>
      <c r="H79" s="143">
        <v>586650</v>
      </c>
      <c r="I79" s="50" t="s">
        <v>598</v>
      </c>
      <c r="J79" s="50"/>
      <c r="K79" s="107"/>
      <c r="L79" s="50"/>
      <c r="M79" s="142"/>
      <c r="N79" s="50"/>
      <c r="O79" s="50"/>
      <c r="P79" s="143"/>
      <c r="Q79" s="50"/>
      <c r="R79" s="142"/>
      <c r="S79" s="142"/>
      <c r="T79" s="143"/>
      <c r="U79" s="50"/>
      <c r="V79" s="50"/>
      <c r="W79" s="50">
        <v>77</v>
      </c>
    </row>
    <row r="80" spans="1:23" hidden="1" x14ac:dyDescent="0.3">
      <c r="A80" s="50" t="s">
        <v>599</v>
      </c>
      <c r="B80" t="s">
        <v>66</v>
      </c>
      <c r="C80" s="50" t="s">
        <v>262</v>
      </c>
      <c r="D80" s="50" t="s">
        <v>70</v>
      </c>
      <c r="E80" s="50" t="s">
        <v>143</v>
      </c>
      <c r="F80" s="50" t="s">
        <v>118</v>
      </c>
      <c r="G80" t="s">
        <v>66</v>
      </c>
      <c r="H80" s="143">
        <v>175000</v>
      </c>
      <c r="I80" s="50" t="s">
        <v>601</v>
      </c>
      <c r="J80" s="50"/>
      <c r="K80" s="107"/>
      <c r="L80" s="50"/>
      <c r="M80" s="142"/>
      <c r="N80" s="50"/>
      <c r="O80" s="50"/>
      <c r="P80" s="143"/>
      <c r="Q80" s="50"/>
      <c r="R80" s="142"/>
      <c r="S80" s="142"/>
      <c r="T80" s="143"/>
      <c r="U80" s="50"/>
      <c r="V80" s="50"/>
      <c r="W80" s="50">
        <v>78</v>
      </c>
    </row>
    <row r="81" spans="1:23" hidden="1" x14ac:dyDescent="0.3">
      <c r="A81" s="50" t="s">
        <v>602</v>
      </c>
      <c r="B81" t="s">
        <v>66</v>
      </c>
      <c r="C81" s="50" t="s">
        <v>262</v>
      </c>
      <c r="D81" s="50" t="s">
        <v>70</v>
      </c>
      <c r="E81" s="50" t="s">
        <v>603</v>
      </c>
      <c r="F81" s="50" t="s">
        <v>118</v>
      </c>
      <c r="G81" t="s">
        <v>66</v>
      </c>
      <c r="H81" s="143">
        <v>76500</v>
      </c>
      <c r="I81" s="50" t="s">
        <v>605</v>
      </c>
      <c r="J81" s="50"/>
      <c r="K81" s="107"/>
      <c r="L81" s="50"/>
      <c r="M81" s="142"/>
      <c r="N81" s="50"/>
      <c r="O81" s="50"/>
      <c r="P81" s="143"/>
      <c r="Q81" s="50"/>
      <c r="R81" s="142"/>
      <c r="S81" s="142"/>
      <c r="T81" s="143"/>
      <c r="U81" s="50"/>
      <c r="V81" s="50"/>
      <c r="W81" s="50">
        <v>79</v>
      </c>
    </row>
    <row r="82" spans="1:23" hidden="1" x14ac:dyDescent="0.3">
      <c r="A82" s="50" t="s">
        <v>606</v>
      </c>
      <c r="B82" t="s">
        <v>66</v>
      </c>
      <c r="C82" s="50" t="s">
        <v>262</v>
      </c>
      <c r="D82" s="50" t="s">
        <v>70</v>
      </c>
      <c r="E82" s="50" t="s">
        <v>143</v>
      </c>
      <c r="F82" s="50" t="s">
        <v>118</v>
      </c>
      <c r="G82" t="s">
        <v>66</v>
      </c>
      <c r="H82" s="143">
        <v>367802</v>
      </c>
      <c r="I82" s="50" t="s">
        <v>608</v>
      </c>
      <c r="J82" s="50"/>
      <c r="K82" s="107"/>
      <c r="L82" s="50"/>
      <c r="M82" s="142"/>
      <c r="N82" s="50"/>
      <c r="O82" s="50"/>
      <c r="P82" s="143"/>
      <c r="Q82" s="50"/>
      <c r="R82" s="142"/>
      <c r="S82" s="142"/>
      <c r="T82" s="143"/>
      <c r="U82" s="50"/>
      <c r="V82" s="50"/>
      <c r="W82" s="50">
        <v>80</v>
      </c>
    </row>
    <row r="83" spans="1:23" hidden="1" x14ac:dyDescent="0.3">
      <c r="A83" s="50" t="s">
        <v>609</v>
      </c>
      <c r="B83" t="s">
        <v>66</v>
      </c>
      <c r="C83" s="50" t="s">
        <v>134</v>
      </c>
      <c r="D83" s="50" t="s">
        <v>136</v>
      </c>
      <c r="E83" s="50" t="s">
        <v>611</v>
      </c>
      <c r="F83" s="50" t="s">
        <v>73</v>
      </c>
      <c r="G83" t="s">
        <v>66</v>
      </c>
      <c r="H83" s="143">
        <v>7157349</v>
      </c>
      <c r="I83" s="50" t="s">
        <v>613</v>
      </c>
      <c r="J83" s="50"/>
      <c r="K83" s="107"/>
      <c r="L83" s="50"/>
      <c r="M83" s="142"/>
      <c r="N83" s="50"/>
      <c r="O83" s="50"/>
      <c r="P83" s="143"/>
      <c r="Q83" s="50"/>
      <c r="R83" s="142"/>
      <c r="S83" s="142"/>
      <c r="T83" s="143"/>
      <c r="U83" s="50"/>
      <c r="V83" s="50"/>
      <c r="W83" s="50">
        <v>81</v>
      </c>
    </row>
    <row r="84" spans="1:23" hidden="1" x14ac:dyDescent="0.3">
      <c r="A84" s="50" t="s">
        <v>614</v>
      </c>
      <c r="B84" t="s">
        <v>133</v>
      </c>
      <c r="C84" s="50" t="s">
        <v>282</v>
      </c>
      <c r="D84" s="50" t="s">
        <v>97</v>
      </c>
      <c r="E84" s="50" t="s">
        <v>251</v>
      </c>
      <c r="F84" s="50" t="s">
        <v>73</v>
      </c>
      <c r="G84" t="s">
        <v>133</v>
      </c>
      <c r="H84" s="143">
        <v>4518775</v>
      </c>
      <c r="I84" s="50" t="s">
        <v>615</v>
      </c>
      <c r="J84" s="50"/>
      <c r="K84" s="107"/>
      <c r="L84" s="50"/>
      <c r="M84" s="142"/>
      <c r="N84" s="50"/>
      <c r="O84" s="50"/>
      <c r="P84" s="143"/>
      <c r="Q84" s="50"/>
      <c r="R84" s="142"/>
      <c r="S84" s="142"/>
      <c r="T84" s="143"/>
      <c r="U84" s="50"/>
      <c r="V84" s="50"/>
      <c r="W84" s="50">
        <v>82</v>
      </c>
    </row>
    <row r="85" spans="1:23" hidden="1" x14ac:dyDescent="0.3">
      <c r="A85" s="50" t="s">
        <v>616</v>
      </c>
      <c r="B85" t="s">
        <v>66</v>
      </c>
      <c r="C85" s="50" t="s">
        <v>282</v>
      </c>
      <c r="D85" s="50" t="s">
        <v>70</v>
      </c>
      <c r="E85" s="50" t="s">
        <v>299</v>
      </c>
      <c r="F85" s="50" t="s">
        <v>73</v>
      </c>
      <c r="G85" t="s">
        <v>66</v>
      </c>
      <c r="H85" s="143">
        <v>322366.39</v>
      </c>
      <c r="I85" s="50" t="s">
        <v>300</v>
      </c>
      <c r="J85" s="50"/>
      <c r="K85" s="107"/>
      <c r="L85" s="50"/>
      <c r="M85" s="142"/>
      <c r="N85" s="50"/>
      <c r="O85" s="50"/>
      <c r="P85" s="143"/>
      <c r="Q85" s="50"/>
      <c r="R85" s="142"/>
      <c r="S85" s="142"/>
      <c r="T85" s="143"/>
      <c r="U85" s="50"/>
      <c r="V85" s="50"/>
      <c r="W85" s="50">
        <v>83</v>
      </c>
    </row>
    <row r="86" spans="1:23" hidden="1" x14ac:dyDescent="0.3">
      <c r="A86" s="50" t="s">
        <v>618</v>
      </c>
      <c r="B86" t="s">
        <v>133</v>
      </c>
      <c r="C86" s="50" t="s">
        <v>282</v>
      </c>
      <c r="D86" s="50" t="s">
        <v>70</v>
      </c>
      <c r="E86" s="50" t="s">
        <v>128</v>
      </c>
      <c r="F86" s="50" t="s">
        <v>73</v>
      </c>
      <c r="G86" t="s">
        <v>133</v>
      </c>
      <c r="H86" s="143">
        <v>381784.88</v>
      </c>
      <c r="I86" s="50" t="s">
        <v>297</v>
      </c>
      <c r="J86" s="50"/>
      <c r="K86" s="107"/>
      <c r="L86" s="50"/>
      <c r="M86" s="142"/>
      <c r="N86" s="50"/>
      <c r="O86" s="50"/>
      <c r="P86" s="143"/>
      <c r="Q86" s="50"/>
      <c r="R86" s="142"/>
      <c r="S86" s="142"/>
      <c r="T86" s="143"/>
      <c r="U86" s="50"/>
      <c r="V86" s="50"/>
      <c r="W86" s="50">
        <v>84</v>
      </c>
    </row>
    <row r="87" spans="1:23" hidden="1" x14ac:dyDescent="0.3">
      <c r="A87" s="50" t="s">
        <v>619</v>
      </c>
      <c r="B87" t="s">
        <v>133</v>
      </c>
      <c r="C87" s="50" t="s">
        <v>282</v>
      </c>
      <c r="D87" s="50" t="s">
        <v>70</v>
      </c>
      <c r="E87" s="50" t="s">
        <v>288</v>
      </c>
      <c r="F87" s="50" t="s">
        <v>118</v>
      </c>
      <c r="G87" t="s">
        <v>133</v>
      </c>
      <c r="H87" s="143">
        <v>163000</v>
      </c>
      <c r="I87" s="50" t="s">
        <v>289</v>
      </c>
      <c r="J87" s="50"/>
      <c r="K87" s="107"/>
      <c r="L87" s="50"/>
      <c r="M87" s="142"/>
      <c r="N87" s="50"/>
      <c r="O87" s="50"/>
      <c r="P87" s="143"/>
      <c r="Q87" s="50"/>
      <c r="R87" s="142"/>
      <c r="S87" s="142"/>
      <c r="T87" s="143"/>
      <c r="U87" s="50"/>
      <c r="V87" s="50"/>
      <c r="W87" s="50">
        <v>85</v>
      </c>
    </row>
    <row r="88" spans="1:23" hidden="1" x14ac:dyDescent="0.3">
      <c r="A88" s="50" t="s">
        <v>620</v>
      </c>
      <c r="B88" t="s">
        <v>133</v>
      </c>
      <c r="C88" s="50" t="s">
        <v>282</v>
      </c>
      <c r="D88" s="50" t="s">
        <v>70</v>
      </c>
      <c r="E88" s="50" t="s">
        <v>162</v>
      </c>
      <c r="F88" s="50" t="s">
        <v>170</v>
      </c>
      <c r="G88" t="s">
        <v>133</v>
      </c>
      <c r="H88" s="143">
        <v>751140</v>
      </c>
      <c r="I88" s="50" t="s">
        <v>291</v>
      </c>
      <c r="J88" s="50"/>
      <c r="K88" s="107"/>
      <c r="L88" s="50"/>
      <c r="M88" s="142"/>
      <c r="N88" s="50"/>
      <c r="O88" s="50"/>
      <c r="P88" s="143"/>
      <c r="Q88" s="50"/>
      <c r="R88" s="142"/>
      <c r="S88" s="142"/>
      <c r="T88" s="143"/>
      <c r="U88" s="50"/>
      <c r="V88" s="50"/>
      <c r="W88" s="50">
        <v>86</v>
      </c>
    </row>
    <row r="89" spans="1:23" hidden="1" x14ac:dyDescent="0.3">
      <c r="A89" s="50" t="s">
        <v>621</v>
      </c>
      <c r="B89" t="s">
        <v>133</v>
      </c>
      <c r="C89" s="50" t="s">
        <v>282</v>
      </c>
      <c r="D89" s="50" t="s">
        <v>70</v>
      </c>
      <c r="E89" s="50" t="s">
        <v>284</v>
      </c>
      <c r="F89" s="50" t="s">
        <v>118</v>
      </c>
      <c r="G89" t="s">
        <v>133</v>
      </c>
      <c r="H89" s="143">
        <v>200000</v>
      </c>
      <c r="I89" s="50" t="s">
        <v>622</v>
      </c>
      <c r="J89" s="50"/>
      <c r="K89" s="107"/>
      <c r="L89" s="50"/>
      <c r="M89" s="142"/>
      <c r="N89" s="50"/>
      <c r="O89" s="50"/>
      <c r="P89" s="143"/>
      <c r="Q89" s="50"/>
      <c r="R89" s="142"/>
      <c r="S89" s="142"/>
      <c r="T89" s="143"/>
      <c r="U89" s="50"/>
      <c r="V89" s="50"/>
      <c r="W89" s="50">
        <v>87</v>
      </c>
    </row>
    <row r="90" spans="1:23" hidden="1" x14ac:dyDescent="0.3">
      <c r="A90" s="50" t="s">
        <v>623</v>
      </c>
      <c r="B90" t="s">
        <v>66</v>
      </c>
      <c r="C90" s="50" t="s">
        <v>214</v>
      </c>
      <c r="D90" s="50" t="s">
        <v>97</v>
      </c>
      <c r="E90" s="50" t="s">
        <v>499</v>
      </c>
      <c r="F90" s="50" t="s">
        <v>118</v>
      </c>
      <c r="G90" t="s">
        <v>66</v>
      </c>
      <c r="H90" s="143">
        <v>580000</v>
      </c>
      <c r="I90" s="50" t="s">
        <v>625</v>
      </c>
      <c r="J90" s="50"/>
      <c r="K90" s="107"/>
      <c r="L90" s="50"/>
      <c r="M90" s="142"/>
      <c r="N90" s="50"/>
      <c r="O90" s="50"/>
      <c r="P90" s="143"/>
      <c r="Q90" s="50"/>
      <c r="R90" s="142"/>
      <c r="S90" s="142"/>
      <c r="T90" s="143"/>
      <c r="U90" s="50"/>
      <c r="V90" s="50"/>
      <c r="W90" s="50">
        <v>88</v>
      </c>
    </row>
    <row r="91" spans="1:23" hidden="1" x14ac:dyDescent="0.3">
      <c r="A91" s="50" t="s">
        <v>626</v>
      </c>
      <c r="B91" t="s">
        <v>66</v>
      </c>
      <c r="C91" s="50" t="s">
        <v>214</v>
      </c>
      <c r="D91" s="50" t="s">
        <v>70</v>
      </c>
      <c r="E91" s="50" t="s">
        <v>554</v>
      </c>
      <c r="F91" s="50" t="s">
        <v>118</v>
      </c>
      <c r="G91" t="s">
        <v>66</v>
      </c>
      <c r="H91" s="143">
        <v>580000</v>
      </c>
      <c r="I91" s="50" t="s">
        <v>628</v>
      </c>
      <c r="J91" s="50"/>
      <c r="K91" s="107"/>
      <c r="L91" s="50"/>
      <c r="M91" s="142"/>
      <c r="N91" s="50"/>
      <c r="O91" s="50"/>
      <c r="P91" s="143"/>
      <c r="Q91" s="50"/>
      <c r="R91" s="142"/>
      <c r="S91" s="142"/>
      <c r="T91" s="143"/>
      <c r="U91" s="50"/>
      <c r="V91" s="50"/>
      <c r="W91" s="50">
        <v>89</v>
      </c>
    </row>
    <row r="92" spans="1:23" hidden="1" x14ac:dyDescent="0.3">
      <c r="A92" s="50" t="s">
        <v>629</v>
      </c>
      <c r="B92" t="s">
        <v>66</v>
      </c>
      <c r="C92" s="50" t="s">
        <v>214</v>
      </c>
      <c r="D92" s="50" t="s">
        <v>97</v>
      </c>
      <c r="E92" s="50" t="s">
        <v>251</v>
      </c>
      <c r="F92" s="50" t="s">
        <v>118</v>
      </c>
      <c r="G92" t="s">
        <v>66</v>
      </c>
      <c r="H92" s="143">
        <v>580000</v>
      </c>
      <c r="I92" s="50" t="s">
        <v>630</v>
      </c>
      <c r="J92" s="50"/>
      <c r="K92" s="107"/>
      <c r="L92" s="50"/>
      <c r="M92" s="142"/>
      <c r="N92" s="50"/>
      <c r="O92" s="50"/>
      <c r="P92" s="143"/>
      <c r="Q92" s="50"/>
      <c r="R92" s="142"/>
      <c r="S92" s="142"/>
      <c r="T92" s="143"/>
      <c r="U92" s="50"/>
      <c r="V92" s="50"/>
      <c r="W92" s="50">
        <v>90</v>
      </c>
    </row>
    <row r="93" spans="1:23" hidden="1" x14ac:dyDescent="0.3">
      <c r="A93" s="50" t="s">
        <v>631</v>
      </c>
      <c r="B93" t="s">
        <v>66</v>
      </c>
      <c r="C93" s="50" t="s">
        <v>317</v>
      </c>
      <c r="D93" s="50" t="s">
        <v>97</v>
      </c>
      <c r="E93" s="50" t="s">
        <v>633</v>
      </c>
      <c r="F93" s="50" t="s">
        <v>118</v>
      </c>
      <c r="G93" t="s">
        <v>66</v>
      </c>
      <c r="H93" s="143">
        <v>95000</v>
      </c>
      <c r="I93" s="50" t="s">
        <v>635</v>
      </c>
      <c r="J93" s="50"/>
      <c r="K93" s="107"/>
      <c r="L93" s="50"/>
      <c r="M93" s="142"/>
      <c r="N93" s="50"/>
      <c r="O93" s="50"/>
      <c r="P93" s="143"/>
      <c r="Q93" s="50"/>
      <c r="R93" s="142"/>
      <c r="S93" s="142"/>
      <c r="T93" s="143"/>
      <c r="U93" s="50"/>
      <c r="V93" s="50"/>
      <c r="W93" s="50">
        <v>91</v>
      </c>
    </row>
    <row r="94" spans="1:23" hidden="1" x14ac:dyDescent="0.3">
      <c r="A94" s="50" t="s">
        <v>636</v>
      </c>
      <c r="B94" t="s">
        <v>66</v>
      </c>
      <c r="C94" s="50" t="s">
        <v>317</v>
      </c>
      <c r="D94" s="50" t="s">
        <v>70</v>
      </c>
      <c r="E94" s="50" t="s">
        <v>128</v>
      </c>
      <c r="F94" s="50" t="s">
        <v>118</v>
      </c>
      <c r="G94" t="s">
        <v>66</v>
      </c>
      <c r="H94" s="143">
        <v>45000</v>
      </c>
      <c r="I94" s="50" t="s">
        <v>638</v>
      </c>
      <c r="J94" s="50"/>
      <c r="K94" s="107"/>
      <c r="L94" s="50"/>
      <c r="M94" s="142"/>
      <c r="N94" s="50"/>
      <c r="O94" s="50"/>
      <c r="P94" s="143"/>
      <c r="Q94" s="50"/>
      <c r="R94" s="142"/>
      <c r="S94" s="142"/>
      <c r="T94" s="143"/>
      <c r="U94" s="50"/>
      <c r="V94" s="50"/>
      <c r="W94" s="50">
        <v>92</v>
      </c>
    </row>
    <row r="95" spans="1:23" hidden="1" x14ac:dyDescent="0.3">
      <c r="A95" s="50" t="s">
        <v>639</v>
      </c>
      <c r="B95" t="s">
        <v>66</v>
      </c>
      <c r="C95" s="50" t="s">
        <v>587</v>
      </c>
      <c r="D95" s="50" t="s">
        <v>97</v>
      </c>
      <c r="E95" s="50" t="s">
        <v>499</v>
      </c>
      <c r="F95" s="50" t="s">
        <v>118</v>
      </c>
      <c r="G95" t="s">
        <v>66</v>
      </c>
      <c r="H95" s="143">
        <v>580000</v>
      </c>
      <c r="I95" s="50" t="s">
        <v>641</v>
      </c>
      <c r="J95" s="50"/>
      <c r="K95" s="107"/>
      <c r="L95" s="50"/>
      <c r="M95" s="142"/>
      <c r="N95" s="50"/>
      <c r="O95" s="50"/>
      <c r="P95" s="143"/>
      <c r="Q95" s="50"/>
      <c r="R95" s="142"/>
      <c r="S95" s="142"/>
      <c r="T95" s="143"/>
      <c r="U95" s="50"/>
      <c r="V95" s="50"/>
      <c r="W95" s="50">
        <v>93</v>
      </c>
    </row>
    <row r="96" spans="1:23" hidden="1" x14ac:dyDescent="0.3">
      <c r="A96" s="50" t="s">
        <v>642</v>
      </c>
      <c r="B96" t="s">
        <v>66</v>
      </c>
      <c r="C96" s="50" t="s">
        <v>277</v>
      </c>
      <c r="D96" s="50" t="s">
        <v>97</v>
      </c>
      <c r="E96" s="50" t="s">
        <v>643</v>
      </c>
      <c r="F96" s="50" t="s">
        <v>118</v>
      </c>
      <c r="G96" t="s">
        <v>66</v>
      </c>
      <c r="H96" s="143">
        <v>34463</v>
      </c>
      <c r="I96" s="50" t="s">
        <v>645</v>
      </c>
      <c r="J96" s="50"/>
      <c r="K96" s="107"/>
      <c r="L96" s="50"/>
      <c r="M96" s="142"/>
      <c r="N96" s="50"/>
      <c r="O96" s="50"/>
      <c r="P96" s="143"/>
      <c r="Q96" s="50"/>
      <c r="R96" s="142"/>
      <c r="S96" s="142"/>
      <c r="T96" s="143"/>
      <c r="U96" s="50"/>
      <c r="V96" s="50"/>
      <c r="W96" s="50">
        <v>94</v>
      </c>
    </row>
    <row r="97" spans="1:23" hidden="1" x14ac:dyDescent="0.3">
      <c r="A97" s="50" t="s">
        <v>646</v>
      </c>
      <c r="B97" t="s">
        <v>66</v>
      </c>
      <c r="C97" s="50" t="s">
        <v>277</v>
      </c>
      <c r="D97" s="50" t="s">
        <v>136</v>
      </c>
      <c r="E97" s="50" t="s">
        <v>647</v>
      </c>
      <c r="F97" s="50" t="s">
        <v>118</v>
      </c>
      <c r="G97" t="s">
        <v>576</v>
      </c>
      <c r="H97" s="143">
        <v>232023</v>
      </c>
      <c r="I97" s="50" t="s">
        <v>649</v>
      </c>
      <c r="J97" s="50"/>
      <c r="K97" s="107"/>
      <c r="L97" s="50"/>
      <c r="M97" s="142"/>
      <c r="N97" s="50"/>
      <c r="O97" s="50"/>
      <c r="P97" s="143"/>
      <c r="Q97" s="50"/>
      <c r="R97" s="142"/>
      <c r="S97" s="142"/>
      <c r="T97" s="143"/>
      <c r="U97" s="50"/>
      <c r="V97" s="50"/>
      <c r="W97" s="50">
        <v>95</v>
      </c>
    </row>
    <row r="98" spans="1:23" hidden="1" x14ac:dyDescent="0.3">
      <c r="A98" s="50" t="s">
        <v>650</v>
      </c>
      <c r="B98" t="s">
        <v>133</v>
      </c>
      <c r="C98" s="50" t="s">
        <v>317</v>
      </c>
      <c r="D98" s="50" t="s">
        <v>70</v>
      </c>
      <c r="E98" s="50" t="s">
        <v>72</v>
      </c>
      <c r="F98" s="50"/>
      <c r="G98" t="s">
        <v>133</v>
      </c>
      <c r="H98" s="143">
        <v>0</v>
      </c>
      <c r="I98" s="50" t="s">
        <v>651</v>
      </c>
      <c r="J98" s="50"/>
      <c r="K98" s="107"/>
      <c r="L98" s="50"/>
      <c r="M98" s="142"/>
      <c r="N98" s="50"/>
      <c r="O98" s="50"/>
      <c r="P98" s="143"/>
      <c r="Q98" s="50"/>
      <c r="R98" s="142"/>
      <c r="S98" s="142"/>
      <c r="T98" s="143"/>
      <c r="U98" s="50"/>
      <c r="V98" s="50"/>
      <c r="W98" s="50">
        <v>96</v>
      </c>
    </row>
    <row r="99" spans="1:23" hidden="1" x14ac:dyDescent="0.3">
      <c r="A99" s="50" t="s">
        <v>652</v>
      </c>
      <c r="B99" t="s">
        <v>133</v>
      </c>
      <c r="C99" s="50" t="s">
        <v>317</v>
      </c>
      <c r="D99" s="50" t="s">
        <v>70</v>
      </c>
      <c r="E99" s="50" t="s">
        <v>72</v>
      </c>
      <c r="F99" s="50"/>
      <c r="G99" t="s">
        <v>133</v>
      </c>
      <c r="H99" s="143">
        <v>0</v>
      </c>
      <c r="I99" s="50" t="s">
        <v>654</v>
      </c>
      <c r="J99" s="50"/>
      <c r="K99" s="107"/>
      <c r="L99" s="50"/>
      <c r="M99" s="142"/>
      <c r="N99" s="50"/>
      <c r="O99" s="50"/>
      <c r="P99" s="143"/>
      <c r="Q99" s="50"/>
      <c r="R99" s="142"/>
      <c r="S99" s="142"/>
      <c r="T99" s="143"/>
      <c r="U99" s="50"/>
      <c r="V99" s="50"/>
      <c r="W99" s="50">
        <v>97</v>
      </c>
    </row>
    <row r="100" spans="1:23" hidden="1" x14ac:dyDescent="0.3">
      <c r="A100" s="50" t="s">
        <v>655</v>
      </c>
      <c r="B100" t="s">
        <v>133</v>
      </c>
      <c r="C100" s="50" t="s">
        <v>317</v>
      </c>
      <c r="D100" s="50" t="s">
        <v>70</v>
      </c>
      <c r="E100" s="50" t="s">
        <v>72</v>
      </c>
      <c r="F100" s="50"/>
      <c r="G100" t="s">
        <v>133</v>
      </c>
      <c r="H100" s="143">
        <v>0</v>
      </c>
      <c r="I100" s="50" t="s">
        <v>656</v>
      </c>
      <c r="J100" s="50"/>
      <c r="K100" s="107"/>
      <c r="L100" s="50"/>
      <c r="M100" s="142"/>
      <c r="N100" s="50"/>
      <c r="O100" s="50"/>
      <c r="P100" s="143"/>
      <c r="Q100" s="50"/>
      <c r="R100" s="142"/>
      <c r="S100" s="142"/>
      <c r="T100" s="143"/>
      <c r="U100" s="50"/>
      <c r="V100" s="50"/>
      <c r="W100" s="50">
        <v>98</v>
      </c>
    </row>
    <row r="101" spans="1:23" hidden="1" x14ac:dyDescent="0.3">
      <c r="A101" s="50" t="s">
        <v>657</v>
      </c>
      <c r="B101" t="s">
        <v>133</v>
      </c>
      <c r="C101" s="50" t="s">
        <v>317</v>
      </c>
      <c r="D101" s="50" t="s">
        <v>70</v>
      </c>
      <c r="E101" s="50" t="s">
        <v>72</v>
      </c>
      <c r="F101" s="50"/>
      <c r="G101" t="s">
        <v>133</v>
      </c>
      <c r="H101" s="143">
        <v>0</v>
      </c>
      <c r="I101" s="50" t="s">
        <v>658</v>
      </c>
      <c r="J101" s="50"/>
      <c r="K101" s="107"/>
      <c r="L101" s="50"/>
      <c r="M101" s="142"/>
      <c r="N101" s="50"/>
      <c r="O101" s="50"/>
      <c r="P101" s="143"/>
      <c r="Q101" s="50"/>
      <c r="R101" s="142"/>
      <c r="S101" s="142"/>
      <c r="T101" s="143"/>
      <c r="U101" s="50"/>
      <c r="V101" s="50"/>
      <c r="W101" s="50">
        <v>99</v>
      </c>
    </row>
    <row r="102" spans="1:23" hidden="1" x14ac:dyDescent="0.3">
      <c r="A102" s="50" t="s">
        <v>659</v>
      </c>
      <c r="B102" t="s">
        <v>66</v>
      </c>
      <c r="C102" s="50" t="s">
        <v>282</v>
      </c>
      <c r="D102" s="50" t="s">
        <v>70</v>
      </c>
      <c r="E102" s="50" t="s">
        <v>284</v>
      </c>
      <c r="F102" s="50" t="s">
        <v>118</v>
      </c>
      <c r="G102" t="s">
        <v>66</v>
      </c>
      <c r="H102" s="143">
        <v>200000</v>
      </c>
      <c r="I102" s="50" t="s">
        <v>622</v>
      </c>
      <c r="J102" s="50"/>
      <c r="K102" s="107"/>
      <c r="L102" s="50"/>
      <c r="M102" s="142"/>
      <c r="N102" s="50"/>
      <c r="O102" s="50"/>
      <c r="P102" s="143"/>
      <c r="Q102" s="50"/>
      <c r="R102" s="142"/>
      <c r="S102" s="142"/>
      <c r="T102" s="143"/>
      <c r="U102" s="50"/>
      <c r="V102" s="50"/>
      <c r="W102" s="50">
        <v>100</v>
      </c>
    </row>
    <row r="103" spans="1:23" hidden="1" x14ac:dyDescent="0.3">
      <c r="A103" s="50" t="s">
        <v>660</v>
      </c>
      <c r="B103" t="s">
        <v>66</v>
      </c>
      <c r="C103" s="50" t="s">
        <v>282</v>
      </c>
      <c r="D103" s="50" t="s">
        <v>70</v>
      </c>
      <c r="E103" s="50" t="s">
        <v>288</v>
      </c>
      <c r="F103" s="50" t="s">
        <v>118</v>
      </c>
      <c r="G103" t="s">
        <v>66</v>
      </c>
      <c r="H103" s="143">
        <v>163000</v>
      </c>
      <c r="I103" s="50" t="s">
        <v>289</v>
      </c>
      <c r="J103" s="50"/>
      <c r="K103" s="107"/>
      <c r="L103" s="50"/>
      <c r="M103" s="142"/>
      <c r="N103" s="50"/>
      <c r="O103" s="50"/>
      <c r="P103" s="143"/>
      <c r="Q103" s="50"/>
      <c r="R103" s="142"/>
      <c r="S103" s="142"/>
      <c r="T103" s="143"/>
      <c r="U103" s="50"/>
      <c r="V103" s="50"/>
      <c r="W103" s="50">
        <v>101</v>
      </c>
    </row>
    <row r="104" spans="1:23" hidden="1" x14ac:dyDescent="0.3">
      <c r="A104" s="50" t="s">
        <v>662</v>
      </c>
      <c r="B104" t="s">
        <v>66</v>
      </c>
      <c r="C104" s="50" t="s">
        <v>282</v>
      </c>
      <c r="D104" s="50" t="s">
        <v>70</v>
      </c>
      <c r="E104" s="50" t="s">
        <v>128</v>
      </c>
      <c r="F104" s="50" t="s">
        <v>73</v>
      </c>
      <c r="G104" t="s">
        <v>66</v>
      </c>
      <c r="H104" s="143">
        <v>381784.88</v>
      </c>
      <c r="I104" s="50" t="s">
        <v>297</v>
      </c>
      <c r="J104" s="50"/>
      <c r="K104" s="107"/>
      <c r="L104" s="50"/>
      <c r="M104" s="142"/>
      <c r="N104" s="50"/>
      <c r="O104" s="50"/>
      <c r="P104" s="143"/>
      <c r="Q104" s="50"/>
      <c r="R104" s="142"/>
      <c r="S104" s="142"/>
      <c r="T104" s="143"/>
      <c r="U104" s="50"/>
      <c r="V104" s="50"/>
      <c r="W104" s="50">
        <v>102</v>
      </c>
    </row>
    <row r="105" spans="1:23" hidden="1" x14ac:dyDescent="0.3">
      <c r="A105" s="50" t="s">
        <v>664</v>
      </c>
      <c r="B105" t="s">
        <v>66</v>
      </c>
      <c r="C105" s="50" t="s">
        <v>282</v>
      </c>
      <c r="D105" s="50" t="s">
        <v>70</v>
      </c>
      <c r="E105" s="50" t="s">
        <v>162</v>
      </c>
      <c r="F105" s="50" t="s">
        <v>170</v>
      </c>
      <c r="G105" t="s">
        <v>576</v>
      </c>
      <c r="H105" s="143">
        <v>751140</v>
      </c>
      <c r="I105" s="50" t="s">
        <v>291</v>
      </c>
      <c r="J105" s="50"/>
      <c r="K105" s="107"/>
      <c r="L105" s="50"/>
      <c r="M105" s="142"/>
      <c r="N105" s="50"/>
      <c r="O105" s="50"/>
      <c r="P105" s="143"/>
      <c r="Q105" s="50"/>
      <c r="R105" s="142"/>
      <c r="S105" s="142"/>
      <c r="T105" s="143"/>
      <c r="U105" s="50"/>
      <c r="V105" s="50"/>
      <c r="W105" s="50">
        <v>103</v>
      </c>
    </row>
    <row r="106" spans="1:23" hidden="1" x14ac:dyDescent="0.3">
      <c r="A106" s="50" t="s">
        <v>666</v>
      </c>
      <c r="B106" t="s">
        <v>66</v>
      </c>
      <c r="C106" s="50" t="s">
        <v>282</v>
      </c>
      <c r="D106" s="50" t="s">
        <v>70</v>
      </c>
      <c r="E106" s="50" t="s">
        <v>235</v>
      </c>
      <c r="F106" s="50" t="s">
        <v>118</v>
      </c>
      <c r="G106" t="s">
        <v>66</v>
      </c>
      <c r="H106" s="143">
        <v>17662.5</v>
      </c>
      <c r="I106" s="50" t="s">
        <v>668</v>
      </c>
      <c r="J106" s="50"/>
      <c r="K106" s="107"/>
      <c r="L106" s="50"/>
      <c r="M106" s="142"/>
      <c r="N106" s="50"/>
      <c r="O106" s="50"/>
      <c r="P106" s="143"/>
      <c r="Q106" s="50"/>
      <c r="R106" s="142"/>
      <c r="S106" s="142"/>
      <c r="T106" s="143"/>
      <c r="U106" s="50"/>
      <c r="V106" s="50"/>
      <c r="W106" s="50">
        <v>104</v>
      </c>
    </row>
    <row r="107" spans="1:23" x14ac:dyDescent="0.3">
      <c r="A107" s="50" t="s">
        <v>669</v>
      </c>
      <c r="B107" t="s">
        <v>66</v>
      </c>
      <c r="C107" s="50" t="s">
        <v>332</v>
      </c>
      <c r="D107" s="50" t="s">
        <v>174</v>
      </c>
      <c r="E107" s="50" t="s">
        <v>188</v>
      </c>
      <c r="F107" s="50" t="s">
        <v>73</v>
      </c>
      <c r="G107" t="s">
        <v>75</v>
      </c>
      <c r="H107" s="143">
        <v>2175949676</v>
      </c>
      <c r="I107" s="50" t="s">
        <v>672</v>
      </c>
      <c r="J107" s="50" t="s">
        <v>673</v>
      </c>
      <c r="K107" s="107">
        <v>2175949676</v>
      </c>
      <c r="L107" s="50" t="s">
        <v>677</v>
      </c>
      <c r="M107" s="142">
        <v>46112</v>
      </c>
      <c r="N107" s="50" t="s">
        <v>679</v>
      </c>
      <c r="O107" s="50" t="s">
        <v>680</v>
      </c>
      <c r="P107" s="143">
        <v>2105217167.2</v>
      </c>
      <c r="Q107" s="50" t="s">
        <v>681</v>
      </c>
      <c r="R107" s="142">
        <v>46112</v>
      </c>
      <c r="S107" s="142">
        <v>46387</v>
      </c>
      <c r="T107" s="143">
        <v>70732508.799999997</v>
      </c>
      <c r="U107" s="50"/>
      <c r="V107" s="50" t="s">
        <v>75</v>
      </c>
      <c r="W107" s="50">
        <v>105</v>
      </c>
    </row>
    <row r="108" spans="1:23" hidden="1" x14ac:dyDescent="0.3">
      <c r="A108" s="50" t="s">
        <v>682</v>
      </c>
      <c r="B108" t="s">
        <v>66</v>
      </c>
      <c r="C108" s="50" t="s">
        <v>683</v>
      </c>
      <c r="D108" s="50" t="s">
        <v>70</v>
      </c>
      <c r="E108" s="50" t="s">
        <v>579</v>
      </c>
      <c r="F108" s="50" t="s">
        <v>170</v>
      </c>
      <c r="G108" t="s">
        <v>66</v>
      </c>
      <c r="H108" s="143">
        <v>1260000</v>
      </c>
      <c r="I108" s="50" t="s">
        <v>686</v>
      </c>
      <c r="J108" s="50" t="s">
        <v>687</v>
      </c>
      <c r="K108" s="107">
        <v>1260000</v>
      </c>
      <c r="L108" s="50"/>
      <c r="M108" s="142"/>
      <c r="N108" s="50"/>
      <c r="O108" s="50"/>
      <c r="P108" s="143"/>
      <c r="Q108" s="50"/>
      <c r="R108" s="142"/>
      <c r="S108" s="142"/>
      <c r="T108" s="143"/>
      <c r="U108" s="50"/>
      <c r="V108" s="50"/>
      <c r="W108" s="50">
        <v>106</v>
      </c>
    </row>
    <row r="109" spans="1:23" hidden="1" x14ac:dyDescent="0.3">
      <c r="A109" s="50" t="s">
        <v>694</v>
      </c>
      <c r="B109" t="s">
        <v>66</v>
      </c>
      <c r="C109" s="50" t="s">
        <v>277</v>
      </c>
      <c r="D109" s="50" t="s">
        <v>97</v>
      </c>
      <c r="E109" s="50" t="s">
        <v>643</v>
      </c>
      <c r="F109" s="50" t="s">
        <v>170</v>
      </c>
      <c r="G109" t="s">
        <v>66</v>
      </c>
      <c r="H109" s="143">
        <v>611085</v>
      </c>
      <c r="I109" s="50" t="s">
        <v>696</v>
      </c>
      <c r="J109" s="50"/>
      <c r="K109" s="107"/>
      <c r="L109" s="50"/>
      <c r="M109" s="142"/>
      <c r="N109" s="50"/>
      <c r="O109" s="50"/>
      <c r="P109" s="143"/>
      <c r="Q109" s="50"/>
      <c r="R109" s="142"/>
      <c r="S109" s="142"/>
      <c r="T109" s="143"/>
      <c r="U109" s="50"/>
      <c r="V109" s="50"/>
      <c r="W109" s="50">
        <v>107</v>
      </c>
    </row>
    <row r="110" spans="1:23" hidden="1" x14ac:dyDescent="0.3">
      <c r="A110" s="50" t="s">
        <v>697</v>
      </c>
      <c r="B110" t="s">
        <v>66</v>
      </c>
      <c r="C110" s="50" t="s">
        <v>134</v>
      </c>
      <c r="D110" s="50" t="s">
        <v>97</v>
      </c>
      <c r="E110" s="50" t="s">
        <v>698</v>
      </c>
      <c r="F110" s="50" t="s">
        <v>170</v>
      </c>
      <c r="G110" t="s">
        <v>66</v>
      </c>
      <c r="H110" s="143">
        <v>938217</v>
      </c>
      <c r="I110" s="50" t="s">
        <v>700</v>
      </c>
      <c r="J110" s="50"/>
      <c r="K110" s="107"/>
      <c r="L110" s="50"/>
      <c r="M110" s="142"/>
      <c r="N110" s="50"/>
      <c r="O110" s="50"/>
      <c r="P110" s="143"/>
      <c r="Q110" s="50"/>
      <c r="R110" s="142"/>
      <c r="S110" s="142"/>
      <c r="T110" s="143"/>
      <c r="U110" s="50"/>
      <c r="V110" s="50"/>
      <c r="W110" s="50">
        <v>108</v>
      </c>
    </row>
    <row r="111" spans="1:23" hidden="1" x14ac:dyDescent="0.3">
      <c r="A111" s="50" t="s">
        <v>701</v>
      </c>
      <c r="B111" t="s">
        <v>66</v>
      </c>
      <c r="C111" s="50" t="s">
        <v>134</v>
      </c>
      <c r="D111" s="50" t="s">
        <v>97</v>
      </c>
      <c r="E111" s="50" t="s">
        <v>643</v>
      </c>
      <c r="F111" s="50" t="s">
        <v>170</v>
      </c>
      <c r="G111" t="s">
        <v>66</v>
      </c>
      <c r="H111" s="143">
        <v>610079</v>
      </c>
      <c r="I111" s="50" t="s">
        <v>703</v>
      </c>
      <c r="J111" s="50"/>
      <c r="K111" s="107"/>
      <c r="L111" s="50"/>
      <c r="M111" s="142"/>
      <c r="N111" s="50"/>
      <c r="O111" s="50"/>
      <c r="P111" s="143"/>
      <c r="Q111" s="50"/>
      <c r="R111" s="142"/>
      <c r="S111" s="142"/>
      <c r="T111" s="143"/>
      <c r="U111" s="50"/>
      <c r="V111" s="50"/>
      <c r="W111" s="50">
        <v>109</v>
      </c>
    </row>
    <row r="112" spans="1:23" hidden="1" x14ac:dyDescent="0.3">
      <c r="A112" s="50" t="s">
        <v>704</v>
      </c>
      <c r="B112" t="s">
        <v>66</v>
      </c>
      <c r="C112" s="50" t="s">
        <v>134</v>
      </c>
      <c r="D112" s="50" t="s">
        <v>97</v>
      </c>
      <c r="E112" s="50" t="s">
        <v>643</v>
      </c>
      <c r="F112" s="50" t="s">
        <v>170</v>
      </c>
      <c r="G112" t="s">
        <v>66</v>
      </c>
      <c r="H112" s="143">
        <v>610079</v>
      </c>
      <c r="I112" s="50" t="s">
        <v>706</v>
      </c>
      <c r="J112" s="50"/>
      <c r="K112" s="107"/>
      <c r="L112" s="50"/>
      <c r="M112" s="142"/>
      <c r="N112" s="50"/>
      <c r="O112" s="50"/>
      <c r="P112" s="143"/>
      <c r="Q112" s="50"/>
      <c r="R112" s="142"/>
      <c r="S112" s="142"/>
      <c r="T112" s="143"/>
      <c r="U112" s="50"/>
      <c r="V112" s="50"/>
      <c r="W112" s="50">
        <v>110</v>
      </c>
    </row>
    <row r="113" spans="1:23" hidden="1" x14ac:dyDescent="0.3">
      <c r="A113" s="50" t="s">
        <v>707</v>
      </c>
      <c r="B113" t="s">
        <v>66</v>
      </c>
      <c r="C113" s="50" t="s">
        <v>134</v>
      </c>
      <c r="D113" s="50" t="s">
        <v>70</v>
      </c>
      <c r="E113" s="50" t="s">
        <v>284</v>
      </c>
      <c r="F113" s="50" t="s">
        <v>170</v>
      </c>
      <c r="G113" t="s">
        <v>66</v>
      </c>
      <c r="H113" s="143">
        <v>998990</v>
      </c>
      <c r="I113" s="50" t="s">
        <v>709</v>
      </c>
      <c r="J113" s="50"/>
      <c r="K113" s="107"/>
      <c r="L113" s="50"/>
      <c r="M113" s="142"/>
      <c r="N113" s="50"/>
      <c r="O113" s="50"/>
      <c r="P113" s="143"/>
      <c r="Q113" s="50"/>
      <c r="R113" s="142"/>
      <c r="S113" s="142"/>
      <c r="T113" s="143"/>
      <c r="U113" s="50"/>
      <c r="V113" s="50"/>
      <c r="W113" s="50">
        <v>111</v>
      </c>
    </row>
    <row r="114" spans="1:23" hidden="1" x14ac:dyDescent="0.3">
      <c r="A114" s="50" t="s">
        <v>710</v>
      </c>
      <c r="B114" t="s">
        <v>66</v>
      </c>
      <c r="C114" s="50" t="s">
        <v>332</v>
      </c>
      <c r="D114" s="50" t="s">
        <v>70</v>
      </c>
      <c r="E114" s="50" t="s">
        <v>284</v>
      </c>
      <c r="F114" s="50" t="s">
        <v>118</v>
      </c>
      <c r="G114" t="s">
        <v>66</v>
      </c>
      <c r="H114" s="143">
        <v>200000</v>
      </c>
      <c r="I114" s="50" t="s">
        <v>711</v>
      </c>
      <c r="J114" s="50"/>
      <c r="K114" s="107"/>
      <c r="L114" s="50"/>
      <c r="M114" s="142"/>
      <c r="N114" s="50"/>
      <c r="O114" s="50"/>
      <c r="P114" s="143"/>
      <c r="Q114" s="50"/>
      <c r="R114" s="142"/>
      <c r="S114" s="142"/>
      <c r="T114" s="143"/>
      <c r="U114" s="50"/>
      <c r="V114" s="50"/>
      <c r="W114" s="50">
        <v>112</v>
      </c>
    </row>
    <row r="115" spans="1:23" hidden="1" x14ac:dyDescent="0.3">
      <c r="A115" s="50" t="s">
        <v>712</v>
      </c>
      <c r="B115" t="s">
        <v>66</v>
      </c>
      <c r="C115" s="50" t="s">
        <v>332</v>
      </c>
      <c r="D115" s="50" t="s">
        <v>70</v>
      </c>
      <c r="E115" s="50" t="s">
        <v>162</v>
      </c>
      <c r="F115" s="50" t="s">
        <v>118</v>
      </c>
      <c r="G115" t="s">
        <v>66</v>
      </c>
      <c r="H115" s="143">
        <v>580000</v>
      </c>
      <c r="I115" s="50" t="s">
        <v>714</v>
      </c>
      <c r="J115" s="50"/>
      <c r="K115" s="107"/>
      <c r="L115" s="50"/>
      <c r="M115" s="142"/>
      <c r="N115" s="50"/>
      <c r="O115" s="50"/>
      <c r="P115" s="143"/>
      <c r="Q115" s="50"/>
      <c r="R115" s="142"/>
      <c r="S115" s="142"/>
      <c r="T115" s="143"/>
      <c r="U115" s="50"/>
      <c r="V115" s="50"/>
      <c r="W115" s="50">
        <v>113</v>
      </c>
    </row>
    <row r="116" spans="1:23" hidden="1" x14ac:dyDescent="0.3">
      <c r="A116" s="50" t="s">
        <v>715</v>
      </c>
      <c r="B116" t="s">
        <v>66</v>
      </c>
      <c r="C116" s="50" t="s">
        <v>332</v>
      </c>
      <c r="D116" s="50" t="s">
        <v>70</v>
      </c>
      <c r="E116" s="50" t="s">
        <v>716</v>
      </c>
      <c r="F116" s="50"/>
      <c r="G116" t="s">
        <v>66</v>
      </c>
      <c r="H116" s="143">
        <v>0</v>
      </c>
      <c r="I116" s="50" t="s">
        <v>717</v>
      </c>
      <c r="J116" s="50"/>
      <c r="K116" s="107"/>
      <c r="L116" s="50"/>
      <c r="M116" s="142"/>
      <c r="N116" s="50"/>
      <c r="O116" s="50"/>
      <c r="P116" s="143"/>
      <c r="Q116" s="50"/>
      <c r="R116" s="142"/>
      <c r="S116" s="142"/>
      <c r="T116" s="143"/>
      <c r="U116" s="50"/>
      <c r="V116" s="50"/>
      <c r="W116" s="50">
        <v>114</v>
      </c>
    </row>
    <row r="117" spans="1:23" hidden="1" x14ac:dyDescent="0.3">
      <c r="A117" s="50" t="s">
        <v>718</v>
      </c>
      <c r="B117" t="s">
        <v>66</v>
      </c>
      <c r="C117" s="50" t="s">
        <v>332</v>
      </c>
      <c r="D117" s="50" t="s">
        <v>70</v>
      </c>
      <c r="E117" s="50" t="s">
        <v>716</v>
      </c>
      <c r="F117" s="50"/>
      <c r="G117" t="s">
        <v>66</v>
      </c>
      <c r="H117" s="143">
        <v>0</v>
      </c>
      <c r="I117" s="50" t="s">
        <v>719</v>
      </c>
      <c r="J117" s="50"/>
      <c r="K117" s="107"/>
      <c r="L117" s="50"/>
      <c r="M117" s="142"/>
      <c r="N117" s="50"/>
      <c r="O117" s="50"/>
      <c r="P117" s="143"/>
      <c r="Q117" s="50"/>
      <c r="R117" s="142"/>
      <c r="S117" s="142"/>
      <c r="T117" s="143"/>
      <c r="U117" s="50"/>
      <c r="V117" s="50"/>
      <c r="W117" s="50">
        <v>115</v>
      </c>
    </row>
    <row r="118" spans="1:23" x14ac:dyDescent="0.3">
      <c r="A118" s="50" t="s">
        <v>720</v>
      </c>
      <c r="B118" t="s">
        <v>66</v>
      </c>
      <c r="C118" s="50" t="s">
        <v>282</v>
      </c>
      <c r="D118" s="50" t="s">
        <v>97</v>
      </c>
      <c r="E118" s="50" t="s">
        <v>251</v>
      </c>
      <c r="F118" s="50" t="s">
        <v>73</v>
      </c>
      <c r="G118" t="s">
        <v>75</v>
      </c>
      <c r="H118" s="143">
        <v>7000000</v>
      </c>
      <c r="I118" s="50" t="s">
        <v>722</v>
      </c>
      <c r="J118" s="50" t="s">
        <v>723</v>
      </c>
      <c r="K118" s="107">
        <v>7000000</v>
      </c>
      <c r="L118" s="50" t="s">
        <v>727</v>
      </c>
      <c r="M118" s="142">
        <v>46106</v>
      </c>
      <c r="N118" s="50" t="s">
        <v>728</v>
      </c>
      <c r="O118" s="50" t="s">
        <v>729</v>
      </c>
      <c r="P118" s="143">
        <v>2000000</v>
      </c>
      <c r="Q118" s="50" t="s">
        <v>730</v>
      </c>
      <c r="R118" s="142">
        <v>46106</v>
      </c>
      <c r="S118" s="142">
        <v>46203</v>
      </c>
      <c r="T118" s="143">
        <v>5000000</v>
      </c>
      <c r="U118" s="50"/>
      <c r="V118" s="50" t="s">
        <v>75</v>
      </c>
      <c r="W118" s="50">
        <v>116</v>
      </c>
    </row>
    <row r="119" spans="1:23" hidden="1" x14ac:dyDescent="0.3">
      <c r="A119" s="50" t="s">
        <v>731</v>
      </c>
      <c r="B119" t="s">
        <v>66</v>
      </c>
      <c r="C119" s="50" t="s">
        <v>332</v>
      </c>
      <c r="D119" s="50" t="s">
        <v>70</v>
      </c>
      <c r="E119" s="50" t="s">
        <v>235</v>
      </c>
      <c r="F119" s="50" t="s">
        <v>73</v>
      </c>
      <c r="G119" t="s">
        <v>66</v>
      </c>
      <c r="H119" s="143">
        <v>13292847.199999999</v>
      </c>
      <c r="I119" s="50" t="s">
        <v>733</v>
      </c>
      <c r="J119" s="50"/>
      <c r="K119" s="107"/>
      <c r="L119" s="50"/>
      <c r="M119" s="142"/>
      <c r="N119" s="50"/>
      <c r="O119" s="50"/>
      <c r="P119" s="143"/>
      <c r="Q119" s="50"/>
      <c r="R119" s="142"/>
      <c r="S119" s="142"/>
      <c r="T119" s="143"/>
      <c r="U119" s="50"/>
      <c r="V119" s="50"/>
      <c r="W119" s="50">
        <v>117</v>
      </c>
    </row>
    <row r="120" spans="1:23" hidden="1" x14ac:dyDescent="0.3">
      <c r="A120" s="50" t="s">
        <v>734</v>
      </c>
      <c r="B120" t="s">
        <v>66</v>
      </c>
      <c r="C120" s="50" t="s">
        <v>332</v>
      </c>
      <c r="D120" s="50" t="s">
        <v>70</v>
      </c>
      <c r="E120" s="50" t="s">
        <v>389</v>
      </c>
      <c r="F120" s="50" t="s">
        <v>118</v>
      </c>
      <c r="G120" t="s">
        <v>66</v>
      </c>
      <c r="H120" s="143">
        <v>365261</v>
      </c>
      <c r="I120" s="50" t="s">
        <v>736</v>
      </c>
      <c r="J120" s="50"/>
      <c r="K120" s="107"/>
      <c r="L120" s="50"/>
      <c r="M120" s="142"/>
      <c r="N120" s="50"/>
      <c r="O120" s="50"/>
      <c r="P120" s="143"/>
      <c r="Q120" s="50"/>
      <c r="R120" s="142"/>
      <c r="S120" s="142"/>
      <c r="T120" s="143"/>
      <c r="U120" s="50"/>
      <c r="V120" s="50"/>
      <c r="W120" s="50">
        <v>118</v>
      </c>
    </row>
    <row r="121" spans="1:23" hidden="1" x14ac:dyDescent="0.3">
      <c r="A121" s="50" t="s">
        <v>737</v>
      </c>
      <c r="B121" t="s">
        <v>66</v>
      </c>
      <c r="C121" s="50" t="s">
        <v>587</v>
      </c>
      <c r="D121" s="50" t="s">
        <v>97</v>
      </c>
      <c r="E121" s="50" t="s">
        <v>738</v>
      </c>
      <c r="F121" s="50" t="s">
        <v>118</v>
      </c>
      <c r="G121" t="s">
        <v>66</v>
      </c>
      <c r="H121" s="143">
        <v>344200</v>
      </c>
      <c r="I121" s="50" t="s">
        <v>740</v>
      </c>
      <c r="J121" s="50"/>
      <c r="K121" s="107"/>
      <c r="L121" s="50"/>
      <c r="M121" s="142"/>
      <c r="N121" s="50"/>
      <c r="O121" s="50"/>
      <c r="P121" s="143"/>
      <c r="Q121" s="50"/>
      <c r="R121" s="142"/>
      <c r="S121" s="142"/>
      <c r="T121" s="143"/>
      <c r="U121" s="50"/>
      <c r="V121" s="50"/>
      <c r="W121" s="50">
        <v>119</v>
      </c>
    </row>
    <row r="122" spans="1:23" hidden="1" x14ac:dyDescent="0.3">
      <c r="A122" s="50" t="s">
        <v>741</v>
      </c>
      <c r="B122" t="s">
        <v>66</v>
      </c>
      <c r="C122" s="50" t="s">
        <v>214</v>
      </c>
      <c r="D122" s="50" t="s">
        <v>97</v>
      </c>
      <c r="E122" s="50" t="s">
        <v>742</v>
      </c>
      <c r="F122" s="50" t="s">
        <v>118</v>
      </c>
      <c r="G122" t="s">
        <v>66</v>
      </c>
      <c r="H122" s="143">
        <v>580000</v>
      </c>
      <c r="I122" s="50" t="s">
        <v>744</v>
      </c>
      <c r="J122" s="50"/>
      <c r="K122" s="107"/>
      <c r="L122" s="50"/>
      <c r="M122" s="142"/>
      <c r="N122" s="50"/>
      <c r="O122" s="50"/>
      <c r="P122" s="143"/>
      <c r="Q122" s="50"/>
      <c r="R122" s="142"/>
      <c r="S122" s="142"/>
      <c r="T122" s="143"/>
      <c r="U122" s="50"/>
      <c r="V122" s="50"/>
      <c r="W122" s="50">
        <v>120</v>
      </c>
    </row>
    <row r="123" spans="1:23" hidden="1" x14ac:dyDescent="0.3">
      <c r="A123" s="50" t="s">
        <v>745</v>
      </c>
      <c r="B123" t="s">
        <v>66</v>
      </c>
      <c r="C123" s="50" t="s">
        <v>746</v>
      </c>
      <c r="D123" s="50" t="s">
        <v>97</v>
      </c>
      <c r="E123" s="50" t="s">
        <v>747</v>
      </c>
      <c r="F123" s="50" t="s">
        <v>118</v>
      </c>
      <c r="G123" t="s">
        <v>66</v>
      </c>
      <c r="H123" s="143">
        <v>103018</v>
      </c>
      <c r="I123" s="50" t="s">
        <v>749</v>
      </c>
      <c r="J123" s="50"/>
      <c r="K123" s="107"/>
      <c r="L123" s="50"/>
      <c r="M123" s="142"/>
      <c r="N123" s="50"/>
      <c r="O123" s="50"/>
      <c r="P123" s="143"/>
      <c r="Q123" s="50"/>
      <c r="R123" s="142"/>
      <c r="S123" s="142"/>
      <c r="T123" s="143"/>
      <c r="U123" s="50"/>
      <c r="V123" s="50"/>
      <c r="W123" s="50">
        <v>121</v>
      </c>
    </row>
    <row r="124" spans="1:23" hidden="1" x14ac:dyDescent="0.3">
      <c r="A124" s="50" t="s">
        <v>750</v>
      </c>
      <c r="B124" t="s">
        <v>66</v>
      </c>
      <c r="C124" s="50" t="s">
        <v>746</v>
      </c>
      <c r="D124" s="50" t="s">
        <v>97</v>
      </c>
      <c r="E124" s="50" t="s">
        <v>747</v>
      </c>
      <c r="F124" s="50" t="s">
        <v>118</v>
      </c>
      <c r="G124" t="s">
        <v>66</v>
      </c>
      <c r="H124" s="143">
        <v>103018</v>
      </c>
      <c r="I124" s="50" t="s">
        <v>752</v>
      </c>
      <c r="J124" s="50"/>
      <c r="K124" s="107"/>
      <c r="L124" s="50"/>
      <c r="M124" s="142"/>
      <c r="N124" s="50"/>
      <c r="O124" s="50"/>
      <c r="P124" s="143"/>
      <c r="Q124" s="50"/>
      <c r="R124" s="142"/>
      <c r="S124" s="142"/>
      <c r="T124" s="143"/>
      <c r="U124" s="50"/>
      <c r="V124" s="50"/>
      <c r="W124" s="50">
        <v>122</v>
      </c>
    </row>
    <row r="125" spans="1:23" hidden="1" x14ac:dyDescent="0.3">
      <c r="A125" s="50" t="s">
        <v>753</v>
      </c>
      <c r="B125" t="s">
        <v>66</v>
      </c>
      <c r="C125" s="50" t="s">
        <v>277</v>
      </c>
      <c r="D125" s="50" t="s">
        <v>70</v>
      </c>
      <c r="E125" s="50" t="s">
        <v>389</v>
      </c>
      <c r="F125" s="50" t="s">
        <v>118</v>
      </c>
      <c r="G125" t="s">
        <v>66</v>
      </c>
      <c r="H125" s="143">
        <v>11500</v>
      </c>
      <c r="I125" s="50" t="s">
        <v>755</v>
      </c>
      <c r="J125" s="50"/>
      <c r="K125" s="107"/>
      <c r="L125" s="50"/>
      <c r="M125" s="142"/>
      <c r="N125" s="50"/>
      <c r="O125" s="50"/>
      <c r="P125" s="143"/>
      <c r="Q125" s="50"/>
      <c r="R125" s="142"/>
      <c r="S125" s="142"/>
      <c r="T125" s="143"/>
      <c r="U125" s="50"/>
      <c r="V125" s="50"/>
      <c r="W125" s="50">
        <v>123</v>
      </c>
    </row>
    <row r="126" spans="1:23" hidden="1" x14ac:dyDescent="0.3">
      <c r="A126" s="50" t="s">
        <v>756</v>
      </c>
      <c r="B126" t="s">
        <v>66</v>
      </c>
      <c r="C126" s="50" t="s">
        <v>277</v>
      </c>
      <c r="D126" s="50" t="s">
        <v>70</v>
      </c>
      <c r="E126" s="50" t="s">
        <v>579</v>
      </c>
      <c r="F126" s="50" t="s">
        <v>118</v>
      </c>
      <c r="G126" t="s">
        <v>66</v>
      </c>
      <c r="H126" s="143">
        <v>30000</v>
      </c>
      <c r="I126" s="50" t="s">
        <v>758</v>
      </c>
      <c r="J126" s="50"/>
      <c r="K126" s="107"/>
      <c r="L126" s="50"/>
      <c r="M126" s="142"/>
      <c r="N126" s="50"/>
      <c r="O126" s="50"/>
      <c r="P126" s="143"/>
      <c r="Q126" s="50"/>
      <c r="R126" s="142"/>
      <c r="S126" s="142"/>
      <c r="T126" s="143"/>
      <c r="U126" s="50"/>
      <c r="V126" s="50"/>
      <c r="W126" s="50">
        <v>124</v>
      </c>
    </row>
    <row r="127" spans="1:23" hidden="1" x14ac:dyDescent="0.3">
      <c r="A127" s="50" t="s">
        <v>759</v>
      </c>
      <c r="B127" t="s">
        <v>66</v>
      </c>
      <c r="C127" s="50" t="s">
        <v>760</v>
      </c>
      <c r="D127" s="50" t="s">
        <v>97</v>
      </c>
      <c r="E127" s="50" t="s">
        <v>761</v>
      </c>
      <c r="F127" s="50" t="s">
        <v>118</v>
      </c>
      <c r="G127" t="s">
        <v>66</v>
      </c>
      <c r="H127" s="143">
        <v>8745</v>
      </c>
      <c r="I127" s="50" t="s">
        <v>763</v>
      </c>
      <c r="J127" s="50"/>
      <c r="K127" s="107"/>
      <c r="L127" s="50"/>
      <c r="M127" s="142"/>
      <c r="N127" s="50"/>
      <c r="O127" s="50"/>
      <c r="P127" s="143"/>
      <c r="Q127" s="50"/>
      <c r="R127" s="142"/>
      <c r="S127" s="142"/>
      <c r="T127" s="143"/>
      <c r="U127" s="50"/>
      <c r="V127" s="50"/>
      <c r="W127" s="50">
        <v>125</v>
      </c>
    </row>
    <row r="128" spans="1:23" hidden="1" x14ac:dyDescent="0.3">
      <c r="A128" s="50" t="s">
        <v>764</v>
      </c>
      <c r="B128" t="s">
        <v>66</v>
      </c>
      <c r="C128" s="50" t="s">
        <v>760</v>
      </c>
      <c r="D128" s="50" t="s">
        <v>97</v>
      </c>
      <c r="E128" s="50" t="s">
        <v>765</v>
      </c>
      <c r="F128" s="50" t="s">
        <v>118</v>
      </c>
      <c r="G128" t="s">
        <v>66</v>
      </c>
      <c r="H128" s="143">
        <v>108022</v>
      </c>
      <c r="I128" s="50" t="s">
        <v>767</v>
      </c>
      <c r="J128" s="50"/>
      <c r="K128" s="107"/>
      <c r="L128" s="50"/>
      <c r="M128" s="142"/>
      <c r="N128" s="50"/>
      <c r="O128" s="50"/>
      <c r="P128" s="143"/>
      <c r="Q128" s="50"/>
      <c r="R128" s="142"/>
      <c r="S128" s="142"/>
      <c r="T128" s="143"/>
      <c r="U128" s="50"/>
      <c r="V128" s="50"/>
      <c r="W128" s="50">
        <v>126</v>
      </c>
    </row>
    <row r="129" spans="1:23" hidden="1" x14ac:dyDescent="0.3">
      <c r="A129" s="50" t="s">
        <v>768</v>
      </c>
      <c r="B129" t="s">
        <v>66</v>
      </c>
      <c r="C129" s="50" t="s">
        <v>760</v>
      </c>
      <c r="D129" s="50" t="s">
        <v>97</v>
      </c>
      <c r="E129" s="50" t="s">
        <v>698</v>
      </c>
      <c r="F129" s="50" t="s">
        <v>118</v>
      </c>
      <c r="G129" t="s">
        <v>66</v>
      </c>
      <c r="H129" s="143">
        <v>68377</v>
      </c>
      <c r="I129" s="50" t="s">
        <v>770</v>
      </c>
      <c r="J129" s="50"/>
      <c r="K129" s="107"/>
      <c r="L129" s="50"/>
      <c r="M129" s="142"/>
      <c r="N129" s="50"/>
      <c r="O129" s="50"/>
      <c r="P129" s="143"/>
      <c r="Q129" s="50"/>
      <c r="R129" s="142"/>
      <c r="S129" s="142"/>
      <c r="T129" s="143"/>
      <c r="U129" s="50"/>
      <c r="V129" s="50"/>
      <c r="W129" s="50">
        <v>127</v>
      </c>
    </row>
    <row r="130" spans="1:23" hidden="1" x14ac:dyDescent="0.3">
      <c r="A130" s="50" t="s">
        <v>771</v>
      </c>
      <c r="B130" t="s">
        <v>66</v>
      </c>
      <c r="C130" s="50" t="s">
        <v>760</v>
      </c>
      <c r="D130" s="50" t="s">
        <v>97</v>
      </c>
      <c r="E130" s="50" t="s">
        <v>546</v>
      </c>
      <c r="F130" s="50" t="s">
        <v>118</v>
      </c>
      <c r="G130" t="s">
        <v>66</v>
      </c>
      <c r="H130" s="143">
        <v>52986</v>
      </c>
      <c r="I130" s="50" t="s">
        <v>773</v>
      </c>
      <c r="J130" s="50"/>
      <c r="K130" s="107"/>
      <c r="L130" s="50"/>
      <c r="M130" s="142"/>
      <c r="N130" s="50"/>
      <c r="O130" s="50"/>
      <c r="P130" s="143"/>
      <c r="Q130" s="50"/>
      <c r="R130" s="142"/>
      <c r="S130" s="142"/>
      <c r="T130" s="143"/>
      <c r="U130" s="50"/>
      <c r="V130" s="50"/>
      <c r="W130" s="50">
        <v>128</v>
      </c>
    </row>
    <row r="131" spans="1:23" hidden="1" x14ac:dyDescent="0.3">
      <c r="A131" s="50" t="s">
        <v>774</v>
      </c>
      <c r="B131" t="s">
        <v>66</v>
      </c>
      <c r="C131" s="50" t="s">
        <v>760</v>
      </c>
      <c r="D131" s="50" t="s">
        <v>97</v>
      </c>
      <c r="E131" s="50" t="s">
        <v>117</v>
      </c>
      <c r="F131" s="50" t="s">
        <v>118</v>
      </c>
      <c r="G131" t="s">
        <v>66</v>
      </c>
      <c r="H131" s="143">
        <v>78323</v>
      </c>
      <c r="I131" s="50" t="s">
        <v>776</v>
      </c>
      <c r="J131" s="50"/>
      <c r="K131" s="107"/>
      <c r="L131" s="50"/>
      <c r="M131" s="142"/>
      <c r="N131" s="50"/>
      <c r="O131" s="50"/>
      <c r="P131" s="143"/>
      <c r="Q131" s="50"/>
      <c r="R131" s="142"/>
      <c r="S131" s="142"/>
      <c r="T131" s="143"/>
      <c r="U131" s="50"/>
      <c r="V131" s="50"/>
      <c r="W131" s="50">
        <v>129</v>
      </c>
    </row>
    <row r="132" spans="1:23" hidden="1" x14ac:dyDescent="0.3">
      <c r="A132" s="50" t="s">
        <v>777</v>
      </c>
      <c r="B132" t="s">
        <v>66</v>
      </c>
      <c r="C132" s="50" t="s">
        <v>214</v>
      </c>
      <c r="D132" s="50" t="s">
        <v>97</v>
      </c>
      <c r="E132" s="50" t="s">
        <v>117</v>
      </c>
      <c r="F132" s="50" t="s">
        <v>118</v>
      </c>
      <c r="G132" t="s">
        <v>66</v>
      </c>
      <c r="H132" s="143">
        <v>580000</v>
      </c>
      <c r="I132" s="50" t="s">
        <v>779</v>
      </c>
      <c r="J132" s="50"/>
      <c r="K132" s="107"/>
      <c r="L132" s="50"/>
      <c r="M132" s="142"/>
      <c r="N132" s="50"/>
      <c r="O132" s="50"/>
      <c r="P132" s="143"/>
      <c r="Q132" s="50"/>
      <c r="R132" s="142"/>
      <c r="S132" s="142"/>
      <c r="T132" s="143"/>
      <c r="U132" s="50"/>
      <c r="V132" s="50"/>
      <c r="W132" s="50">
        <v>130</v>
      </c>
    </row>
    <row r="133" spans="1:23" hidden="1" x14ac:dyDescent="0.3">
      <c r="A133" s="50" t="s">
        <v>780</v>
      </c>
      <c r="B133" t="s">
        <v>66</v>
      </c>
      <c r="C133" s="50" t="s">
        <v>277</v>
      </c>
      <c r="D133" s="50" t="s">
        <v>97</v>
      </c>
      <c r="E133" s="50" t="s">
        <v>546</v>
      </c>
      <c r="F133" s="50" t="s">
        <v>118</v>
      </c>
      <c r="G133" t="s">
        <v>66</v>
      </c>
      <c r="H133" s="143">
        <v>13618</v>
      </c>
      <c r="I133" s="50" t="s">
        <v>782</v>
      </c>
      <c r="J133" s="50"/>
      <c r="K133" s="107"/>
      <c r="L133" s="50"/>
      <c r="M133" s="142"/>
      <c r="N133" s="50"/>
      <c r="O133" s="50"/>
      <c r="P133" s="143"/>
      <c r="Q133" s="50"/>
      <c r="R133" s="142"/>
      <c r="S133" s="142"/>
      <c r="T133" s="143"/>
      <c r="U133" s="50"/>
      <c r="V133" s="50"/>
      <c r="W133" s="50">
        <v>131</v>
      </c>
    </row>
    <row r="134" spans="1:23" hidden="1" x14ac:dyDescent="0.3">
      <c r="A134" s="50" t="s">
        <v>783</v>
      </c>
      <c r="B134" t="s">
        <v>66</v>
      </c>
      <c r="C134" s="50" t="s">
        <v>277</v>
      </c>
      <c r="D134" s="50" t="s">
        <v>97</v>
      </c>
      <c r="E134" s="50" t="s">
        <v>698</v>
      </c>
      <c r="F134" s="50" t="s">
        <v>118</v>
      </c>
      <c r="G134" t="s">
        <v>66</v>
      </c>
      <c r="H134" s="143">
        <v>40000</v>
      </c>
      <c r="I134" s="50" t="s">
        <v>785</v>
      </c>
      <c r="J134" s="50"/>
      <c r="K134" s="107"/>
      <c r="L134" s="50"/>
      <c r="M134" s="142"/>
      <c r="N134" s="50"/>
      <c r="O134" s="50"/>
      <c r="P134" s="143"/>
      <c r="Q134" s="50"/>
      <c r="R134" s="142"/>
      <c r="S134" s="142"/>
      <c r="T134" s="143"/>
      <c r="U134" s="50"/>
      <c r="V134" s="50"/>
      <c r="W134" s="50">
        <v>132</v>
      </c>
    </row>
    <row r="135" spans="1:23" hidden="1" x14ac:dyDescent="0.3">
      <c r="A135" s="50" t="s">
        <v>786</v>
      </c>
      <c r="B135" t="s">
        <v>66</v>
      </c>
      <c r="C135" s="50" t="s">
        <v>262</v>
      </c>
      <c r="D135" s="50" t="s">
        <v>70</v>
      </c>
      <c r="E135" s="50" t="s">
        <v>787</v>
      </c>
      <c r="F135" s="50" t="s">
        <v>118</v>
      </c>
      <c r="G135" t="s">
        <v>66</v>
      </c>
      <c r="H135" s="143">
        <v>250000</v>
      </c>
      <c r="I135" s="50" t="s">
        <v>789</v>
      </c>
      <c r="J135" s="50"/>
      <c r="K135" s="107"/>
      <c r="L135" s="50"/>
      <c r="M135" s="142"/>
      <c r="N135" s="50"/>
      <c r="O135" s="50"/>
      <c r="P135" s="143"/>
      <c r="Q135" s="50"/>
      <c r="R135" s="142"/>
      <c r="S135" s="142"/>
      <c r="T135" s="143"/>
      <c r="U135" s="50"/>
      <c r="V135" s="50"/>
      <c r="W135" s="50">
        <v>133</v>
      </c>
    </row>
    <row r="136" spans="1:23" hidden="1" x14ac:dyDescent="0.3">
      <c r="A136" s="50" t="s">
        <v>790</v>
      </c>
      <c r="B136" t="s">
        <v>133</v>
      </c>
      <c r="C136" s="50" t="s">
        <v>262</v>
      </c>
      <c r="D136" s="50" t="s">
        <v>70</v>
      </c>
      <c r="E136" s="50" t="s">
        <v>787</v>
      </c>
      <c r="F136" s="50" t="s">
        <v>118</v>
      </c>
      <c r="G136" t="s">
        <v>133</v>
      </c>
      <c r="H136" s="143">
        <v>100000</v>
      </c>
      <c r="I136" s="50" t="s">
        <v>792</v>
      </c>
      <c r="J136" s="50"/>
      <c r="K136" s="107"/>
      <c r="L136" s="50"/>
      <c r="M136" s="142"/>
      <c r="N136" s="50"/>
      <c r="O136" s="50"/>
      <c r="P136" s="143"/>
      <c r="Q136" s="50"/>
      <c r="R136" s="142"/>
      <c r="S136" s="142"/>
      <c r="T136" s="143"/>
      <c r="U136" s="50"/>
      <c r="V136" s="50"/>
      <c r="W136" s="50">
        <v>134</v>
      </c>
    </row>
    <row r="137" spans="1:23" hidden="1" x14ac:dyDescent="0.3">
      <c r="A137" s="50" t="s">
        <v>793</v>
      </c>
      <c r="B137" t="s">
        <v>66</v>
      </c>
      <c r="C137" s="50" t="s">
        <v>262</v>
      </c>
      <c r="D137" s="50" t="s">
        <v>70</v>
      </c>
      <c r="E137" s="50" t="s">
        <v>794</v>
      </c>
      <c r="F137" s="50" t="s">
        <v>118</v>
      </c>
      <c r="G137" t="s">
        <v>66</v>
      </c>
      <c r="H137" s="143">
        <v>445340</v>
      </c>
      <c r="I137" s="50" t="s">
        <v>796</v>
      </c>
      <c r="J137" s="50"/>
      <c r="K137" s="107"/>
      <c r="L137" s="50"/>
      <c r="M137" s="142"/>
      <c r="N137" s="50"/>
      <c r="O137" s="50"/>
      <c r="P137" s="143"/>
      <c r="Q137" s="50"/>
      <c r="R137" s="142"/>
      <c r="S137" s="142"/>
      <c r="T137" s="143"/>
      <c r="U137" s="50"/>
      <c r="V137" s="50"/>
      <c r="W137" s="50">
        <v>135</v>
      </c>
    </row>
    <row r="138" spans="1:23" hidden="1" x14ac:dyDescent="0.3">
      <c r="A138" s="50" t="s">
        <v>797</v>
      </c>
      <c r="B138" t="s">
        <v>133</v>
      </c>
      <c r="C138" s="50" t="s">
        <v>798</v>
      </c>
      <c r="D138" s="50" t="s">
        <v>70</v>
      </c>
      <c r="E138" s="50" t="s">
        <v>801</v>
      </c>
      <c r="F138" s="50" t="s">
        <v>73</v>
      </c>
      <c r="G138" t="s">
        <v>133</v>
      </c>
      <c r="H138" s="143">
        <v>40000000</v>
      </c>
      <c r="I138" s="50" t="s">
        <v>802</v>
      </c>
      <c r="J138" s="50"/>
      <c r="K138" s="107"/>
      <c r="L138" s="50"/>
      <c r="M138" s="142"/>
      <c r="N138" s="50"/>
      <c r="O138" s="50"/>
      <c r="P138" s="143"/>
      <c r="Q138" s="50"/>
      <c r="R138" s="142"/>
      <c r="S138" s="142"/>
      <c r="T138" s="143"/>
      <c r="U138" s="50"/>
      <c r="V138" s="50"/>
      <c r="W138" s="50">
        <v>136</v>
      </c>
    </row>
    <row r="139" spans="1:23" hidden="1" x14ac:dyDescent="0.3">
      <c r="A139" s="50" t="s">
        <v>803</v>
      </c>
      <c r="B139" t="s">
        <v>66</v>
      </c>
      <c r="C139" s="50" t="s">
        <v>746</v>
      </c>
      <c r="D139" s="50" t="s">
        <v>70</v>
      </c>
      <c r="E139" s="50" t="s">
        <v>284</v>
      </c>
      <c r="F139" s="50" t="s">
        <v>118</v>
      </c>
      <c r="G139" t="s">
        <v>66</v>
      </c>
      <c r="H139" s="143">
        <v>500000</v>
      </c>
      <c r="I139" s="50" t="s">
        <v>805</v>
      </c>
      <c r="J139" s="50"/>
      <c r="K139" s="107"/>
      <c r="L139" s="50"/>
      <c r="M139" s="142"/>
      <c r="N139" s="50"/>
      <c r="O139" s="50"/>
      <c r="P139" s="143"/>
      <c r="Q139" s="50"/>
      <c r="R139" s="142"/>
      <c r="S139" s="142"/>
      <c r="T139" s="143"/>
      <c r="U139" s="50"/>
      <c r="V139" s="50"/>
      <c r="W139" s="50">
        <v>137</v>
      </c>
    </row>
    <row r="140" spans="1:23" hidden="1" x14ac:dyDescent="0.3">
      <c r="A140" s="50" t="s">
        <v>806</v>
      </c>
      <c r="B140" t="s">
        <v>66</v>
      </c>
      <c r="C140" s="50" t="s">
        <v>262</v>
      </c>
      <c r="D140" s="50" t="s">
        <v>70</v>
      </c>
      <c r="E140" s="50" t="s">
        <v>263</v>
      </c>
      <c r="F140" s="50" t="s">
        <v>118</v>
      </c>
      <c r="G140" t="s">
        <v>66</v>
      </c>
      <c r="H140" s="143">
        <v>399648</v>
      </c>
      <c r="I140" s="50" t="s">
        <v>808</v>
      </c>
      <c r="J140" s="50"/>
      <c r="K140" s="107"/>
      <c r="L140" s="50"/>
      <c r="M140" s="142"/>
      <c r="N140" s="50"/>
      <c r="O140" s="50"/>
      <c r="P140" s="143"/>
      <c r="Q140" s="50"/>
      <c r="R140" s="142"/>
      <c r="S140" s="142"/>
      <c r="T140" s="143"/>
      <c r="U140" s="50"/>
      <c r="V140" s="50"/>
      <c r="W140" s="50">
        <v>138</v>
      </c>
    </row>
    <row r="141" spans="1:23" hidden="1" x14ac:dyDescent="0.3">
      <c r="A141" s="50" t="s">
        <v>809</v>
      </c>
      <c r="B141" t="s">
        <v>66</v>
      </c>
      <c r="C141" s="50" t="s">
        <v>262</v>
      </c>
      <c r="D141" s="50" t="s">
        <v>70</v>
      </c>
      <c r="E141" s="50" t="s">
        <v>263</v>
      </c>
      <c r="F141" s="50" t="s">
        <v>118</v>
      </c>
      <c r="G141" t="s">
        <v>66</v>
      </c>
      <c r="H141" s="143">
        <v>500000</v>
      </c>
      <c r="I141" s="50" t="s">
        <v>811</v>
      </c>
      <c r="J141" s="50"/>
      <c r="K141" s="107"/>
      <c r="L141" s="50"/>
      <c r="M141" s="142"/>
      <c r="N141" s="50"/>
      <c r="O141" s="50"/>
      <c r="P141" s="143"/>
      <c r="Q141" s="50"/>
      <c r="R141" s="142"/>
      <c r="S141" s="142"/>
      <c r="T141" s="143"/>
      <c r="U141" s="50"/>
      <c r="V141" s="50"/>
      <c r="W141" s="50">
        <v>139</v>
      </c>
    </row>
    <row r="142" spans="1:23" hidden="1" x14ac:dyDescent="0.3">
      <c r="A142" s="50" t="s">
        <v>812</v>
      </c>
      <c r="B142" t="s">
        <v>133</v>
      </c>
      <c r="C142" s="50" t="s">
        <v>317</v>
      </c>
      <c r="D142" s="50" t="s">
        <v>70</v>
      </c>
      <c r="E142" s="50" t="s">
        <v>288</v>
      </c>
      <c r="F142" s="50"/>
      <c r="G142" t="s">
        <v>133</v>
      </c>
      <c r="H142" s="143">
        <v>0</v>
      </c>
      <c r="I142" s="50" t="s">
        <v>813</v>
      </c>
      <c r="J142" s="50"/>
      <c r="K142" s="107"/>
      <c r="L142" s="50"/>
      <c r="M142" s="142"/>
      <c r="N142" s="50"/>
      <c r="O142" s="50"/>
      <c r="P142" s="143"/>
      <c r="Q142" s="50"/>
      <c r="R142" s="142"/>
      <c r="S142" s="142"/>
      <c r="T142" s="143"/>
      <c r="U142" s="50"/>
      <c r="V142" s="50"/>
      <c r="W142" s="50">
        <v>140</v>
      </c>
    </row>
    <row r="143" spans="1:23" hidden="1" x14ac:dyDescent="0.3">
      <c r="A143" s="50" t="s">
        <v>814</v>
      </c>
      <c r="B143" t="s">
        <v>133</v>
      </c>
      <c r="C143" s="50" t="s">
        <v>367</v>
      </c>
      <c r="D143" s="50" t="s">
        <v>97</v>
      </c>
      <c r="E143" s="50" t="s">
        <v>117</v>
      </c>
      <c r="F143" s="50"/>
      <c r="G143" t="s">
        <v>133</v>
      </c>
      <c r="H143" s="143">
        <v>0</v>
      </c>
      <c r="I143" s="50" t="s">
        <v>815</v>
      </c>
      <c r="J143" s="50"/>
      <c r="K143" s="107"/>
      <c r="L143" s="50"/>
      <c r="M143" s="142"/>
      <c r="N143" s="50"/>
      <c r="O143" s="50"/>
      <c r="P143" s="143"/>
      <c r="Q143" s="50"/>
      <c r="R143" s="142"/>
      <c r="S143" s="142"/>
      <c r="T143" s="143"/>
      <c r="U143" s="50"/>
      <c r="V143" s="50"/>
      <c r="W143" s="50">
        <v>141</v>
      </c>
    </row>
    <row r="144" spans="1:23" hidden="1" x14ac:dyDescent="0.3">
      <c r="A144" s="50" t="s">
        <v>816</v>
      </c>
      <c r="B144" t="s">
        <v>66</v>
      </c>
      <c r="C144" s="50" t="s">
        <v>798</v>
      </c>
      <c r="D144" s="50" t="s">
        <v>70</v>
      </c>
      <c r="E144" s="50" t="s">
        <v>801</v>
      </c>
      <c r="F144" s="50" t="s">
        <v>73</v>
      </c>
      <c r="G144" t="s">
        <v>66</v>
      </c>
      <c r="H144" s="143">
        <v>4000000000</v>
      </c>
      <c r="I144" s="50" t="s">
        <v>819</v>
      </c>
      <c r="J144" s="50" t="s">
        <v>820</v>
      </c>
      <c r="K144" s="107">
        <v>40000000</v>
      </c>
      <c r="L144" s="50" t="s">
        <v>826</v>
      </c>
      <c r="M144" s="142">
        <v>46148</v>
      </c>
      <c r="N144" s="50"/>
      <c r="O144" s="50"/>
      <c r="P144" s="143"/>
      <c r="Q144" s="50"/>
      <c r="R144" s="142"/>
      <c r="S144" s="142"/>
      <c r="T144" s="143"/>
      <c r="U144" s="50"/>
      <c r="V144" s="50"/>
      <c r="W144" s="50">
        <v>142</v>
      </c>
    </row>
    <row r="145" spans="1:23" hidden="1" x14ac:dyDescent="0.3">
      <c r="A145" s="50" t="s">
        <v>828</v>
      </c>
      <c r="B145" t="s">
        <v>66</v>
      </c>
      <c r="C145" s="50" t="s">
        <v>166</v>
      </c>
      <c r="D145" s="50" t="s">
        <v>136</v>
      </c>
      <c r="E145" s="50" t="s">
        <v>829</v>
      </c>
      <c r="F145" s="50" t="s">
        <v>170</v>
      </c>
      <c r="G145" t="s">
        <v>66</v>
      </c>
      <c r="H145" s="143">
        <v>1500000</v>
      </c>
      <c r="I145" s="50" t="s">
        <v>831</v>
      </c>
      <c r="J145" s="50"/>
      <c r="K145" s="107"/>
      <c r="L145" s="50"/>
      <c r="M145" s="142"/>
      <c r="N145" s="50"/>
      <c r="O145" s="50"/>
      <c r="P145" s="143"/>
      <c r="Q145" s="50"/>
      <c r="R145" s="142"/>
      <c r="S145" s="142"/>
      <c r="T145" s="143"/>
      <c r="U145" s="50"/>
      <c r="V145" s="50"/>
      <c r="W145" s="50">
        <v>143</v>
      </c>
    </row>
    <row r="146" spans="1:23" x14ac:dyDescent="0.3">
      <c r="A146" s="50" t="s">
        <v>832</v>
      </c>
      <c r="B146" t="s">
        <v>66</v>
      </c>
      <c r="C146" s="50" t="s">
        <v>346</v>
      </c>
      <c r="D146" s="50" t="s">
        <v>174</v>
      </c>
      <c r="E146" s="50" t="s">
        <v>834</v>
      </c>
      <c r="F146" s="50" t="s">
        <v>73</v>
      </c>
      <c r="G146" t="s">
        <v>75</v>
      </c>
      <c r="H146" s="143">
        <v>20000000</v>
      </c>
      <c r="I146" s="50" t="s">
        <v>836</v>
      </c>
      <c r="J146" s="50" t="s">
        <v>837</v>
      </c>
      <c r="K146" s="107">
        <v>20000000</v>
      </c>
      <c r="L146" s="50" t="s">
        <v>843</v>
      </c>
      <c r="M146" s="142">
        <v>46162</v>
      </c>
      <c r="N146" s="50" t="s">
        <v>844</v>
      </c>
      <c r="O146" s="50" t="s">
        <v>845</v>
      </c>
      <c r="P146" s="143">
        <v>15053752</v>
      </c>
      <c r="Q146" s="50" t="s">
        <v>846</v>
      </c>
      <c r="R146" s="142">
        <v>46169</v>
      </c>
      <c r="S146" s="142">
        <v>46240</v>
      </c>
      <c r="T146" s="143">
        <v>0</v>
      </c>
      <c r="U146" s="50"/>
      <c r="V146" s="50" t="s">
        <v>75</v>
      </c>
      <c r="W146" s="50">
        <v>144</v>
      </c>
    </row>
    <row r="147" spans="1:23" x14ac:dyDescent="0.3">
      <c r="A147" s="50" t="s">
        <v>847</v>
      </c>
      <c r="B147" t="s">
        <v>66</v>
      </c>
      <c r="C147" s="50" t="s">
        <v>346</v>
      </c>
      <c r="D147" s="50" t="s">
        <v>97</v>
      </c>
      <c r="E147" s="50" t="s">
        <v>848</v>
      </c>
      <c r="F147" s="50" t="s">
        <v>73</v>
      </c>
      <c r="G147" t="s">
        <v>75</v>
      </c>
      <c r="H147" s="143">
        <v>75000000</v>
      </c>
      <c r="I147" s="50" t="s">
        <v>850</v>
      </c>
      <c r="J147" s="50" t="s">
        <v>851</v>
      </c>
      <c r="K147" s="107">
        <v>72395504.290000007</v>
      </c>
      <c r="L147" s="50" t="s">
        <v>856</v>
      </c>
      <c r="M147" s="142">
        <v>46128</v>
      </c>
      <c r="N147" s="50" t="s">
        <v>857</v>
      </c>
      <c r="O147" s="50" t="s">
        <v>858</v>
      </c>
      <c r="P147" s="143">
        <v>74483807.640000001</v>
      </c>
      <c r="Q147" s="50" t="s">
        <v>859</v>
      </c>
      <c r="R147" s="142">
        <v>46129</v>
      </c>
      <c r="S147" s="142">
        <v>46195</v>
      </c>
      <c r="T147" s="143">
        <v>0</v>
      </c>
      <c r="U147" s="50"/>
      <c r="V147" s="50" t="s">
        <v>75</v>
      </c>
      <c r="W147" s="50">
        <v>145</v>
      </c>
    </row>
    <row r="148" spans="1:23" hidden="1" x14ac:dyDescent="0.3">
      <c r="A148" s="50" t="s">
        <v>860</v>
      </c>
      <c r="B148" t="s">
        <v>133</v>
      </c>
      <c r="C148" s="50" t="s">
        <v>798</v>
      </c>
      <c r="D148" s="50" t="s">
        <v>70</v>
      </c>
      <c r="E148" s="50" t="s">
        <v>861</v>
      </c>
      <c r="F148" s="50" t="s">
        <v>73</v>
      </c>
      <c r="G148" t="s">
        <v>133</v>
      </c>
      <c r="H148" s="143">
        <v>10000000</v>
      </c>
      <c r="I148" s="50" t="s">
        <v>862</v>
      </c>
      <c r="J148" s="50"/>
      <c r="K148" s="107"/>
      <c r="L148" s="50"/>
      <c r="M148" s="142"/>
      <c r="N148" s="50"/>
      <c r="O148" s="50"/>
      <c r="P148" s="143"/>
      <c r="Q148" s="50"/>
      <c r="R148" s="142"/>
      <c r="S148" s="142"/>
      <c r="T148" s="143"/>
      <c r="U148" s="50"/>
      <c r="V148" s="50"/>
      <c r="W148" s="50">
        <v>146</v>
      </c>
    </row>
    <row r="149" spans="1:23" hidden="1" x14ac:dyDescent="0.3">
      <c r="A149" s="50" t="s">
        <v>863</v>
      </c>
      <c r="B149" t="s">
        <v>133</v>
      </c>
      <c r="C149" s="50" t="s">
        <v>798</v>
      </c>
      <c r="D149" s="50" t="s">
        <v>70</v>
      </c>
      <c r="E149" s="50" t="s">
        <v>864</v>
      </c>
      <c r="F149" s="50" t="s">
        <v>73</v>
      </c>
      <c r="G149" t="s">
        <v>133</v>
      </c>
      <c r="H149" s="143">
        <v>374516.01</v>
      </c>
      <c r="I149" s="50" t="s">
        <v>865</v>
      </c>
      <c r="J149" s="50"/>
      <c r="K149" s="107"/>
      <c r="L149" s="50"/>
      <c r="M149" s="142"/>
      <c r="N149" s="50"/>
      <c r="O149" s="50"/>
      <c r="P149" s="143"/>
      <c r="Q149" s="50"/>
      <c r="R149" s="142"/>
      <c r="S149" s="142"/>
      <c r="T149" s="143"/>
      <c r="U149" s="50"/>
      <c r="V149" s="50"/>
      <c r="W149" s="50">
        <v>147</v>
      </c>
    </row>
    <row r="150" spans="1:23" hidden="1" x14ac:dyDescent="0.3">
      <c r="A150" s="50" t="s">
        <v>866</v>
      </c>
      <c r="B150" t="s">
        <v>115</v>
      </c>
      <c r="C150" s="50" t="s">
        <v>798</v>
      </c>
      <c r="D150" s="50" t="s">
        <v>70</v>
      </c>
      <c r="E150" s="50" t="s">
        <v>867</v>
      </c>
      <c r="F150" s="50" t="s">
        <v>73</v>
      </c>
      <c r="G150" t="s">
        <v>119</v>
      </c>
      <c r="H150" s="143">
        <v>394398.09</v>
      </c>
      <c r="I150" s="50" t="s">
        <v>868</v>
      </c>
      <c r="J150" s="50"/>
      <c r="K150" s="107"/>
      <c r="L150" s="50"/>
      <c r="M150" s="142"/>
      <c r="N150" s="50"/>
      <c r="O150" s="50"/>
      <c r="P150" s="143"/>
      <c r="Q150" s="50"/>
      <c r="R150" s="142"/>
      <c r="S150" s="142"/>
      <c r="T150" s="143"/>
      <c r="U150" s="50"/>
      <c r="V150" s="50"/>
      <c r="W150" s="50">
        <v>148</v>
      </c>
    </row>
    <row r="151" spans="1:23" hidden="1" x14ac:dyDescent="0.3">
      <c r="A151" s="50" t="s">
        <v>869</v>
      </c>
      <c r="B151" t="s">
        <v>66</v>
      </c>
      <c r="C151" s="50" t="s">
        <v>760</v>
      </c>
      <c r="D151" s="50" t="s">
        <v>70</v>
      </c>
      <c r="E151" s="50" t="s">
        <v>263</v>
      </c>
      <c r="F151" s="50" t="s">
        <v>118</v>
      </c>
      <c r="G151" t="s">
        <v>66</v>
      </c>
      <c r="H151" s="143">
        <v>580000</v>
      </c>
      <c r="I151" s="50" t="s">
        <v>871</v>
      </c>
      <c r="J151" s="50"/>
      <c r="K151" s="107"/>
      <c r="L151" s="50"/>
      <c r="M151" s="142"/>
      <c r="N151" s="50"/>
      <c r="O151" s="50"/>
      <c r="P151" s="143"/>
      <c r="Q151" s="50"/>
      <c r="R151" s="142"/>
      <c r="S151" s="142"/>
      <c r="T151" s="143"/>
      <c r="U151" s="50"/>
      <c r="V151" s="50"/>
      <c r="W151" s="50">
        <v>149</v>
      </c>
    </row>
    <row r="152" spans="1:23" hidden="1" x14ac:dyDescent="0.3">
      <c r="A152" s="50" t="s">
        <v>872</v>
      </c>
      <c r="B152" t="s">
        <v>133</v>
      </c>
      <c r="C152" s="50" t="s">
        <v>760</v>
      </c>
      <c r="D152" s="50" t="s">
        <v>97</v>
      </c>
      <c r="E152" s="50" t="s">
        <v>765</v>
      </c>
      <c r="F152" s="50" t="s">
        <v>118</v>
      </c>
      <c r="G152" t="s">
        <v>133</v>
      </c>
      <c r="H152" s="143">
        <v>15272</v>
      </c>
      <c r="I152" s="50" t="s">
        <v>873</v>
      </c>
      <c r="J152" s="50"/>
      <c r="K152" s="107"/>
      <c r="L152" s="50"/>
      <c r="M152" s="142"/>
      <c r="N152" s="50"/>
      <c r="O152" s="50"/>
      <c r="P152" s="143"/>
      <c r="Q152" s="50"/>
      <c r="R152" s="142"/>
      <c r="S152" s="142"/>
      <c r="T152" s="143"/>
      <c r="U152" s="50"/>
      <c r="V152" s="50"/>
      <c r="W152" s="50">
        <v>150</v>
      </c>
    </row>
    <row r="153" spans="1:23" hidden="1" x14ac:dyDescent="0.3">
      <c r="A153" s="50" t="s">
        <v>874</v>
      </c>
      <c r="B153" t="s">
        <v>133</v>
      </c>
      <c r="C153" s="50" t="s">
        <v>277</v>
      </c>
      <c r="D153" s="50" t="s">
        <v>70</v>
      </c>
      <c r="E153" s="50" t="s">
        <v>128</v>
      </c>
      <c r="F153" s="50" t="s">
        <v>118</v>
      </c>
      <c r="G153" t="s">
        <v>133</v>
      </c>
      <c r="H153" s="143">
        <v>160000</v>
      </c>
      <c r="I153" s="50" t="s">
        <v>876</v>
      </c>
      <c r="J153" s="50"/>
      <c r="K153" s="107"/>
      <c r="L153" s="50"/>
      <c r="M153" s="142"/>
      <c r="N153" s="50"/>
      <c r="O153" s="50"/>
      <c r="P153" s="143"/>
      <c r="Q153" s="50"/>
      <c r="R153" s="142"/>
      <c r="S153" s="142"/>
      <c r="T153" s="143"/>
      <c r="U153" s="50"/>
      <c r="V153" s="50"/>
      <c r="W153" s="50">
        <v>151</v>
      </c>
    </row>
    <row r="154" spans="1:23" hidden="1" x14ac:dyDescent="0.3">
      <c r="A154" s="50" t="s">
        <v>877</v>
      </c>
      <c r="B154" t="s">
        <v>133</v>
      </c>
      <c r="C154" s="50" t="s">
        <v>277</v>
      </c>
      <c r="D154" s="50" t="s">
        <v>97</v>
      </c>
      <c r="E154" s="50" t="s">
        <v>765</v>
      </c>
      <c r="F154" s="50" t="s">
        <v>170</v>
      </c>
      <c r="G154" t="s">
        <v>133</v>
      </c>
      <c r="H154" s="143">
        <v>1200000</v>
      </c>
      <c r="I154" s="50" t="s">
        <v>878</v>
      </c>
      <c r="J154" s="50"/>
      <c r="K154" s="107"/>
      <c r="L154" s="50"/>
      <c r="M154" s="142"/>
      <c r="N154" s="50"/>
      <c r="O154" s="50"/>
      <c r="P154" s="143"/>
      <c r="Q154" s="50"/>
      <c r="R154" s="142"/>
      <c r="S154" s="142"/>
      <c r="T154" s="143"/>
      <c r="U154" s="50"/>
      <c r="V154" s="50"/>
      <c r="W154" s="50">
        <v>152</v>
      </c>
    </row>
    <row r="155" spans="1:23" hidden="1" x14ac:dyDescent="0.3">
      <c r="A155" s="50" t="s">
        <v>879</v>
      </c>
      <c r="B155" t="s">
        <v>66</v>
      </c>
      <c r="C155" s="50" t="s">
        <v>277</v>
      </c>
      <c r="D155" s="50" t="s">
        <v>97</v>
      </c>
      <c r="E155" s="50" t="s">
        <v>251</v>
      </c>
      <c r="F155" s="50" t="s">
        <v>118</v>
      </c>
      <c r="G155" t="s">
        <v>66</v>
      </c>
      <c r="H155" s="143">
        <v>120000</v>
      </c>
      <c r="I155" s="50" t="s">
        <v>881</v>
      </c>
      <c r="J155" s="50"/>
      <c r="K155" s="107"/>
      <c r="L155" s="50"/>
      <c r="M155" s="142"/>
      <c r="N155" s="50"/>
      <c r="O155" s="50"/>
      <c r="P155" s="143"/>
      <c r="Q155" s="50"/>
      <c r="R155" s="142"/>
      <c r="S155" s="142"/>
      <c r="T155" s="143"/>
      <c r="U155" s="50"/>
      <c r="V155" s="50"/>
      <c r="W155" s="50">
        <v>153</v>
      </c>
    </row>
    <row r="156" spans="1:23" hidden="1" x14ac:dyDescent="0.3">
      <c r="A156" s="50" t="s">
        <v>882</v>
      </c>
      <c r="B156" t="s">
        <v>133</v>
      </c>
      <c r="C156" s="50" t="s">
        <v>277</v>
      </c>
      <c r="D156" s="50" t="s">
        <v>97</v>
      </c>
      <c r="E156" s="50" t="s">
        <v>117</v>
      </c>
      <c r="F156" s="50" t="s">
        <v>118</v>
      </c>
      <c r="G156" t="s">
        <v>133</v>
      </c>
      <c r="H156" s="143">
        <v>450000</v>
      </c>
      <c r="I156" s="50" t="s">
        <v>883</v>
      </c>
      <c r="J156" s="50"/>
      <c r="K156" s="107"/>
      <c r="L156" s="50"/>
      <c r="M156" s="142"/>
      <c r="N156" s="50"/>
      <c r="O156" s="50"/>
      <c r="P156" s="143"/>
      <c r="Q156" s="50"/>
      <c r="R156" s="142"/>
      <c r="S156" s="142"/>
      <c r="T156" s="143"/>
      <c r="U156" s="50"/>
      <c r="V156" s="50"/>
      <c r="W156" s="50">
        <v>154</v>
      </c>
    </row>
    <row r="157" spans="1:23" hidden="1" x14ac:dyDescent="0.3">
      <c r="A157" s="50" t="s">
        <v>884</v>
      </c>
      <c r="B157" t="s">
        <v>133</v>
      </c>
      <c r="C157" s="50" t="s">
        <v>277</v>
      </c>
      <c r="D157" s="50" t="s">
        <v>97</v>
      </c>
      <c r="E157" s="50" t="s">
        <v>761</v>
      </c>
      <c r="F157" s="50" t="s">
        <v>118</v>
      </c>
      <c r="G157" t="s">
        <v>133</v>
      </c>
      <c r="H157" s="143">
        <v>120000</v>
      </c>
      <c r="I157" s="50" t="s">
        <v>885</v>
      </c>
      <c r="J157" s="50"/>
      <c r="K157" s="107"/>
      <c r="L157" s="50"/>
      <c r="M157" s="142"/>
      <c r="N157" s="50"/>
      <c r="O157" s="50"/>
      <c r="P157" s="143"/>
      <c r="Q157" s="50"/>
      <c r="R157" s="142"/>
      <c r="S157" s="142"/>
      <c r="T157" s="143"/>
      <c r="U157" s="50"/>
      <c r="V157" s="50"/>
      <c r="W157" s="50">
        <v>155</v>
      </c>
    </row>
    <row r="158" spans="1:23" hidden="1" x14ac:dyDescent="0.3">
      <c r="A158" s="50" t="s">
        <v>886</v>
      </c>
      <c r="B158" t="s">
        <v>133</v>
      </c>
      <c r="C158" s="50" t="s">
        <v>277</v>
      </c>
      <c r="D158" s="50" t="s">
        <v>97</v>
      </c>
      <c r="E158" s="50" t="s">
        <v>887</v>
      </c>
      <c r="F158" s="50" t="s">
        <v>170</v>
      </c>
      <c r="G158" t="s">
        <v>133</v>
      </c>
      <c r="H158" s="143">
        <v>723000</v>
      </c>
      <c r="I158" s="50" t="s">
        <v>888</v>
      </c>
      <c r="J158" s="50"/>
      <c r="K158" s="107"/>
      <c r="L158" s="50"/>
      <c r="M158" s="142"/>
      <c r="N158" s="50"/>
      <c r="O158" s="50"/>
      <c r="P158" s="143"/>
      <c r="Q158" s="50"/>
      <c r="R158" s="142"/>
      <c r="S158" s="142"/>
      <c r="T158" s="143"/>
      <c r="U158" s="50"/>
      <c r="V158" s="50"/>
      <c r="W158" s="50">
        <v>156</v>
      </c>
    </row>
    <row r="159" spans="1:23" hidden="1" x14ac:dyDescent="0.3">
      <c r="A159" s="50" t="s">
        <v>889</v>
      </c>
      <c r="B159" t="s">
        <v>66</v>
      </c>
      <c r="C159" s="50" t="s">
        <v>277</v>
      </c>
      <c r="D159" s="50" t="s">
        <v>97</v>
      </c>
      <c r="E159" s="50" t="s">
        <v>890</v>
      </c>
      <c r="F159" s="50" t="s">
        <v>118</v>
      </c>
      <c r="G159" t="s">
        <v>576</v>
      </c>
      <c r="H159" s="143">
        <v>126167</v>
      </c>
      <c r="I159" s="50" t="s">
        <v>892</v>
      </c>
      <c r="J159" s="50"/>
      <c r="K159" s="107"/>
      <c r="L159" s="50"/>
      <c r="M159" s="142"/>
      <c r="N159" s="50"/>
      <c r="O159" s="50"/>
      <c r="P159" s="143"/>
      <c r="Q159" s="50"/>
      <c r="R159" s="142"/>
      <c r="S159" s="142"/>
      <c r="T159" s="143"/>
      <c r="U159" s="50"/>
      <c r="V159" s="50"/>
      <c r="W159" s="50">
        <v>157</v>
      </c>
    </row>
    <row r="160" spans="1:23" x14ac:dyDescent="0.3">
      <c r="A160" s="50" t="s">
        <v>893</v>
      </c>
      <c r="B160" t="s">
        <v>66</v>
      </c>
      <c r="C160" s="50" t="s">
        <v>332</v>
      </c>
      <c r="D160" s="50" t="s">
        <v>174</v>
      </c>
      <c r="E160" s="50" t="s">
        <v>834</v>
      </c>
      <c r="F160" s="50" t="s">
        <v>73</v>
      </c>
      <c r="G160" t="s">
        <v>75</v>
      </c>
      <c r="H160" s="143">
        <v>15000000</v>
      </c>
      <c r="I160" s="50" t="s">
        <v>895</v>
      </c>
      <c r="J160" s="50" t="s">
        <v>896</v>
      </c>
      <c r="K160" s="107">
        <v>15000000</v>
      </c>
      <c r="L160" s="50" t="s">
        <v>902</v>
      </c>
      <c r="M160" s="142">
        <v>46127</v>
      </c>
      <c r="N160" s="50" t="s">
        <v>903</v>
      </c>
      <c r="O160" s="50" t="s">
        <v>904</v>
      </c>
      <c r="P160" s="143">
        <v>14934826</v>
      </c>
      <c r="Q160" s="50" t="s">
        <v>905</v>
      </c>
      <c r="R160" s="142">
        <v>46128</v>
      </c>
      <c r="S160" s="142">
        <v>46137</v>
      </c>
      <c r="T160" s="143">
        <v>0</v>
      </c>
      <c r="U160" s="50"/>
      <c r="V160" s="50" t="s">
        <v>75</v>
      </c>
      <c r="W160" s="50">
        <v>158</v>
      </c>
    </row>
    <row r="161" spans="1:23" x14ac:dyDescent="0.3">
      <c r="A161" s="50" t="s">
        <v>906</v>
      </c>
      <c r="B161" t="s">
        <v>66</v>
      </c>
      <c r="C161" s="50" t="s">
        <v>346</v>
      </c>
      <c r="D161" s="50" t="s">
        <v>174</v>
      </c>
      <c r="E161" s="50" t="s">
        <v>834</v>
      </c>
      <c r="F161" s="50" t="s">
        <v>73</v>
      </c>
      <c r="G161" t="s">
        <v>75</v>
      </c>
      <c r="H161" s="143">
        <v>834800000</v>
      </c>
      <c r="I161" s="50" t="s">
        <v>909</v>
      </c>
      <c r="J161" s="50" t="s">
        <v>910</v>
      </c>
      <c r="K161" s="107">
        <v>732965381.75999999</v>
      </c>
      <c r="L161" s="50" t="s">
        <v>914</v>
      </c>
      <c r="M161" s="142">
        <v>46128</v>
      </c>
      <c r="N161" s="50" t="s">
        <v>915</v>
      </c>
      <c r="O161" s="50" t="s">
        <v>916</v>
      </c>
      <c r="P161" s="143">
        <v>732787982.80999994</v>
      </c>
      <c r="Q161" s="50" t="s">
        <v>917</v>
      </c>
      <c r="R161" s="142">
        <v>46129</v>
      </c>
      <c r="S161" s="142">
        <v>46216</v>
      </c>
      <c r="T161" s="143">
        <v>0</v>
      </c>
      <c r="U161" s="50"/>
      <c r="V161" s="50" t="s">
        <v>75</v>
      </c>
      <c r="W161" s="50">
        <v>159</v>
      </c>
    </row>
    <row r="162" spans="1:23" hidden="1" x14ac:dyDescent="0.3">
      <c r="A162" s="50" t="s">
        <v>918</v>
      </c>
      <c r="B162" t="s">
        <v>66</v>
      </c>
      <c r="C162" s="50" t="s">
        <v>346</v>
      </c>
      <c r="D162" s="50" t="s">
        <v>136</v>
      </c>
      <c r="E162" s="50" t="s">
        <v>611</v>
      </c>
      <c r="F162" s="50" t="s">
        <v>73</v>
      </c>
      <c r="G162" t="s">
        <v>576</v>
      </c>
      <c r="H162" s="143">
        <v>5800000</v>
      </c>
      <c r="I162" s="50" t="s">
        <v>920</v>
      </c>
      <c r="J162" s="50"/>
      <c r="K162" s="107"/>
      <c r="L162" s="50"/>
      <c r="M162" s="142"/>
      <c r="N162" s="50"/>
      <c r="O162" s="50"/>
      <c r="P162" s="143"/>
      <c r="Q162" s="50"/>
      <c r="R162" s="142"/>
      <c r="S162" s="142"/>
      <c r="T162" s="143"/>
      <c r="U162" s="50"/>
      <c r="V162" s="50"/>
      <c r="W162" s="50">
        <v>160</v>
      </c>
    </row>
    <row r="163" spans="1:23" x14ac:dyDescent="0.3">
      <c r="A163" s="50" t="s">
        <v>921</v>
      </c>
      <c r="B163" t="s">
        <v>66</v>
      </c>
      <c r="C163" s="50" t="s">
        <v>346</v>
      </c>
      <c r="D163" s="50" t="s">
        <v>70</v>
      </c>
      <c r="E163" s="50" t="s">
        <v>922</v>
      </c>
      <c r="F163" s="50" t="s">
        <v>73</v>
      </c>
      <c r="G163" t="s">
        <v>75</v>
      </c>
      <c r="H163" s="143">
        <v>68000000</v>
      </c>
      <c r="I163" s="50" t="s">
        <v>924</v>
      </c>
      <c r="J163" s="50" t="s">
        <v>925</v>
      </c>
      <c r="K163" s="107">
        <v>73100000</v>
      </c>
      <c r="L163" s="50" t="s">
        <v>930</v>
      </c>
      <c r="M163" s="142">
        <v>46162</v>
      </c>
      <c r="N163" s="50" t="s">
        <v>932</v>
      </c>
      <c r="O163" s="50" t="s">
        <v>933</v>
      </c>
      <c r="P163" s="143">
        <v>71310182</v>
      </c>
      <c r="Q163" s="50" t="s">
        <v>934</v>
      </c>
      <c r="R163" s="142">
        <v>46163</v>
      </c>
      <c r="S163" s="142">
        <v>46234</v>
      </c>
      <c r="T163" s="143">
        <v>1769804.68</v>
      </c>
      <c r="U163" s="50"/>
      <c r="V163" s="50" t="s">
        <v>75</v>
      </c>
      <c r="W163" s="50">
        <v>161</v>
      </c>
    </row>
    <row r="164" spans="1:23" hidden="1" x14ac:dyDescent="0.3">
      <c r="A164" s="50" t="s">
        <v>935</v>
      </c>
      <c r="B164" t="s">
        <v>133</v>
      </c>
      <c r="C164" s="50" t="s">
        <v>277</v>
      </c>
      <c r="D164" s="50" t="s">
        <v>70</v>
      </c>
      <c r="E164" s="50" t="s">
        <v>936</v>
      </c>
      <c r="F164" s="50" t="s">
        <v>118</v>
      </c>
      <c r="G164" t="s">
        <v>133</v>
      </c>
      <c r="H164" s="143">
        <v>90000</v>
      </c>
      <c r="I164" s="50" t="s">
        <v>937</v>
      </c>
      <c r="J164" s="50"/>
      <c r="K164" s="107"/>
      <c r="L164" s="50"/>
      <c r="M164" s="142"/>
      <c r="N164" s="50"/>
      <c r="O164" s="50"/>
      <c r="P164" s="143"/>
      <c r="Q164" s="50"/>
      <c r="R164" s="142"/>
      <c r="S164" s="142"/>
      <c r="T164" s="143"/>
      <c r="U164" s="50"/>
      <c r="V164" s="50"/>
      <c r="W164" s="50">
        <v>162</v>
      </c>
    </row>
    <row r="165" spans="1:23" hidden="1" x14ac:dyDescent="0.3">
      <c r="A165" s="50" t="s">
        <v>938</v>
      </c>
      <c r="B165" t="s">
        <v>66</v>
      </c>
      <c r="C165" s="50" t="s">
        <v>317</v>
      </c>
      <c r="D165" s="50" t="s">
        <v>70</v>
      </c>
      <c r="E165" s="50" t="s">
        <v>574</v>
      </c>
      <c r="F165" s="50" t="s">
        <v>118</v>
      </c>
      <c r="G165" t="s">
        <v>66</v>
      </c>
      <c r="H165" s="143">
        <v>130000</v>
      </c>
      <c r="I165" s="50" t="s">
        <v>939</v>
      </c>
      <c r="J165" s="50"/>
      <c r="K165" s="107"/>
      <c r="L165" s="50"/>
      <c r="M165" s="142"/>
      <c r="N165" s="50"/>
      <c r="O165" s="50"/>
      <c r="P165" s="143"/>
      <c r="Q165" s="50"/>
      <c r="R165" s="142"/>
      <c r="S165" s="142"/>
      <c r="T165" s="143"/>
      <c r="U165" s="50"/>
      <c r="V165" s="50"/>
      <c r="W165" s="50">
        <v>163</v>
      </c>
    </row>
    <row r="166" spans="1:23" hidden="1" x14ac:dyDescent="0.3">
      <c r="A166" s="50" t="s">
        <v>940</v>
      </c>
      <c r="B166" t="s">
        <v>66</v>
      </c>
      <c r="C166" s="50" t="s">
        <v>346</v>
      </c>
      <c r="D166" s="50" t="s">
        <v>70</v>
      </c>
      <c r="E166" s="50" t="s">
        <v>143</v>
      </c>
      <c r="F166" s="50" t="s">
        <v>73</v>
      </c>
      <c r="G166" t="s">
        <v>66</v>
      </c>
      <c r="H166" s="143">
        <v>4000000</v>
      </c>
      <c r="I166" s="50" t="s">
        <v>942</v>
      </c>
      <c r="J166" s="50" t="s">
        <v>943</v>
      </c>
      <c r="K166" s="107">
        <v>4000000</v>
      </c>
      <c r="L166" s="50"/>
      <c r="M166" s="142"/>
      <c r="N166" s="50"/>
      <c r="O166" s="50"/>
      <c r="P166" s="143"/>
      <c r="Q166" s="50"/>
      <c r="R166" s="142"/>
      <c r="S166" s="142"/>
      <c r="T166" s="143"/>
      <c r="U166" s="50"/>
      <c r="V166" s="50"/>
      <c r="W166" s="50">
        <v>164</v>
      </c>
    </row>
    <row r="167" spans="1:23" x14ac:dyDescent="0.3">
      <c r="A167" s="50" t="s">
        <v>946</v>
      </c>
      <c r="B167" t="s">
        <v>66</v>
      </c>
      <c r="C167" s="50" t="s">
        <v>317</v>
      </c>
      <c r="D167" s="50" t="s">
        <v>947</v>
      </c>
      <c r="E167" s="50" t="s">
        <v>949</v>
      </c>
      <c r="F167" s="50" t="s">
        <v>118</v>
      </c>
      <c r="G167" t="s">
        <v>75</v>
      </c>
      <c r="H167" s="143">
        <v>149662</v>
      </c>
      <c r="I167" s="50" t="s">
        <v>951</v>
      </c>
      <c r="J167" s="50" t="s">
        <v>952</v>
      </c>
      <c r="K167" s="107">
        <v>53025083.310000002</v>
      </c>
      <c r="L167" s="50" t="s">
        <v>957</v>
      </c>
      <c r="M167" s="142">
        <v>46121</v>
      </c>
      <c r="N167" s="50" t="s">
        <v>958</v>
      </c>
      <c r="O167" s="50" t="s">
        <v>959</v>
      </c>
      <c r="P167" s="143">
        <v>49098918.960000001</v>
      </c>
      <c r="Q167" s="50" t="s">
        <v>960</v>
      </c>
      <c r="R167" s="142">
        <v>46121</v>
      </c>
      <c r="S167" s="142">
        <v>46387</v>
      </c>
      <c r="T167" s="143">
        <v>3926164.35</v>
      </c>
      <c r="U167" s="50"/>
      <c r="V167" s="50" t="s">
        <v>75</v>
      </c>
      <c r="W167" s="50">
        <v>165</v>
      </c>
    </row>
    <row r="168" spans="1:23" x14ac:dyDescent="0.3">
      <c r="A168" s="50" t="s">
        <v>961</v>
      </c>
      <c r="B168" t="s">
        <v>66</v>
      </c>
      <c r="C168" s="50" t="s">
        <v>317</v>
      </c>
      <c r="D168" s="50" t="s">
        <v>947</v>
      </c>
      <c r="E168" s="50" t="s">
        <v>949</v>
      </c>
      <c r="F168" s="50" t="s">
        <v>118</v>
      </c>
      <c r="G168" t="s">
        <v>208</v>
      </c>
      <c r="H168" s="143">
        <v>149662</v>
      </c>
      <c r="I168" s="50" t="s">
        <v>951</v>
      </c>
      <c r="J168" s="50" t="s">
        <v>962</v>
      </c>
      <c r="K168" s="107">
        <v>53025083.310000002</v>
      </c>
      <c r="L168" s="50" t="s">
        <v>965</v>
      </c>
      <c r="M168" s="142">
        <v>46112</v>
      </c>
      <c r="N168" s="50" t="s">
        <v>211</v>
      </c>
      <c r="O168" s="50" t="s">
        <v>211</v>
      </c>
      <c r="P168" s="143">
        <v>0</v>
      </c>
      <c r="Q168" s="50" t="s">
        <v>211</v>
      </c>
      <c r="R168" s="142"/>
      <c r="S168" s="142"/>
      <c r="T168" s="143">
        <v>0</v>
      </c>
      <c r="U168" s="50" t="s">
        <v>966</v>
      </c>
      <c r="V168" s="50" t="s">
        <v>208</v>
      </c>
      <c r="W168" s="50">
        <v>166</v>
      </c>
    </row>
    <row r="169" spans="1:23" x14ac:dyDescent="0.3">
      <c r="A169" s="50" t="s">
        <v>967</v>
      </c>
      <c r="B169" t="s">
        <v>66</v>
      </c>
      <c r="C169" s="50" t="s">
        <v>317</v>
      </c>
      <c r="D169" s="50" t="s">
        <v>947</v>
      </c>
      <c r="E169" s="50" t="s">
        <v>949</v>
      </c>
      <c r="F169" s="50" t="s">
        <v>118</v>
      </c>
      <c r="G169" t="s">
        <v>75</v>
      </c>
      <c r="H169" s="143">
        <v>149662</v>
      </c>
      <c r="I169" s="50" t="s">
        <v>969</v>
      </c>
      <c r="J169" s="50" t="s">
        <v>970</v>
      </c>
      <c r="K169" s="107">
        <v>44798003.439999998</v>
      </c>
      <c r="L169" s="50" t="s">
        <v>957</v>
      </c>
      <c r="M169" s="142">
        <v>46121</v>
      </c>
      <c r="N169" s="50" t="s">
        <v>958</v>
      </c>
      <c r="O169" s="50" t="s">
        <v>959</v>
      </c>
      <c r="P169" s="143">
        <v>38436035.460000001</v>
      </c>
      <c r="Q169" s="50" t="s">
        <v>974</v>
      </c>
      <c r="R169" s="142">
        <v>46121</v>
      </c>
      <c r="S169" s="142">
        <v>46387</v>
      </c>
      <c r="T169" s="143">
        <v>6361967.9800000004</v>
      </c>
      <c r="U169" s="50"/>
      <c r="V169" s="50" t="s">
        <v>75</v>
      </c>
      <c r="W169" s="50">
        <v>167</v>
      </c>
    </row>
    <row r="170" spans="1:23" x14ac:dyDescent="0.3">
      <c r="A170" s="50" t="s">
        <v>975</v>
      </c>
      <c r="B170" t="s">
        <v>66</v>
      </c>
      <c r="C170" s="50" t="s">
        <v>317</v>
      </c>
      <c r="D170" s="50" t="s">
        <v>947</v>
      </c>
      <c r="E170" s="50" t="s">
        <v>949</v>
      </c>
      <c r="F170" s="50" t="s">
        <v>118</v>
      </c>
      <c r="G170" t="s">
        <v>208</v>
      </c>
      <c r="H170" s="143">
        <v>149662</v>
      </c>
      <c r="I170" s="50" t="s">
        <v>969</v>
      </c>
      <c r="J170" s="50" t="s">
        <v>976</v>
      </c>
      <c r="K170" s="107">
        <v>44798003.439999998</v>
      </c>
      <c r="L170" s="50" t="s">
        <v>965</v>
      </c>
      <c r="M170" s="142">
        <v>46112</v>
      </c>
      <c r="N170" s="50" t="s">
        <v>211</v>
      </c>
      <c r="O170" s="50" t="s">
        <v>211</v>
      </c>
      <c r="P170" s="143">
        <v>0</v>
      </c>
      <c r="Q170" s="50" t="s">
        <v>978</v>
      </c>
      <c r="R170" s="142"/>
      <c r="S170" s="142"/>
      <c r="T170" s="143">
        <v>0</v>
      </c>
      <c r="U170" s="50" t="s">
        <v>966</v>
      </c>
      <c r="V170" s="50" t="s">
        <v>208</v>
      </c>
      <c r="W170" s="50">
        <v>168</v>
      </c>
    </row>
    <row r="171" spans="1:23" x14ac:dyDescent="0.3">
      <c r="A171" s="50" t="s">
        <v>979</v>
      </c>
      <c r="B171" t="s">
        <v>66</v>
      </c>
      <c r="C171" s="50" t="s">
        <v>317</v>
      </c>
      <c r="D171" s="50" t="s">
        <v>70</v>
      </c>
      <c r="E171" s="50" t="s">
        <v>72</v>
      </c>
      <c r="F171" s="50" t="s">
        <v>73</v>
      </c>
      <c r="G171" t="s">
        <v>75</v>
      </c>
      <c r="H171" s="143">
        <v>60967063.409999996</v>
      </c>
      <c r="I171" s="50" t="s">
        <v>981</v>
      </c>
      <c r="J171" s="50" t="s">
        <v>982</v>
      </c>
      <c r="K171" s="107">
        <v>104803595.02</v>
      </c>
      <c r="L171" s="50" t="s">
        <v>988</v>
      </c>
      <c r="M171" s="142">
        <v>46121</v>
      </c>
      <c r="N171" s="50" t="s">
        <v>989</v>
      </c>
      <c r="O171" s="50" t="s">
        <v>990</v>
      </c>
      <c r="P171" s="143">
        <v>100814288.84999999</v>
      </c>
      <c r="Q171" s="50" t="s">
        <v>991</v>
      </c>
      <c r="R171" s="142">
        <v>46128</v>
      </c>
      <c r="S171" s="142">
        <v>46387</v>
      </c>
      <c r="T171" s="143">
        <v>3989306.17</v>
      </c>
      <c r="U171" s="50"/>
      <c r="V171" s="50" t="s">
        <v>75</v>
      </c>
      <c r="W171" s="50">
        <v>169</v>
      </c>
    </row>
    <row r="172" spans="1:23" x14ac:dyDescent="0.3">
      <c r="A172" s="50" t="s">
        <v>992</v>
      </c>
      <c r="B172" t="s">
        <v>66</v>
      </c>
      <c r="C172" s="50" t="s">
        <v>317</v>
      </c>
      <c r="D172" s="50" t="s">
        <v>70</v>
      </c>
      <c r="E172" s="50" t="s">
        <v>72</v>
      </c>
      <c r="F172" s="50" t="s">
        <v>73</v>
      </c>
      <c r="G172" t="s">
        <v>208</v>
      </c>
      <c r="H172" s="143">
        <v>60967063.409999996</v>
      </c>
      <c r="I172" s="50" t="s">
        <v>981</v>
      </c>
      <c r="J172" s="50" t="s">
        <v>993</v>
      </c>
      <c r="K172" s="107">
        <v>78207670.189999998</v>
      </c>
      <c r="L172" s="50" t="s">
        <v>999</v>
      </c>
      <c r="M172" s="142">
        <v>46112</v>
      </c>
      <c r="N172" s="50" t="s">
        <v>211</v>
      </c>
      <c r="O172" s="50" t="s">
        <v>211</v>
      </c>
      <c r="P172" s="143">
        <v>0</v>
      </c>
      <c r="Q172" s="50" t="s">
        <v>211</v>
      </c>
      <c r="R172" s="142"/>
      <c r="S172" s="142"/>
      <c r="T172" s="143">
        <v>0</v>
      </c>
      <c r="U172" s="50" t="s">
        <v>966</v>
      </c>
      <c r="V172" s="50" t="s">
        <v>208</v>
      </c>
      <c r="W172" s="50">
        <v>170</v>
      </c>
    </row>
    <row r="173" spans="1:23" x14ac:dyDescent="0.3">
      <c r="A173" s="50" t="s">
        <v>1000</v>
      </c>
      <c r="B173" t="s">
        <v>66</v>
      </c>
      <c r="C173" s="50" t="s">
        <v>317</v>
      </c>
      <c r="D173" s="50" t="s">
        <v>70</v>
      </c>
      <c r="E173" s="50" t="s">
        <v>72</v>
      </c>
      <c r="F173" s="50" t="s">
        <v>73</v>
      </c>
      <c r="G173" t="s">
        <v>75</v>
      </c>
      <c r="H173" s="143">
        <v>60967063.409999996</v>
      </c>
      <c r="I173" s="50" t="s">
        <v>1002</v>
      </c>
      <c r="J173" s="50" t="s">
        <v>1003</v>
      </c>
      <c r="K173" s="107">
        <v>78207670.189999998</v>
      </c>
      <c r="L173" s="50" t="s">
        <v>988</v>
      </c>
      <c r="M173" s="142">
        <v>46121</v>
      </c>
      <c r="N173" s="50" t="s">
        <v>1007</v>
      </c>
      <c r="O173" s="50" t="s">
        <v>1008</v>
      </c>
      <c r="P173" s="143">
        <v>77268277.670000002</v>
      </c>
      <c r="Q173" s="50" t="s">
        <v>1009</v>
      </c>
      <c r="R173" s="142">
        <v>46121</v>
      </c>
      <c r="S173" s="142">
        <v>46387</v>
      </c>
      <c r="T173" s="143">
        <v>939392.52</v>
      </c>
      <c r="U173" s="50"/>
      <c r="V173" s="50" t="s">
        <v>75</v>
      </c>
      <c r="W173" s="50">
        <v>171</v>
      </c>
    </row>
    <row r="174" spans="1:23" x14ac:dyDescent="0.3">
      <c r="A174" s="50" t="s">
        <v>1010</v>
      </c>
      <c r="B174" t="s">
        <v>66</v>
      </c>
      <c r="C174" s="50" t="s">
        <v>317</v>
      </c>
      <c r="D174" s="50" t="s">
        <v>70</v>
      </c>
      <c r="E174" s="50" t="s">
        <v>72</v>
      </c>
      <c r="F174" s="50" t="s">
        <v>73</v>
      </c>
      <c r="G174" t="s">
        <v>208</v>
      </c>
      <c r="H174" s="143">
        <v>60967063.409999996</v>
      </c>
      <c r="I174" s="50" t="s">
        <v>1002</v>
      </c>
      <c r="J174" s="50" t="s">
        <v>1011</v>
      </c>
      <c r="K174" s="107">
        <v>104803595.02</v>
      </c>
      <c r="L174" s="50" t="s">
        <v>999</v>
      </c>
      <c r="M174" s="142">
        <v>46112</v>
      </c>
      <c r="N174" s="50" t="s">
        <v>211</v>
      </c>
      <c r="O174" s="50" t="s">
        <v>211</v>
      </c>
      <c r="P174" s="143">
        <v>0</v>
      </c>
      <c r="Q174" s="50" t="s">
        <v>211</v>
      </c>
      <c r="R174" s="142"/>
      <c r="S174" s="142"/>
      <c r="T174" s="143">
        <v>0</v>
      </c>
      <c r="U174" s="50" t="s">
        <v>966</v>
      </c>
      <c r="V174" s="50" t="s">
        <v>208</v>
      </c>
      <c r="W174" s="50">
        <v>172</v>
      </c>
    </row>
    <row r="175" spans="1:23" x14ac:dyDescent="0.3">
      <c r="A175" s="50" t="s">
        <v>1015</v>
      </c>
      <c r="B175" t="s">
        <v>66</v>
      </c>
      <c r="C175" s="50" t="s">
        <v>317</v>
      </c>
      <c r="D175" s="50" t="s">
        <v>70</v>
      </c>
      <c r="E175" s="50" t="s">
        <v>72</v>
      </c>
      <c r="F175" s="50" t="s">
        <v>73</v>
      </c>
      <c r="G175" t="s">
        <v>75</v>
      </c>
      <c r="H175" s="143">
        <v>60967063.409999996</v>
      </c>
      <c r="I175" s="50" t="s">
        <v>654</v>
      </c>
      <c r="J175" s="50" t="s">
        <v>1017</v>
      </c>
      <c r="K175" s="107">
        <v>2674394.8199999998</v>
      </c>
      <c r="L175" s="50" t="s">
        <v>1021</v>
      </c>
      <c r="M175" s="142">
        <v>46121</v>
      </c>
      <c r="N175" s="50" t="s">
        <v>989</v>
      </c>
      <c r="O175" s="50" t="s">
        <v>990</v>
      </c>
      <c r="P175" s="143">
        <v>2220000</v>
      </c>
      <c r="Q175" s="50" t="s">
        <v>1022</v>
      </c>
      <c r="R175" s="142">
        <v>46121</v>
      </c>
      <c r="S175" s="142">
        <v>46387</v>
      </c>
      <c r="T175" s="143">
        <v>454394.82</v>
      </c>
      <c r="U175" s="50"/>
      <c r="V175" s="50" t="s">
        <v>75</v>
      </c>
      <c r="W175" s="50">
        <v>173</v>
      </c>
    </row>
    <row r="176" spans="1:23" hidden="1" x14ac:dyDescent="0.3">
      <c r="A176" s="50" t="s">
        <v>1023</v>
      </c>
      <c r="B176" t="s">
        <v>133</v>
      </c>
      <c r="C176" s="50" t="s">
        <v>317</v>
      </c>
      <c r="D176" s="50" t="s">
        <v>70</v>
      </c>
      <c r="E176" s="50" t="s">
        <v>574</v>
      </c>
      <c r="F176" s="50" t="s">
        <v>73</v>
      </c>
      <c r="G176" t="s">
        <v>133</v>
      </c>
      <c r="H176" s="143">
        <v>129378750</v>
      </c>
      <c r="I176" s="50" t="s">
        <v>1024</v>
      </c>
      <c r="J176" s="50"/>
      <c r="K176" s="107"/>
      <c r="L176" s="50"/>
      <c r="M176" s="142"/>
      <c r="N176" s="50"/>
      <c r="O176" s="50"/>
      <c r="P176" s="143"/>
      <c r="Q176" s="50"/>
      <c r="R176" s="142"/>
      <c r="S176" s="142"/>
      <c r="T176" s="143"/>
      <c r="U176" s="50"/>
      <c r="V176" s="50"/>
      <c r="W176" s="50">
        <v>174</v>
      </c>
    </row>
    <row r="177" spans="1:23" hidden="1" x14ac:dyDescent="0.3">
      <c r="A177" s="50" t="s">
        <v>1025</v>
      </c>
      <c r="B177" t="s">
        <v>115</v>
      </c>
      <c r="C177" s="50" t="s">
        <v>277</v>
      </c>
      <c r="D177" s="50" t="s">
        <v>97</v>
      </c>
      <c r="E177" s="50" t="s">
        <v>747</v>
      </c>
      <c r="F177" s="50" t="s">
        <v>118</v>
      </c>
      <c r="G177" t="s">
        <v>119</v>
      </c>
      <c r="H177" s="143">
        <v>5000</v>
      </c>
      <c r="I177" s="50" t="s">
        <v>1026</v>
      </c>
      <c r="J177" s="50"/>
      <c r="K177" s="107"/>
      <c r="L177" s="50"/>
      <c r="M177" s="142"/>
      <c r="N177" s="50"/>
      <c r="O177" s="50"/>
      <c r="P177" s="143"/>
      <c r="Q177" s="50"/>
      <c r="R177" s="142"/>
      <c r="S177" s="142"/>
      <c r="T177" s="143"/>
      <c r="U177" s="50"/>
      <c r="V177" s="50"/>
      <c r="W177" s="50">
        <v>175</v>
      </c>
    </row>
    <row r="178" spans="1:23" hidden="1" x14ac:dyDescent="0.3">
      <c r="A178" s="50" t="s">
        <v>1027</v>
      </c>
      <c r="B178" t="s">
        <v>133</v>
      </c>
      <c r="C178" s="50" t="s">
        <v>1028</v>
      </c>
      <c r="D178" s="50" t="s">
        <v>97</v>
      </c>
      <c r="E178" s="50" t="s">
        <v>117</v>
      </c>
      <c r="F178" s="50" t="s">
        <v>118</v>
      </c>
      <c r="G178" t="s">
        <v>133</v>
      </c>
      <c r="H178" s="143">
        <v>580000</v>
      </c>
      <c r="I178" s="50" t="s">
        <v>1030</v>
      </c>
      <c r="J178" s="50"/>
      <c r="K178" s="107"/>
      <c r="L178" s="50"/>
      <c r="M178" s="142"/>
      <c r="N178" s="50"/>
      <c r="O178" s="50"/>
      <c r="P178" s="143"/>
      <c r="Q178" s="50"/>
      <c r="R178" s="142"/>
      <c r="S178" s="142"/>
      <c r="T178" s="143"/>
      <c r="U178" s="50"/>
      <c r="V178" s="50"/>
      <c r="W178" s="50">
        <v>176</v>
      </c>
    </row>
    <row r="179" spans="1:23" hidden="1" x14ac:dyDescent="0.3">
      <c r="A179" s="50" t="s">
        <v>1031</v>
      </c>
      <c r="B179" t="s">
        <v>133</v>
      </c>
      <c r="C179" s="50" t="s">
        <v>1028</v>
      </c>
      <c r="D179" s="50" t="s">
        <v>97</v>
      </c>
      <c r="E179" s="50" t="s">
        <v>765</v>
      </c>
      <c r="F179" s="50" t="s">
        <v>118</v>
      </c>
      <c r="G179" t="s">
        <v>133</v>
      </c>
      <c r="H179" s="143">
        <v>580000</v>
      </c>
      <c r="I179" s="50" t="s">
        <v>1030</v>
      </c>
      <c r="J179" s="50"/>
      <c r="K179" s="107"/>
      <c r="L179" s="50"/>
      <c r="M179" s="142"/>
      <c r="N179" s="50"/>
      <c r="O179" s="50"/>
      <c r="P179" s="143"/>
      <c r="Q179" s="50"/>
      <c r="R179" s="142"/>
      <c r="S179" s="142"/>
      <c r="T179" s="143"/>
      <c r="U179" s="50"/>
      <c r="V179" s="50"/>
      <c r="W179" s="50">
        <v>177</v>
      </c>
    </row>
    <row r="180" spans="1:23" hidden="1" x14ac:dyDescent="0.3">
      <c r="A180" s="50" t="s">
        <v>1032</v>
      </c>
      <c r="B180" t="s">
        <v>133</v>
      </c>
      <c r="C180" s="50" t="s">
        <v>1028</v>
      </c>
      <c r="D180" s="50" t="s">
        <v>97</v>
      </c>
      <c r="E180" s="50" t="s">
        <v>765</v>
      </c>
      <c r="F180" s="50" t="s">
        <v>73</v>
      </c>
      <c r="G180" t="s">
        <v>133</v>
      </c>
      <c r="H180" s="143">
        <v>539347.6</v>
      </c>
      <c r="I180" s="50" t="s">
        <v>1033</v>
      </c>
      <c r="J180" s="50"/>
      <c r="K180" s="107"/>
      <c r="L180" s="50"/>
      <c r="M180" s="142"/>
      <c r="N180" s="50"/>
      <c r="O180" s="50"/>
      <c r="P180" s="143"/>
      <c r="Q180" s="50"/>
      <c r="R180" s="142"/>
      <c r="S180" s="142"/>
      <c r="T180" s="143"/>
      <c r="U180" s="50"/>
      <c r="V180" s="50"/>
      <c r="W180" s="50">
        <v>178</v>
      </c>
    </row>
    <row r="181" spans="1:23" hidden="1" x14ac:dyDescent="0.3">
      <c r="A181" s="50" t="s">
        <v>1034</v>
      </c>
      <c r="B181" t="s">
        <v>133</v>
      </c>
      <c r="C181" s="50" t="s">
        <v>1028</v>
      </c>
      <c r="D181" s="50" t="s">
        <v>97</v>
      </c>
      <c r="E181" s="50" t="s">
        <v>117</v>
      </c>
      <c r="F181" s="50" t="s">
        <v>118</v>
      </c>
      <c r="G181" t="s">
        <v>133</v>
      </c>
      <c r="H181" s="143">
        <v>580000</v>
      </c>
      <c r="I181" s="50" t="s">
        <v>1033</v>
      </c>
      <c r="J181" s="50"/>
      <c r="K181" s="107"/>
      <c r="L181" s="50"/>
      <c r="M181" s="142"/>
      <c r="N181" s="50"/>
      <c r="O181" s="50"/>
      <c r="P181" s="143"/>
      <c r="Q181" s="50"/>
      <c r="R181" s="142"/>
      <c r="S181" s="142"/>
      <c r="T181" s="143"/>
      <c r="U181" s="50"/>
      <c r="V181" s="50"/>
      <c r="W181" s="50">
        <v>179</v>
      </c>
    </row>
    <row r="182" spans="1:23" hidden="1" x14ac:dyDescent="0.3">
      <c r="A182" s="50" t="s">
        <v>1035</v>
      </c>
      <c r="B182" t="s">
        <v>66</v>
      </c>
      <c r="C182" s="50" t="s">
        <v>1036</v>
      </c>
      <c r="D182" s="50" t="s">
        <v>136</v>
      </c>
      <c r="E182" s="50" t="s">
        <v>829</v>
      </c>
      <c r="F182" s="50" t="s">
        <v>73</v>
      </c>
      <c r="G182" t="s">
        <v>66</v>
      </c>
      <c r="H182" s="143">
        <v>3430173</v>
      </c>
      <c r="I182" s="50" t="s">
        <v>1039</v>
      </c>
      <c r="J182" s="50"/>
      <c r="K182" s="107"/>
      <c r="L182" s="50"/>
      <c r="M182" s="142"/>
      <c r="N182" s="50"/>
      <c r="O182" s="50"/>
      <c r="P182" s="143"/>
      <c r="Q182" s="50"/>
      <c r="R182" s="142"/>
      <c r="S182" s="142"/>
      <c r="T182" s="143"/>
      <c r="U182" s="50"/>
      <c r="V182" s="50"/>
      <c r="W182" s="50">
        <v>180</v>
      </c>
    </row>
    <row r="183" spans="1:23" hidden="1" x14ac:dyDescent="0.3">
      <c r="A183" s="50" t="s">
        <v>1040</v>
      </c>
      <c r="B183" t="s">
        <v>133</v>
      </c>
      <c r="C183" s="50" t="s">
        <v>277</v>
      </c>
      <c r="D183" s="50" t="s">
        <v>70</v>
      </c>
      <c r="E183" s="50" t="s">
        <v>579</v>
      </c>
      <c r="F183" s="50" t="s">
        <v>118</v>
      </c>
      <c r="G183" t="s">
        <v>133</v>
      </c>
      <c r="H183" s="143">
        <v>545320</v>
      </c>
      <c r="I183" s="50" t="s">
        <v>1042</v>
      </c>
      <c r="J183" s="50"/>
      <c r="K183" s="107"/>
      <c r="L183" s="50"/>
      <c r="M183" s="142"/>
      <c r="N183" s="50"/>
      <c r="O183" s="50"/>
      <c r="P183" s="143"/>
      <c r="Q183" s="50"/>
      <c r="R183" s="142"/>
      <c r="S183" s="142"/>
      <c r="T183" s="143"/>
      <c r="U183" s="50"/>
      <c r="V183" s="50"/>
      <c r="W183" s="50">
        <v>181</v>
      </c>
    </row>
    <row r="184" spans="1:23" hidden="1" x14ac:dyDescent="0.3">
      <c r="A184" s="50" t="s">
        <v>1043</v>
      </c>
      <c r="B184" t="s">
        <v>133</v>
      </c>
      <c r="C184" s="50" t="s">
        <v>798</v>
      </c>
      <c r="D184" s="50" t="s">
        <v>174</v>
      </c>
      <c r="E184" s="50" t="s">
        <v>1046</v>
      </c>
      <c r="F184" s="50" t="s">
        <v>170</v>
      </c>
      <c r="G184" t="s">
        <v>133</v>
      </c>
      <c r="H184" s="143">
        <v>1740000</v>
      </c>
      <c r="I184" s="50" t="s">
        <v>1047</v>
      </c>
      <c r="J184" s="50"/>
      <c r="K184" s="107"/>
      <c r="L184" s="50"/>
      <c r="M184" s="142"/>
      <c r="N184" s="50"/>
      <c r="O184" s="50"/>
      <c r="P184" s="143"/>
      <c r="Q184" s="50"/>
      <c r="R184" s="142"/>
      <c r="S184" s="142"/>
      <c r="T184" s="143"/>
      <c r="U184" s="50"/>
      <c r="V184" s="50"/>
      <c r="W184" s="50">
        <v>182</v>
      </c>
    </row>
    <row r="185" spans="1:23" hidden="1" x14ac:dyDescent="0.3">
      <c r="A185" s="50" t="s">
        <v>1048</v>
      </c>
      <c r="B185" t="s">
        <v>133</v>
      </c>
      <c r="C185" s="50" t="s">
        <v>134</v>
      </c>
      <c r="D185" s="50" t="s">
        <v>70</v>
      </c>
      <c r="E185" s="50" t="s">
        <v>574</v>
      </c>
      <c r="F185" s="50"/>
      <c r="G185" t="s">
        <v>133</v>
      </c>
      <c r="H185" s="143">
        <v>0</v>
      </c>
      <c r="I185" s="50" t="s">
        <v>1049</v>
      </c>
      <c r="J185" s="50"/>
      <c r="K185" s="107"/>
      <c r="L185" s="50"/>
      <c r="M185" s="142"/>
      <c r="N185" s="50"/>
      <c r="O185" s="50"/>
      <c r="P185" s="143"/>
      <c r="Q185" s="50"/>
      <c r="R185" s="142"/>
      <c r="S185" s="142"/>
      <c r="T185" s="143"/>
      <c r="U185" s="50"/>
      <c r="V185" s="50"/>
      <c r="W185" s="50">
        <v>183</v>
      </c>
    </row>
    <row r="186" spans="1:23" hidden="1" x14ac:dyDescent="0.3">
      <c r="A186" s="50" t="s">
        <v>1050</v>
      </c>
      <c r="B186" t="s">
        <v>66</v>
      </c>
      <c r="C186" s="50" t="s">
        <v>332</v>
      </c>
      <c r="D186" s="50" t="s">
        <v>70</v>
      </c>
      <c r="E186" s="50" t="s">
        <v>603</v>
      </c>
      <c r="F186" s="50" t="s">
        <v>118</v>
      </c>
      <c r="G186" t="s">
        <v>66</v>
      </c>
      <c r="H186" s="143">
        <v>140000</v>
      </c>
      <c r="I186" s="50" t="s">
        <v>1052</v>
      </c>
      <c r="J186" s="50"/>
      <c r="K186" s="107"/>
      <c r="L186" s="50"/>
      <c r="M186" s="142"/>
      <c r="N186" s="50"/>
      <c r="O186" s="50"/>
      <c r="P186" s="143"/>
      <c r="Q186" s="50"/>
      <c r="R186" s="142"/>
      <c r="S186" s="142"/>
      <c r="T186" s="143"/>
      <c r="U186" s="50"/>
      <c r="V186" s="50"/>
      <c r="W186" s="50">
        <v>184</v>
      </c>
    </row>
    <row r="187" spans="1:23" hidden="1" x14ac:dyDescent="0.3">
      <c r="A187" s="50" t="s">
        <v>1053</v>
      </c>
      <c r="B187" t="s">
        <v>115</v>
      </c>
      <c r="C187" s="50" t="s">
        <v>317</v>
      </c>
      <c r="D187" s="50" t="s">
        <v>97</v>
      </c>
      <c r="E187" s="50" t="s">
        <v>747</v>
      </c>
      <c r="F187" s="50" t="s">
        <v>170</v>
      </c>
      <c r="G187" t="s">
        <v>119</v>
      </c>
      <c r="H187" s="143">
        <v>644344</v>
      </c>
      <c r="I187" s="50" t="s">
        <v>1054</v>
      </c>
      <c r="J187" s="50"/>
      <c r="K187" s="107"/>
      <c r="L187" s="50"/>
      <c r="M187" s="142"/>
      <c r="N187" s="50"/>
      <c r="O187" s="50"/>
      <c r="P187" s="143"/>
      <c r="Q187" s="50"/>
      <c r="R187" s="142"/>
      <c r="S187" s="142"/>
      <c r="T187" s="143"/>
      <c r="U187" s="50"/>
      <c r="V187" s="50"/>
      <c r="W187" s="50">
        <v>185</v>
      </c>
    </row>
    <row r="188" spans="1:23" hidden="1" x14ac:dyDescent="0.3">
      <c r="A188" s="50" t="s">
        <v>1055</v>
      </c>
      <c r="B188" t="s">
        <v>133</v>
      </c>
      <c r="C188" s="50" t="s">
        <v>317</v>
      </c>
      <c r="D188" s="50" t="s">
        <v>97</v>
      </c>
      <c r="E188" s="50" t="s">
        <v>1056</v>
      </c>
      <c r="F188" s="50" t="s">
        <v>170</v>
      </c>
      <c r="G188" t="s">
        <v>133</v>
      </c>
      <c r="H188" s="143">
        <v>749499</v>
      </c>
      <c r="I188" s="50" t="s">
        <v>1057</v>
      </c>
      <c r="J188" s="50"/>
      <c r="K188" s="107"/>
      <c r="L188" s="50"/>
      <c r="M188" s="142"/>
      <c r="N188" s="50"/>
      <c r="O188" s="50"/>
      <c r="P188" s="143"/>
      <c r="Q188" s="50"/>
      <c r="R188" s="142"/>
      <c r="S188" s="142"/>
      <c r="T188" s="143"/>
      <c r="U188" s="50"/>
      <c r="V188" s="50"/>
      <c r="W188" s="50">
        <v>186</v>
      </c>
    </row>
    <row r="189" spans="1:23" hidden="1" x14ac:dyDescent="0.3">
      <c r="A189" s="50" t="s">
        <v>1058</v>
      </c>
      <c r="B189" t="s">
        <v>66</v>
      </c>
      <c r="C189" s="50" t="s">
        <v>262</v>
      </c>
      <c r="D189" s="50" t="s">
        <v>97</v>
      </c>
      <c r="E189" s="50" t="s">
        <v>596</v>
      </c>
      <c r="F189" s="50" t="s">
        <v>118</v>
      </c>
      <c r="G189" t="s">
        <v>66</v>
      </c>
      <c r="H189" s="143">
        <v>200000</v>
      </c>
      <c r="I189" s="50" t="s">
        <v>1060</v>
      </c>
      <c r="J189" s="50"/>
      <c r="K189" s="107"/>
      <c r="L189" s="50"/>
      <c r="M189" s="142"/>
      <c r="N189" s="50"/>
      <c r="O189" s="50"/>
      <c r="P189" s="143"/>
      <c r="Q189" s="50"/>
      <c r="R189" s="142"/>
      <c r="S189" s="142"/>
      <c r="T189" s="143"/>
      <c r="U189" s="50"/>
      <c r="V189" s="50"/>
      <c r="W189" s="50">
        <v>187</v>
      </c>
    </row>
    <row r="190" spans="1:23" hidden="1" x14ac:dyDescent="0.3">
      <c r="A190" s="50" t="s">
        <v>1061</v>
      </c>
      <c r="B190" t="s">
        <v>66</v>
      </c>
      <c r="C190" s="50" t="s">
        <v>277</v>
      </c>
      <c r="D190" s="50" t="s">
        <v>70</v>
      </c>
      <c r="E190" s="50" t="s">
        <v>1063</v>
      </c>
      <c r="F190" s="50" t="s">
        <v>118</v>
      </c>
      <c r="G190" t="s">
        <v>66</v>
      </c>
      <c r="H190" s="143">
        <v>580000</v>
      </c>
      <c r="I190" s="50" t="s">
        <v>1065</v>
      </c>
      <c r="J190" s="50"/>
      <c r="K190" s="107"/>
      <c r="L190" s="50"/>
      <c r="M190" s="142"/>
      <c r="N190" s="50"/>
      <c r="O190" s="50"/>
      <c r="P190" s="143"/>
      <c r="Q190" s="50"/>
      <c r="R190" s="142"/>
      <c r="S190" s="142"/>
      <c r="T190" s="143"/>
      <c r="U190" s="50"/>
      <c r="V190" s="50"/>
      <c r="W190" s="50">
        <v>188</v>
      </c>
    </row>
    <row r="191" spans="1:23" hidden="1" x14ac:dyDescent="0.3">
      <c r="A191" s="50" t="s">
        <v>1066</v>
      </c>
      <c r="B191" t="s">
        <v>66</v>
      </c>
      <c r="C191" s="50" t="s">
        <v>262</v>
      </c>
      <c r="D191" s="50" t="s">
        <v>97</v>
      </c>
      <c r="E191" s="50" t="s">
        <v>742</v>
      </c>
      <c r="F191" s="50" t="s">
        <v>118</v>
      </c>
      <c r="G191" t="s">
        <v>66</v>
      </c>
      <c r="H191" s="143">
        <v>575169</v>
      </c>
      <c r="I191" s="50" t="s">
        <v>1068</v>
      </c>
      <c r="J191" s="50"/>
      <c r="K191" s="107"/>
      <c r="L191" s="50"/>
      <c r="M191" s="142"/>
      <c r="N191" s="50"/>
      <c r="O191" s="50"/>
      <c r="P191" s="143"/>
      <c r="Q191" s="50"/>
      <c r="R191" s="142"/>
      <c r="S191" s="142"/>
      <c r="T191" s="143"/>
      <c r="U191" s="50"/>
      <c r="V191" s="50"/>
      <c r="W191" s="50">
        <v>189</v>
      </c>
    </row>
    <row r="192" spans="1:23" x14ac:dyDescent="0.3">
      <c r="A192" s="50" t="s">
        <v>1069</v>
      </c>
      <c r="B192" t="s">
        <v>66</v>
      </c>
      <c r="C192" s="50" t="s">
        <v>317</v>
      </c>
      <c r="D192" s="50" t="s">
        <v>70</v>
      </c>
      <c r="E192" s="50" t="s">
        <v>574</v>
      </c>
      <c r="F192" s="50" t="s">
        <v>73</v>
      </c>
      <c r="G192" t="s">
        <v>75</v>
      </c>
      <c r="H192" s="143">
        <v>129378750</v>
      </c>
      <c r="I192" s="50" t="s">
        <v>1024</v>
      </c>
      <c r="J192" s="50" t="s">
        <v>1070</v>
      </c>
      <c r="K192" s="107">
        <v>129378750</v>
      </c>
      <c r="L192" s="50" t="s">
        <v>1076</v>
      </c>
      <c r="M192" s="142">
        <v>46111</v>
      </c>
      <c r="N192" s="50" t="s">
        <v>1077</v>
      </c>
      <c r="O192" s="50" t="s">
        <v>1078</v>
      </c>
      <c r="P192" s="143">
        <v>114052500</v>
      </c>
      <c r="Q192" s="50" t="s">
        <v>1079</v>
      </c>
      <c r="R192" s="142">
        <v>46111</v>
      </c>
      <c r="S192" s="142">
        <v>46387</v>
      </c>
      <c r="T192" s="143">
        <v>8609625</v>
      </c>
      <c r="U192" s="50"/>
      <c r="V192" s="50" t="s">
        <v>75</v>
      </c>
      <c r="W192" s="50">
        <v>190</v>
      </c>
    </row>
    <row r="193" spans="1:23" hidden="1" x14ac:dyDescent="0.3">
      <c r="A193" s="50" t="s">
        <v>1080</v>
      </c>
      <c r="B193" t="s">
        <v>66</v>
      </c>
      <c r="C193" s="50" t="s">
        <v>262</v>
      </c>
      <c r="D193" s="50" t="s">
        <v>97</v>
      </c>
      <c r="E193" s="50" t="s">
        <v>1081</v>
      </c>
      <c r="F193" s="50" t="s">
        <v>118</v>
      </c>
      <c r="G193" t="s">
        <v>66</v>
      </c>
      <c r="H193" s="143">
        <v>75000</v>
      </c>
      <c r="I193" s="50" t="s">
        <v>1083</v>
      </c>
      <c r="J193" s="50"/>
      <c r="K193" s="107"/>
      <c r="L193" s="50"/>
      <c r="M193" s="142"/>
      <c r="N193" s="50"/>
      <c r="O193" s="50"/>
      <c r="P193" s="143"/>
      <c r="Q193" s="50"/>
      <c r="R193" s="142"/>
      <c r="S193" s="142"/>
      <c r="T193" s="143"/>
      <c r="U193" s="50"/>
      <c r="V193" s="50"/>
      <c r="W193" s="50">
        <v>191</v>
      </c>
    </row>
    <row r="194" spans="1:23" hidden="1" x14ac:dyDescent="0.3">
      <c r="A194" s="50" t="s">
        <v>1084</v>
      </c>
      <c r="B194" t="s">
        <v>66</v>
      </c>
      <c r="C194" s="50" t="s">
        <v>317</v>
      </c>
      <c r="D194" s="50" t="s">
        <v>136</v>
      </c>
      <c r="E194" s="50" t="s">
        <v>1086</v>
      </c>
      <c r="F194" s="50" t="s">
        <v>118</v>
      </c>
      <c r="G194" t="s">
        <v>66</v>
      </c>
      <c r="H194" s="143">
        <v>45200</v>
      </c>
      <c r="I194" s="50" t="s">
        <v>1088</v>
      </c>
      <c r="J194" s="50"/>
      <c r="K194" s="107"/>
      <c r="L194" s="50"/>
      <c r="M194" s="142"/>
      <c r="N194" s="50"/>
      <c r="O194" s="50"/>
      <c r="P194" s="143"/>
      <c r="Q194" s="50"/>
      <c r="R194" s="142"/>
      <c r="S194" s="142"/>
      <c r="T194" s="143"/>
      <c r="U194" s="50"/>
      <c r="V194" s="50"/>
      <c r="W194" s="50">
        <v>192</v>
      </c>
    </row>
    <row r="195" spans="1:23" hidden="1" x14ac:dyDescent="0.3">
      <c r="A195" s="50" t="s">
        <v>1089</v>
      </c>
      <c r="B195" t="s">
        <v>115</v>
      </c>
      <c r="C195" s="50" t="s">
        <v>317</v>
      </c>
      <c r="D195" s="50" t="s">
        <v>97</v>
      </c>
      <c r="E195" s="50" t="s">
        <v>596</v>
      </c>
      <c r="F195" s="50" t="s">
        <v>170</v>
      </c>
      <c r="G195" t="s">
        <v>119</v>
      </c>
      <c r="H195" s="143">
        <v>1670038</v>
      </c>
      <c r="I195" s="50" t="s">
        <v>1090</v>
      </c>
      <c r="J195" s="50"/>
      <c r="K195" s="107"/>
      <c r="L195" s="50"/>
      <c r="M195" s="142"/>
      <c r="N195" s="50"/>
      <c r="O195" s="50"/>
      <c r="P195" s="143"/>
      <c r="Q195" s="50"/>
      <c r="R195" s="142"/>
      <c r="S195" s="142"/>
      <c r="T195" s="143"/>
      <c r="U195" s="50"/>
      <c r="V195" s="50"/>
      <c r="W195" s="50">
        <v>193</v>
      </c>
    </row>
    <row r="196" spans="1:23" x14ac:dyDescent="0.3">
      <c r="A196" s="50" t="s">
        <v>1091</v>
      </c>
      <c r="B196" t="s">
        <v>66</v>
      </c>
      <c r="C196" s="50" t="s">
        <v>317</v>
      </c>
      <c r="D196" s="50" t="s">
        <v>70</v>
      </c>
      <c r="E196" s="50" t="s">
        <v>574</v>
      </c>
      <c r="F196" s="50" t="s">
        <v>73</v>
      </c>
      <c r="G196" t="s">
        <v>208</v>
      </c>
      <c r="H196" s="143">
        <v>554037090</v>
      </c>
      <c r="I196" s="50" t="s">
        <v>1093</v>
      </c>
      <c r="J196" s="50" t="s">
        <v>1094</v>
      </c>
      <c r="K196" s="107">
        <v>554037090</v>
      </c>
      <c r="L196" s="50" t="s">
        <v>1099</v>
      </c>
      <c r="M196" s="142">
        <v>46112</v>
      </c>
      <c r="N196" s="50" t="s">
        <v>1100</v>
      </c>
      <c r="O196" s="50" t="s">
        <v>211</v>
      </c>
      <c r="P196" s="143">
        <v>0</v>
      </c>
      <c r="Q196" s="50" t="s">
        <v>211</v>
      </c>
      <c r="R196" s="142"/>
      <c r="S196" s="142"/>
      <c r="T196" s="143">
        <v>0</v>
      </c>
      <c r="U196" s="50" t="s">
        <v>1101</v>
      </c>
      <c r="V196" s="50" t="s">
        <v>208</v>
      </c>
      <c r="W196" s="50">
        <v>194</v>
      </c>
    </row>
    <row r="197" spans="1:23" hidden="1" x14ac:dyDescent="0.3">
      <c r="A197" s="50" t="s">
        <v>1102</v>
      </c>
      <c r="B197" t="s">
        <v>66</v>
      </c>
      <c r="C197" s="50" t="s">
        <v>760</v>
      </c>
      <c r="D197" s="50" t="s">
        <v>70</v>
      </c>
      <c r="E197" s="50" t="s">
        <v>1103</v>
      </c>
      <c r="F197" s="50" t="s">
        <v>118</v>
      </c>
      <c r="G197" t="s">
        <v>66</v>
      </c>
      <c r="H197" s="143">
        <v>27285</v>
      </c>
      <c r="I197" s="50" t="s">
        <v>1105</v>
      </c>
      <c r="J197" s="50"/>
      <c r="K197" s="107"/>
      <c r="L197" s="50"/>
      <c r="M197" s="142"/>
      <c r="N197" s="50"/>
      <c r="O197" s="50"/>
      <c r="P197" s="143"/>
      <c r="Q197" s="50"/>
      <c r="R197" s="142"/>
      <c r="S197" s="142"/>
      <c r="T197" s="143"/>
      <c r="U197" s="50"/>
      <c r="V197" s="50"/>
      <c r="W197" s="50">
        <v>195</v>
      </c>
    </row>
    <row r="198" spans="1:23" hidden="1" x14ac:dyDescent="0.3">
      <c r="A198" s="50" t="s">
        <v>1106</v>
      </c>
      <c r="B198" t="s">
        <v>66</v>
      </c>
      <c r="C198" s="50" t="s">
        <v>317</v>
      </c>
      <c r="D198" s="50" t="s">
        <v>97</v>
      </c>
      <c r="E198" s="50" t="s">
        <v>643</v>
      </c>
      <c r="F198" s="50" t="s">
        <v>118</v>
      </c>
      <c r="G198" t="s">
        <v>66</v>
      </c>
      <c r="H198" s="143">
        <v>60000</v>
      </c>
      <c r="I198" s="50" t="s">
        <v>1108</v>
      </c>
      <c r="J198" s="50"/>
      <c r="K198" s="107"/>
      <c r="L198" s="50"/>
      <c r="M198" s="142"/>
      <c r="N198" s="50"/>
      <c r="O198" s="50"/>
      <c r="P198" s="143"/>
      <c r="Q198" s="50"/>
      <c r="R198" s="142"/>
      <c r="S198" s="142"/>
      <c r="T198" s="143"/>
      <c r="U198" s="50"/>
      <c r="V198" s="50"/>
      <c r="W198" s="50">
        <v>196</v>
      </c>
    </row>
    <row r="199" spans="1:23" hidden="1" x14ac:dyDescent="0.3">
      <c r="A199" s="50" t="s">
        <v>1109</v>
      </c>
      <c r="B199" t="s">
        <v>133</v>
      </c>
      <c r="C199" s="50" t="s">
        <v>277</v>
      </c>
      <c r="D199" s="50" t="s">
        <v>97</v>
      </c>
      <c r="E199" s="50" t="s">
        <v>698</v>
      </c>
      <c r="F199" s="50" t="s">
        <v>118</v>
      </c>
      <c r="G199" t="s">
        <v>133</v>
      </c>
      <c r="H199" s="143">
        <v>100000</v>
      </c>
      <c r="I199" s="50" t="s">
        <v>1110</v>
      </c>
      <c r="J199" s="50"/>
      <c r="K199" s="107"/>
      <c r="L199" s="50"/>
      <c r="M199" s="142"/>
      <c r="N199" s="50"/>
      <c r="O199" s="50"/>
      <c r="P199" s="143"/>
      <c r="Q199" s="50"/>
      <c r="R199" s="142"/>
      <c r="S199" s="142"/>
      <c r="T199" s="143"/>
      <c r="U199" s="50"/>
      <c r="V199" s="50"/>
      <c r="W199" s="50">
        <v>197</v>
      </c>
    </row>
    <row r="200" spans="1:23" hidden="1" x14ac:dyDescent="0.3">
      <c r="A200" s="50" t="s">
        <v>1111</v>
      </c>
      <c r="B200" t="s">
        <v>66</v>
      </c>
      <c r="C200" s="50" t="s">
        <v>798</v>
      </c>
      <c r="D200" s="50" t="s">
        <v>70</v>
      </c>
      <c r="E200" s="50" t="s">
        <v>1112</v>
      </c>
      <c r="F200" s="50" t="s">
        <v>73</v>
      </c>
      <c r="G200" t="s">
        <v>66</v>
      </c>
      <c r="H200" s="143">
        <v>6800000</v>
      </c>
      <c r="I200" s="50" t="s">
        <v>1114</v>
      </c>
      <c r="J200" s="50"/>
      <c r="K200" s="107"/>
      <c r="L200" s="50"/>
      <c r="M200" s="142"/>
      <c r="N200" s="50"/>
      <c r="O200" s="50"/>
      <c r="P200" s="143"/>
      <c r="Q200" s="50"/>
      <c r="R200" s="142"/>
      <c r="S200" s="142"/>
      <c r="T200" s="143"/>
      <c r="U200" s="50"/>
      <c r="V200" s="50"/>
      <c r="W200" s="50">
        <v>198</v>
      </c>
    </row>
    <row r="201" spans="1:23" hidden="1" x14ac:dyDescent="0.3">
      <c r="A201" s="50" t="s">
        <v>1115</v>
      </c>
      <c r="B201" t="s">
        <v>66</v>
      </c>
      <c r="C201" s="50" t="s">
        <v>332</v>
      </c>
      <c r="D201" s="50" t="s">
        <v>97</v>
      </c>
      <c r="E201" s="50" t="s">
        <v>251</v>
      </c>
      <c r="F201" s="50" t="s">
        <v>118</v>
      </c>
      <c r="G201" t="s">
        <v>66</v>
      </c>
      <c r="H201" s="143">
        <v>580000</v>
      </c>
      <c r="I201" s="50" t="s">
        <v>1117</v>
      </c>
      <c r="J201" s="50"/>
      <c r="K201" s="107"/>
      <c r="L201" s="50"/>
      <c r="M201" s="142"/>
      <c r="N201" s="50"/>
      <c r="O201" s="50"/>
      <c r="P201" s="143"/>
      <c r="Q201" s="50"/>
      <c r="R201" s="142"/>
      <c r="S201" s="142"/>
      <c r="T201" s="143"/>
      <c r="U201" s="50"/>
      <c r="V201" s="50"/>
      <c r="W201" s="50">
        <v>199</v>
      </c>
    </row>
    <row r="202" spans="1:23" hidden="1" x14ac:dyDescent="0.3">
      <c r="A202" s="50" t="s">
        <v>1118</v>
      </c>
      <c r="B202" t="s">
        <v>66</v>
      </c>
      <c r="C202" s="50" t="s">
        <v>760</v>
      </c>
      <c r="D202" s="50" t="s">
        <v>97</v>
      </c>
      <c r="E202" s="50" t="s">
        <v>698</v>
      </c>
      <c r="F202" s="50" t="s">
        <v>118</v>
      </c>
      <c r="G202" t="s">
        <v>66</v>
      </c>
      <c r="H202" s="143">
        <v>17250</v>
      </c>
      <c r="I202" s="50" t="s">
        <v>1120</v>
      </c>
      <c r="J202" s="50"/>
      <c r="K202" s="107"/>
      <c r="L202" s="50"/>
      <c r="M202" s="142"/>
      <c r="N202" s="50"/>
      <c r="O202" s="50"/>
      <c r="P202" s="143"/>
      <c r="Q202" s="50"/>
      <c r="R202" s="142"/>
      <c r="S202" s="142"/>
      <c r="T202" s="143"/>
      <c r="U202" s="50"/>
      <c r="V202" s="50"/>
      <c r="W202" s="50">
        <v>200</v>
      </c>
    </row>
    <row r="203" spans="1:23" hidden="1" x14ac:dyDescent="0.3">
      <c r="A203" s="50" t="s">
        <v>1121</v>
      </c>
      <c r="B203" t="s">
        <v>66</v>
      </c>
      <c r="C203" s="50" t="s">
        <v>760</v>
      </c>
      <c r="D203" s="50" t="s">
        <v>97</v>
      </c>
      <c r="E203" s="50" t="s">
        <v>546</v>
      </c>
      <c r="F203" s="50" t="s">
        <v>170</v>
      </c>
      <c r="G203" t="s">
        <v>66</v>
      </c>
      <c r="H203" s="143">
        <v>1020000</v>
      </c>
      <c r="I203" s="50" t="s">
        <v>1124</v>
      </c>
      <c r="J203" s="50"/>
      <c r="K203" s="107"/>
      <c r="L203" s="50"/>
      <c r="M203" s="142"/>
      <c r="N203" s="50"/>
      <c r="O203" s="50"/>
      <c r="P203" s="143"/>
      <c r="Q203" s="50"/>
      <c r="R203" s="142"/>
      <c r="S203" s="142"/>
      <c r="T203" s="143"/>
      <c r="U203" s="50"/>
      <c r="V203" s="50"/>
      <c r="W203" s="50">
        <v>201</v>
      </c>
    </row>
    <row r="204" spans="1:23" hidden="1" x14ac:dyDescent="0.3">
      <c r="A204" s="50" t="s">
        <v>1125</v>
      </c>
      <c r="B204" t="s">
        <v>66</v>
      </c>
      <c r="C204" s="50" t="s">
        <v>277</v>
      </c>
      <c r="D204" s="50" t="s">
        <v>136</v>
      </c>
      <c r="E204" s="50" t="s">
        <v>647</v>
      </c>
      <c r="F204" s="50" t="s">
        <v>118</v>
      </c>
      <c r="G204" t="s">
        <v>66</v>
      </c>
      <c r="H204" s="143">
        <v>232023</v>
      </c>
      <c r="I204" s="50" t="s">
        <v>1127</v>
      </c>
      <c r="J204" s="50"/>
      <c r="K204" s="107"/>
      <c r="L204" s="50"/>
      <c r="M204" s="142"/>
      <c r="N204" s="50"/>
      <c r="O204" s="50"/>
      <c r="P204" s="143"/>
      <c r="Q204" s="50"/>
      <c r="R204" s="142"/>
      <c r="S204" s="142"/>
      <c r="T204" s="143"/>
      <c r="U204" s="50"/>
      <c r="V204" s="50"/>
      <c r="W204" s="50">
        <v>202</v>
      </c>
    </row>
    <row r="205" spans="1:23" hidden="1" x14ac:dyDescent="0.3">
      <c r="A205" s="50" t="s">
        <v>1128</v>
      </c>
      <c r="B205" t="s">
        <v>115</v>
      </c>
      <c r="C205" s="50" t="s">
        <v>587</v>
      </c>
      <c r="D205" s="50" t="s">
        <v>97</v>
      </c>
      <c r="E205" s="50" t="s">
        <v>310</v>
      </c>
      <c r="F205" s="50" t="s">
        <v>118</v>
      </c>
      <c r="G205" t="s">
        <v>119</v>
      </c>
      <c r="H205" s="143">
        <v>575000</v>
      </c>
      <c r="I205" s="50" t="s">
        <v>1129</v>
      </c>
      <c r="J205" s="50"/>
      <c r="K205" s="107"/>
      <c r="L205" s="50"/>
      <c r="M205" s="142"/>
      <c r="N205" s="50"/>
      <c r="O205" s="50"/>
      <c r="P205" s="143"/>
      <c r="Q205" s="50"/>
      <c r="R205" s="142"/>
      <c r="S205" s="142"/>
      <c r="T205" s="143"/>
      <c r="U205" s="50"/>
      <c r="V205" s="50"/>
      <c r="W205" s="50">
        <v>203</v>
      </c>
    </row>
    <row r="206" spans="1:23" x14ac:dyDescent="0.3">
      <c r="A206" s="50" t="s">
        <v>1130</v>
      </c>
      <c r="B206" t="s">
        <v>66</v>
      </c>
      <c r="C206" s="50" t="s">
        <v>346</v>
      </c>
      <c r="D206" s="50" t="s">
        <v>70</v>
      </c>
      <c r="E206" s="50" t="s">
        <v>143</v>
      </c>
      <c r="F206" s="50" t="s">
        <v>73</v>
      </c>
      <c r="G206" t="s">
        <v>75</v>
      </c>
      <c r="H206" s="143">
        <v>4000000</v>
      </c>
      <c r="I206" s="50" t="s">
        <v>1132</v>
      </c>
      <c r="J206" s="50" t="s">
        <v>1133</v>
      </c>
      <c r="K206" s="107">
        <v>4000000</v>
      </c>
      <c r="L206" s="50" t="s">
        <v>1137</v>
      </c>
      <c r="M206" s="142">
        <v>46150</v>
      </c>
      <c r="N206" s="50" t="s">
        <v>1138</v>
      </c>
      <c r="O206" s="50" t="s">
        <v>1139</v>
      </c>
      <c r="P206" s="143">
        <v>3958500</v>
      </c>
      <c r="Q206" s="50" t="s">
        <v>1140</v>
      </c>
      <c r="R206" s="142">
        <v>46157</v>
      </c>
      <c r="S206" s="142">
        <v>46171</v>
      </c>
      <c r="T206" s="143">
        <v>0</v>
      </c>
      <c r="U206" s="50"/>
      <c r="V206" s="50" t="s">
        <v>75</v>
      </c>
      <c r="W206" s="50">
        <v>204</v>
      </c>
    </row>
    <row r="207" spans="1:23" x14ac:dyDescent="0.3">
      <c r="A207" s="50" t="s">
        <v>1141</v>
      </c>
      <c r="B207" t="s">
        <v>66</v>
      </c>
      <c r="C207" s="50" t="s">
        <v>346</v>
      </c>
      <c r="D207" s="50" t="s">
        <v>174</v>
      </c>
      <c r="E207" s="50" t="s">
        <v>834</v>
      </c>
      <c r="F207" s="50" t="s">
        <v>73</v>
      </c>
      <c r="G207" t="s">
        <v>75</v>
      </c>
      <c r="H207" s="143">
        <v>590100862</v>
      </c>
      <c r="I207" s="50" t="s">
        <v>909</v>
      </c>
      <c r="J207" s="50" t="s">
        <v>1142</v>
      </c>
      <c r="K207" s="107">
        <v>522665824.72000003</v>
      </c>
      <c r="L207" s="50" t="s">
        <v>914</v>
      </c>
      <c r="M207" s="142">
        <v>46128</v>
      </c>
      <c r="N207" s="50" t="s">
        <v>915</v>
      </c>
      <c r="O207" s="50" t="s">
        <v>916</v>
      </c>
      <c r="P207" s="143">
        <v>522543356.68000001</v>
      </c>
      <c r="Q207" s="50" t="s">
        <v>1144</v>
      </c>
      <c r="R207" s="142">
        <v>46129</v>
      </c>
      <c r="S207" s="142">
        <v>46216</v>
      </c>
      <c r="T207" s="143">
        <v>0</v>
      </c>
      <c r="U207" s="50"/>
      <c r="V207" s="50" t="s">
        <v>75</v>
      </c>
      <c r="W207" s="50">
        <v>205</v>
      </c>
    </row>
    <row r="208" spans="1:23" hidden="1" x14ac:dyDescent="0.3">
      <c r="A208" s="50" t="s">
        <v>1145</v>
      </c>
      <c r="B208" t="s">
        <v>66</v>
      </c>
      <c r="C208" s="50" t="s">
        <v>214</v>
      </c>
      <c r="D208" s="50" t="s">
        <v>136</v>
      </c>
      <c r="E208" s="50" t="s">
        <v>647</v>
      </c>
      <c r="F208" s="50" t="s">
        <v>73</v>
      </c>
      <c r="G208" t="s">
        <v>66</v>
      </c>
      <c r="H208" s="143">
        <v>12500000</v>
      </c>
      <c r="I208" s="50" t="s">
        <v>1147</v>
      </c>
      <c r="J208" s="50"/>
      <c r="K208" s="107"/>
      <c r="L208" s="50"/>
      <c r="M208" s="142"/>
      <c r="N208" s="50"/>
      <c r="O208" s="50"/>
      <c r="P208" s="143"/>
      <c r="Q208" s="50"/>
      <c r="R208" s="142"/>
      <c r="S208" s="142"/>
      <c r="T208" s="143"/>
      <c r="U208" s="50"/>
      <c r="V208" s="50"/>
      <c r="W208" s="50">
        <v>206</v>
      </c>
    </row>
    <row r="209" spans="1:23" x14ac:dyDescent="0.3">
      <c r="A209" s="50" t="s">
        <v>1148</v>
      </c>
      <c r="B209" t="s">
        <v>66</v>
      </c>
      <c r="C209" s="50" t="s">
        <v>277</v>
      </c>
      <c r="D209" s="50" t="s">
        <v>70</v>
      </c>
      <c r="E209" s="50" t="s">
        <v>471</v>
      </c>
      <c r="F209" s="50" t="s">
        <v>73</v>
      </c>
      <c r="G209" t="s">
        <v>75</v>
      </c>
      <c r="H209" s="143">
        <v>128449920.90000001</v>
      </c>
      <c r="I209" s="50" t="s">
        <v>472</v>
      </c>
      <c r="J209" s="50" t="s">
        <v>1150</v>
      </c>
      <c r="K209" s="107">
        <v>136005798.59999999</v>
      </c>
      <c r="L209" s="50" t="s">
        <v>1154</v>
      </c>
      <c r="M209" s="142">
        <v>46142</v>
      </c>
      <c r="N209" s="50" t="s">
        <v>1156</v>
      </c>
      <c r="O209" s="50" t="s">
        <v>1157</v>
      </c>
      <c r="P209" s="143">
        <v>119602032</v>
      </c>
      <c r="Q209" s="50" t="s">
        <v>1158</v>
      </c>
      <c r="R209" s="142">
        <v>46143</v>
      </c>
      <c r="S209" s="142">
        <v>47118</v>
      </c>
      <c r="T209" s="143">
        <v>8209751.5499999998</v>
      </c>
      <c r="U209" s="50"/>
      <c r="V209" s="50" t="s">
        <v>75</v>
      </c>
      <c r="W209" s="50">
        <v>207</v>
      </c>
    </row>
    <row r="210" spans="1:23" hidden="1" x14ac:dyDescent="0.3">
      <c r="A210" s="50" t="s">
        <v>1159</v>
      </c>
      <c r="B210" t="s">
        <v>133</v>
      </c>
      <c r="C210" s="50" t="s">
        <v>760</v>
      </c>
      <c r="D210" s="50" t="s">
        <v>70</v>
      </c>
      <c r="E210" s="50" t="s">
        <v>263</v>
      </c>
      <c r="F210" s="50" t="s">
        <v>118</v>
      </c>
      <c r="G210" t="s">
        <v>133</v>
      </c>
      <c r="H210" s="143">
        <v>580000</v>
      </c>
      <c r="I210" s="50" t="s">
        <v>1161</v>
      </c>
      <c r="J210" s="50"/>
      <c r="K210" s="107"/>
      <c r="L210" s="50"/>
      <c r="M210" s="142"/>
      <c r="N210" s="50"/>
      <c r="O210" s="50"/>
      <c r="P210" s="143"/>
      <c r="Q210" s="50"/>
      <c r="R210" s="142"/>
      <c r="S210" s="142"/>
      <c r="T210" s="143"/>
      <c r="U210" s="50"/>
      <c r="V210" s="50"/>
      <c r="W210" s="50">
        <v>208</v>
      </c>
    </row>
    <row r="211" spans="1:23" hidden="1" x14ac:dyDescent="0.3">
      <c r="A211" s="50" t="s">
        <v>1162</v>
      </c>
      <c r="B211" t="s">
        <v>133</v>
      </c>
      <c r="C211" s="50" t="s">
        <v>760</v>
      </c>
      <c r="D211" s="50" t="s">
        <v>70</v>
      </c>
      <c r="E211" s="50" t="s">
        <v>263</v>
      </c>
      <c r="F211" s="50" t="s">
        <v>118</v>
      </c>
      <c r="G211" t="s">
        <v>133</v>
      </c>
      <c r="H211" s="143">
        <v>580000</v>
      </c>
      <c r="I211" s="50" t="s">
        <v>1163</v>
      </c>
      <c r="J211" s="50"/>
      <c r="K211" s="107"/>
      <c r="L211" s="50"/>
      <c r="M211" s="142"/>
      <c r="N211" s="50"/>
      <c r="O211" s="50"/>
      <c r="P211" s="143"/>
      <c r="Q211" s="50"/>
      <c r="R211" s="142"/>
      <c r="S211" s="142"/>
      <c r="T211" s="143"/>
      <c r="U211" s="50"/>
      <c r="V211" s="50"/>
      <c r="W211" s="50">
        <v>209</v>
      </c>
    </row>
    <row r="212" spans="1:23" hidden="1" x14ac:dyDescent="0.3">
      <c r="A212" s="50" t="s">
        <v>1164</v>
      </c>
      <c r="B212" t="s">
        <v>66</v>
      </c>
      <c r="C212" s="50" t="s">
        <v>277</v>
      </c>
      <c r="D212" s="50" t="s">
        <v>70</v>
      </c>
      <c r="E212" s="50" t="s">
        <v>922</v>
      </c>
      <c r="F212" s="50" t="s">
        <v>170</v>
      </c>
      <c r="G212" t="s">
        <v>66</v>
      </c>
      <c r="H212" s="143">
        <v>691379</v>
      </c>
      <c r="I212" s="50" t="s">
        <v>1166</v>
      </c>
      <c r="J212" s="50"/>
      <c r="K212" s="107"/>
      <c r="L212" s="50"/>
      <c r="M212" s="142"/>
      <c r="N212" s="50"/>
      <c r="O212" s="50"/>
      <c r="P212" s="143"/>
      <c r="Q212" s="50"/>
      <c r="R212" s="142"/>
      <c r="S212" s="142"/>
      <c r="T212" s="143"/>
      <c r="U212" s="50"/>
      <c r="V212" s="50"/>
      <c r="W212" s="50">
        <v>210</v>
      </c>
    </row>
    <row r="213" spans="1:23" hidden="1" x14ac:dyDescent="0.3">
      <c r="A213" s="50" t="s">
        <v>1167</v>
      </c>
      <c r="B213" t="s">
        <v>133</v>
      </c>
      <c r="C213" s="50" t="s">
        <v>277</v>
      </c>
      <c r="D213" s="50" t="s">
        <v>70</v>
      </c>
      <c r="E213" s="50" t="s">
        <v>128</v>
      </c>
      <c r="F213" s="50"/>
      <c r="G213" t="s">
        <v>133</v>
      </c>
      <c r="H213" s="143">
        <v>0</v>
      </c>
      <c r="I213" s="50" t="s">
        <v>1169</v>
      </c>
      <c r="J213" s="50"/>
      <c r="K213" s="107"/>
      <c r="L213" s="50"/>
      <c r="M213" s="142"/>
      <c r="N213" s="50"/>
      <c r="O213" s="50"/>
      <c r="P213" s="143"/>
      <c r="Q213" s="50"/>
      <c r="R213" s="142"/>
      <c r="S213" s="142"/>
      <c r="T213" s="143"/>
      <c r="U213" s="50"/>
      <c r="V213" s="50"/>
      <c r="W213" s="50">
        <v>211</v>
      </c>
    </row>
    <row r="214" spans="1:23" hidden="1" x14ac:dyDescent="0.3">
      <c r="A214" s="50" t="s">
        <v>1170</v>
      </c>
      <c r="B214" t="s">
        <v>133</v>
      </c>
      <c r="C214" s="50" t="s">
        <v>277</v>
      </c>
      <c r="D214" s="50" t="s">
        <v>70</v>
      </c>
      <c r="E214" s="50" t="s">
        <v>389</v>
      </c>
      <c r="F214" s="50"/>
      <c r="G214" t="s">
        <v>133</v>
      </c>
      <c r="H214" s="143">
        <v>0</v>
      </c>
      <c r="I214" s="50" t="s">
        <v>1171</v>
      </c>
      <c r="J214" s="50"/>
      <c r="K214" s="107"/>
      <c r="L214" s="50"/>
      <c r="M214" s="142"/>
      <c r="N214" s="50"/>
      <c r="O214" s="50"/>
      <c r="P214" s="143"/>
      <c r="Q214" s="50"/>
      <c r="R214" s="142"/>
      <c r="S214" s="142"/>
      <c r="T214" s="143"/>
      <c r="U214" s="50"/>
      <c r="V214" s="50"/>
      <c r="W214" s="50">
        <v>212</v>
      </c>
    </row>
    <row r="215" spans="1:23" hidden="1" x14ac:dyDescent="0.3">
      <c r="A215" s="50" t="s">
        <v>1172</v>
      </c>
      <c r="B215" t="s">
        <v>66</v>
      </c>
      <c r="C215" s="50" t="s">
        <v>346</v>
      </c>
      <c r="D215" s="50" t="s">
        <v>70</v>
      </c>
      <c r="E215" s="50" t="s">
        <v>716</v>
      </c>
      <c r="F215" s="50" t="s">
        <v>118</v>
      </c>
      <c r="G215" t="s">
        <v>66</v>
      </c>
      <c r="H215" s="143">
        <v>131000</v>
      </c>
      <c r="I215" s="50" t="s">
        <v>1173</v>
      </c>
      <c r="J215" s="50"/>
      <c r="K215" s="107"/>
      <c r="L215" s="50"/>
      <c r="M215" s="142"/>
      <c r="N215" s="50"/>
      <c r="O215" s="50"/>
      <c r="P215" s="143"/>
      <c r="Q215" s="50"/>
      <c r="R215" s="142"/>
      <c r="S215" s="142"/>
      <c r="T215" s="143"/>
      <c r="U215" s="50"/>
      <c r="V215" s="50"/>
      <c r="W215" s="50">
        <v>213</v>
      </c>
    </row>
    <row r="216" spans="1:23" hidden="1" x14ac:dyDescent="0.3">
      <c r="A216" s="50" t="s">
        <v>1174</v>
      </c>
      <c r="B216" t="s">
        <v>115</v>
      </c>
      <c r="C216" s="50" t="s">
        <v>1175</v>
      </c>
      <c r="D216" s="50" t="s">
        <v>70</v>
      </c>
      <c r="E216" s="50" t="s">
        <v>284</v>
      </c>
      <c r="F216" s="50" t="s">
        <v>118</v>
      </c>
      <c r="G216" t="s">
        <v>119</v>
      </c>
      <c r="H216" s="143">
        <v>580000</v>
      </c>
      <c r="I216" s="50" t="s">
        <v>1176</v>
      </c>
      <c r="J216" s="50"/>
      <c r="K216" s="107"/>
      <c r="L216" s="50"/>
      <c r="M216" s="142"/>
      <c r="N216" s="50"/>
      <c r="O216" s="50"/>
      <c r="P216" s="143"/>
      <c r="Q216" s="50"/>
      <c r="R216" s="142"/>
      <c r="S216" s="142"/>
      <c r="T216" s="143"/>
      <c r="U216" s="50"/>
      <c r="V216" s="50"/>
      <c r="W216" s="50">
        <v>214</v>
      </c>
    </row>
    <row r="217" spans="1:23" hidden="1" x14ac:dyDescent="0.3">
      <c r="A217" s="50" t="s">
        <v>1177</v>
      </c>
      <c r="B217" t="s">
        <v>66</v>
      </c>
      <c r="C217" s="50" t="s">
        <v>262</v>
      </c>
      <c r="D217" s="50" t="s">
        <v>70</v>
      </c>
      <c r="E217" s="50" t="s">
        <v>794</v>
      </c>
      <c r="F217" s="50" t="s">
        <v>118</v>
      </c>
      <c r="G217" t="s">
        <v>66</v>
      </c>
      <c r="H217" s="143">
        <v>550000</v>
      </c>
      <c r="I217" s="50" t="s">
        <v>1179</v>
      </c>
      <c r="J217" s="50"/>
      <c r="K217" s="107"/>
      <c r="L217" s="50"/>
      <c r="M217" s="142"/>
      <c r="N217" s="50"/>
      <c r="O217" s="50"/>
      <c r="P217" s="143"/>
      <c r="Q217" s="50"/>
      <c r="R217" s="142"/>
      <c r="S217" s="142"/>
      <c r="T217" s="143"/>
      <c r="U217" s="50"/>
      <c r="V217" s="50"/>
      <c r="W217" s="50">
        <v>215</v>
      </c>
    </row>
    <row r="218" spans="1:23" hidden="1" x14ac:dyDescent="0.3">
      <c r="A218" s="50" t="s">
        <v>1180</v>
      </c>
      <c r="B218" t="s">
        <v>66</v>
      </c>
      <c r="C218" s="50" t="s">
        <v>262</v>
      </c>
      <c r="D218" s="50" t="s">
        <v>70</v>
      </c>
      <c r="E218" s="50" t="s">
        <v>603</v>
      </c>
      <c r="F218" s="50" t="s">
        <v>118</v>
      </c>
      <c r="G218" t="s">
        <v>66</v>
      </c>
      <c r="H218" s="143">
        <v>230000</v>
      </c>
      <c r="I218" s="50" t="s">
        <v>1182</v>
      </c>
      <c r="J218" s="50"/>
      <c r="K218" s="107"/>
      <c r="L218" s="50"/>
      <c r="M218" s="142"/>
      <c r="N218" s="50"/>
      <c r="O218" s="50"/>
      <c r="P218" s="143"/>
      <c r="Q218" s="50"/>
      <c r="R218" s="142"/>
      <c r="S218" s="142"/>
      <c r="T218" s="143"/>
      <c r="U218" s="50"/>
      <c r="V218" s="50"/>
      <c r="W218" s="50">
        <v>216</v>
      </c>
    </row>
    <row r="219" spans="1:23" hidden="1" x14ac:dyDescent="0.3">
      <c r="A219" s="50" t="s">
        <v>1183</v>
      </c>
      <c r="B219" t="s">
        <v>66</v>
      </c>
      <c r="C219" s="50" t="s">
        <v>262</v>
      </c>
      <c r="D219" s="50" t="s">
        <v>70</v>
      </c>
      <c r="E219" s="50" t="s">
        <v>263</v>
      </c>
      <c r="F219" s="50" t="s">
        <v>118</v>
      </c>
      <c r="G219" t="s">
        <v>66</v>
      </c>
      <c r="H219" s="143">
        <v>350000</v>
      </c>
      <c r="I219" s="50" t="s">
        <v>1185</v>
      </c>
      <c r="J219" s="50"/>
      <c r="K219" s="107"/>
      <c r="L219" s="50"/>
      <c r="M219" s="142"/>
      <c r="N219" s="50"/>
      <c r="O219" s="50"/>
      <c r="P219" s="143"/>
      <c r="Q219" s="50"/>
      <c r="R219" s="142"/>
      <c r="S219" s="142"/>
      <c r="T219" s="143"/>
      <c r="U219" s="50"/>
      <c r="V219" s="50"/>
      <c r="W219" s="50">
        <v>217</v>
      </c>
    </row>
    <row r="220" spans="1:23" hidden="1" x14ac:dyDescent="0.3">
      <c r="A220" s="50" t="s">
        <v>1186</v>
      </c>
      <c r="B220" t="s">
        <v>66</v>
      </c>
      <c r="C220" s="50" t="s">
        <v>262</v>
      </c>
      <c r="D220" s="50" t="s">
        <v>70</v>
      </c>
      <c r="E220" s="50" t="s">
        <v>143</v>
      </c>
      <c r="F220" s="50" t="s">
        <v>118</v>
      </c>
      <c r="G220" t="s">
        <v>66</v>
      </c>
      <c r="H220" s="143">
        <v>311000</v>
      </c>
      <c r="I220" s="50" t="s">
        <v>1188</v>
      </c>
      <c r="J220" s="50"/>
      <c r="K220" s="107"/>
      <c r="L220" s="50"/>
      <c r="M220" s="142"/>
      <c r="N220" s="50"/>
      <c r="O220" s="50"/>
      <c r="P220" s="143"/>
      <c r="Q220" s="50"/>
      <c r="R220" s="142"/>
      <c r="S220" s="142"/>
      <c r="T220" s="143"/>
      <c r="U220" s="50"/>
      <c r="V220" s="50"/>
      <c r="W220" s="50">
        <v>218</v>
      </c>
    </row>
    <row r="221" spans="1:23" hidden="1" x14ac:dyDescent="0.3">
      <c r="A221" s="50" t="s">
        <v>1189</v>
      </c>
      <c r="B221" t="s">
        <v>133</v>
      </c>
      <c r="C221" s="50" t="s">
        <v>134</v>
      </c>
      <c r="D221" s="50" t="s">
        <v>70</v>
      </c>
      <c r="E221" s="50" t="s">
        <v>284</v>
      </c>
      <c r="F221" s="50"/>
      <c r="G221" t="s">
        <v>133</v>
      </c>
      <c r="H221" s="143">
        <v>0</v>
      </c>
      <c r="I221" s="50" t="s">
        <v>1190</v>
      </c>
      <c r="J221" s="50"/>
      <c r="K221" s="107"/>
      <c r="L221" s="50"/>
      <c r="M221" s="142"/>
      <c r="N221" s="50"/>
      <c r="O221" s="50"/>
      <c r="P221" s="143"/>
      <c r="Q221" s="50"/>
      <c r="R221" s="142"/>
      <c r="S221" s="142"/>
      <c r="T221" s="143"/>
      <c r="U221" s="50"/>
      <c r="V221" s="50"/>
      <c r="W221" s="50">
        <v>219</v>
      </c>
    </row>
    <row r="222" spans="1:23" hidden="1" x14ac:dyDescent="0.3">
      <c r="A222" s="50" t="s">
        <v>1191</v>
      </c>
      <c r="B222" t="s">
        <v>133</v>
      </c>
      <c r="C222" s="50" t="s">
        <v>134</v>
      </c>
      <c r="D222" s="50" t="s">
        <v>97</v>
      </c>
      <c r="E222" s="50" t="s">
        <v>698</v>
      </c>
      <c r="F222" s="50"/>
      <c r="G222" t="s">
        <v>133</v>
      </c>
      <c r="H222" s="143">
        <v>0</v>
      </c>
      <c r="I222" s="50" t="s">
        <v>1192</v>
      </c>
      <c r="J222" s="50"/>
      <c r="K222" s="107"/>
      <c r="L222" s="50"/>
      <c r="M222" s="142"/>
      <c r="N222" s="50"/>
      <c r="O222" s="50"/>
      <c r="P222" s="143"/>
      <c r="Q222" s="50"/>
      <c r="R222" s="142"/>
      <c r="S222" s="142"/>
      <c r="T222" s="143"/>
      <c r="U222" s="50"/>
      <c r="V222" s="50"/>
      <c r="W222" s="50">
        <v>220</v>
      </c>
    </row>
    <row r="223" spans="1:23" hidden="1" x14ac:dyDescent="0.3">
      <c r="A223" s="50" t="s">
        <v>1193</v>
      </c>
      <c r="B223" t="s">
        <v>66</v>
      </c>
      <c r="C223" s="50" t="s">
        <v>262</v>
      </c>
      <c r="D223" s="50" t="s">
        <v>70</v>
      </c>
      <c r="E223" s="50" t="s">
        <v>603</v>
      </c>
      <c r="F223" s="50" t="s">
        <v>118</v>
      </c>
      <c r="G223" t="s">
        <v>66</v>
      </c>
      <c r="H223" s="143">
        <v>540000</v>
      </c>
      <c r="I223" s="50" t="s">
        <v>1195</v>
      </c>
      <c r="J223" s="50"/>
      <c r="K223" s="107"/>
      <c r="L223" s="50"/>
      <c r="M223" s="142"/>
      <c r="N223" s="50"/>
      <c r="O223" s="50"/>
      <c r="P223" s="143"/>
      <c r="Q223" s="50"/>
      <c r="R223" s="142"/>
      <c r="S223" s="142"/>
      <c r="T223" s="143"/>
      <c r="U223" s="50"/>
      <c r="V223" s="50"/>
      <c r="W223" s="50">
        <v>221</v>
      </c>
    </row>
    <row r="224" spans="1:23" hidden="1" x14ac:dyDescent="0.3">
      <c r="A224" s="50" t="s">
        <v>1196</v>
      </c>
      <c r="B224" t="s">
        <v>133</v>
      </c>
      <c r="C224" s="50" t="s">
        <v>317</v>
      </c>
      <c r="D224" s="50" t="s">
        <v>70</v>
      </c>
      <c r="E224" s="50" t="s">
        <v>1197</v>
      </c>
      <c r="F224" s="50" t="s">
        <v>118</v>
      </c>
      <c r="G224" t="s">
        <v>133</v>
      </c>
      <c r="H224" s="143">
        <v>200000</v>
      </c>
      <c r="I224" s="50" t="s">
        <v>1198</v>
      </c>
      <c r="J224" s="50"/>
      <c r="K224" s="107"/>
      <c r="L224" s="50"/>
      <c r="M224" s="142"/>
      <c r="N224" s="50"/>
      <c r="O224" s="50"/>
      <c r="P224" s="143"/>
      <c r="Q224" s="50"/>
      <c r="R224" s="142"/>
      <c r="S224" s="142"/>
      <c r="T224" s="143"/>
      <c r="U224" s="50"/>
      <c r="V224" s="50"/>
      <c r="W224" s="50">
        <v>222</v>
      </c>
    </row>
    <row r="225" spans="1:23" x14ac:dyDescent="0.3">
      <c r="A225" s="50" t="s">
        <v>1199</v>
      </c>
      <c r="B225" t="s">
        <v>66</v>
      </c>
      <c r="C225" s="50" t="s">
        <v>262</v>
      </c>
      <c r="D225" s="50" t="s">
        <v>70</v>
      </c>
      <c r="E225" s="50" t="s">
        <v>263</v>
      </c>
      <c r="F225" s="50" t="s">
        <v>73</v>
      </c>
      <c r="G225" t="s">
        <v>75</v>
      </c>
      <c r="H225" s="143">
        <v>2033229.44</v>
      </c>
      <c r="I225" s="50" t="s">
        <v>1201</v>
      </c>
      <c r="J225" s="50" t="s">
        <v>1202</v>
      </c>
      <c r="K225" s="107">
        <v>2033229.44</v>
      </c>
      <c r="L225" s="50" t="s">
        <v>1207</v>
      </c>
      <c r="M225" s="142">
        <v>46133</v>
      </c>
      <c r="N225" s="50" t="s">
        <v>1209</v>
      </c>
      <c r="O225" s="50" t="s">
        <v>1210</v>
      </c>
      <c r="P225" s="143">
        <v>2033229.44</v>
      </c>
      <c r="Q225" s="50" t="s">
        <v>1211</v>
      </c>
      <c r="R225" s="142">
        <v>46134</v>
      </c>
      <c r="S225" s="142">
        <v>46143</v>
      </c>
      <c r="T225" s="143">
        <v>0</v>
      </c>
      <c r="U225" s="50"/>
      <c r="V225" s="50" t="s">
        <v>75</v>
      </c>
      <c r="W225" s="50">
        <v>223</v>
      </c>
    </row>
    <row r="226" spans="1:23" x14ac:dyDescent="0.3">
      <c r="A226" s="50" t="s">
        <v>1212</v>
      </c>
      <c r="B226" t="s">
        <v>66</v>
      </c>
      <c r="C226" s="50" t="s">
        <v>262</v>
      </c>
      <c r="D226" s="50" t="s">
        <v>70</v>
      </c>
      <c r="E226" s="50" t="s">
        <v>263</v>
      </c>
      <c r="F226" s="50" t="s">
        <v>73</v>
      </c>
      <c r="G226" t="s">
        <v>75</v>
      </c>
      <c r="H226" s="143">
        <v>3700000</v>
      </c>
      <c r="I226" s="50" t="s">
        <v>1214</v>
      </c>
      <c r="J226" s="50" t="s">
        <v>1215</v>
      </c>
      <c r="K226" s="107">
        <v>3700000</v>
      </c>
      <c r="L226" s="50" t="s">
        <v>1220</v>
      </c>
      <c r="M226" s="142">
        <v>46133</v>
      </c>
      <c r="N226" s="50" t="s">
        <v>1222</v>
      </c>
      <c r="O226" s="50" t="s">
        <v>1223</v>
      </c>
      <c r="P226" s="143">
        <v>3675000</v>
      </c>
      <c r="Q226" s="50" t="s">
        <v>1224</v>
      </c>
      <c r="R226" s="142">
        <v>46134</v>
      </c>
      <c r="S226" s="142">
        <v>46143</v>
      </c>
      <c r="T226" s="143">
        <v>0</v>
      </c>
      <c r="U226" s="50"/>
      <c r="V226" s="50" t="s">
        <v>75</v>
      </c>
      <c r="W226" s="50">
        <v>224</v>
      </c>
    </row>
    <row r="227" spans="1:23" hidden="1" x14ac:dyDescent="0.3">
      <c r="A227" s="50" t="s">
        <v>1225</v>
      </c>
      <c r="B227" t="s">
        <v>66</v>
      </c>
      <c r="C227" s="50" t="s">
        <v>760</v>
      </c>
      <c r="D227" s="50" t="s">
        <v>70</v>
      </c>
      <c r="E227" s="50" t="s">
        <v>1103</v>
      </c>
      <c r="F227" s="50" t="s">
        <v>73</v>
      </c>
      <c r="G227" t="s">
        <v>66</v>
      </c>
      <c r="H227" s="143">
        <v>18293.88</v>
      </c>
      <c r="I227" s="50" t="s">
        <v>1227</v>
      </c>
      <c r="J227" s="50"/>
      <c r="K227" s="107"/>
      <c r="L227" s="50"/>
      <c r="M227" s="142"/>
      <c r="N227" s="50"/>
      <c r="O227" s="50"/>
      <c r="P227" s="143"/>
      <c r="Q227" s="50"/>
      <c r="R227" s="142"/>
      <c r="S227" s="142"/>
      <c r="T227" s="143"/>
      <c r="U227" s="50"/>
      <c r="V227" s="50"/>
      <c r="W227" s="50">
        <v>225</v>
      </c>
    </row>
    <row r="228" spans="1:23" hidden="1" x14ac:dyDescent="0.3">
      <c r="A228" s="50" t="s">
        <v>1228</v>
      </c>
      <c r="B228" t="s">
        <v>133</v>
      </c>
      <c r="C228" s="50" t="s">
        <v>760</v>
      </c>
      <c r="D228" s="50" t="s">
        <v>70</v>
      </c>
      <c r="E228" s="50" t="s">
        <v>603</v>
      </c>
      <c r="F228" s="50" t="s">
        <v>118</v>
      </c>
      <c r="G228" t="s">
        <v>133</v>
      </c>
      <c r="H228" s="143">
        <v>20584</v>
      </c>
      <c r="I228" s="50" t="s">
        <v>1229</v>
      </c>
      <c r="J228" s="50"/>
      <c r="K228" s="107"/>
      <c r="L228" s="50"/>
      <c r="M228" s="142"/>
      <c r="N228" s="50"/>
      <c r="O228" s="50"/>
      <c r="P228" s="143"/>
      <c r="Q228" s="50"/>
      <c r="R228" s="142"/>
      <c r="S228" s="142"/>
      <c r="T228" s="143"/>
      <c r="U228" s="50"/>
      <c r="V228" s="50"/>
      <c r="W228" s="50">
        <v>226</v>
      </c>
    </row>
    <row r="229" spans="1:23" hidden="1" x14ac:dyDescent="0.3">
      <c r="A229" s="50" t="s">
        <v>1230</v>
      </c>
      <c r="B229" t="s">
        <v>66</v>
      </c>
      <c r="C229" s="50" t="s">
        <v>262</v>
      </c>
      <c r="D229" s="50" t="s">
        <v>70</v>
      </c>
      <c r="E229" s="50" t="s">
        <v>263</v>
      </c>
      <c r="F229" s="50" t="s">
        <v>118</v>
      </c>
      <c r="G229" t="s">
        <v>66</v>
      </c>
      <c r="H229" s="143">
        <v>580000</v>
      </c>
      <c r="I229" s="50" t="s">
        <v>1232</v>
      </c>
      <c r="J229" s="50"/>
      <c r="K229" s="107"/>
      <c r="L229" s="50"/>
      <c r="M229" s="142"/>
      <c r="N229" s="50"/>
      <c r="O229" s="50"/>
      <c r="P229" s="143"/>
      <c r="Q229" s="50"/>
      <c r="R229" s="142"/>
      <c r="S229" s="142"/>
      <c r="T229" s="143"/>
      <c r="U229" s="50"/>
      <c r="V229" s="50"/>
      <c r="W229" s="50">
        <v>227</v>
      </c>
    </row>
    <row r="230" spans="1:23" hidden="1" x14ac:dyDescent="0.3">
      <c r="A230" s="50" t="s">
        <v>1233</v>
      </c>
      <c r="B230" t="s">
        <v>133</v>
      </c>
      <c r="C230" s="50" t="s">
        <v>68</v>
      </c>
      <c r="D230" s="50" t="s">
        <v>97</v>
      </c>
      <c r="E230" s="50" t="s">
        <v>117</v>
      </c>
      <c r="F230" s="50" t="s">
        <v>118</v>
      </c>
      <c r="G230" t="s">
        <v>133</v>
      </c>
      <c r="H230" s="143">
        <v>54000</v>
      </c>
      <c r="I230" s="50" t="s">
        <v>779</v>
      </c>
      <c r="J230" s="50"/>
      <c r="K230" s="107"/>
      <c r="L230" s="50"/>
      <c r="M230" s="142"/>
      <c r="N230" s="50"/>
      <c r="O230" s="50"/>
      <c r="P230" s="143"/>
      <c r="Q230" s="50"/>
      <c r="R230" s="142"/>
      <c r="S230" s="142"/>
      <c r="T230" s="143"/>
      <c r="U230" s="50"/>
      <c r="V230" s="50"/>
      <c r="W230" s="50">
        <v>228</v>
      </c>
    </row>
    <row r="231" spans="1:23" hidden="1" x14ac:dyDescent="0.3">
      <c r="A231" s="50" t="s">
        <v>1234</v>
      </c>
      <c r="B231" t="s">
        <v>66</v>
      </c>
      <c r="C231" s="50" t="s">
        <v>277</v>
      </c>
      <c r="D231" s="50" t="s">
        <v>97</v>
      </c>
      <c r="E231" s="50" t="s">
        <v>1235</v>
      </c>
      <c r="F231" s="50" t="s">
        <v>118</v>
      </c>
      <c r="G231" t="s">
        <v>66</v>
      </c>
      <c r="H231" s="143">
        <v>34038</v>
      </c>
      <c r="I231" s="50" t="s">
        <v>1237</v>
      </c>
      <c r="J231" s="50"/>
      <c r="K231" s="107"/>
      <c r="L231" s="50"/>
      <c r="M231" s="142"/>
      <c r="N231" s="50"/>
      <c r="O231" s="50"/>
      <c r="P231" s="143"/>
      <c r="Q231" s="50"/>
      <c r="R231" s="142"/>
      <c r="S231" s="142"/>
      <c r="T231" s="143"/>
      <c r="U231" s="50"/>
      <c r="V231" s="50"/>
      <c r="W231" s="50">
        <v>229</v>
      </c>
    </row>
    <row r="232" spans="1:23" hidden="1" x14ac:dyDescent="0.3">
      <c r="A232" s="50" t="s">
        <v>1238</v>
      </c>
      <c r="B232" t="s">
        <v>115</v>
      </c>
      <c r="C232" s="50" t="s">
        <v>277</v>
      </c>
      <c r="D232" s="50" t="s">
        <v>97</v>
      </c>
      <c r="E232" s="50" t="s">
        <v>1239</v>
      </c>
      <c r="F232" s="50" t="s">
        <v>118</v>
      </c>
      <c r="G232" t="s">
        <v>119</v>
      </c>
      <c r="H232" s="143">
        <v>200000</v>
      </c>
      <c r="I232" s="50" t="s">
        <v>1240</v>
      </c>
      <c r="J232" s="50"/>
      <c r="K232" s="107"/>
      <c r="L232" s="50"/>
      <c r="M232" s="142"/>
      <c r="N232" s="50"/>
      <c r="O232" s="50"/>
      <c r="P232" s="143"/>
      <c r="Q232" s="50"/>
      <c r="R232" s="142"/>
      <c r="S232" s="142"/>
      <c r="T232" s="143"/>
      <c r="U232" s="50"/>
      <c r="V232" s="50"/>
      <c r="W232" s="50">
        <v>230</v>
      </c>
    </row>
    <row r="233" spans="1:23" hidden="1" x14ac:dyDescent="0.3">
      <c r="A233" s="50" t="s">
        <v>1241</v>
      </c>
      <c r="B233" t="s">
        <v>66</v>
      </c>
      <c r="C233" s="50" t="s">
        <v>277</v>
      </c>
      <c r="D233" s="50" t="s">
        <v>97</v>
      </c>
      <c r="E233" s="50" t="s">
        <v>1242</v>
      </c>
      <c r="F233" s="50" t="s">
        <v>118</v>
      </c>
      <c r="G233" t="s">
        <v>66</v>
      </c>
      <c r="H233" s="143">
        <v>35018</v>
      </c>
      <c r="I233" s="50" t="s">
        <v>1244</v>
      </c>
      <c r="J233" s="50"/>
      <c r="K233" s="107"/>
      <c r="L233" s="50"/>
      <c r="M233" s="142"/>
      <c r="N233" s="50"/>
      <c r="O233" s="50"/>
      <c r="P233" s="143"/>
      <c r="Q233" s="50"/>
      <c r="R233" s="142"/>
      <c r="S233" s="142"/>
      <c r="T233" s="143"/>
      <c r="U233" s="50"/>
      <c r="V233" s="50"/>
      <c r="W233" s="50">
        <v>231</v>
      </c>
    </row>
    <row r="234" spans="1:23" hidden="1" x14ac:dyDescent="0.3">
      <c r="A234" s="50" t="s">
        <v>1245</v>
      </c>
      <c r="B234" t="s">
        <v>66</v>
      </c>
      <c r="C234" s="50" t="s">
        <v>277</v>
      </c>
      <c r="D234" s="50" t="s">
        <v>97</v>
      </c>
      <c r="E234" s="50" t="s">
        <v>1246</v>
      </c>
      <c r="F234" s="50" t="s">
        <v>118</v>
      </c>
      <c r="G234" t="s">
        <v>66</v>
      </c>
      <c r="H234" s="143">
        <v>37200</v>
      </c>
      <c r="I234" s="50" t="s">
        <v>1248</v>
      </c>
      <c r="J234" s="50"/>
      <c r="K234" s="107"/>
      <c r="L234" s="50"/>
      <c r="M234" s="142"/>
      <c r="N234" s="50"/>
      <c r="O234" s="50"/>
      <c r="P234" s="143"/>
      <c r="Q234" s="50"/>
      <c r="R234" s="142"/>
      <c r="S234" s="142"/>
      <c r="T234" s="143"/>
      <c r="U234" s="50"/>
      <c r="V234" s="50"/>
      <c r="W234" s="50">
        <v>232</v>
      </c>
    </row>
    <row r="235" spans="1:23" hidden="1" x14ac:dyDescent="0.3">
      <c r="A235" s="50" t="s">
        <v>1249</v>
      </c>
      <c r="B235" t="s">
        <v>115</v>
      </c>
      <c r="C235" s="50" t="s">
        <v>277</v>
      </c>
      <c r="D235" s="50" t="s">
        <v>97</v>
      </c>
      <c r="E235" s="50" t="s">
        <v>1250</v>
      </c>
      <c r="F235" s="50" t="s">
        <v>118</v>
      </c>
      <c r="G235" t="s">
        <v>119</v>
      </c>
      <c r="H235" s="143">
        <v>163366</v>
      </c>
      <c r="I235" s="50" t="s">
        <v>1251</v>
      </c>
      <c r="J235" s="50"/>
      <c r="K235" s="107"/>
      <c r="L235" s="50"/>
      <c r="M235" s="142"/>
      <c r="N235" s="50"/>
      <c r="O235" s="50"/>
      <c r="P235" s="143"/>
      <c r="Q235" s="50"/>
      <c r="R235" s="142"/>
      <c r="S235" s="142"/>
      <c r="T235" s="143"/>
      <c r="U235" s="50"/>
      <c r="V235" s="50"/>
      <c r="W235" s="50">
        <v>233</v>
      </c>
    </row>
    <row r="236" spans="1:23" hidden="1" x14ac:dyDescent="0.3">
      <c r="A236" s="50" t="s">
        <v>1252</v>
      </c>
      <c r="B236" t="s">
        <v>66</v>
      </c>
      <c r="C236" s="50" t="s">
        <v>277</v>
      </c>
      <c r="D236" s="50" t="s">
        <v>97</v>
      </c>
      <c r="E236" s="50" t="s">
        <v>1253</v>
      </c>
      <c r="F236" s="50" t="s">
        <v>118</v>
      </c>
      <c r="G236" t="s">
        <v>66</v>
      </c>
      <c r="H236" s="143">
        <v>41221</v>
      </c>
      <c r="I236" s="50" t="s">
        <v>1255</v>
      </c>
      <c r="J236" s="50"/>
      <c r="K236" s="107"/>
      <c r="L236" s="50"/>
      <c r="M236" s="142"/>
      <c r="N236" s="50"/>
      <c r="O236" s="50"/>
      <c r="P236" s="143"/>
      <c r="Q236" s="50"/>
      <c r="R236" s="142"/>
      <c r="S236" s="142"/>
      <c r="T236" s="143"/>
      <c r="U236" s="50"/>
      <c r="V236" s="50"/>
      <c r="W236" s="50">
        <v>234</v>
      </c>
    </row>
    <row r="237" spans="1:23" hidden="1" x14ac:dyDescent="0.3">
      <c r="A237" s="50" t="s">
        <v>1256</v>
      </c>
      <c r="B237" t="s">
        <v>66</v>
      </c>
      <c r="C237" s="50" t="s">
        <v>277</v>
      </c>
      <c r="D237" s="50" t="s">
        <v>97</v>
      </c>
      <c r="E237" s="50" t="s">
        <v>1257</v>
      </c>
      <c r="F237" s="50" t="s">
        <v>118</v>
      </c>
      <c r="G237" t="s">
        <v>66</v>
      </c>
      <c r="H237" s="143">
        <v>22701</v>
      </c>
      <c r="I237" s="50" t="s">
        <v>1259</v>
      </c>
      <c r="J237" s="50"/>
      <c r="K237" s="107"/>
      <c r="L237" s="50"/>
      <c r="M237" s="142"/>
      <c r="N237" s="50"/>
      <c r="O237" s="50"/>
      <c r="P237" s="143"/>
      <c r="Q237" s="50"/>
      <c r="R237" s="142"/>
      <c r="S237" s="142"/>
      <c r="T237" s="143"/>
      <c r="U237" s="50"/>
      <c r="V237" s="50"/>
      <c r="W237" s="50">
        <v>235</v>
      </c>
    </row>
    <row r="238" spans="1:23" hidden="1" x14ac:dyDescent="0.3">
      <c r="A238" s="50" t="s">
        <v>1260</v>
      </c>
      <c r="B238" t="s">
        <v>115</v>
      </c>
      <c r="C238" s="50" t="s">
        <v>277</v>
      </c>
      <c r="D238" s="50" t="s">
        <v>70</v>
      </c>
      <c r="E238" s="50" t="s">
        <v>288</v>
      </c>
      <c r="F238" s="50" t="s">
        <v>118</v>
      </c>
      <c r="G238" t="s">
        <v>119</v>
      </c>
      <c r="H238" s="143">
        <v>400000</v>
      </c>
      <c r="I238" s="50" t="s">
        <v>1261</v>
      </c>
      <c r="J238" s="50"/>
      <c r="K238" s="107"/>
      <c r="L238" s="50"/>
      <c r="M238" s="142"/>
      <c r="N238" s="50"/>
      <c r="O238" s="50"/>
      <c r="P238" s="143"/>
      <c r="Q238" s="50"/>
      <c r="R238" s="142"/>
      <c r="S238" s="142"/>
      <c r="T238" s="143"/>
      <c r="U238" s="50"/>
      <c r="V238" s="50"/>
      <c r="W238" s="50">
        <v>236</v>
      </c>
    </row>
    <row r="239" spans="1:23" hidden="1" x14ac:dyDescent="0.3">
      <c r="A239" s="50" t="s">
        <v>1262</v>
      </c>
      <c r="B239" t="s">
        <v>115</v>
      </c>
      <c r="C239" s="50" t="s">
        <v>317</v>
      </c>
      <c r="D239" s="50" t="s">
        <v>97</v>
      </c>
      <c r="E239" s="50" t="s">
        <v>1250</v>
      </c>
      <c r="F239" s="50" t="s">
        <v>73</v>
      </c>
      <c r="G239" t="s">
        <v>119</v>
      </c>
      <c r="H239" s="143">
        <v>3289872</v>
      </c>
      <c r="I239" s="50" t="s">
        <v>1263</v>
      </c>
      <c r="J239" s="50"/>
      <c r="K239" s="107"/>
      <c r="L239" s="50"/>
      <c r="M239" s="142"/>
      <c r="N239" s="50"/>
      <c r="O239" s="50"/>
      <c r="P239" s="143"/>
      <c r="Q239" s="50"/>
      <c r="R239" s="142"/>
      <c r="S239" s="142"/>
      <c r="T239" s="143"/>
      <c r="U239" s="50"/>
      <c r="V239" s="50"/>
      <c r="W239" s="50">
        <v>237</v>
      </c>
    </row>
    <row r="240" spans="1:23" hidden="1" x14ac:dyDescent="0.3">
      <c r="A240" s="50" t="s">
        <v>1264</v>
      </c>
      <c r="B240" t="s">
        <v>133</v>
      </c>
      <c r="C240" s="50" t="s">
        <v>317</v>
      </c>
      <c r="D240" s="50" t="s">
        <v>97</v>
      </c>
      <c r="E240" s="50" t="s">
        <v>742</v>
      </c>
      <c r="F240" s="50" t="s">
        <v>118</v>
      </c>
      <c r="G240" t="s">
        <v>133</v>
      </c>
      <c r="H240" s="143">
        <v>332560</v>
      </c>
      <c r="I240" s="50" t="s">
        <v>1265</v>
      </c>
      <c r="J240" s="50"/>
      <c r="K240" s="107"/>
      <c r="L240" s="50"/>
      <c r="M240" s="142"/>
      <c r="N240" s="50"/>
      <c r="O240" s="50"/>
      <c r="P240" s="143"/>
      <c r="Q240" s="50"/>
      <c r="R240" s="142"/>
      <c r="S240" s="142"/>
      <c r="T240" s="143"/>
      <c r="U240" s="50"/>
      <c r="V240" s="50"/>
      <c r="W240" s="50">
        <v>238</v>
      </c>
    </row>
    <row r="241" spans="1:23" hidden="1" x14ac:dyDescent="0.3">
      <c r="A241" s="50" t="s">
        <v>1266</v>
      </c>
      <c r="B241" t="s">
        <v>133</v>
      </c>
      <c r="C241" s="50" t="s">
        <v>317</v>
      </c>
      <c r="D241" s="50" t="s">
        <v>97</v>
      </c>
      <c r="E241" s="50" t="s">
        <v>306</v>
      </c>
      <c r="F241" s="50" t="s">
        <v>118</v>
      </c>
      <c r="G241" t="s">
        <v>133</v>
      </c>
      <c r="H241" s="143">
        <v>60000</v>
      </c>
      <c r="I241" s="50" t="s">
        <v>1268</v>
      </c>
      <c r="J241" s="50"/>
      <c r="K241" s="107"/>
      <c r="L241" s="50"/>
      <c r="M241" s="142"/>
      <c r="N241" s="50"/>
      <c r="O241" s="50"/>
      <c r="P241" s="143"/>
      <c r="Q241" s="50"/>
      <c r="R241" s="142"/>
      <c r="S241" s="142"/>
      <c r="T241" s="143"/>
      <c r="U241" s="50"/>
      <c r="V241" s="50"/>
      <c r="W241" s="50">
        <v>239</v>
      </c>
    </row>
    <row r="242" spans="1:23" hidden="1" x14ac:dyDescent="0.3">
      <c r="A242" s="50" t="s">
        <v>1269</v>
      </c>
      <c r="B242" t="s">
        <v>66</v>
      </c>
      <c r="C242" s="50" t="s">
        <v>262</v>
      </c>
      <c r="D242" s="50" t="s">
        <v>70</v>
      </c>
      <c r="E242" s="50" t="s">
        <v>603</v>
      </c>
      <c r="F242" s="50" t="s">
        <v>170</v>
      </c>
      <c r="G242" t="s">
        <v>66</v>
      </c>
      <c r="H242" s="143">
        <v>1740000</v>
      </c>
      <c r="I242" s="50" t="s">
        <v>1271</v>
      </c>
      <c r="J242" s="50" t="s">
        <v>1272</v>
      </c>
      <c r="K242" s="107">
        <v>1740000</v>
      </c>
      <c r="L242" s="50" t="s">
        <v>1275</v>
      </c>
      <c r="M242" s="142">
        <v>46178</v>
      </c>
      <c r="N242" s="50"/>
      <c r="O242" s="50"/>
      <c r="P242" s="143"/>
      <c r="Q242" s="50"/>
      <c r="R242" s="142"/>
      <c r="S242" s="142"/>
      <c r="T242" s="143"/>
      <c r="U242" s="50"/>
      <c r="V242" s="50"/>
      <c r="W242" s="50">
        <v>240</v>
      </c>
    </row>
    <row r="243" spans="1:23" hidden="1" x14ac:dyDescent="0.3">
      <c r="A243" s="50" t="s">
        <v>1277</v>
      </c>
      <c r="B243" t="s">
        <v>115</v>
      </c>
      <c r="C243" s="50" t="s">
        <v>317</v>
      </c>
      <c r="D243" s="50" t="s">
        <v>97</v>
      </c>
      <c r="E243" s="50" t="s">
        <v>1081</v>
      </c>
      <c r="F243" s="50" t="s">
        <v>73</v>
      </c>
      <c r="G243" t="s">
        <v>119</v>
      </c>
      <c r="H243" s="143">
        <v>3467296</v>
      </c>
      <c r="I243" s="50" t="s">
        <v>1278</v>
      </c>
      <c r="J243" s="50"/>
      <c r="K243" s="107"/>
      <c r="L243" s="50"/>
      <c r="M243" s="142"/>
      <c r="N243" s="50"/>
      <c r="O243" s="50"/>
      <c r="P243" s="143"/>
      <c r="Q243" s="50"/>
      <c r="R243" s="142"/>
      <c r="S243" s="142"/>
      <c r="T243" s="143"/>
      <c r="U243" s="50"/>
      <c r="V243" s="50"/>
      <c r="W243" s="50">
        <v>241</v>
      </c>
    </row>
    <row r="244" spans="1:23" hidden="1" x14ac:dyDescent="0.3">
      <c r="A244" s="50" t="s">
        <v>1279</v>
      </c>
      <c r="B244" t="s">
        <v>115</v>
      </c>
      <c r="C244" s="50" t="s">
        <v>1028</v>
      </c>
      <c r="D244" s="50" t="s">
        <v>97</v>
      </c>
      <c r="E244" s="50" t="s">
        <v>765</v>
      </c>
      <c r="F244" s="50" t="s">
        <v>73</v>
      </c>
      <c r="G244" t="s">
        <v>119</v>
      </c>
      <c r="H244" s="143">
        <v>539347.6</v>
      </c>
      <c r="I244" s="50" t="s">
        <v>1280</v>
      </c>
      <c r="J244" s="50"/>
      <c r="K244" s="107"/>
      <c r="L244" s="50"/>
      <c r="M244" s="142"/>
      <c r="N244" s="50"/>
      <c r="O244" s="50"/>
      <c r="P244" s="143"/>
      <c r="Q244" s="50"/>
      <c r="R244" s="142"/>
      <c r="S244" s="142"/>
      <c r="T244" s="143"/>
      <c r="U244" s="50"/>
      <c r="V244" s="50"/>
      <c r="W244" s="50">
        <v>242</v>
      </c>
    </row>
    <row r="245" spans="1:23" hidden="1" x14ac:dyDescent="0.3">
      <c r="A245" s="50" t="s">
        <v>1281</v>
      </c>
      <c r="B245" t="s">
        <v>115</v>
      </c>
      <c r="C245" s="50" t="s">
        <v>1028</v>
      </c>
      <c r="D245" s="50" t="s">
        <v>97</v>
      </c>
      <c r="E245" s="50" t="s">
        <v>117</v>
      </c>
      <c r="F245" s="50" t="s">
        <v>118</v>
      </c>
      <c r="G245" t="s">
        <v>119</v>
      </c>
      <c r="H245" s="143">
        <v>580000</v>
      </c>
      <c r="I245" s="50" t="s">
        <v>1282</v>
      </c>
      <c r="J245" s="50"/>
      <c r="K245" s="107"/>
      <c r="L245" s="50"/>
      <c r="M245" s="142"/>
      <c r="N245" s="50"/>
      <c r="O245" s="50"/>
      <c r="P245" s="143"/>
      <c r="Q245" s="50"/>
      <c r="R245" s="142"/>
      <c r="S245" s="142"/>
      <c r="T245" s="143"/>
      <c r="U245" s="50"/>
      <c r="V245" s="50"/>
      <c r="W245" s="50">
        <v>243</v>
      </c>
    </row>
    <row r="246" spans="1:23" hidden="1" x14ac:dyDescent="0.3">
      <c r="A246" s="50" t="s">
        <v>1283</v>
      </c>
      <c r="B246" t="s">
        <v>115</v>
      </c>
      <c r="C246" s="50" t="s">
        <v>277</v>
      </c>
      <c r="D246" s="50" t="s">
        <v>97</v>
      </c>
      <c r="E246" s="50" t="s">
        <v>546</v>
      </c>
      <c r="F246" s="50" t="s">
        <v>118</v>
      </c>
      <c r="G246" t="s">
        <v>119</v>
      </c>
      <c r="H246" s="143">
        <v>200000</v>
      </c>
      <c r="I246" s="50" t="s">
        <v>1284</v>
      </c>
      <c r="J246" s="50"/>
      <c r="K246" s="107"/>
      <c r="L246" s="50"/>
      <c r="M246" s="142"/>
      <c r="N246" s="50"/>
      <c r="O246" s="50"/>
      <c r="P246" s="143"/>
      <c r="Q246" s="50"/>
      <c r="R246" s="142"/>
      <c r="S246" s="142"/>
      <c r="T246" s="143"/>
      <c r="U246" s="50"/>
      <c r="V246" s="50"/>
      <c r="W246" s="50">
        <v>244</v>
      </c>
    </row>
    <row r="247" spans="1:23" hidden="1" x14ac:dyDescent="0.3">
      <c r="A247" s="50" t="s">
        <v>1285</v>
      </c>
      <c r="B247" t="s">
        <v>115</v>
      </c>
      <c r="C247" s="50" t="s">
        <v>277</v>
      </c>
      <c r="D247" s="50" t="s">
        <v>97</v>
      </c>
      <c r="E247" s="50" t="s">
        <v>310</v>
      </c>
      <c r="F247" s="50" t="s">
        <v>118</v>
      </c>
      <c r="G247" t="s">
        <v>119</v>
      </c>
      <c r="H247" s="143">
        <v>400000</v>
      </c>
      <c r="I247" s="50" t="s">
        <v>1286</v>
      </c>
      <c r="J247" s="50"/>
      <c r="K247" s="107"/>
      <c r="L247" s="50"/>
      <c r="M247" s="142"/>
      <c r="N247" s="50"/>
      <c r="O247" s="50"/>
      <c r="P247" s="143"/>
      <c r="Q247" s="50"/>
      <c r="R247" s="142"/>
      <c r="S247" s="142"/>
      <c r="T247" s="143"/>
      <c r="U247" s="50"/>
      <c r="V247" s="50"/>
      <c r="W247" s="50">
        <v>245</v>
      </c>
    </row>
    <row r="248" spans="1:23" hidden="1" x14ac:dyDescent="0.3">
      <c r="A248" s="50" t="s">
        <v>1287</v>
      </c>
      <c r="B248" t="s">
        <v>66</v>
      </c>
      <c r="C248" s="50" t="s">
        <v>277</v>
      </c>
      <c r="D248" s="50" t="s">
        <v>97</v>
      </c>
      <c r="E248" s="50" t="s">
        <v>596</v>
      </c>
      <c r="F248" s="50" t="s">
        <v>118</v>
      </c>
      <c r="G248" t="s">
        <v>66</v>
      </c>
      <c r="H248" s="143">
        <v>56099</v>
      </c>
      <c r="I248" s="50" t="s">
        <v>1289</v>
      </c>
      <c r="J248" s="50"/>
      <c r="K248" s="107"/>
      <c r="L248" s="50"/>
      <c r="M248" s="142"/>
      <c r="N248" s="50"/>
      <c r="O248" s="50"/>
      <c r="P248" s="143"/>
      <c r="Q248" s="50"/>
      <c r="R248" s="142"/>
      <c r="S248" s="142"/>
      <c r="T248" s="143"/>
      <c r="U248" s="50"/>
      <c r="V248" s="50"/>
      <c r="W248" s="50">
        <v>246</v>
      </c>
    </row>
    <row r="249" spans="1:23" hidden="1" x14ac:dyDescent="0.3">
      <c r="A249" s="50" t="s">
        <v>1290</v>
      </c>
      <c r="B249" t="s">
        <v>66</v>
      </c>
      <c r="C249" s="50" t="s">
        <v>277</v>
      </c>
      <c r="D249" s="50" t="s">
        <v>70</v>
      </c>
      <c r="E249" s="50" t="s">
        <v>288</v>
      </c>
      <c r="F249" s="50" t="s">
        <v>73</v>
      </c>
      <c r="G249" t="s">
        <v>66</v>
      </c>
      <c r="H249" s="143">
        <v>7725000</v>
      </c>
      <c r="I249" s="50" t="s">
        <v>1292</v>
      </c>
      <c r="J249" s="50"/>
      <c r="K249" s="107"/>
      <c r="L249" s="50"/>
      <c r="M249" s="142"/>
      <c r="N249" s="50"/>
      <c r="O249" s="50"/>
      <c r="P249" s="143"/>
      <c r="Q249" s="50"/>
      <c r="R249" s="142"/>
      <c r="S249" s="142"/>
      <c r="T249" s="143"/>
      <c r="U249" s="50"/>
      <c r="V249" s="50"/>
      <c r="W249" s="50">
        <v>247</v>
      </c>
    </row>
    <row r="250" spans="1:23" hidden="1" x14ac:dyDescent="0.3">
      <c r="A250" s="50" t="s">
        <v>1293</v>
      </c>
      <c r="B250" t="s">
        <v>115</v>
      </c>
      <c r="C250" s="50" t="s">
        <v>134</v>
      </c>
      <c r="D250" s="50" t="s">
        <v>70</v>
      </c>
      <c r="E250" s="50" t="s">
        <v>603</v>
      </c>
      <c r="F250" s="50" t="s">
        <v>118</v>
      </c>
      <c r="G250" t="s">
        <v>119</v>
      </c>
      <c r="H250" s="143">
        <v>221776</v>
      </c>
      <c r="I250" s="50" t="s">
        <v>1294</v>
      </c>
      <c r="J250" s="50"/>
      <c r="K250" s="107"/>
      <c r="L250" s="50"/>
      <c r="M250" s="142"/>
      <c r="N250" s="50"/>
      <c r="O250" s="50"/>
      <c r="P250" s="143"/>
      <c r="Q250" s="50"/>
      <c r="R250" s="142"/>
      <c r="S250" s="142"/>
      <c r="T250" s="143"/>
      <c r="U250" s="50"/>
      <c r="V250" s="50"/>
      <c r="W250" s="50">
        <v>248</v>
      </c>
    </row>
    <row r="251" spans="1:23" hidden="1" x14ac:dyDescent="0.3">
      <c r="A251" s="50" t="s">
        <v>1295</v>
      </c>
      <c r="B251" t="s">
        <v>115</v>
      </c>
      <c r="C251" s="50" t="s">
        <v>134</v>
      </c>
      <c r="D251" s="50" t="s">
        <v>70</v>
      </c>
      <c r="E251" s="50" t="s">
        <v>603</v>
      </c>
      <c r="F251" s="50" t="s">
        <v>118</v>
      </c>
      <c r="G251" t="s">
        <v>119</v>
      </c>
      <c r="H251" s="143">
        <v>221776</v>
      </c>
      <c r="I251" s="50" t="s">
        <v>1296</v>
      </c>
      <c r="J251" s="50"/>
      <c r="K251" s="107"/>
      <c r="L251" s="50"/>
      <c r="M251" s="142"/>
      <c r="N251" s="50"/>
      <c r="O251" s="50"/>
      <c r="P251" s="143"/>
      <c r="Q251" s="50"/>
      <c r="R251" s="142"/>
      <c r="S251" s="142"/>
      <c r="T251" s="143"/>
      <c r="U251" s="50"/>
      <c r="V251" s="50"/>
      <c r="W251" s="50">
        <v>249</v>
      </c>
    </row>
    <row r="252" spans="1:23" hidden="1" x14ac:dyDescent="0.3">
      <c r="A252" s="50" t="s">
        <v>1297</v>
      </c>
      <c r="B252" t="s">
        <v>115</v>
      </c>
      <c r="C252" s="50" t="s">
        <v>134</v>
      </c>
      <c r="D252" s="50" t="s">
        <v>97</v>
      </c>
      <c r="E252" s="50" t="s">
        <v>1081</v>
      </c>
      <c r="F252" s="50" t="s">
        <v>118</v>
      </c>
      <c r="G252" t="s">
        <v>119</v>
      </c>
      <c r="H252" s="143">
        <v>241173</v>
      </c>
      <c r="I252" s="50" t="s">
        <v>1298</v>
      </c>
      <c r="J252" s="50"/>
      <c r="K252" s="107"/>
      <c r="L252" s="50"/>
      <c r="M252" s="142"/>
      <c r="N252" s="50"/>
      <c r="O252" s="50"/>
      <c r="P252" s="143"/>
      <c r="Q252" s="50"/>
      <c r="R252" s="142"/>
      <c r="S252" s="142"/>
      <c r="T252" s="143"/>
      <c r="U252" s="50"/>
      <c r="V252" s="50"/>
      <c r="W252" s="50">
        <v>250</v>
      </c>
    </row>
    <row r="253" spans="1:23" hidden="1" x14ac:dyDescent="0.3">
      <c r="A253" s="50" t="s">
        <v>1299</v>
      </c>
      <c r="B253" t="s">
        <v>115</v>
      </c>
      <c r="C253" s="50" t="s">
        <v>317</v>
      </c>
      <c r="D253" s="50" t="s">
        <v>97</v>
      </c>
      <c r="E253" s="50" t="s">
        <v>546</v>
      </c>
      <c r="F253" s="50" t="s">
        <v>170</v>
      </c>
      <c r="G253" t="s">
        <v>119</v>
      </c>
      <c r="H253" s="143">
        <v>1050278</v>
      </c>
      <c r="I253" s="50" t="s">
        <v>1300</v>
      </c>
      <c r="J253" s="50"/>
      <c r="K253" s="107"/>
      <c r="L253" s="50"/>
      <c r="M253" s="142"/>
      <c r="N253" s="50"/>
      <c r="O253" s="50"/>
      <c r="P253" s="143"/>
      <c r="Q253" s="50"/>
      <c r="R253" s="142"/>
      <c r="S253" s="142"/>
      <c r="T253" s="143"/>
      <c r="U253" s="50"/>
      <c r="V253" s="50"/>
      <c r="W253" s="50">
        <v>251</v>
      </c>
    </row>
    <row r="254" spans="1:23" hidden="1" x14ac:dyDescent="0.3">
      <c r="A254" s="50" t="s">
        <v>1301</v>
      </c>
      <c r="B254" t="s">
        <v>66</v>
      </c>
      <c r="C254" s="50" t="s">
        <v>277</v>
      </c>
      <c r="D254" s="50" t="s">
        <v>70</v>
      </c>
      <c r="E254" s="50" t="s">
        <v>716</v>
      </c>
      <c r="F254" s="50" t="s">
        <v>73</v>
      </c>
      <c r="G254" t="s">
        <v>66</v>
      </c>
      <c r="H254" s="143">
        <v>18560000</v>
      </c>
      <c r="I254" s="50" t="s">
        <v>1303</v>
      </c>
      <c r="J254" s="50"/>
      <c r="K254" s="107"/>
      <c r="L254" s="50"/>
      <c r="M254" s="142"/>
      <c r="N254" s="50"/>
      <c r="O254" s="50"/>
      <c r="P254" s="143"/>
      <c r="Q254" s="50"/>
      <c r="R254" s="142"/>
      <c r="S254" s="142"/>
      <c r="T254" s="143"/>
      <c r="U254" s="50"/>
      <c r="V254" s="50"/>
      <c r="W254" s="50">
        <v>252</v>
      </c>
    </row>
    <row r="255" spans="1:23" hidden="1" x14ac:dyDescent="0.3">
      <c r="A255" s="50" t="s">
        <v>1304</v>
      </c>
      <c r="B255" t="s">
        <v>66</v>
      </c>
      <c r="C255" s="50" t="s">
        <v>214</v>
      </c>
      <c r="D255" s="50" t="s">
        <v>97</v>
      </c>
      <c r="E255" s="50" t="s">
        <v>1305</v>
      </c>
      <c r="F255" s="50" t="s">
        <v>118</v>
      </c>
      <c r="G255" t="s">
        <v>66</v>
      </c>
      <c r="H255" s="143">
        <v>580000</v>
      </c>
      <c r="I255" s="50" t="s">
        <v>1307</v>
      </c>
      <c r="J255" s="50"/>
      <c r="K255" s="107"/>
      <c r="L255" s="50"/>
      <c r="M255" s="142"/>
      <c r="N255" s="50"/>
      <c r="O255" s="50"/>
      <c r="P255" s="143"/>
      <c r="Q255" s="50"/>
      <c r="R255" s="142"/>
      <c r="S255" s="142"/>
      <c r="T255" s="143"/>
      <c r="U255" s="50"/>
      <c r="V255" s="50"/>
      <c r="W255" s="50">
        <v>253</v>
      </c>
    </row>
    <row r="256" spans="1:23" hidden="1" x14ac:dyDescent="0.3">
      <c r="A256" s="50" t="s">
        <v>1308</v>
      </c>
      <c r="B256" t="s">
        <v>115</v>
      </c>
      <c r="C256" s="50" t="s">
        <v>134</v>
      </c>
      <c r="D256" s="50" t="s">
        <v>70</v>
      </c>
      <c r="E256" s="50" t="s">
        <v>288</v>
      </c>
      <c r="F256" s="50" t="s">
        <v>118</v>
      </c>
      <c r="G256" t="s">
        <v>119</v>
      </c>
      <c r="H256" s="143">
        <v>390000</v>
      </c>
      <c r="I256" s="50" t="s">
        <v>1310</v>
      </c>
      <c r="J256" s="50"/>
      <c r="K256" s="107"/>
      <c r="L256" s="50"/>
      <c r="M256" s="142"/>
      <c r="N256" s="50"/>
      <c r="O256" s="50"/>
      <c r="P256" s="143"/>
      <c r="Q256" s="50"/>
      <c r="R256" s="142"/>
      <c r="S256" s="142"/>
      <c r="T256" s="143"/>
      <c r="U256" s="50"/>
      <c r="V256" s="50"/>
      <c r="W256" s="50">
        <v>254</v>
      </c>
    </row>
    <row r="257" spans="1:23" hidden="1" x14ac:dyDescent="0.3">
      <c r="A257" s="50" t="s">
        <v>1311</v>
      </c>
      <c r="B257" t="s">
        <v>133</v>
      </c>
      <c r="C257" s="50" t="s">
        <v>134</v>
      </c>
      <c r="D257" s="50" t="s">
        <v>70</v>
      </c>
      <c r="E257" s="50" t="s">
        <v>1312</v>
      </c>
      <c r="F257" s="50" t="s">
        <v>170</v>
      </c>
      <c r="G257" t="s">
        <v>133</v>
      </c>
      <c r="H257" s="143">
        <v>1500000</v>
      </c>
      <c r="I257" s="50" t="s">
        <v>1313</v>
      </c>
      <c r="J257" s="50"/>
      <c r="K257" s="107"/>
      <c r="L257" s="50"/>
      <c r="M257" s="142"/>
      <c r="N257" s="50"/>
      <c r="O257" s="50"/>
      <c r="P257" s="143"/>
      <c r="Q257" s="50"/>
      <c r="R257" s="142"/>
      <c r="S257" s="142"/>
      <c r="T257" s="143"/>
      <c r="U257" s="50"/>
      <c r="V257" s="50"/>
      <c r="W257" s="50">
        <v>255</v>
      </c>
    </row>
    <row r="258" spans="1:23" hidden="1" x14ac:dyDescent="0.3">
      <c r="A258" s="50" t="s">
        <v>1314</v>
      </c>
      <c r="B258" t="s">
        <v>133</v>
      </c>
      <c r="C258" s="50" t="s">
        <v>134</v>
      </c>
      <c r="D258" s="50" t="s">
        <v>136</v>
      </c>
      <c r="E258" s="50" t="s">
        <v>647</v>
      </c>
      <c r="F258" s="50" t="s">
        <v>73</v>
      </c>
      <c r="G258" t="s">
        <v>133</v>
      </c>
      <c r="H258" s="143">
        <v>36888000</v>
      </c>
      <c r="I258" s="50" t="s">
        <v>1315</v>
      </c>
      <c r="J258" s="50"/>
      <c r="K258" s="107"/>
      <c r="L258" s="50"/>
      <c r="M258" s="142"/>
      <c r="N258" s="50"/>
      <c r="O258" s="50"/>
      <c r="P258" s="143"/>
      <c r="Q258" s="50"/>
      <c r="R258" s="142"/>
      <c r="S258" s="142"/>
      <c r="T258" s="143"/>
      <c r="U258" s="50"/>
      <c r="V258" s="50"/>
      <c r="W258" s="50">
        <v>256</v>
      </c>
    </row>
    <row r="259" spans="1:23" hidden="1" x14ac:dyDescent="0.3">
      <c r="A259" s="50" t="s">
        <v>1316</v>
      </c>
      <c r="B259" t="s">
        <v>115</v>
      </c>
      <c r="C259" s="50" t="s">
        <v>134</v>
      </c>
      <c r="D259" s="50" t="s">
        <v>70</v>
      </c>
      <c r="E259" s="50" t="s">
        <v>284</v>
      </c>
      <c r="F259" s="50" t="s">
        <v>118</v>
      </c>
      <c r="G259" t="s">
        <v>119</v>
      </c>
      <c r="H259" s="143">
        <v>218000</v>
      </c>
      <c r="I259" s="50" t="s">
        <v>1317</v>
      </c>
      <c r="J259" s="50"/>
      <c r="K259" s="107"/>
      <c r="L259" s="50"/>
      <c r="M259" s="142"/>
      <c r="N259" s="50"/>
      <c r="O259" s="50"/>
      <c r="P259" s="143"/>
      <c r="Q259" s="50"/>
      <c r="R259" s="142"/>
      <c r="S259" s="142"/>
      <c r="T259" s="143"/>
      <c r="U259" s="50"/>
      <c r="V259" s="50"/>
      <c r="W259" s="50">
        <v>257</v>
      </c>
    </row>
    <row r="260" spans="1:23" hidden="1" x14ac:dyDescent="0.3">
      <c r="A260" s="50" t="s">
        <v>1318</v>
      </c>
      <c r="B260" t="s">
        <v>133</v>
      </c>
      <c r="C260" s="50" t="s">
        <v>134</v>
      </c>
      <c r="D260" s="50" t="s">
        <v>70</v>
      </c>
      <c r="E260" s="50" t="s">
        <v>579</v>
      </c>
      <c r="F260" s="50" t="s">
        <v>73</v>
      </c>
      <c r="G260" t="s">
        <v>133</v>
      </c>
      <c r="H260" s="143">
        <v>12698000</v>
      </c>
      <c r="I260" s="50" t="s">
        <v>1319</v>
      </c>
      <c r="J260" s="50"/>
      <c r="K260" s="107"/>
      <c r="L260" s="50"/>
      <c r="M260" s="142"/>
      <c r="N260" s="50"/>
      <c r="O260" s="50"/>
      <c r="P260" s="143"/>
      <c r="Q260" s="50"/>
      <c r="R260" s="142"/>
      <c r="S260" s="142"/>
      <c r="T260" s="143"/>
      <c r="U260" s="50"/>
      <c r="V260" s="50"/>
      <c r="W260" s="50">
        <v>258</v>
      </c>
    </row>
    <row r="261" spans="1:23" hidden="1" x14ac:dyDescent="0.3">
      <c r="A261" s="50" t="s">
        <v>1320</v>
      </c>
      <c r="B261" t="s">
        <v>133</v>
      </c>
      <c r="C261" s="50" t="s">
        <v>134</v>
      </c>
      <c r="D261" s="50" t="s">
        <v>70</v>
      </c>
      <c r="E261" s="50" t="s">
        <v>568</v>
      </c>
      <c r="F261" s="50" t="s">
        <v>73</v>
      </c>
      <c r="G261" t="s">
        <v>133</v>
      </c>
      <c r="H261" s="143">
        <v>6840000</v>
      </c>
      <c r="I261" s="50" t="s">
        <v>1321</v>
      </c>
      <c r="J261" s="50"/>
      <c r="K261" s="107"/>
      <c r="L261" s="50"/>
      <c r="M261" s="142"/>
      <c r="N261" s="50"/>
      <c r="O261" s="50"/>
      <c r="P261" s="143"/>
      <c r="Q261" s="50"/>
      <c r="R261" s="142"/>
      <c r="S261" s="142"/>
      <c r="T261" s="143"/>
      <c r="U261" s="50"/>
      <c r="V261" s="50"/>
      <c r="W261" s="50">
        <v>259</v>
      </c>
    </row>
    <row r="262" spans="1:23" hidden="1" x14ac:dyDescent="0.3">
      <c r="A262" s="50" t="s">
        <v>1322</v>
      </c>
      <c r="B262" t="s">
        <v>133</v>
      </c>
      <c r="C262" s="50" t="s">
        <v>134</v>
      </c>
      <c r="D262" s="50" t="s">
        <v>70</v>
      </c>
      <c r="E262" s="50" t="s">
        <v>1323</v>
      </c>
      <c r="F262" s="50" t="s">
        <v>73</v>
      </c>
      <c r="G262" t="s">
        <v>133</v>
      </c>
      <c r="H262" s="143">
        <v>10324000</v>
      </c>
      <c r="I262" s="50" t="s">
        <v>1324</v>
      </c>
      <c r="J262" s="50"/>
      <c r="K262" s="107"/>
      <c r="L262" s="50"/>
      <c r="M262" s="142"/>
      <c r="N262" s="50"/>
      <c r="O262" s="50"/>
      <c r="P262" s="143"/>
      <c r="Q262" s="50"/>
      <c r="R262" s="142"/>
      <c r="S262" s="142"/>
      <c r="T262" s="143"/>
      <c r="U262" s="50"/>
      <c r="V262" s="50"/>
      <c r="W262" s="50">
        <v>260</v>
      </c>
    </row>
    <row r="263" spans="1:23" hidden="1" x14ac:dyDescent="0.3">
      <c r="A263" s="50" t="s">
        <v>1325</v>
      </c>
      <c r="B263" t="s">
        <v>133</v>
      </c>
      <c r="C263" s="50" t="s">
        <v>277</v>
      </c>
      <c r="D263" s="50" t="s">
        <v>70</v>
      </c>
      <c r="E263" s="50" t="s">
        <v>579</v>
      </c>
      <c r="F263" s="50"/>
      <c r="G263" t="s">
        <v>133</v>
      </c>
      <c r="H263" s="143">
        <v>0</v>
      </c>
      <c r="I263" s="50" t="s">
        <v>1326</v>
      </c>
      <c r="J263" s="50"/>
      <c r="K263" s="107"/>
      <c r="L263" s="50"/>
      <c r="M263" s="142"/>
      <c r="N263" s="50"/>
      <c r="O263" s="50"/>
      <c r="P263" s="143"/>
      <c r="Q263" s="50"/>
      <c r="R263" s="142"/>
      <c r="S263" s="142"/>
      <c r="T263" s="143"/>
      <c r="U263" s="50"/>
      <c r="V263" s="50"/>
      <c r="W263" s="50">
        <v>261</v>
      </c>
    </row>
    <row r="264" spans="1:23" hidden="1" x14ac:dyDescent="0.3">
      <c r="A264" s="50" t="s">
        <v>1327</v>
      </c>
      <c r="B264" t="s">
        <v>133</v>
      </c>
      <c r="C264" s="50" t="s">
        <v>317</v>
      </c>
      <c r="D264" s="50" t="s">
        <v>70</v>
      </c>
      <c r="E264" s="50" t="s">
        <v>579</v>
      </c>
      <c r="F264" s="50" t="s">
        <v>118</v>
      </c>
      <c r="G264" t="s">
        <v>133</v>
      </c>
      <c r="H264" s="143">
        <v>330000</v>
      </c>
      <c r="I264" s="50" t="s">
        <v>1328</v>
      </c>
      <c r="J264" s="50"/>
      <c r="K264" s="107"/>
      <c r="L264" s="50"/>
      <c r="M264" s="142"/>
      <c r="N264" s="50"/>
      <c r="O264" s="50"/>
      <c r="P264" s="143"/>
      <c r="Q264" s="50"/>
      <c r="R264" s="142"/>
      <c r="S264" s="142"/>
      <c r="T264" s="143"/>
      <c r="U264" s="50"/>
      <c r="V264" s="50"/>
      <c r="W264" s="50">
        <v>262</v>
      </c>
    </row>
    <row r="265" spans="1:23" hidden="1" x14ac:dyDescent="0.3">
      <c r="A265" s="50" t="s">
        <v>1329</v>
      </c>
      <c r="B265" t="s">
        <v>66</v>
      </c>
      <c r="C265" s="50" t="s">
        <v>262</v>
      </c>
      <c r="D265" s="50" t="s">
        <v>70</v>
      </c>
      <c r="E265" s="50" t="s">
        <v>263</v>
      </c>
      <c r="F265" s="50" t="s">
        <v>118</v>
      </c>
      <c r="G265" t="s">
        <v>66</v>
      </c>
      <c r="H265" s="143">
        <v>320000</v>
      </c>
      <c r="I265" s="50" t="s">
        <v>1331</v>
      </c>
      <c r="J265" s="50"/>
      <c r="K265" s="107"/>
      <c r="L265" s="50"/>
      <c r="M265" s="142"/>
      <c r="N265" s="50"/>
      <c r="O265" s="50"/>
      <c r="P265" s="143"/>
      <c r="Q265" s="50"/>
      <c r="R265" s="142"/>
      <c r="S265" s="142"/>
      <c r="T265" s="143"/>
      <c r="U265" s="50"/>
      <c r="V265" s="50"/>
      <c r="W265" s="50">
        <v>263</v>
      </c>
    </row>
    <row r="266" spans="1:23" hidden="1" x14ac:dyDescent="0.3">
      <c r="A266" s="50" t="s">
        <v>1332</v>
      </c>
      <c r="B266" t="s">
        <v>115</v>
      </c>
      <c r="C266" s="50" t="s">
        <v>760</v>
      </c>
      <c r="D266" s="50" t="s">
        <v>97</v>
      </c>
      <c r="E266" s="50" t="s">
        <v>765</v>
      </c>
      <c r="F266" s="50" t="s">
        <v>118</v>
      </c>
      <c r="G266" t="s">
        <v>119</v>
      </c>
      <c r="H266" s="143">
        <v>15272</v>
      </c>
      <c r="I266" s="50" t="s">
        <v>873</v>
      </c>
      <c r="J266" s="50"/>
      <c r="K266" s="107"/>
      <c r="L266" s="50"/>
      <c r="M266" s="142"/>
      <c r="N266" s="50"/>
      <c r="O266" s="50"/>
      <c r="P266" s="143"/>
      <c r="Q266" s="50"/>
      <c r="R266" s="142"/>
      <c r="S266" s="142"/>
      <c r="T266" s="143"/>
      <c r="U266" s="50"/>
      <c r="V266" s="50"/>
      <c r="W266" s="50">
        <v>264</v>
      </c>
    </row>
    <row r="267" spans="1:23" hidden="1" x14ac:dyDescent="0.3">
      <c r="A267" s="50" t="s">
        <v>1333</v>
      </c>
      <c r="B267" t="s">
        <v>115</v>
      </c>
      <c r="C267" s="50" t="s">
        <v>760</v>
      </c>
      <c r="D267" s="50" t="s">
        <v>70</v>
      </c>
      <c r="E267" s="50" t="s">
        <v>263</v>
      </c>
      <c r="F267" s="50" t="s">
        <v>118</v>
      </c>
      <c r="G267" t="s">
        <v>119</v>
      </c>
      <c r="H267" s="143">
        <v>580000</v>
      </c>
      <c r="I267" s="50" t="s">
        <v>1161</v>
      </c>
      <c r="J267" s="50"/>
      <c r="K267" s="107"/>
      <c r="L267" s="50"/>
      <c r="M267" s="142"/>
      <c r="N267" s="50"/>
      <c r="O267" s="50"/>
      <c r="P267" s="143"/>
      <c r="Q267" s="50"/>
      <c r="R267" s="142"/>
      <c r="S267" s="142"/>
      <c r="T267" s="143"/>
      <c r="U267" s="50"/>
      <c r="V267" s="50"/>
      <c r="W267" s="50">
        <v>265</v>
      </c>
    </row>
    <row r="268" spans="1:23" hidden="1" x14ac:dyDescent="0.3">
      <c r="A268" s="50" t="s">
        <v>1334</v>
      </c>
      <c r="B268" t="s">
        <v>66</v>
      </c>
      <c r="C268" s="50" t="s">
        <v>367</v>
      </c>
      <c r="D268" s="50" t="s">
        <v>136</v>
      </c>
      <c r="E268" s="50" t="s">
        <v>829</v>
      </c>
      <c r="F268" s="50" t="s">
        <v>118</v>
      </c>
      <c r="G268" t="s">
        <v>66</v>
      </c>
      <c r="H268" s="143">
        <v>100000</v>
      </c>
      <c r="I268" s="50" t="s">
        <v>1336</v>
      </c>
      <c r="J268" s="50"/>
      <c r="K268" s="107"/>
      <c r="L268" s="50"/>
      <c r="M268" s="142"/>
      <c r="N268" s="50"/>
      <c r="O268" s="50"/>
      <c r="P268" s="143"/>
      <c r="Q268" s="50"/>
      <c r="R268" s="142"/>
      <c r="S268" s="142"/>
      <c r="T268" s="143"/>
      <c r="U268" s="50"/>
      <c r="V268" s="50"/>
      <c r="W268" s="50">
        <v>266</v>
      </c>
    </row>
    <row r="269" spans="1:23" hidden="1" x14ac:dyDescent="0.3">
      <c r="A269" s="50" t="s">
        <v>1337</v>
      </c>
      <c r="B269" t="s">
        <v>115</v>
      </c>
      <c r="C269" s="50" t="s">
        <v>367</v>
      </c>
      <c r="D269" s="50" t="s">
        <v>97</v>
      </c>
      <c r="E269" s="50" t="s">
        <v>765</v>
      </c>
      <c r="F269" s="50" t="s">
        <v>118</v>
      </c>
      <c r="G269" t="s">
        <v>119</v>
      </c>
      <c r="H269" s="143">
        <v>67718</v>
      </c>
      <c r="I269" s="50" t="s">
        <v>1338</v>
      </c>
      <c r="J269" s="50"/>
      <c r="K269" s="107"/>
      <c r="L269" s="50"/>
      <c r="M269" s="142"/>
      <c r="N269" s="50"/>
      <c r="O269" s="50"/>
      <c r="P269" s="143"/>
      <c r="Q269" s="50"/>
      <c r="R269" s="142"/>
      <c r="S269" s="142"/>
      <c r="T269" s="143"/>
      <c r="U269" s="50"/>
      <c r="V269" s="50"/>
      <c r="W269" s="50">
        <v>267</v>
      </c>
    </row>
    <row r="270" spans="1:23" hidden="1" x14ac:dyDescent="0.3">
      <c r="A270" s="50" t="s">
        <v>1339</v>
      </c>
      <c r="B270" t="s">
        <v>115</v>
      </c>
      <c r="C270" s="50" t="s">
        <v>277</v>
      </c>
      <c r="D270" s="50" t="s">
        <v>97</v>
      </c>
      <c r="E270" s="50" t="s">
        <v>1056</v>
      </c>
      <c r="F270" s="50" t="s">
        <v>118</v>
      </c>
      <c r="G270" t="s">
        <v>119</v>
      </c>
      <c r="H270" s="143">
        <v>200000</v>
      </c>
      <c r="I270" s="50" t="s">
        <v>1340</v>
      </c>
      <c r="J270" s="50"/>
      <c r="K270" s="107"/>
      <c r="L270" s="50"/>
      <c r="M270" s="142"/>
      <c r="N270" s="50"/>
      <c r="O270" s="50"/>
      <c r="P270" s="143"/>
      <c r="Q270" s="50"/>
      <c r="R270" s="142"/>
      <c r="S270" s="142"/>
      <c r="T270" s="143"/>
      <c r="U270" s="50"/>
      <c r="V270" s="50"/>
      <c r="W270" s="50">
        <v>268</v>
      </c>
    </row>
    <row r="271" spans="1:23" hidden="1" x14ac:dyDescent="0.3">
      <c r="A271" s="50" t="s">
        <v>1341</v>
      </c>
      <c r="B271" t="s">
        <v>115</v>
      </c>
      <c r="C271" s="50" t="s">
        <v>587</v>
      </c>
      <c r="D271" s="50" t="s">
        <v>97</v>
      </c>
      <c r="E271" s="50" t="s">
        <v>747</v>
      </c>
      <c r="F271" s="50" t="s">
        <v>118</v>
      </c>
      <c r="G271" t="s">
        <v>119</v>
      </c>
      <c r="H271" s="143">
        <v>200000</v>
      </c>
      <c r="I271" s="50" t="s">
        <v>1342</v>
      </c>
      <c r="J271" s="50"/>
      <c r="K271" s="107"/>
      <c r="L271" s="50"/>
      <c r="M271" s="142"/>
      <c r="N271" s="50"/>
      <c r="O271" s="50"/>
      <c r="P271" s="143"/>
      <c r="Q271" s="50"/>
      <c r="R271" s="142"/>
      <c r="S271" s="142"/>
      <c r="T271" s="143"/>
      <c r="U271" s="50"/>
      <c r="V271" s="50"/>
      <c r="W271" s="50">
        <v>269</v>
      </c>
    </row>
    <row r="272" spans="1:23" hidden="1" x14ac:dyDescent="0.3">
      <c r="A272" s="50" t="s">
        <v>1343</v>
      </c>
      <c r="B272" t="s">
        <v>115</v>
      </c>
      <c r="C272" s="50" t="s">
        <v>587</v>
      </c>
      <c r="D272" s="50" t="s">
        <v>70</v>
      </c>
      <c r="E272" s="50" t="s">
        <v>603</v>
      </c>
      <c r="F272" s="50" t="s">
        <v>118</v>
      </c>
      <c r="G272" t="s">
        <v>119</v>
      </c>
      <c r="H272" s="143">
        <v>230000</v>
      </c>
      <c r="I272" s="50" t="s">
        <v>1344</v>
      </c>
      <c r="J272" s="50"/>
      <c r="K272" s="107"/>
      <c r="L272" s="50"/>
      <c r="M272" s="142"/>
      <c r="N272" s="50"/>
      <c r="O272" s="50"/>
      <c r="P272" s="143"/>
      <c r="Q272" s="50"/>
      <c r="R272" s="142"/>
      <c r="S272" s="142"/>
      <c r="T272" s="143"/>
      <c r="U272" s="50"/>
      <c r="V272" s="50"/>
      <c r="W272" s="50">
        <v>270</v>
      </c>
    </row>
    <row r="273" spans="1:23" hidden="1" x14ac:dyDescent="0.3">
      <c r="A273" s="50" t="s">
        <v>1345</v>
      </c>
      <c r="B273" t="s">
        <v>66</v>
      </c>
      <c r="C273" s="50" t="s">
        <v>587</v>
      </c>
      <c r="D273" s="50" t="s">
        <v>97</v>
      </c>
      <c r="E273" s="50" t="s">
        <v>698</v>
      </c>
      <c r="F273" s="50" t="s">
        <v>118</v>
      </c>
      <c r="G273" t="s">
        <v>66</v>
      </c>
      <c r="H273" s="143">
        <v>150000</v>
      </c>
      <c r="I273" s="50" t="s">
        <v>1347</v>
      </c>
      <c r="J273" s="50"/>
      <c r="K273" s="107"/>
      <c r="L273" s="50"/>
      <c r="M273" s="142"/>
      <c r="N273" s="50"/>
      <c r="O273" s="50"/>
      <c r="P273" s="143"/>
      <c r="Q273" s="50"/>
      <c r="R273" s="142"/>
      <c r="S273" s="142"/>
      <c r="T273" s="143"/>
      <c r="U273" s="50"/>
      <c r="V273" s="50"/>
      <c r="W273" s="50">
        <v>271</v>
      </c>
    </row>
    <row r="274" spans="1:23" hidden="1" x14ac:dyDescent="0.3">
      <c r="A274" s="50" t="s">
        <v>1348</v>
      </c>
      <c r="B274" t="s">
        <v>66</v>
      </c>
      <c r="C274" s="50" t="s">
        <v>346</v>
      </c>
      <c r="D274" s="50" t="s">
        <v>97</v>
      </c>
      <c r="E274" s="50" t="s">
        <v>643</v>
      </c>
      <c r="F274" s="50" t="s">
        <v>170</v>
      </c>
      <c r="G274" t="s">
        <v>66</v>
      </c>
      <c r="H274" s="143">
        <v>1000000</v>
      </c>
      <c r="I274" s="50" t="s">
        <v>1351</v>
      </c>
      <c r="J274" s="50"/>
      <c r="K274" s="107"/>
      <c r="L274" s="50"/>
      <c r="M274" s="142"/>
      <c r="N274" s="50"/>
      <c r="O274" s="50"/>
      <c r="P274" s="143"/>
      <c r="Q274" s="50"/>
      <c r="R274" s="142"/>
      <c r="S274" s="142"/>
      <c r="T274" s="143"/>
      <c r="U274" s="50"/>
      <c r="V274" s="50"/>
      <c r="W274" s="50">
        <v>272</v>
      </c>
    </row>
    <row r="275" spans="1:23" hidden="1" x14ac:dyDescent="0.3">
      <c r="A275" s="50" t="s">
        <v>1352</v>
      </c>
      <c r="B275" t="s">
        <v>115</v>
      </c>
      <c r="C275" s="50" t="s">
        <v>262</v>
      </c>
      <c r="D275" s="50" t="s">
        <v>97</v>
      </c>
      <c r="E275" s="50" t="s">
        <v>1353</v>
      </c>
      <c r="F275" s="50" t="s">
        <v>118</v>
      </c>
      <c r="G275" t="s">
        <v>119</v>
      </c>
      <c r="H275" s="143">
        <v>110177</v>
      </c>
      <c r="I275" s="50" t="s">
        <v>1354</v>
      </c>
      <c r="J275" s="50"/>
      <c r="K275" s="107"/>
      <c r="L275" s="50"/>
      <c r="M275" s="142"/>
      <c r="N275" s="50"/>
      <c r="O275" s="50"/>
      <c r="P275" s="143"/>
      <c r="Q275" s="50"/>
      <c r="R275" s="142"/>
      <c r="S275" s="142"/>
      <c r="T275" s="143"/>
      <c r="U275" s="50"/>
      <c r="V275" s="50"/>
      <c r="W275" s="50">
        <v>273</v>
      </c>
    </row>
    <row r="276" spans="1:23" hidden="1" x14ac:dyDescent="0.3">
      <c r="A276" s="50" t="s">
        <v>1355</v>
      </c>
      <c r="B276" t="s">
        <v>133</v>
      </c>
      <c r="C276" s="50" t="s">
        <v>760</v>
      </c>
      <c r="D276" s="50" t="s">
        <v>70</v>
      </c>
      <c r="E276" s="50" t="s">
        <v>550</v>
      </c>
      <c r="F276" s="50" t="s">
        <v>118</v>
      </c>
      <c r="G276" t="s">
        <v>133</v>
      </c>
      <c r="H276" s="143">
        <v>50000</v>
      </c>
      <c r="I276" s="50" t="s">
        <v>1356</v>
      </c>
      <c r="J276" s="50"/>
      <c r="K276" s="107"/>
      <c r="L276" s="50"/>
      <c r="M276" s="142"/>
      <c r="N276" s="50"/>
      <c r="O276" s="50"/>
      <c r="P276" s="143"/>
      <c r="Q276" s="50"/>
      <c r="R276" s="142"/>
      <c r="S276" s="142"/>
      <c r="T276" s="143"/>
      <c r="U276" s="50"/>
      <c r="V276" s="50"/>
      <c r="W276" s="50">
        <v>274</v>
      </c>
    </row>
    <row r="277" spans="1:23" hidden="1" x14ac:dyDescent="0.3">
      <c r="A277" s="50" t="s">
        <v>1357</v>
      </c>
      <c r="B277" t="s">
        <v>115</v>
      </c>
      <c r="C277" s="50" t="s">
        <v>760</v>
      </c>
      <c r="D277" s="50" t="s">
        <v>97</v>
      </c>
      <c r="E277" s="50" t="s">
        <v>765</v>
      </c>
      <c r="F277" s="50" t="s">
        <v>170</v>
      </c>
      <c r="G277" t="s">
        <v>119</v>
      </c>
      <c r="H277" s="143">
        <v>102855.7</v>
      </c>
      <c r="I277" s="50" t="s">
        <v>1358</v>
      </c>
      <c r="J277" s="50"/>
      <c r="K277" s="107"/>
      <c r="L277" s="50"/>
      <c r="M277" s="142"/>
      <c r="N277" s="50"/>
      <c r="O277" s="50"/>
      <c r="P277" s="143"/>
      <c r="Q277" s="50"/>
      <c r="R277" s="142"/>
      <c r="S277" s="142"/>
      <c r="T277" s="143"/>
      <c r="U277" s="50"/>
      <c r="V277" s="50"/>
      <c r="W277" s="50">
        <v>275</v>
      </c>
    </row>
    <row r="278" spans="1:23" hidden="1" x14ac:dyDescent="0.3">
      <c r="A278" s="50" t="s">
        <v>1359</v>
      </c>
      <c r="B278" t="s">
        <v>115</v>
      </c>
      <c r="C278" s="50" t="s">
        <v>760</v>
      </c>
      <c r="D278" s="50" t="s">
        <v>97</v>
      </c>
      <c r="E278" s="50" t="s">
        <v>117</v>
      </c>
      <c r="F278" s="50" t="s">
        <v>118</v>
      </c>
      <c r="G278" t="s">
        <v>119</v>
      </c>
      <c r="H278" s="143">
        <v>38333</v>
      </c>
      <c r="I278" s="50" t="s">
        <v>1360</v>
      </c>
      <c r="J278" s="50"/>
      <c r="K278" s="107"/>
      <c r="L278" s="50"/>
      <c r="M278" s="142"/>
      <c r="N278" s="50"/>
      <c r="O278" s="50"/>
      <c r="P278" s="143"/>
      <c r="Q278" s="50"/>
      <c r="R278" s="142"/>
      <c r="S278" s="142"/>
      <c r="T278" s="143"/>
      <c r="U278" s="50"/>
      <c r="V278" s="50"/>
      <c r="W278" s="50">
        <v>276</v>
      </c>
    </row>
    <row r="279" spans="1:23" hidden="1" x14ac:dyDescent="0.3">
      <c r="A279" s="50" t="s">
        <v>1361</v>
      </c>
      <c r="B279" t="s">
        <v>115</v>
      </c>
      <c r="C279" s="50" t="s">
        <v>277</v>
      </c>
      <c r="D279" s="50" t="s">
        <v>97</v>
      </c>
      <c r="E279" s="50" t="s">
        <v>1081</v>
      </c>
      <c r="F279" s="50" t="s">
        <v>118</v>
      </c>
      <c r="G279" t="s">
        <v>119</v>
      </c>
      <c r="H279" s="143">
        <v>113394</v>
      </c>
      <c r="I279" s="50" t="s">
        <v>1362</v>
      </c>
      <c r="J279" s="50"/>
      <c r="K279" s="107"/>
      <c r="L279" s="50"/>
      <c r="M279" s="142"/>
      <c r="N279" s="50"/>
      <c r="O279" s="50"/>
      <c r="P279" s="143"/>
      <c r="Q279" s="50"/>
      <c r="R279" s="142"/>
      <c r="S279" s="142"/>
      <c r="T279" s="143"/>
      <c r="U279" s="50"/>
      <c r="V279" s="50"/>
      <c r="W279" s="50">
        <v>277</v>
      </c>
    </row>
    <row r="280" spans="1:23" hidden="1" x14ac:dyDescent="0.3">
      <c r="A280" s="50" t="s">
        <v>1363</v>
      </c>
      <c r="B280" t="s">
        <v>66</v>
      </c>
      <c r="C280" s="50" t="s">
        <v>214</v>
      </c>
      <c r="D280" s="50" t="s">
        <v>97</v>
      </c>
      <c r="E280" s="50" t="s">
        <v>1365</v>
      </c>
      <c r="F280" s="50" t="s">
        <v>118</v>
      </c>
      <c r="G280" t="s">
        <v>66</v>
      </c>
      <c r="H280" s="143">
        <v>295000</v>
      </c>
      <c r="I280" s="50" t="s">
        <v>1367</v>
      </c>
      <c r="J280" s="50"/>
      <c r="K280" s="107"/>
      <c r="L280" s="50"/>
      <c r="M280" s="142"/>
      <c r="N280" s="50"/>
      <c r="O280" s="50"/>
      <c r="P280" s="143"/>
      <c r="Q280" s="50"/>
      <c r="R280" s="142"/>
      <c r="S280" s="142"/>
      <c r="T280" s="143"/>
      <c r="U280" s="50"/>
      <c r="V280" s="50"/>
      <c r="W280" s="50">
        <v>278</v>
      </c>
    </row>
    <row r="281" spans="1:23" hidden="1" x14ac:dyDescent="0.3">
      <c r="A281" s="50" t="s">
        <v>1368</v>
      </c>
      <c r="B281" t="s">
        <v>115</v>
      </c>
      <c r="C281" s="50" t="s">
        <v>277</v>
      </c>
      <c r="D281" s="50" t="s">
        <v>97</v>
      </c>
      <c r="E281" s="50" t="s">
        <v>303</v>
      </c>
      <c r="F281" s="50" t="s">
        <v>118</v>
      </c>
      <c r="G281" t="s">
        <v>119</v>
      </c>
      <c r="H281" s="143">
        <v>15972</v>
      </c>
      <c r="I281" s="50" t="s">
        <v>1369</v>
      </c>
      <c r="J281" s="50"/>
      <c r="K281" s="107"/>
      <c r="L281" s="50"/>
      <c r="M281" s="142"/>
      <c r="N281" s="50"/>
      <c r="O281" s="50"/>
      <c r="P281" s="143"/>
      <c r="Q281" s="50"/>
      <c r="R281" s="142"/>
      <c r="S281" s="142"/>
      <c r="T281" s="143"/>
      <c r="U281" s="50"/>
      <c r="V281" s="50"/>
      <c r="W281" s="50">
        <v>279</v>
      </c>
    </row>
    <row r="282" spans="1:23" hidden="1" x14ac:dyDescent="0.3">
      <c r="A282" s="50" t="s">
        <v>1370</v>
      </c>
      <c r="B282" t="s">
        <v>115</v>
      </c>
      <c r="C282" s="50" t="s">
        <v>277</v>
      </c>
      <c r="D282" s="50" t="s">
        <v>97</v>
      </c>
      <c r="E282" s="50" t="s">
        <v>1081</v>
      </c>
      <c r="F282" s="50" t="s">
        <v>118</v>
      </c>
      <c r="G282" t="s">
        <v>119</v>
      </c>
      <c r="H282" s="143">
        <v>10000</v>
      </c>
      <c r="I282" s="50" t="s">
        <v>1371</v>
      </c>
      <c r="J282" s="50"/>
      <c r="K282" s="107"/>
      <c r="L282" s="50"/>
      <c r="M282" s="142"/>
      <c r="N282" s="50"/>
      <c r="O282" s="50"/>
      <c r="P282" s="143"/>
      <c r="Q282" s="50"/>
      <c r="R282" s="142"/>
      <c r="S282" s="142"/>
      <c r="T282" s="143"/>
      <c r="U282" s="50"/>
      <c r="V282" s="50"/>
      <c r="W282" s="50">
        <v>280</v>
      </c>
    </row>
    <row r="283" spans="1:23" hidden="1" x14ac:dyDescent="0.3">
      <c r="A283" s="50" t="s">
        <v>1372</v>
      </c>
      <c r="B283" t="s">
        <v>115</v>
      </c>
      <c r="C283" s="50" t="s">
        <v>277</v>
      </c>
      <c r="D283" s="50" t="s">
        <v>97</v>
      </c>
      <c r="E283" s="50" t="s">
        <v>761</v>
      </c>
      <c r="F283" s="50" t="s">
        <v>118</v>
      </c>
      <c r="G283" t="s">
        <v>119</v>
      </c>
      <c r="H283" s="143">
        <v>15000</v>
      </c>
      <c r="I283" s="50" t="s">
        <v>1373</v>
      </c>
      <c r="J283" s="50"/>
      <c r="K283" s="107"/>
      <c r="L283" s="50"/>
      <c r="M283" s="142"/>
      <c r="N283" s="50"/>
      <c r="O283" s="50"/>
      <c r="P283" s="143"/>
      <c r="Q283" s="50"/>
      <c r="R283" s="142"/>
      <c r="S283" s="142"/>
      <c r="T283" s="143"/>
      <c r="U283" s="50"/>
      <c r="V283" s="50"/>
      <c r="W283" s="50">
        <v>281</v>
      </c>
    </row>
    <row r="284" spans="1:23" hidden="1" x14ac:dyDescent="0.3">
      <c r="A284" s="50" t="s">
        <v>1374</v>
      </c>
      <c r="B284" t="s">
        <v>115</v>
      </c>
      <c r="C284" s="50" t="s">
        <v>262</v>
      </c>
      <c r="D284" s="50" t="s">
        <v>70</v>
      </c>
      <c r="E284" s="50" t="s">
        <v>603</v>
      </c>
      <c r="F284" s="50" t="s">
        <v>118</v>
      </c>
      <c r="G284" t="s">
        <v>119</v>
      </c>
      <c r="H284" s="143">
        <v>484668</v>
      </c>
      <c r="I284" s="50" t="s">
        <v>1376</v>
      </c>
      <c r="J284" s="50"/>
      <c r="K284" s="107"/>
      <c r="L284" s="50"/>
      <c r="M284" s="142"/>
      <c r="N284" s="50"/>
      <c r="O284" s="50"/>
      <c r="P284" s="143"/>
      <c r="Q284" s="50"/>
      <c r="R284" s="142"/>
      <c r="S284" s="142"/>
      <c r="T284" s="143"/>
      <c r="U284" s="50"/>
      <c r="V284" s="50"/>
      <c r="W284" s="50">
        <v>282</v>
      </c>
    </row>
    <row r="285" spans="1:23" hidden="1" x14ac:dyDescent="0.3">
      <c r="A285" s="50" t="s">
        <v>1377</v>
      </c>
      <c r="B285" t="s">
        <v>66</v>
      </c>
      <c r="C285" s="50" t="s">
        <v>262</v>
      </c>
      <c r="D285" s="50" t="s">
        <v>70</v>
      </c>
      <c r="E285" s="50" t="s">
        <v>1378</v>
      </c>
      <c r="F285" s="50" t="s">
        <v>118</v>
      </c>
      <c r="G285" t="s">
        <v>66</v>
      </c>
      <c r="H285" s="143">
        <v>142620</v>
      </c>
      <c r="I285" s="50" t="s">
        <v>1379</v>
      </c>
      <c r="J285" s="50"/>
      <c r="K285" s="107"/>
      <c r="L285" s="50"/>
      <c r="M285" s="142"/>
      <c r="N285" s="50"/>
      <c r="O285" s="50"/>
      <c r="P285" s="143"/>
      <c r="Q285" s="50"/>
      <c r="R285" s="142"/>
      <c r="S285" s="142"/>
      <c r="T285" s="143"/>
      <c r="U285" s="50"/>
      <c r="V285" s="50"/>
      <c r="W285" s="50">
        <v>283</v>
      </c>
    </row>
    <row r="286" spans="1:23" hidden="1" x14ac:dyDescent="0.3">
      <c r="A286" s="50" t="s">
        <v>1380</v>
      </c>
      <c r="B286" t="s">
        <v>66</v>
      </c>
      <c r="C286" s="50" t="s">
        <v>760</v>
      </c>
      <c r="D286" s="50" t="s">
        <v>97</v>
      </c>
      <c r="E286" s="50" t="s">
        <v>117</v>
      </c>
      <c r="F286" s="50" t="s">
        <v>118</v>
      </c>
      <c r="G286" t="s">
        <v>66</v>
      </c>
      <c r="H286" s="143">
        <v>11000</v>
      </c>
      <c r="I286" s="50" t="s">
        <v>1381</v>
      </c>
      <c r="J286" s="50"/>
      <c r="K286" s="107"/>
      <c r="L286" s="50"/>
      <c r="M286" s="142"/>
      <c r="N286" s="50"/>
      <c r="O286" s="50"/>
      <c r="P286" s="143"/>
      <c r="Q286" s="50"/>
      <c r="R286" s="142"/>
      <c r="S286" s="142"/>
      <c r="T286" s="143"/>
      <c r="U286" s="50"/>
      <c r="V286" s="50"/>
      <c r="W286" s="50">
        <v>284</v>
      </c>
    </row>
    <row r="287" spans="1:23" hidden="1" x14ac:dyDescent="0.3">
      <c r="A287" s="50" t="s">
        <v>1382</v>
      </c>
      <c r="B287" t="s">
        <v>66</v>
      </c>
      <c r="C287" s="50" t="s">
        <v>760</v>
      </c>
      <c r="D287" s="50" t="s">
        <v>70</v>
      </c>
      <c r="E287" s="50" t="s">
        <v>1103</v>
      </c>
      <c r="F287" s="50" t="s">
        <v>73</v>
      </c>
      <c r="G287" t="s">
        <v>66</v>
      </c>
      <c r="H287" s="143">
        <v>23781.48</v>
      </c>
      <c r="I287" s="50" t="s">
        <v>1384</v>
      </c>
      <c r="J287" s="50"/>
      <c r="K287" s="107"/>
      <c r="L287" s="50"/>
      <c r="M287" s="142"/>
      <c r="N287" s="50"/>
      <c r="O287" s="50"/>
      <c r="P287" s="143"/>
      <c r="Q287" s="50"/>
      <c r="R287" s="142"/>
      <c r="S287" s="142"/>
      <c r="T287" s="143"/>
      <c r="U287" s="50"/>
      <c r="V287" s="50"/>
      <c r="W287" s="50">
        <v>285</v>
      </c>
    </row>
    <row r="288" spans="1:23" hidden="1" x14ac:dyDescent="0.3">
      <c r="A288" s="50" t="s">
        <v>1385</v>
      </c>
      <c r="B288" t="s">
        <v>115</v>
      </c>
      <c r="C288" s="50" t="s">
        <v>277</v>
      </c>
      <c r="D288" s="50" t="s">
        <v>70</v>
      </c>
      <c r="E288" s="50" t="s">
        <v>922</v>
      </c>
      <c r="F288" s="50" t="s">
        <v>118</v>
      </c>
      <c r="G288" t="s">
        <v>119</v>
      </c>
      <c r="H288" s="143">
        <v>22000</v>
      </c>
      <c r="I288" s="50" t="s">
        <v>1386</v>
      </c>
      <c r="J288" s="50"/>
      <c r="K288" s="107"/>
      <c r="L288" s="50"/>
      <c r="M288" s="142"/>
      <c r="N288" s="50"/>
      <c r="O288" s="50"/>
      <c r="P288" s="143"/>
      <c r="Q288" s="50"/>
      <c r="R288" s="142"/>
      <c r="S288" s="142"/>
      <c r="T288" s="143"/>
      <c r="U288" s="50"/>
      <c r="V288" s="50"/>
      <c r="W288" s="50">
        <v>286</v>
      </c>
    </row>
    <row r="289" spans="1:23" hidden="1" x14ac:dyDescent="0.3">
      <c r="A289" s="50" t="s">
        <v>1387</v>
      </c>
      <c r="B289" t="s">
        <v>115</v>
      </c>
      <c r="C289" s="50" t="s">
        <v>277</v>
      </c>
      <c r="D289" s="50" t="s">
        <v>97</v>
      </c>
      <c r="E289" s="50" t="s">
        <v>546</v>
      </c>
      <c r="F289" s="50" t="s">
        <v>118</v>
      </c>
      <c r="G289" t="s">
        <v>119</v>
      </c>
      <c r="H289" s="143">
        <v>200000</v>
      </c>
      <c r="I289" s="50" t="s">
        <v>1388</v>
      </c>
      <c r="J289" s="50"/>
      <c r="K289" s="107"/>
      <c r="L289" s="50"/>
      <c r="M289" s="142"/>
      <c r="N289" s="50"/>
      <c r="O289" s="50"/>
      <c r="P289" s="143"/>
      <c r="Q289" s="50"/>
      <c r="R289" s="142"/>
      <c r="S289" s="142"/>
      <c r="T289" s="143"/>
      <c r="U289" s="50"/>
      <c r="V289" s="50"/>
      <c r="W289" s="50">
        <v>287</v>
      </c>
    </row>
    <row r="290" spans="1:23" hidden="1" x14ac:dyDescent="0.3">
      <c r="A290" s="50" t="s">
        <v>1389</v>
      </c>
      <c r="B290" t="s">
        <v>115</v>
      </c>
      <c r="C290" s="50" t="s">
        <v>346</v>
      </c>
      <c r="D290" s="50" t="s">
        <v>97</v>
      </c>
      <c r="E290" s="50" t="s">
        <v>765</v>
      </c>
      <c r="F290" s="50" t="s">
        <v>73</v>
      </c>
      <c r="G290" t="s">
        <v>119</v>
      </c>
      <c r="H290" s="143">
        <v>10000000</v>
      </c>
      <c r="I290" s="50" t="s">
        <v>1391</v>
      </c>
      <c r="J290" s="50"/>
      <c r="K290" s="107"/>
      <c r="L290" s="50"/>
      <c r="M290" s="142"/>
      <c r="N290" s="50"/>
      <c r="O290" s="50"/>
      <c r="P290" s="143"/>
      <c r="Q290" s="50"/>
      <c r="R290" s="142"/>
      <c r="S290" s="142"/>
      <c r="T290" s="143"/>
      <c r="U290" s="50"/>
      <c r="V290" s="50"/>
      <c r="W290" s="50">
        <v>288</v>
      </c>
    </row>
    <row r="291" spans="1:23" hidden="1" x14ac:dyDescent="0.3">
      <c r="A291" s="50" t="s">
        <v>1392</v>
      </c>
      <c r="B291" t="s">
        <v>115</v>
      </c>
      <c r="C291" s="50" t="s">
        <v>346</v>
      </c>
      <c r="D291" s="50" t="s">
        <v>97</v>
      </c>
      <c r="E291" s="50" t="s">
        <v>117</v>
      </c>
      <c r="F291" s="50" t="s">
        <v>73</v>
      </c>
      <c r="G291" t="s">
        <v>119</v>
      </c>
      <c r="H291" s="143">
        <v>10000000</v>
      </c>
      <c r="I291" s="50" t="s">
        <v>1393</v>
      </c>
      <c r="J291" s="50"/>
      <c r="K291" s="107"/>
      <c r="L291" s="50"/>
      <c r="M291" s="142"/>
      <c r="N291" s="50"/>
      <c r="O291" s="50"/>
      <c r="P291" s="143"/>
      <c r="Q291" s="50"/>
      <c r="R291" s="142"/>
      <c r="S291" s="142"/>
      <c r="T291" s="143"/>
      <c r="U291" s="50"/>
      <c r="V291" s="50"/>
      <c r="W291" s="50">
        <v>289</v>
      </c>
    </row>
    <row r="292" spans="1:23" hidden="1" x14ac:dyDescent="0.3">
      <c r="A292" s="50" t="s">
        <v>1394</v>
      </c>
      <c r="B292" t="s">
        <v>115</v>
      </c>
      <c r="C292" s="50" t="s">
        <v>346</v>
      </c>
      <c r="D292" s="50" t="s">
        <v>97</v>
      </c>
      <c r="E292" s="50" t="s">
        <v>761</v>
      </c>
      <c r="F292" s="50" t="s">
        <v>170</v>
      </c>
      <c r="G292" t="s">
        <v>119</v>
      </c>
      <c r="H292" s="143">
        <v>1400000</v>
      </c>
      <c r="I292" s="50" t="s">
        <v>1395</v>
      </c>
      <c r="J292" s="50"/>
      <c r="K292" s="107"/>
      <c r="L292" s="50"/>
      <c r="M292" s="142"/>
      <c r="N292" s="50"/>
      <c r="O292" s="50"/>
      <c r="P292" s="143"/>
      <c r="Q292" s="50"/>
      <c r="R292" s="142"/>
      <c r="S292" s="142"/>
      <c r="T292" s="143"/>
      <c r="U292" s="50"/>
      <c r="V292" s="50"/>
      <c r="W292" s="50">
        <v>290</v>
      </c>
    </row>
    <row r="293" spans="1:23" hidden="1" x14ac:dyDescent="0.3">
      <c r="A293" s="50" t="s">
        <v>1396</v>
      </c>
      <c r="B293" t="s">
        <v>115</v>
      </c>
      <c r="C293" s="50" t="s">
        <v>346</v>
      </c>
      <c r="D293" s="50" t="s">
        <v>97</v>
      </c>
      <c r="E293" s="50" t="s">
        <v>698</v>
      </c>
      <c r="F293" s="50" t="s">
        <v>170</v>
      </c>
      <c r="G293" t="s">
        <v>119</v>
      </c>
      <c r="H293" s="143">
        <v>1500000</v>
      </c>
      <c r="I293" s="50" t="s">
        <v>1397</v>
      </c>
      <c r="J293" s="50"/>
      <c r="K293" s="107"/>
      <c r="L293" s="50"/>
      <c r="M293" s="142"/>
      <c r="N293" s="50"/>
      <c r="O293" s="50"/>
      <c r="P293" s="143"/>
      <c r="Q293" s="50"/>
      <c r="R293" s="142"/>
      <c r="S293" s="142"/>
      <c r="T293" s="143"/>
      <c r="U293" s="50"/>
      <c r="V293" s="50"/>
      <c r="W293" s="50">
        <v>291</v>
      </c>
    </row>
    <row r="294" spans="1:23" hidden="1" x14ac:dyDescent="0.3">
      <c r="A294" s="50" t="s">
        <v>1398</v>
      </c>
      <c r="B294" t="s">
        <v>115</v>
      </c>
      <c r="C294" s="50" t="s">
        <v>262</v>
      </c>
      <c r="D294" s="50" t="s">
        <v>97</v>
      </c>
      <c r="E294" s="50" t="s">
        <v>1056</v>
      </c>
      <c r="F294" s="50" t="s">
        <v>118</v>
      </c>
      <c r="G294" t="s">
        <v>119</v>
      </c>
      <c r="H294" s="143">
        <v>495000</v>
      </c>
      <c r="I294" s="50" t="s">
        <v>1399</v>
      </c>
      <c r="J294" s="50"/>
      <c r="K294" s="107"/>
      <c r="L294" s="50"/>
      <c r="M294" s="142"/>
      <c r="N294" s="50"/>
      <c r="O294" s="50"/>
      <c r="P294" s="143"/>
      <c r="Q294" s="50"/>
      <c r="R294" s="142"/>
      <c r="S294" s="142"/>
      <c r="T294" s="143"/>
      <c r="U294" s="50"/>
      <c r="V294" s="50"/>
      <c r="W294" s="50">
        <v>292</v>
      </c>
    </row>
    <row r="295" spans="1:23" hidden="1" x14ac:dyDescent="0.3">
      <c r="A295" s="50" t="s">
        <v>1400</v>
      </c>
      <c r="B295" t="s">
        <v>115</v>
      </c>
      <c r="C295" s="50" t="s">
        <v>262</v>
      </c>
      <c r="D295" s="50" t="s">
        <v>97</v>
      </c>
      <c r="E295" s="50" t="s">
        <v>1401</v>
      </c>
      <c r="F295" s="50" t="s">
        <v>118</v>
      </c>
      <c r="G295" t="s">
        <v>119</v>
      </c>
      <c r="H295" s="143">
        <v>580000</v>
      </c>
      <c r="I295" s="50" t="s">
        <v>1402</v>
      </c>
      <c r="J295" s="50"/>
      <c r="K295" s="107"/>
      <c r="L295" s="50"/>
      <c r="M295" s="142"/>
      <c r="N295" s="50"/>
      <c r="O295" s="50"/>
      <c r="P295" s="143"/>
      <c r="Q295" s="50"/>
      <c r="R295" s="142"/>
      <c r="S295" s="142"/>
      <c r="T295" s="143"/>
      <c r="U295" s="50"/>
      <c r="V295" s="50"/>
      <c r="W295" s="50">
        <v>293</v>
      </c>
    </row>
    <row r="296" spans="1:23" hidden="1" x14ac:dyDescent="0.3">
      <c r="A296" s="50" t="s">
        <v>1403</v>
      </c>
      <c r="B296" t="s">
        <v>115</v>
      </c>
      <c r="C296" s="50" t="s">
        <v>214</v>
      </c>
      <c r="D296" s="50" t="s">
        <v>97</v>
      </c>
      <c r="E296" s="50" t="s">
        <v>765</v>
      </c>
      <c r="F296" s="50"/>
      <c r="G296" t="s">
        <v>119</v>
      </c>
      <c r="H296" s="143"/>
      <c r="I296" s="50" t="s">
        <v>1405</v>
      </c>
      <c r="J296" s="50"/>
      <c r="K296" s="107"/>
      <c r="L296" s="50"/>
      <c r="M296" s="142"/>
      <c r="N296" s="50"/>
      <c r="O296" s="50"/>
      <c r="P296" s="143"/>
      <c r="Q296" s="50"/>
      <c r="R296" s="142"/>
      <c r="S296" s="142"/>
      <c r="T296" s="143"/>
      <c r="U296" s="50"/>
      <c r="V296" s="50"/>
      <c r="W296" s="50">
        <v>294</v>
      </c>
    </row>
    <row r="297" spans="1:23" hidden="1" x14ac:dyDescent="0.3">
      <c r="A297" s="50" t="s">
        <v>1406</v>
      </c>
      <c r="B297" t="s">
        <v>133</v>
      </c>
      <c r="C297" s="50" t="s">
        <v>214</v>
      </c>
      <c r="D297" s="50" t="s">
        <v>97</v>
      </c>
      <c r="E297" s="50" t="s">
        <v>306</v>
      </c>
      <c r="F297" s="50"/>
      <c r="G297" t="s">
        <v>133</v>
      </c>
      <c r="H297" s="143"/>
      <c r="I297" s="50" t="s">
        <v>1407</v>
      </c>
      <c r="J297" s="50"/>
      <c r="K297" s="107"/>
      <c r="L297" s="50"/>
      <c r="M297" s="142"/>
      <c r="N297" s="50"/>
      <c r="O297" s="50"/>
      <c r="P297" s="143"/>
      <c r="Q297" s="50"/>
      <c r="R297" s="142"/>
      <c r="S297" s="142"/>
      <c r="T297" s="143"/>
      <c r="U297" s="50"/>
      <c r="V297" s="50"/>
      <c r="W297" s="50">
        <v>295</v>
      </c>
    </row>
    <row r="298" spans="1:23" hidden="1" x14ac:dyDescent="0.3">
      <c r="A298" s="50" t="s">
        <v>1408</v>
      </c>
      <c r="B298" t="s">
        <v>115</v>
      </c>
      <c r="C298" s="50" t="s">
        <v>214</v>
      </c>
      <c r="D298" s="50" t="s">
        <v>97</v>
      </c>
      <c r="E298" s="50" t="s">
        <v>310</v>
      </c>
      <c r="F298" s="50" t="s">
        <v>73</v>
      </c>
      <c r="G298" t="s">
        <v>119</v>
      </c>
      <c r="H298" s="143">
        <v>590580.04</v>
      </c>
      <c r="I298" s="50" t="s">
        <v>1409</v>
      </c>
      <c r="J298" s="50"/>
      <c r="K298" s="107"/>
      <c r="L298" s="50"/>
      <c r="M298" s="142"/>
      <c r="N298" s="50"/>
      <c r="O298" s="50"/>
      <c r="P298" s="143"/>
      <c r="Q298" s="50"/>
      <c r="R298" s="142"/>
      <c r="S298" s="142"/>
      <c r="T298" s="143"/>
      <c r="U298" s="50"/>
      <c r="V298" s="50"/>
      <c r="W298" s="50">
        <v>296</v>
      </c>
    </row>
    <row r="299" spans="1:23" hidden="1" x14ac:dyDescent="0.3">
      <c r="A299" s="50" t="s">
        <v>1410</v>
      </c>
      <c r="B299" t="s">
        <v>115</v>
      </c>
      <c r="C299" s="50" t="s">
        <v>214</v>
      </c>
      <c r="D299" s="50" t="s">
        <v>136</v>
      </c>
      <c r="E299" s="50" t="s">
        <v>647</v>
      </c>
      <c r="F299" s="50"/>
      <c r="G299" t="s">
        <v>119</v>
      </c>
      <c r="H299" s="143"/>
      <c r="I299" s="50" t="s">
        <v>1411</v>
      </c>
      <c r="J299" s="50"/>
      <c r="K299" s="107"/>
      <c r="L299" s="50"/>
      <c r="M299" s="142"/>
      <c r="N299" s="50"/>
      <c r="O299" s="50"/>
      <c r="P299" s="143"/>
      <c r="Q299" s="50"/>
      <c r="R299" s="142"/>
      <c r="S299" s="142"/>
      <c r="T299" s="143"/>
      <c r="U299" s="50"/>
      <c r="V299" s="50"/>
      <c r="W299" s="50">
        <v>297</v>
      </c>
    </row>
    <row r="300" spans="1:23" hidden="1" x14ac:dyDescent="0.3">
      <c r="A300" s="50" t="s">
        <v>1412</v>
      </c>
      <c r="B300" t="s">
        <v>115</v>
      </c>
      <c r="C300" s="50" t="s">
        <v>214</v>
      </c>
      <c r="D300" s="50" t="s">
        <v>136</v>
      </c>
      <c r="E300" s="50" t="s">
        <v>829</v>
      </c>
      <c r="F300" s="50"/>
      <c r="G300" t="s">
        <v>119</v>
      </c>
      <c r="H300" s="143"/>
      <c r="I300" s="50" t="s">
        <v>1413</v>
      </c>
      <c r="J300" s="50"/>
      <c r="K300" s="107"/>
      <c r="L300" s="50"/>
      <c r="M300" s="142"/>
      <c r="N300" s="50"/>
      <c r="O300" s="50"/>
      <c r="P300" s="143"/>
      <c r="Q300" s="50"/>
      <c r="R300" s="142"/>
      <c r="S300" s="142"/>
      <c r="T300" s="143"/>
      <c r="U300" s="50"/>
      <c r="V300" s="50"/>
      <c r="W300" s="50">
        <v>298</v>
      </c>
    </row>
    <row r="301" spans="1:23" hidden="1" x14ac:dyDescent="0.3">
      <c r="A301" s="50" t="s">
        <v>1414</v>
      </c>
      <c r="B301" t="s">
        <v>115</v>
      </c>
      <c r="C301" s="50" t="s">
        <v>214</v>
      </c>
      <c r="D301" s="50" t="s">
        <v>97</v>
      </c>
      <c r="E301" s="50" t="s">
        <v>117</v>
      </c>
      <c r="F301" s="50" t="s">
        <v>73</v>
      </c>
      <c r="G301" t="s">
        <v>119</v>
      </c>
      <c r="H301" s="143">
        <v>25804952</v>
      </c>
      <c r="I301" s="50" t="s">
        <v>1415</v>
      </c>
      <c r="J301" s="50"/>
      <c r="K301" s="107"/>
      <c r="L301" s="50"/>
      <c r="M301" s="142"/>
      <c r="N301" s="50"/>
      <c r="O301" s="50"/>
      <c r="P301" s="143"/>
      <c r="Q301" s="50"/>
      <c r="R301" s="142"/>
      <c r="S301" s="142"/>
      <c r="T301" s="143"/>
      <c r="U301" s="50"/>
      <c r="V301" s="50"/>
      <c r="W301" s="50">
        <v>299</v>
      </c>
    </row>
    <row r="302" spans="1:23" hidden="1" x14ac:dyDescent="0.3">
      <c r="A302" s="50" t="s">
        <v>1416</v>
      </c>
      <c r="B302" t="s">
        <v>115</v>
      </c>
      <c r="C302" s="50" t="s">
        <v>214</v>
      </c>
      <c r="D302" s="50" t="s">
        <v>97</v>
      </c>
      <c r="E302" s="50" t="s">
        <v>761</v>
      </c>
      <c r="F302" s="50" t="s">
        <v>170</v>
      </c>
      <c r="G302" t="s">
        <v>119</v>
      </c>
      <c r="H302" s="143">
        <v>1543530</v>
      </c>
      <c r="I302" s="50" t="s">
        <v>1417</v>
      </c>
      <c r="J302" s="50"/>
      <c r="K302" s="107"/>
      <c r="L302" s="50"/>
      <c r="M302" s="142"/>
      <c r="N302" s="50"/>
      <c r="O302" s="50"/>
      <c r="P302" s="143"/>
      <c r="Q302" s="50"/>
      <c r="R302" s="142"/>
      <c r="S302" s="142"/>
      <c r="T302" s="143"/>
      <c r="U302" s="50"/>
      <c r="V302" s="50"/>
      <c r="W302" s="50">
        <v>300</v>
      </c>
    </row>
    <row r="303" spans="1:23" hidden="1" x14ac:dyDescent="0.3">
      <c r="A303" s="50" t="s">
        <v>1418</v>
      </c>
      <c r="B303" t="s">
        <v>115</v>
      </c>
      <c r="C303" s="50" t="s">
        <v>214</v>
      </c>
      <c r="D303" s="50" t="s">
        <v>97</v>
      </c>
      <c r="E303" s="50" t="s">
        <v>765</v>
      </c>
      <c r="F303" s="50"/>
      <c r="G303" t="s">
        <v>119</v>
      </c>
      <c r="H303" s="143"/>
      <c r="I303" s="50" t="s">
        <v>1419</v>
      </c>
      <c r="J303" s="50"/>
      <c r="K303" s="107"/>
      <c r="L303" s="50"/>
      <c r="M303" s="142"/>
      <c r="N303" s="50"/>
      <c r="O303" s="50"/>
      <c r="P303" s="143"/>
      <c r="Q303" s="50"/>
      <c r="R303" s="142"/>
      <c r="S303" s="142"/>
      <c r="T303" s="143"/>
      <c r="U303" s="50"/>
      <c r="V303" s="50"/>
      <c r="W303" s="50">
        <v>301</v>
      </c>
    </row>
    <row r="304" spans="1:23" hidden="1" x14ac:dyDescent="0.3">
      <c r="A304" s="50" t="s">
        <v>1420</v>
      </c>
      <c r="B304" t="s">
        <v>115</v>
      </c>
      <c r="C304" s="50" t="s">
        <v>214</v>
      </c>
      <c r="D304" s="50" t="s">
        <v>97</v>
      </c>
      <c r="E304" s="50" t="s">
        <v>698</v>
      </c>
      <c r="F304" s="50" t="s">
        <v>73</v>
      </c>
      <c r="G304" t="s">
        <v>119</v>
      </c>
      <c r="H304" s="143">
        <v>2671662.64</v>
      </c>
      <c r="I304" s="50" t="s">
        <v>1421</v>
      </c>
      <c r="J304" s="50"/>
      <c r="K304" s="107"/>
      <c r="L304" s="50"/>
      <c r="M304" s="142"/>
      <c r="N304" s="50"/>
      <c r="O304" s="50"/>
      <c r="P304" s="143"/>
      <c r="Q304" s="50"/>
      <c r="R304" s="142"/>
      <c r="S304" s="142"/>
      <c r="T304" s="143"/>
      <c r="U304" s="50"/>
      <c r="V304" s="50"/>
      <c r="W304" s="50">
        <v>302</v>
      </c>
    </row>
    <row r="305" spans="1:23" hidden="1" x14ac:dyDescent="0.3">
      <c r="A305" s="50" t="s">
        <v>1422</v>
      </c>
      <c r="B305" t="s">
        <v>115</v>
      </c>
      <c r="C305" s="50" t="s">
        <v>214</v>
      </c>
      <c r="D305" s="50" t="s">
        <v>97</v>
      </c>
      <c r="E305" s="50" t="s">
        <v>251</v>
      </c>
      <c r="F305" s="50"/>
      <c r="G305" t="s">
        <v>119</v>
      </c>
      <c r="H305" s="143"/>
      <c r="I305" s="50" t="s">
        <v>1423</v>
      </c>
      <c r="J305" s="50"/>
      <c r="K305" s="107"/>
      <c r="L305" s="50"/>
      <c r="M305" s="142"/>
      <c r="N305" s="50"/>
      <c r="O305" s="50"/>
      <c r="P305" s="143"/>
      <c r="Q305" s="50"/>
      <c r="R305" s="142"/>
      <c r="S305" s="142"/>
      <c r="T305" s="143"/>
      <c r="U305" s="50"/>
      <c r="V305" s="50"/>
      <c r="W305" s="50">
        <v>303</v>
      </c>
    </row>
    <row r="306" spans="1:23" hidden="1" x14ac:dyDescent="0.3">
      <c r="A306" s="50" t="s">
        <v>1424</v>
      </c>
      <c r="B306" t="s">
        <v>115</v>
      </c>
      <c r="C306" s="50" t="s">
        <v>214</v>
      </c>
      <c r="D306" s="50" t="s">
        <v>97</v>
      </c>
      <c r="E306" s="50" t="s">
        <v>546</v>
      </c>
      <c r="F306" s="50" t="s">
        <v>73</v>
      </c>
      <c r="G306" t="s">
        <v>119</v>
      </c>
      <c r="H306" s="143">
        <v>4031095.6</v>
      </c>
      <c r="I306" s="50" t="s">
        <v>1425</v>
      </c>
      <c r="J306" s="50"/>
      <c r="K306" s="107"/>
      <c r="L306" s="50"/>
      <c r="M306" s="142"/>
      <c r="N306" s="50"/>
      <c r="O306" s="50"/>
      <c r="P306" s="143"/>
      <c r="Q306" s="50"/>
      <c r="R306" s="142"/>
      <c r="S306" s="142"/>
      <c r="T306" s="143"/>
      <c r="U306" s="50"/>
      <c r="V306" s="50"/>
      <c r="W306" s="50">
        <v>304</v>
      </c>
    </row>
    <row r="307" spans="1:23" hidden="1" x14ac:dyDescent="0.3">
      <c r="A307" s="50" t="s">
        <v>1426</v>
      </c>
      <c r="B307" t="s">
        <v>115</v>
      </c>
      <c r="C307" s="50" t="s">
        <v>214</v>
      </c>
      <c r="D307" s="50" t="s">
        <v>97</v>
      </c>
      <c r="E307" s="50" t="s">
        <v>1081</v>
      </c>
      <c r="F307" s="50"/>
      <c r="G307" t="s">
        <v>119</v>
      </c>
      <c r="H307" s="143"/>
      <c r="I307" s="50" t="s">
        <v>1427</v>
      </c>
      <c r="J307" s="50"/>
      <c r="K307" s="107"/>
      <c r="L307" s="50"/>
      <c r="M307" s="142"/>
      <c r="N307" s="50"/>
      <c r="O307" s="50"/>
      <c r="P307" s="143"/>
      <c r="Q307" s="50"/>
      <c r="R307" s="142"/>
      <c r="S307" s="142"/>
      <c r="T307" s="143"/>
      <c r="U307" s="50"/>
      <c r="V307" s="50"/>
      <c r="W307" s="50">
        <v>305</v>
      </c>
    </row>
    <row r="308" spans="1:23" hidden="1" x14ac:dyDescent="0.3">
      <c r="A308" s="50" t="s">
        <v>1428</v>
      </c>
      <c r="B308" t="s">
        <v>133</v>
      </c>
      <c r="C308" s="50" t="s">
        <v>214</v>
      </c>
      <c r="D308" s="50" t="s">
        <v>97</v>
      </c>
      <c r="E308" s="50" t="s">
        <v>306</v>
      </c>
      <c r="F308" s="50"/>
      <c r="G308" t="s">
        <v>133</v>
      </c>
      <c r="H308" s="143"/>
      <c r="I308" s="50" t="s">
        <v>1429</v>
      </c>
      <c r="J308" s="50"/>
      <c r="K308" s="107"/>
      <c r="L308" s="50"/>
      <c r="M308" s="142"/>
      <c r="N308" s="50"/>
      <c r="O308" s="50"/>
      <c r="P308" s="143"/>
      <c r="Q308" s="50"/>
      <c r="R308" s="142"/>
      <c r="S308" s="142"/>
      <c r="T308" s="143"/>
      <c r="U308" s="50"/>
      <c r="V308" s="50"/>
      <c r="W308" s="50">
        <v>306</v>
      </c>
    </row>
    <row r="309" spans="1:23" hidden="1" x14ac:dyDescent="0.3">
      <c r="A309" s="50" t="s">
        <v>1430</v>
      </c>
      <c r="B309" t="s">
        <v>115</v>
      </c>
      <c r="C309" s="50" t="s">
        <v>214</v>
      </c>
      <c r="D309" s="50" t="s">
        <v>97</v>
      </c>
      <c r="E309" s="50" t="s">
        <v>1353</v>
      </c>
      <c r="F309" s="50"/>
      <c r="G309" t="s">
        <v>119</v>
      </c>
      <c r="H309" s="143"/>
      <c r="I309" s="50" t="s">
        <v>1431</v>
      </c>
      <c r="J309" s="50"/>
      <c r="K309" s="107"/>
      <c r="L309" s="50"/>
      <c r="M309" s="142"/>
      <c r="N309" s="50"/>
      <c r="O309" s="50"/>
      <c r="P309" s="143"/>
      <c r="Q309" s="50"/>
      <c r="R309" s="142"/>
      <c r="S309" s="142"/>
      <c r="T309" s="143"/>
      <c r="U309" s="50"/>
      <c r="V309" s="50"/>
      <c r="W309" s="50">
        <v>307</v>
      </c>
    </row>
    <row r="310" spans="1:23" hidden="1" x14ac:dyDescent="0.3">
      <c r="A310" s="50" t="s">
        <v>1432</v>
      </c>
      <c r="B310" t="s">
        <v>115</v>
      </c>
      <c r="C310" s="50" t="s">
        <v>214</v>
      </c>
      <c r="D310" s="50" t="s">
        <v>97</v>
      </c>
      <c r="E310" s="50" t="s">
        <v>310</v>
      </c>
      <c r="F310" s="50" t="s">
        <v>73</v>
      </c>
      <c r="G310" t="s">
        <v>119</v>
      </c>
      <c r="H310" s="143">
        <v>590580.04</v>
      </c>
      <c r="I310" s="50" t="s">
        <v>1433</v>
      </c>
      <c r="J310" s="50"/>
      <c r="K310" s="107"/>
      <c r="L310" s="50"/>
      <c r="M310" s="142"/>
      <c r="N310" s="50"/>
      <c r="O310" s="50"/>
      <c r="P310" s="143"/>
      <c r="Q310" s="50"/>
      <c r="R310" s="142"/>
      <c r="S310" s="142"/>
      <c r="T310" s="143"/>
      <c r="U310" s="50"/>
      <c r="V310" s="50"/>
      <c r="W310" s="50">
        <v>308</v>
      </c>
    </row>
    <row r="311" spans="1:23" hidden="1" x14ac:dyDescent="0.3">
      <c r="A311" s="50" t="s">
        <v>1434</v>
      </c>
      <c r="B311" t="s">
        <v>115</v>
      </c>
      <c r="C311" s="50" t="s">
        <v>214</v>
      </c>
      <c r="D311" s="50" t="s">
        <v>97</v>
      </c>
      <c r="E311" s="50" t="s">
        <v>1056</v>
      </c>
      <c r="F311" s="50" t="s">
        <v>170</v>
      </c>
      <c r="G311" t="s">
        <v>119</v>
      </c>
      <c r="H311" s="143">
        <v>1384844</v>
      </c>
      <c r="I311" s="50" t="s">
        <v>1435</v>
      </c>
      <c r="J311" s="50"/>
      <c r="K311" s="107"/>
      <c r="L311" s="50"/>
      <c r="M311" s="142"/>
      <c r="N311" s="50"/>
      <c r="O311" s="50"/>
      <c r="P311" s="143"/>
      <c r="Q311" s="50"/>
      <c r="R311" s="142"/>
      <c r="S311" s="142"/>
      <c r="T311" s="143"/>
      <c r="U311" s="50"/>
      <c r="V311" s="50"/>
      <c r="W311" s="50">
        <v>309</v>
      </c>
    </row>
    <row r="312" spans="1:23" hidden="1" x14ac:dyDescent="0.3">
      <c r="A312" s="50" t="s">
        <v>1436</v>
      </c>
      <c r="B312" t="s">
        <v>115</v>
      </c>
      <c r="C312" s="50" t="s">
        <v>214</v>
      </c>
      <c r="D312" s="50" t="s">
        <v>136</v>
      </c>
      <c r="E312" s="50" t="s">
        <v>829</v>
      </c>
      <c r="F312" s="50"/>
      <c r="G312" t="s">
        <v>119</v>
      </c>
      <c r="H312" s="143"/>
      <c r="I312" s="50" t="s">
        <v>1437</v>
      </c>
      <c r="J312" s="50"/>
      <c r="K312" s="107"/>
      <c r="L312" s="50"/>
      <c r="M312" s="142"/>
      <c r="N312" s="50"/>
      <c r="O312" s="50"/>
      <c r="P312" s="143"/>
      <c r="Q312" s="50"/>
      <c r="R312" s="142"/>
      <c r="S312" s="142"/>
      <c r="T312" s="143"/>
      <c r="U312" s="50"/>
      <c r="V312" s="50"/>
      <c r="W312" s="50">
        <v>310</v>
      </c>
    </row>
    <row r="313" spans="1:23" hidden="1" x14ac:dyDescent="0.3">
      <c r="A313" s="50" t="s">
        <v>1438</v>
      </c>
      <c r="B313" t="s">
        <v>115</v>
      </c>
      <c r="C313" s="50" t="s">
        <v>214</v>
      </c>
      <c r="D313" s="50" t="s">
        <v>136</v>
      </c>
      <c r="E313" s="50" t="s">
        <v>647</v>
      </c>
      <c r="F313" s="50"/>
      <c r="G313" t="s">
        <v>119</v>
      </c>
      <c r="H313" s="143"/>
      <c r="I313" s="50" t="s">
        <v>1439</v>
      </c>
      <c r="J313" s="50"/>
      <c r="K313" s="107"/>
      <c r="L313" s="50"/>
      <c r="M313" s="142"/>
      <c r="N313" s="50"/>
      <c r="O313" s="50"/>
      <c r="P313" s="143"/>
      <c r="Q313" s="50"/>
      <c r="R313" s="142"/>
      <c r="S313" s="142"/>
      <c r="T313" s="143"/>
      <c r="U313" s="50"/>
      <c r="V313" s="50"/>
      <c r="W313" s="50">
        <v>311</v>
      </c>
    </row>
    <row r="314" spans="1:23" hidden="1" x14ac:dyDescent="0.3">
      <c r="A314" s="50" t="s">
        <v>1440</v>
      </c>
      <c r="B314" t="s">
        <v>115</v>
      </c>
      <c r="C314" s="50" t="s">
        <v>367</v>
      </c>
      <c r="D314" s="50" t="s">
        <v>97</v>
      </c>
      <c r="E314" s="50" t="s">
        <v>117</v>
      </c>
      <c r="F314" s="50" t="s">
        <v>73</v>
      </c>
      <c r="G314" t="s">
        <v>119</v>
      </c>
      <c r="H314" s="143">
        <v>352397.22</v>
      </c>
      <c r="I314" s="50" t="s">
        <v>1441</v>
      </c>
      <c r="J314" s="50"/>
      <c r="K314" s="107"/>
      <c r="L314" s="50"/>
      <c r="M314" s="142"/>
      <c r="N314" s="50"/>
      <c r="O314" s="50"/>
      <c r="P314" s="143"/>
      <c r="Q314" s="50"/>
      <c r="R314" s="142"/>
      <c r="S314" s="142"/>
      <c r="T314" s="143"/>
      <c r="U314" s="50"/>
      <c r="V314" s="50"/>
      <c r="W314" s="50">
        <v>312</v>
      </c>
    </row>
    <row r="315" spans="1:23" hidden="1" x14ac:dyDescent="0.3">
      <c r="A315" s="50" t="s">
        <v>1442</v>
      </c>
      <c r="B315" t="s">
        <v>115</v>
      </c>
      <c r="C315" s="50" t="s">
        <v>367</v>
      </c>
      <c r="D315" s="50" t="s">
        <v>97</v>
      </c>
      <c r="E315" s="50" t="s">
        <v>761</v>
      </c>
      <c r="F315" s="50" t="s">
        <v>73</v>
      </c>
      <c r="G315" t="s">
        <v>119</v>
      </c>
      <c r="H315" s="143">
        <v>128180.82</v>
      </c>
      <c r="I315" s="50" t="s">
        <v>1443</v>
      </c>
      <c r="J315" s="50"/>
      <c r="K315" s="107"/>
      <c r="L315" s="50"/>
      <c r="M315" s="142"/>
      <c r="N315" s="50"/>
      <c r="O315" s="50"/>
      <c r="P315" s="143"/>
      <c r="Q315" s="50"/>
      <c r="R315" s="142"/>
      <c r="S315" s="142"/>
      <c r="T315" s="143"/>
      <c r="U315" s="50"/>
      <c r="V315" s="50"/>
      <c r="W315" s="50">
        <v>313</v>
      </c>
    </row>
    <row r="316" spans="1:23" hidden="1" x14ac:dyDescent="0.3">
      <c r="A316" s="50" t="s">
        <v>1444</v>
      </c>
      <c r="B316" t="s">
        <v>115</v>
      </c>
      <c r="C316" s="50" t="s">
        <v>367</v>
      </c>
      <c r="D316" s="50" t="s">
        <v>97</v>
      </c>
      <c r="E316" s="50" t="s">
        <v>698</v>
      </c>
      <c r="F316" s="50" t="s">
        <v>73</v>
      </c>
      <c r="G316" t="s">
        <v>119</v>
      </c>
      <c r="H316" s="143">
        <v>287604.36</v>
      </c>
      <c r="I316" s="50" t="s">
        <v>1445</v>
      </c>
      <c r="J316" s="50"/>
      <c r="K316" s="107"/>
      <c r="L316" s="50"/>
      <c r="M316" s="142"/>
      <c r="N316" s="50"/>
      <c r="O316" s="50"/>
      <c r="P316" s="143"/>
      <c r="Q316" s="50"/>
      <c r="R316" s="142"/>
      <c r="S316" s="142"/>
      <c r="T316" s="143"/>
      <c r="U316" s="50"/>
      <c r="V316" s="50"/>
      <c r="W316" s="50">
        <v>314</v>
      </c>
    </row>
    <row r="317" spans="1:23" hidden="1" x14ac:dyDescent="0.3">
      <c r="A317" s="50" t="s">
        <v>1446</v>
      </c>
      <c r="B317" t="s">
        <v>115</v>
      </c>
      <c r="C317" s="50" t="s">
        <v>367</v>
      </c>
      <c r="D317" s="50" t="s">
        <v>97</v>
      </c>
      <c r="E317" s="50" t="s">
        <v>251</v>
      </c>
      <c r="F317" s="50" t="s">
        <v>118</v>
      </c>
      <c r="G317" t="s">
        <v>119</v>
      </c>
      <c r="H317" s="143">
        <v>457541</v>
      </c>
      <c r="I317" s="50" t="s">
        <v>1447</v>
      </c>
      <c r="J317" s="50"/>
      <c r="K317" s="107"/>
      <c r="L317" s="50"/>
      <c r="M317" s="142"/>
      <c r="N317" s="50"/>
      <c r="O317" s="50"/>
      <c r="P317" s="143"/>
      <c r="Q317" s="50"/>
      <c r="R317" s="142"/>
      <c r="S317" s="142"/>
      <c r="T317" s="143"/>
      <c r="U317" s="50"/>
      <c r="V317" s="50"/>
      <c r="W317" s="50">
        <v>315</v>
      </c>
    </row>
    <row r="318" spans="1:23" hidden="1" x14ac:dyDescent="0.3">
      <c r="A318" s="50" t="s">
        <v>1448</v>
      </c>
      <c r="B318" t="s">
        <v>115</v>
      </c>
      <c r="C318" s="50" t="s">
        <v>367</v>
      </c>
      <c r="D318" s="50" t="s">
        <v>97</v>
      </c>
      <c r="E318" s="50" t="s">
        <v>1353</v>
      </c>
      <c r="F318" s="50" t="s">
        <v>118</v>
      </c>
      <c r="G318" t="s">
        <v>119</v>
      </c>
      <c r="H318" s="143">
        <v>26198</v>
      </c>
      <c r="I318" s="50" t="s">
        <v>1449</v>
      </c>
      <c r="J318" s="50"/>
      <c r="K318" s="107"/>
      <c r="L318" s="50"/>
      <c r="M318" s="142"/>
      <c r="N318" s="50"/>
      <c r="O318" s="50"/>
      <c r="P318" s="143"/>
      <c r="Q318" s="50"/>
      <c r="R318" s="142"/>
      <c r="S318" s="142"/>
      <c r="T318" s="143"/>
      <c r="U318" s="50"/>
      <c r="V318" s="50"/>
      <c r="W318" s="50">
        <v>316</v>
      </c>
    </row>
    <row r="319" spans="1:23" hidden="1" x14ac:dyDescent="0.3">
      <c r="A319" s="50" t="s">
        <v>1450</v>
      </c>
      <c r="B319" t="s">
        <v>115</v>
      </c>
      <c r="C319" s="50" t="s">
        <v>367</v>
      </c>
      <c r="D319" s="50" t="s">
        <v>97</v>
      </c>
      <c r="E319" s="50" t="s">
        <v>310</v>
      </c>
      <c r="F319" s="50" t="s">
        <v>118</v>
      </c>
      <c r="G319" t="s">
        <v>119</v>
      </c>
      <c r="H319" s="143">
        <v>59438</v>
      </c>
      <c r="I319" s="50" t="s">
        <v>1451</v>
      </c>
      <c r="J319" s="50"/>
      <c r="K319" s="107"/>
      <c r="L319" s="50"/>
      <c r="M319" s="142"/>
      <c r="N319" s="50"/>
      <c r="O319" s="50"/>
      <c r="P319" s="143"/>
      <c r="Q319" s="50"/>
      <c r="R319" s="142"/>
      <c r="S319" s="142"/>
      <c r="T319" s="143"/>
      <c r="U319" s="50"/>
      <c r="V319" s="50"/>
      <c r="W319" s="50">
        <v>317</v>
      </c>
    </row>
    <row r="320" spans="1:23" hidden="1" x14ac:dyDescent="0.3">
      <c r="A320" s="50" t="s">
        <v>1452</v>
      </c>
      <c r="B320" t="s">
        <v>115</v>
      </c>
      <c r="C320" s="50" t="s">
        <v>367</v>
      </c>
      <c r="D320" s="50" t="s">
        <v>97</v>
      </c>
      <c r="E320" s="50" t="s">
        <v>546</v>
      </c>
      <c r="F320" s="50" t="s">
        <v>118</v>
      </c>
      <c r="G320" t="s">
        <v>119</v>
      </c>
      <c r="H320" s="143">
        <v>81918</v>
      </c>
      <c r="I320" s="50" t="s">
        <v>1453</v>
      </c>
      <c r="J320" s="50"/>
      <c r="K320" s="107"/>
      <c r="L320" s="50"/>
      <c r="M320" s="142"/>
      <c r="N320" s="50"/>
      <c r="O320" s="50"/>
      <c r="P320" s="143"/>
      <c r="Q320" s="50"/>
      <c r="R320" s="142"/>
      <c r="S320" s="142"/>
      <c r="T320" s="143"/>
      <c r="U320" s="50"/>
      <c r="V320" s="50"/>
      <c r="W320" s="50">
        <v>318</v>
      </c>
    </row>
    <row r="321" spans="1:23" hidden="1" x14ac:dyDescent="0.3">
      <c r="A321" s="50" t="s">
        <v>1454</v>
      </c>
      <c r="B321" t="s">
        <v>115</v>
      </c>
      <c r="C321" s="50" t="s">
        <v>683</v>
      </c>
      <c r="D321" s="50" t="s">
        <v>97</v>
      </c>
      <c r="E321" s="50" t="s">
        <v>1056</v>
      </c>
      <c r="F321" s="50" t="s">
        <v>118</v>
      </c>
      <c r="G321" t="s">
        <v>119</v>
      </c>
      <c r="H321" s="143">
        <v>3000</v>
      </c>
      <c r="I321" s="50" t="s">
        <v>1455</v>
      </c>
      <c r="J321" s="50"/>
      <c r="K321" s="107"/>
      <c r="L321" s="50"/>
      <c r="M321" s="142"/>
      <c r="N321" s="50"/>
      <c r="O321" s="50"/>
      <c r="P321" s="143"/>
      <c r="Q321" s="50"/>
      <c r="R321" s="142"/>
      <c r="S321" s="142"/>
      <c r="T321" s="143"/>
      <c r="U321" s="50"/>
      <c r="V321" s="50"/>
      <c r="W321" s="50">
        <v>319</v>
      </c>
    </row>
    <row r="322" spans="1:23" hidden="1" x14ac:dyDescent="0.3">
      <c r="A322" s="50" t="s">
        <v>1456</v>
      </c>
      <c r="B322" t="s">
        <v>115</v>
      </c>
      <c r="C322" s="50" t="s">
        <v>683</v>
      </c>
      <c r="D322" s="50" t="s">
        <v>97</v>
      </c>
      <c r="E322" s="50" t="s">
        <v>765</v>
      </c>
      <c r="F322" s="50" t="s">
        <v>118</v>
      </c>
      <c r="G322" t="s">
        <v>119</v>
      </c>
      <c r="H322" s="143">
        <v>30000</v>
      </c>
      <c r="I322" s="50" t="s">
        <v>1457</v>
      </c>
      <c r="J322" s="50"/>
      <c r="K322" s="107"/>
      <c r="L322" s="50"/>
      <c r="M322" s="142"/>
      <c r="N322" s="50"/>
      <c r="O322" s="50"/>
      <c r="P322" s="143"/>
      <c r="Q322" s="50"/>
      <c r="R322" s="142"/>
      <c r="S322" s="142"/>
      <c r="T322" s="143"/>
      <c r="U322" s="50"/>
      <c r="V322" s="50"/>
      <c r="W322" s="50">
        <v>320</v>
      </c>
    </row>
    <row r="323" spans="1:23" hidden="1" x14ac:dyDescent="0.3">
      <c r="A323" s="50" t="s">
        <v>1458</v>
      </c>
      <c r="B323" t="s">
        <v>115</v>
      </c>
      <c r="C323" s="50" t="s">
        <v>683</v>
      </c>
      <c r="D323" s="50" t="s">
        <v>97</v>
      </c>
      <c r="E323" s="50" t="s">
        <v>546</v>
      </c>
      <c r="F323" s="50" t="s">
        <v>118</v>
      </c>
      <c r="G323" t="s">
        <v>119</v>
      </c>
      <c r="H323" s="143">
        <v>83000</v>
      </c>
      <c r="I323" s="50" t="s">
        <v>1459</v>
      </c>
      <c r="J323" s="50"/>
      <c r="K323" s="107"/>
      <c r="L323" s="50"/>
      <c r="M323" s="142"/>
      <c r="N323" s="50"/>
      <c r="O323" s="50"/>
      <c r="P323" s="143"/>
      <c r="Q323" s="50"/>
      <c r="R323" s="142"/>
      <c r="S323" s="142"/>
      <c r="T323" s="143"/>
      <c r="U323" s="50"/>
      <c r="V323" s="50"/>
      <c r="W323" s="50">
        <v>321</v>
      </c>
    </row>
    <row r="324" spans="1:23" hidden="1" x14ac:dyDescent="0.3">
      <c r="A324" s="50" t="s">
        <v>1460</v>
      </c>
      <c r="B324" t="s">
        <v>115</v>
      </c>
      <c r="C324" s="50" t="s">
        <v>282</v>
      </c>
      <c r="D324" s="50" t="s">
        <v>97</v>
      </c>
      <c r="E324" s="50" t="s">
        <v>251</v>
      </c>
      <c r="F324" s="50" t="s">
        <v>170</v>
      </c>
      <c r="G324" t="s">
        <v>119</v>
      </c>
      <c r="H324" s="143">
        <v>600000</v>
      </c>
      <c r="I324" s="50" t="s">
        <v>1461</v>
      </c>
      <c r="J324" s="50"/>
      <c r="K324" s="107"/>
      <c r="L324" s="50"/>
      <c r="M324" s="142"/>
      <c r="N324" s="50"/>
      <c r="O324" s="50"/>
      <c r="P324" s="143"/>
      <c r="Q324" s="50"/>
      <c r="R324" s="142"/>
      <c r="S324" s="142"/>
      <c r="T324" s="143"/>
      <c r="U324" s="50"/>
      <c r="V324" s="50"/>
      <c r="W324" s="50">
        <v>322</v>
      </c>
    </row>
    <row r="325" spans="1:23" hidden="1" x14ac:dyDescent="0.3">
      <c r="A325" s="50" t="s">
        <v>1462</v>
      </c>
      <c r="B325" t="s">
        <v>115</v>
      </c>
      <c r="C325" s="50" t="s">
        <v>282</v>
      </c>
      <c r="D325" s="50" t="s">
        <v>97</v>
      </c>
      <c r="E325" s="50" t="s">
        <v>765</v>
      </c>
      <c r="F325" s="50" t="s">
        <v>170</v>
      </c>
      <c r="G325" t="s">
        <v>119</v>
      </c>
      <c r="H325" s="143">
        <v>600000</v>
      </c>
      <c r="I325" s="50" t="s">
        <v>1463</v>
      </c>
      <c r="J325" s="50"/>
      <c r="K325" s="107"/>
      <c r="L325" s="50"/>
      <c r="M325" s="142"/>
      <c r="N325" s="50"/>
      <c r="O325" s="50"/>
      <c r="P325" s="143"/>
      <c r="Q325" s="50"/>
      <c r="R325" s="142"/>
      <c r="S325" s="142"/>
      <c r="T325" s="143"/>
      <c r="U325" s="50"/>
      <c r="V325" s="50"/>
      <c r="W325" s="50">
        <v>323</v>
      </c>
    </row>
    <row r="326" spans="1:23" hidden="1" x14ac:dyDescent="0.3">
      <c r="A326" s="50" t="s">
        <v>1464</v>
      </c>
      <c r="B326" t="s">
        <v>115</v>
      </c>
      <c r="C326" s="50" t="s">
        <v>282</v>
      </c>
      <c r="D326" s="50" t="s">
        <v>97</v>
      </c>
      <c r="E326" s="50" t="s">
        <v>698</v>
      </c>
      <c r="F326" s="50" t="s">
        <v>118</v>
      </c>
      <c r="G326" t="s">
        <v>119</v>
      </c>
      <c r="H326" s="143">
        <v>500000</v>
      </c>
      <c r="I326" s="50" t="s">
        <v>1465</v>
      </c>
      <c r="J326" s="50"/>
      <c r="K326" s="107"/>
      <c r="L326" s="50"/>
      <c r="M326" s="142"/>
      <c r="N326" s="50"/>
      <c r="O326" s="50"/>
      <c r="P326" s="143"/>
      <c r="Q326" s="50"/>
      <c r="R326" s="142"/>
      <c r="S326" s="142"/>
      <c r="T326" s="143"/>
      <c r="U326" s="50"/>
      <c r="V326" s="50"/>
      <c r="W326" s="50">
        <v>324</v>
      </c>
    </row>
    <row r="327" spans="1:23" hidden="1" x14ac:dyDescent="0.3">
      <c r="A327" s="50" t="s">
        <v>1466</v>
      </c>
      <c r="B327" t="s">
        <v>115</v>
      </c>
      <c r="C327" s="50" t="s">
        <v>282</v>
      </c>
      <c r="D327" s="50" t="s">
        <v>97</v>
      </c>
      <c r="E327" s="50" t="s">
        <v>117</v>
      </c>
      <c r="F327" s="50" t="s">
        <v>170</v>
      </c>
      <c r="G327" t="s">
        <v>119</v>
      </c>
      <c r="H327" s="143">
        <v>800000</v>
      </c>
      <c r="I327" s="50" t="s">
        <v>1467</v>
      </c>
      <c r="J327" s="50"/>
      <c r="K327" s="107"/>
      <c r="L327" s="50"/>
      <c r="M327" s="142"/>
      <c r="N327" s="50"/>
      <c r="O327" s="50"/>
      <c r="P327" s="143"/>
      <c r="Q327" s="50"/>
      <c r="R327" s="142"/>
      <c r="S327" s="142"/>
      <c r="T327" s="143"/>
      <c r="U327" s="50"/>
      <c r="V327" s="50"/>
      <c r="W327" s="50">
        <v>325</v>
      </c>
    </row>
    <row r="328" spans="1:23" hidden="1" x14ac:dyDescent="0.3">
      <c r="A328" s="50" t="s">
        <v>1468</v>
      </c>
      <c r="B328" t="s">
        <v>115</v>
      </c>
      <c r="C328" s="50" t="s">
        <v>68</v>
      </c>
      <c r="D328" s="50" t="s">
        <v>97</v>
      </c>
      <c r="E328" s="50" t="s">
        <v>117</v>
      </c>
      <c r="F328" s="50" t="s">
        <v>170</v>
      </c>
      <c r="G328" t="s">
        <v>119</v>
      </c>
      <c r="H328" s="143">
        <v>614943</v>
      </c>
      <c r="I328" s="50" t="s">
        <v>1470</v>
      </c>
      <c r="J328" s="50"/>
      <c r="K328" s="107"/>
      <c r="L328" s="50"/>
      <c r="M328" s="142"/>
      <c r="N328" s="50"/>
      <c r="O328" s="50"/>
      <c r="P328" s="143"/>
      <c r="Q328" s="50"/>
      <c r="R328" s="142"/>
      <c r="S328" s="142"/>
      <c r="T328" s="143"/>
      <c r="U328" s="50"/>
      <c r="V328" s="50"/>
      <c r="W328" s="50">
        <v>326</v>
      </c>
    </row>
    <row r="329" spans="1:23" hidden="1" x14ac:dyDescent="0.3">
      <c r="A329" s="50" t="s">
        <v>1471</v>
      </c>
      <c r="B329" t="s">
        <v>115</v>
      </c>
      <c r="C329" s="50" t="s">
        <v>68</v>
      </c>
      <c r="D329" s="50" t="s">
        <v>97</v>
      </c>
      <c r="E329" s="50" t="s">
        <v>761</v>
      </c>
      <c r="F329" s="50" t="s">
        <v>118</v>
      </c>
      <c r="G329" t="s">
        <v>119</v>
      </c>
      <c r="H329" s="143">
        <v>2372</v>
      </c>
      <c r="I329" s="50" t="s">
        <v>1472</v>
      </c>
      <c r="J329" s="50"/>
      <c r="K329" s="107"/>
      <c r="L329" s="50"/>
      <c r="M329" s="142"/>
      <c r="N329" s="50"/>
      <c r="O329" s="50"/>
      <c r="P329" s="143"/>
      <c r="Q329" s="50"/>
      <c r="R329" s="142"/>
      <c r="S329" s="142"/>
      <c r="T329" s="143"/>
      <c r="U329" s="50"/>
      <c r="V329" s="50"/>
      <c r="W329" s="50">
        <v>327</v>
      </c>
    </row>
    <row r="330" spans="1:23" hidden="1" x14ac:dyDescent="0.3">
      <c r="A330" s="50" t="s">
        <v>1473</v>
      </c>
      <c r="B330" t="s">
        <v>115</v>
      </c>
      <c r="C330" s="50" t="s">
        <v>68</v>
      </c>
      <c r="D330" s="50" t="s">
        <v>97</v>
      </c>
      <c r="E330" s="50" t="s">
        <v>765</v>
      </c>
      <c r="F330" s="50" t="s">
        <v>118</v>
      </c>
      <c r="G330" t="s">
        <v>119</v>
      </c>
      <c r="H330" s="143">
        <v>498208</v>
      </c>
      <c r="I330" s="50" t="s">
        <v>1474</v>
      </c>
      <c r="J330" s="50"/>
      <c r="K330" s="107"/>
      <c r="L330" s="50"/>
      <c r="M330" s="142"/>
      <c r="N330" s="50"/>
      <c r="O330" s="50"/>
      <c r="P330" s="143"/>
      <c r="Q330" s="50"/>
      <c r="R330" s="142"/>
      <c r="S330" s="142"/>
      <c r="T330" s="143"/>
      <c r="U330" s="50"/>
      <c r="V330" s="50"/>
      <c r="W330" s="50">
        <v>328</v>
      </c>
    </row>
    <row r="331" spans="1:23" hidden="1" x14ac:dyDescent="0.3">
      <c r="A331" s="50" t="s">
        <v>1475</v>
      </c>
      <c r="B331" t="s">
        <v>115</v>
      </c>
      <c r="C331" s="50" t="s">
        <v>68</v>
      </c>
      <c r="D331" s="50" t="s">
        <v>97</v>
      </c>
      <c r="E331" s="50" t="s">
        <v>698</v>
      </c>
      <c r="F331" s="50" t="s">
        <v>118</v>
      </c>
      <c r="G331" t="s">
        <v>119</v>
      </c>
      <c r="H331" s="143">
        <v>345902</v>
      </c>
      <c r="I331" s="50" t="s">
        <v>1476</v>
      </c>
      <c r="J331" s="50"/>
      <c r="K331" s="107"/>
      <c r="L331" s="50"/>
      <c r="M331" s="142"/>
      <c r="N331" s="50"/>
      <c r="O331" s="50"/>
      <c r="P331" s="143"/>
      <c r="Q331" s="50"/>
      <c r="R331" s="142"/>
      <c r="S331" s="142"/>
      <c r="T331" s="143"/>
      <c r="U331" s="50"/>
      <c r="V331" s="50"/>
      <c r="W331" s="50">
        <v>329</v>
      </c>
    </row>
    <row r="332" spans="1:23" hidden="1" x14ac:dyDescent="0.3">
      <c r="A332" s="50" t="s">
        <v>1477</v>
      </c>
      <c r="B332" t="s">
        <v>115</v>
      </c>
      <c r="C332" s="50" t="s">
        <v>68</v>
      </c>
      <c r="D332" s="50" t="s">
        <v>97</v>
      </c>
      <c r="E332" s="50" t="s">
        <v>1056</v>
      </c>
      <c r="F332" s="50" t="s">
        <v>118</v>
      </c>
      <c r="G332" t="s">
        <v>119</v>
      </c>
      <c r="H332" s="143">
        <v>18611</v>
      </c>
      <c r="I332" s="50" t="s">
        <v>1478</v>
      </c>
      <c r="J332" s="50"/>
      <c r="K332" s="107"/>
      <c r="L332" s="50"/>
      <c r="M332" s="142"/>
      <c r="N332" s="50"/>
      <c r="O332" s="50"/>
      <c r="P332" s="143"/>
      <c r="Q332" s="50"/>
      <c r="R332" s="142"/>
      <c r="S332" s="142"/>
      <c r="T332" s="143"/>
      <c r="U332" s="50"/>
      <c r="V332" s="50"/>
      <c r="W332" s="50">
        <v>330</v>
      </c>
    </row>
    <row r="333" spans="1:23" hidden="1" x14ac:dyDescent="0.3">
      <c r="A333" s="50" t="s">
        <v>1479</v>
      </c>
      <c r="B333" t="s">
        <v>115</v>
      </c>
      <c r="C333" s="50" t="s">
        <v>68</v>
      </c>
      <c r="D333" s="50" t="s">
        <v>136</v>
      </c>
      <c r="E333" s="50" t="s">
        <v>829</v>
      </c>
      <c r="F333" s="50" t="s">
        <v>118</v>
      </c>
      <c r="G333" t="s">
        <v>119</v>
      </c>
      <c r="H333" s="143">
        <v>1798</v>
      </c>
      <c r="I333" s="50" t="s">
        <v>1480</v>
      </c>
      <c r="J333" s="50"/>
      <c r="K333" s="107"/>
      <c r="L333" s="50"/>
      <c r="M333" s="142"/>
      <c r="N333" s="50"/>
      <c r="O333" s="50"/>
      <c r="P333" s="143"/>
      <c r="Q333" s="50"/>
      <c r="R333" s="142"/>
      <c r="S333" s="142"/>
      <c r="T333" s="143"/>
      <c r="U333" s="50"/>
      <c r="V333" s="50"/>
      <c r="W333" s="50">
        <v>331</v>
      </c>
    </row>
    <row r="334" spans="1:23" hidden="1" x14ac:dyDescent="0.3">
      <c r="A334" s="50" t="s">
        <v>1481</v>
      </c>
      <c r="B334" t="s">
        <v>115</v>
      </c>
      <c r="C334" s="50" t="s">
        <v>68</v>
      </c>
      <c r="D334" s="50" t="s">
        <v>97</v>
      </c>
      <c r="E334" s="50" t="s">
        <v>546</v>
      </c>
      <c r="F334" s="50" t="s">
        <v>118</v>
      </c>
      <c r="G334" t="s">
        <v>119</v>
      </c>
      <c r="H334" s="143">
        <v>25000</v>
      </c>
      <c r="I334" s="50" t="s">
        <v>1482</v>
      </c>
      <c r="J334" s="50"/>
      <c r="K334" s="107"/>
      <c r="L334" s="50"/>
      <c r="M334" s="142"/>
      <c r="N334" s="50"/>
      <c r="O334" s="50"/>
      <c r="P334" s="143"/>
      <c r="Q334" s="50"/>
      <c r="R334" s="142"/>
      <c r="S334" s="142"/>
      <c r="T334" s="143"/>
      <c r="U334" s="50"/>
      <c r="V334" s="50"/>
      <c r="W334" s="50">
        <v>332</v>
      </c>
    </row>
    <row r="335" spans="1:23" hidden="1" x14ac:dyDescent="0.3">
      <c r="A335" s="50" t="s">
        <v>1483</v>
      </c>
      <c r="B335" t="s">
        <v>115</v>
      </c>
      <c r="C335" s="50" t="s">
        <v>68</v>
      </c>
      <c r="D335" s="50" t="s">
        <v>97</v>
      </c>
      <c r="E335" s="50" t="s">
        <v>1081</v>
      </c>
      <c r="F335" s="50" t="s">
        <v>118</v>
      </c>
      <c r="G335" t="s">
        <v>119</v>
      </c>
      <c r="H335" s="143">
        <v>15200</v>
      </c>
      <c r="I335" s="50" t="s">
        <v>1484</v>
      </c>
      <c r="J335" s="50"/>
      <c r="K335" s="107"/>
      <c r="L335" s="50"/>
      <c r="M335" s="142"/>
      <c r="N335" s="50"/>
      <c r="O335" s="50"/>
      <c r="P335" s="143"/>
      <c r="Q335" s="50"/>
      <c r="R335" s="142"/>
      <c r="S335" s="142"/>
      <c r="T335" s="143"/>
      <c r="U335" s="50"/>
      <c r="V335" s="50"/>
      <c r="W335" s="50">
        <v>333</v>
      </c>
    </row>
    <row r="336" spans="1:23" hidden="1" x14ac:dyDescent="0.3">
      <c r="A336" s="50" t="s">
        <v>1485</v>
      </c>
      <c r="B336" t="s">
        <v>115</v>
      </c>
      <c r="C336" s="50" t="s">
        <v>68</v>
      </c>
      <c r="D336" s="50" t="s">
        <v>136</v>
      </c>
      <c r="E336" s="50" t="s">
        <v>647</v>
      </c>
      <c r="F336" s="50" t="s">
        <v>118</v>
      </c>
      <c r="G336" t="s">
        <v>119</v>
      </c>
      <c r="H336" s="143">
        <v>271536</v>
      </c>
      <c r="I336" s="50" t="s">
        <v>1486</v>
      </c>
      <c r="J336" s="50"/>
      <c r="K336" s="107"/>
      <c r="L336" s="50"/>
      <c r="M336" s="142"/>
      <c r="N336" s="50"/>
      <c r="O336" s="50"/>
      <c r="P336" s="143"/>
      <c r="Q336" s="50"/>
      <c r="R336" s="142"/>
      <c r="S336" s="142"/>
      <c r="T336" s="143"/>
      <c r="U336" s="50"/>
      <c r="V336" s="50"/>
      <c r="W336" s="50">
        <v>334</v>
      </c>
    </row>
    <row r="337" spans="1:23" hidden="1" x14ac:dyDescent="0.3">
      <c r="A337" s="50" t="s">
        <v>1487</v>
      </c>
      <c r="B337" t="s">
        <v>115</v>
      </c>
      <c r="C337" s="50" t="s">
        <v>68</v>
      </c>
      <c r="D337" s="50" t="s">
        <v>97</v>
      </c>
      <c r="E337" s="50" t="s">
        <v>117</v>
      </c>
      <c r="F337" s="50" t="s">
        <v>170</v>
      </c>
      <c r="G337" t="s">
        <v>119</v>
      </c>
      <c r="H337" s="143">
        <v>614943</v>
      </c>
      <c r="I337" s="50" t="s">
        <v>1488</v>
      </c>
      <c r="J337" s="50"/>
      <c r="K337" s="107"/>
      <c r="L337" s="50"/>
      <c r="M337" s="142"/>
      <c r="N337" s="50"/>
      <c r="O337" s="50"/>
      <c r="P337" s="143"/>
      <c r="Q337" s="50"/>
      <c r="R337" s="142"/>
      <c r="S337" s="142"/>
      <c r="T337" s="143"/>
      <c r="U337" s="50"/>
      <c r="V337" s="50"/>
      <c r="W337" s="50">
        <v>335</v>
      </c>
    </row>
    <row r="338" spans="1:23" hidden="1" x14ac:dyDescent="0.3">
      <c r="A338" s="50" t="s">
        <v>1489</v>
      </c>
      <c r="B338" t="s">
        <v>115</v>
      </c>
      <c r="C338" s="50" t="s">
        <v>68</v>
      </c>
      <c r="D338" s="50" t="s">
        <v>97</v>
      </c>
      <c r="E338" s="50" t="s">
        <v>761</v>
      </c>
      <c r="F338" s="50" t="s">
        <v>118</v>
      </c>
      <c r="G338" t="s">
        <v>119</v>
      </c>
      <c r="H338" s="143">
        <v>2372</v>
      </c>
      <c r="I338" s="50" t="s">
        <v>1490</v>
      </c>
      <c r="J338" s="50"/>
      <c r="K338" s="107"/>
      <c r="L338" s="50"/>
      <c r="M338" s="142"/>
      <c r="N338" s="50"/>
      <c r="O338" s="50"/>
      <c r="P338" s="143"/>
      <c r="Q338" s="50"/>
      <c r="R338" s="142"/>
      <c r="S338" s="142"/>
      <c r="T338" s="143"/>
      <c r="U338" s="50"/>
      <c r="V338" s="50"/>
      <c r="W338" s="50">
        <v>336</v>
      </c>
    </row>
    <row r="339" spans="1:23" hidden="1" x14ac:dyDescent="0.3">
      <c r="A339" s="50" t="s">
        <v>1491</v>
      </c>
      <c r="B339" t="s">
        <v>115</v>
      </c>
      <c r="C339" s="50" t="s">
        <v>68</v>
      </c>
      <c r="D339" s="50" t="s">
        <v>97</v>
      </c>
      <c r="E339" s="50" t="s">
        <v>765</v>
      </c>
      <c r="F339" s="50" t="s">
        <v>118</v>
      </c>
      <c r="G339" t="s">
        <v>119</v>
      </c>
      <c r="H339" s="143">
        <v>498208</v>
      </c>
      <c r="I339" s="50" t="s">
        <v>1492</v>
      </c>
      <c r="J339" s="50"/>
      <c r="K339" s="107"/>
      <c r="L339" s="50"/>
      <c r="M339" s="142"/>
      <c r="N339" s="50"/>
      <c r="O339" s="50"/>
      <c r="P339" s="143"/>
      <c r="Q339" s="50"/>
      <c r="R339" s="142"/>
      <c r="S339" s="142"/>
      <c r="T339" s="143"/>
      <c r="U339" s="50"/>
      <c r="V339" s="50"/>
      <c r="W339" s="50">
        <v>337</v>
      </c>
    </row>
    <row r="340" spans="1:23" hidden="1" x14ac:dyDescent="0.3">
      <c r="A340" s="50" t="s">
        <v>1493</v>
      </c>
      <c r="B340" t="s">
        <v>115</v>
      </c>
      <c r="C340" s="50" t="s">
        <v>68</v>
      </c>
      <c r="D340" s="50" t="s">
        <v>97</v>
      </c>
      <c r="E340" s="50" t="s">
        <v>698</v>
      </c>
      <c r="F340" s="50" t="s">
        <v>118</v>
      </c>
      <c r="G340" t="s">
        <v>119</v>
      </c>
      <c r="H340" s="143">
        <v>345902</v>
      </c>
      <c r="I340" s="50" t="s">
        <v>1494</v>
      </c>
      <c r="J340" s="50"/>
      <c r="K340" s="107"/>
      <c r="L340" s="50"/>
      <c r="M340" s="142"/>
      <c r="N340" s="50"/>
      <c r="O340" s="50"/>
      <c r="P340" s="143"/>
      <c r="Q340" s="50"/>
      <c r="R340" s="142"/>
      <c r="S340" s="142"/>
      <c r="T340" s="143"/>
      <c r="U340" s="50"/>
      <c r="V340" s="50"/>
      <c r="W340" s="50">
        <v>338</v>
      </c>
    </row>
    <row r="341" spans="1:23" hidden="1" x14ac:dyDescent="0.3">
      <c r="A341" s="50" t="s">
        <v>1495</v>
      </c>
      <c r="B341" t="s">
        <v>115</v>
      </c>
      <c r="C341" s="50" t="s">
        <v>68</v>
      </c>
      <c r="D341" s="50" t="s">
        <v>97</v>
      </c>
      <c r="E341" s="50" t="s">
        <v>1353</v>
      </c>
      <c r="F341" s="50" t="s">
        <v>118</v>
      </c>
      <c r="G341" t="s">
        <v>119</v>
      </c>
      <c r="H341" s="143">
        <v>13683</v>
      </c>
      <c r="I341" s="50" t="s">
        <v>1496</v>
      </c>
      <c r="J341" s="50"/>
      <c r="K341" s="107"/>
      <c r="L341" s="50"/>
      <c r="M341" s="142"/>
      <c r="N341" s="50"/>
      <c r="O341" s="50"/>
      <c r="P341" s="143"/>
      <c r="Q341" s="50"/>
      <c r="R341" s="142"/>
      <c r="S341" s="142"/>
      <c r="T341" s="143"/>
      <c r="U341" s="50"/>
      <c r="V341" s="50"/>
      <c r="W341" s="50">
        <v>339</v>
      </c>
    </row>
    <row r="342" spans="1:23" hidden="1" x14ac:dyDescent="0.3">
      <c r="A342" s="50" t="s">
        <v>1497</v>
      </c>
      <c r="B342" t="s">
        <v>115</v>
      </c>
      <c r="C342" s="50" t="s">
        <v>68</v>
      </c>
      <c r="D342" s="50" t="s">
        <v>97</v>
      </c>
      <c r="E342" s="50" t="s">
        <v>1056</v>
      </c>
      <c r="F342" s="50" t="s">
        <v>118</v>
      </c>
      <c r="G342" t="s">
        <v>119</v>
      </c>
      <c r="H342" s="143">
        <v>18611</v>
      </c>
      <c r="I342" s="50" t="s">
        <v>1498</v>
      </c>
      <c r="J342" s="50"/>
      <c r="K342" s="107"/>
      <c r="L342" s="50"/>
      <c r="M342" s="142"/>
      <c r="N342" s="50"/>
      <c r="O342" s="50"/>
      <c r="P342" s="143"/>
      <c r="Q342" s="50"/>
      <c r="R342" s="142"/>
      <c r="S342" s="142"/>
      <c r="T342" s="143"/>
      <c r="U342" s="50"/>
      <c r="V342" s="50"/>
      <c r="W342" s="50">
        <v>340</v>
      </c>
    </row>
    <row r="343" spans="1:23" hidden="1" x14ac:dyDescent="0.3">
      <c r="A343" s="50" t="s">
        <v>1499</v>
      </c>
      <c r="B343" t="s">
        <v>115</v>
      </c>
      <c r="C343" s="50" t="s">
        <v>68</v>
      </c>
      <c r="D343" s="50" t="s">
        <v>136</v>
      </c>
      <c r="E343" s="50" t="s">
        <v>829</v>
      </c>
      <c r="F343" s="50" t="s">
        <v>118</v>
      </c>
      <c r="G343" t="s">
        <v>119</v>
      </c>
      <c r="H343" s="143">
        <v>1798</v>
      </c>
      <c r="I343" s="50" t="s">
        <v>1500</v>
      </c>
      <c r="J343" s="50"/>
      <c r="K343" s="107"/>
      <c r="L343" s="50"/>
      <c r="M343" s="142"/>
      <c r="N343" s="50"/>
      <c r="O343" s="50"/>
      <c r="P343" s="143"/>
      <c r="Q343" s="50"/>
      <c r="R343" s="142"/>
      <c r="S343" s="142"/>
      <c r="T343" s="143"/>
      <c r="U343" s="50"/>
      <c r="V343" s="50"/>
      <c r="W343" s="50">
        <v>341</v>
      </c>
    </row>
    <row r="344" spans="1:23" hidden="1" x14ac:dyDescent="0.3">
      <c r="A344" s="50" t="s">
        <v>1501</v>
      </c>
      <c r="B344" t="s">
        <v>115</v>
      </c>
      <c r="C344" s="50" t="s">
        <v>68</v>
      </c>
      <c r="D344" s="50" t="s">
        <v>97</v>
      </c>
      <c r="E344" s="50" t="s">
        <v>546</v>
      </c>
      <c r="F344" s="50" t="s">
        <v>118</v>
      </c>
      <c r="G344" t="s">
        <v>119</v>
      </c>
      <c r="H344" s="143">
        <v>25000</v>
      </c>
      <c r="I344" s="50" t="s">
        <v>1502</v>
      </c>
      <c r="J344" s="50"/>
      <c r="K344" s="107"/>
      <c r="L344" s="50"/>
      <c r="M344" s="142"/>
      <c r="N344" s="50"/>
      <c r="O344" s="50"/>
      <c r="P344" s="143"/>
      <c r="Q344" s="50"/>
      <c r="R344" s="142"/>
      <c r="S344" s="142"/>
      <c r="T344" s="143"/>
      <c r="U344" s="50"/>
      <c r="V344" s="50"/>
      <c r="W344" s="50">
        <v>342</v>
      </c>
    </row>
    <row r="345" spans="1:23" hidden="1" x14ac:dyDescent="0.3">
      <c r="A345" s="50" t="s">
        <v>1503</v>
      </c>
      <c r="B345" t="s">
        <v>115</v>
      </c>
      <c r="C345" s="50" t="s">
        <v>68</v>
      </c>
      <c r="D345" s="50" t="s">
        <v>136</v>
      </c>
      <c r="E345" s="50" t="s">
        <v>647</v>
      </c>
      <c r="F345" s="50" t="s">
        <v>118</v>
      </c>
      <c r="G345" t="s">
        <v>119</v>
      </c>
      <c r="H345" s="143">
        <v>271536</v>
      </c>
      <c r="I345" s="50" t="s">
        <v>1504</v>
      </c>
      <c r="J345" s="50"/>
      <c r="K345" s="107"/>
      <c r="L345" s="50"/>
      <c r="M345" s="142"/>
      <c r="N345" s="50"/>
      <c r="O345" s="50"/>
      <c r="P345" s="143"/>
      <c r="Q345" s="50"/>
      <c r="R345" s="142"/>
      <c r="S345" s="142"/>
      <c r="T345" s="143"/>
      <c r="U345" s="50"/>
      <c r="V345" s="50"/>
      <c r="W345" s="50">
        <v>343</v>
      </c>
    </row>
    <row r="346" spans="1:23" hidden="1" x14ac:dyDescent="0.3">
      <c r="A346" s="50" t="s">
        <v>1505</v>
      </c>
      <c r="B346" t="s">
        <v>115</v>
      </c>
      <c r="C346" s="50" t="s">
        <v>587</v>
      </c>
      <c r="D346" s="50" t="s">
        <v>97</v>
      </c>
      <c r="E346" s="50" t="s">
        <v>1506</v>
      </c>
      <c r="F346" s="50" t="s">
        <v>118</v>
      </c>
      <c r="G346" t="s">
        <v>119</v>
      </c>
      <c r="H346" s="143">
        <v>350000</v>
      </c>
      <c r="I346" s="50" t="s">
        <v>1507</v>
      </c>
      <c r="J346" s="50"/>
      <c r="K346" s="107"/>
      <c r="L346" s="50"/>
      <c r="M346" s="142"/>
      <c r="N346" s="50"/>
      <c r="O346" s="50"/>
      <c r="P346" s="143"/>
      <c r="Q346" s="50"/>
      <c r="R346" s="142"/>
      <c r="S346" s="142"/>
      <c r="T346" s="143"/>
      <c r="U346" s="50"/>
      <c r="V346" s="50"/>
      <c r="W346" s="50">
        <v>344</v>
      </c>
    </row>
    <row r="347" spans="1:23" hidden="1" x14ac:dyDescent="0.3">
      <c r="A347" s="50" t="s">
        <v>1508</v>
      </c>
      <c r="B347" t="s">
        <v>115</v>
      </c>
      <c r="C347" s="50" t="s">
        <v>587</v>
      </c>
      <c r="D347" s="50" t="s">
        <v>174</v>
      </c>
      <c r="E347" s="50" t="s">
        <v>834</v>
      </c>
      <c r="F347" s="50" t="s">
        <v>73</v>
      </c>
      <c r="G347" t="s">
        <v>119</v>
      </c>
      <c r="H347" s="143">
        <v>55789679</v>
      </c>
      <c r="I347" s="50" t="s">
        <v>1509</v>
      </c>
      <c r="J347" s="50"/>
      <c r="K347" s="107"/>
      <c r="L347" s="50"/>
      <c r="M347" s="142"/>
      <c r="N347" s="50"/>
      <c r="O347" s="50"/>
      <c r="P347" s="143"/>
      <c r="Q347" s="50"/>
      <c r="R347" s="142"/>
      <c r="S347" s="142"/>
      <c r="T347" s="143"/>
      <c r="U347" s="50"/>
      <c r="V347" s="50"/>
      <c r="W347" s="50">
        <v>345</v>
      </c>
    </row>
    <row r="348" spans="1:23" hidden="1" x14ac:dyDescent="0.3">
      <c r="A348" s="50" t="s">
        <v>1510</v>
      </c>
      <c r="B348" t="s">
        <v>115</v>
      </c>
      <c r="C348" s="50" t="s">
        <v>587</v>
      </c>
      <c r="D348" s="50" t="s">
        <v>174</v>
      </c>
      <c r="E348" s="50" t="s">
        <v>834</v>
      </c>
      <c r="F348" s="50" t="s">
        <v>73</v>
      </c>
      <c r="G348" t="s">
        <v>119</v>
      </c>
      <c r="H348" s="143">
        <v>6300000</v>
      </c>
      <c r="I348" s="50" t="s">
        <v>1511</v>
      </c>
      <c r="J348" s="50"/>
      <c r="K348" s="107"/>
      <c r="L348" s="50"/>
      <c r="M348" s="142"/>
      <c r="N348" s="50"/>
      <c r="O348" s="50"/>
      <c r="P348" s="143"/>
      <c r="Q348" s="50"/>
      <c r="R348" s="142"/>
      <c r="S348" s="142"/>
      <c r="T348" s="143"/>
      <c r="U348" s="50"/>
      <c r="V348" s="50"/>
      <c r="W348" s="50">
        <v>346</v>
      </c>
    </row>
    <row r="349" spans="1:23" hidden="1" x14ac:dyDescent="0.3">
      <c r="A349" s="50" t="s">
        <v>1512</v>
      </c>
      <c r="B349" t="s">
        <v>115</v>
      </c>
      <c r="C349" s="50" t="s">
        <v>317</v>
      </c>
      <c r="D349" s="50" t="s">
        <v>97</v>
      </c>
      <c r="E349" s="50" t="s">
        <v>303</v>
      </c>
      <c r="F349" s="50" t="s">
        <v>170</v>
      </c>
      <c r="G349" t="s">
        <v>119</v>
      </c>
      <c r="H349" s="143">
        <v>688500</v>
      </c>
      <c r="I349" s="50" t="s">
        <v>1513</v>
      </c>
      <c r="J349" s="50"/>
      <c r="K349" s="107"/>
      <c r="L349" s="50"/>
      <c r="M349" s="142"/>
      <c r="N349" s="50"/>
      <c r="O349" s="50"/>
      <c r="P349" s="143"/>
      <c r="Q349" s="50"/>
      <c r="R349" s="142"/>
      <c r="S349" s="142"/>
      <c r="T349" s="143"/>
      <c r="U349" s="50"/>
      <c r="V349" s="50"/>
      <c r="W349" s="50">
        <v>347</v>
      </c>
    </row>
    <row r="350" spans="1:23" hidden="1" x14ac:dyDescent="0.3">
      <c r="A350" s="50" t="s">
        <v>1514</v>
      </c>
      <c r="B350" t="s">
        <v>115</v>
      </c>
      <c r="C350" s="50" t="s">
        <v>587</v>
      </c>
      <c r="D350" s="50" t="s">
        <v>136</v>
      </c>
      <c r="E350" s="50" t="s">
        <v>611</v>
      </c>
      <c r="F350" s="50" t="s">
        <v>73</v>
      </c>
      <c r="G350" t="s">
        <v>119</v>
      </c>
      <c r="H350" s="143">
        <v>12267118</v>
      </c>
      <c r="I350" s="50" t="s">
        <v>1515</v>
      </c>
      <c r="J350" s="50"/>
      <c r="K350" s="107"/>
      <c r="L350" s="50"/>
      <c r="M350" s="142"/>
      <c r="N350" s="50"/>
      <c r="O350" s="50"/>
      <c r="P350" s="143"/>
      <c r="Q350" s="50"/>
      <c r="R350" s="142"/>
      <c r="S350" s="142"/>
      <c r="T350" s="143"/>
      <c r="U350" s="50"/>
      <c r="V350" s="50"/>
      <c r="W350" s="50">
        <v>348</v>
      </c>
    </row>
    <row r="351" spans="1:23" hidden="1" x14ac:dyDescent="0.3">
      <c r="A351" s="50" t="s">
        <v>1516</v>
      </c>
      <c r="B351" t="s">
        <v>115</v>
      </c>
      <c r="C351" s="50" t="s">
        <v>587</v>
      </c>
      <c r="D351" s="50" t="s">
        <v>97</v>
      </c>
      <c r="E351" s="50" t="s">
        <v>546</v>
      </c>
      <c r="F351" s="50" t="s">
        <v>118</v>
      </c>
      <c r="G351" t="s">
        <v>119</v>
      </c>
      <c r="H351" s="143">
        <v>200000</v>
      </c>
      <c r="I351" s="50" t="s">
        <v>1517</v>
      </c>
      <c r="J351" s="50"/>
      <c r="K351" s="107"/>
      <c r="L351" s="50"/>
      <c r="M351" s="142"/>
      <c r="N351" s="50"/>
      <c r="O351" s="50"/>
      <c r="P351" s="143"/>
      <c r="Q351" s="50"/>
      <c r="R351" s="142"/>
      <c r="S351" s="142"/>
      <c r="T351" s="143"/>
      <c r="U351" s="50"/>
      <c r="V351" s="50"/>
      <c r="W351" s="50">
        <v>349</v>
      </c>
    </row>
    <row r="352" spans="1:23" hidden="1" x14ac:dyDescent="0.3">
      <c r="A352" s="50" t="s">
        <v>1518</v>
      </c>
      <c r="B352" t="s">
        <v>115</v>
      </c>
      <c r="C352" s="50" t="s">
        <v>587</v>
      </c>
      <c r="D352" s="50" t="s">
        <v>97</v>
      </c>
      <c r="E352" s="50" t="s">
        <v>761</v>
      </c>
      <c r="F352" s="50" t="s">
        <v>118</v>
      </c>
      <c r="G352" t="s">
        <v>119</v>
      </c>
      <c r="H352" s="143">
        <v>370899</v>
      </c>
      <c r="I352" s="50" t="s">
        <v>1519</v>
      </c>
      <c r="J352" s="50"/>
      <c r="K352" s="107"/>
      <c r="L352" s="50"/>
      <c r="M352" s="142"/>
      <c r="N352" s="50"/>
      <c r="O352" s="50"/>
      <c r="P352" s="143"/>
      <c r="Q352" s="50"/>
      <c r="R352" s="142"/>
      <c r="S352" s="142"/>
      <c r="T352" s="143"/>
      <c r="U352" s="50"/>
      <c r="V352" s="50"/>
      <c r="W352" s="50">
        <v>350</v>
      </c>
    </row>
    <row r="353" spans="1:23" hidden="1" x14ac:dyDescent="0.3">
      <c r="A353" s="50" t="s">
        <v>1520</v>
      </c>
      <c r="B353" t="s">
        <v>66</v>
      </c>
      <c r="C353" s="50" t="s">
        <v>277</v>
      </c>
      <c r="D353" s="50" t="s">
        <v>70</v>
      </c>
      <c r="E353" s="50" t="s">
        <v>579</v>
      </c>
      <c r="F353" s="50" t="s">
        <v>118</v>
      </c>
      <c r="G353" t="s">
        <v>66</v>
      </c>
      <c r="H353" s="143">
        <v>545320</v>
      </c>
      <c r="I353" s="50" t="s">
        <v>1522</v>
      </c>
      <c r="J353" s="50"/>
      <c r="K353" s="107"/>
      <c r="L353" s="50"/>
      <c r="M353" s="142"/>
      <c r="N353" s="50"/>
      <c r="O353" s="50"/>
      <c r="P353" s="143"/>
      <c r="Q353" s="50"/>
      <c r="R353" s="142"/>
      <c r="S353" s="142"/>
      <c r="T353" s="143"/>
      <c r="U353" s="50"/>
      <c r="V353" s="50"/>
      <c r="W353" s="50">
        <v>351</v>
      </c>
    </row>
    <row r="354" spans="1:23" hidden="1" x14ac:dyDescent="0.3">
      <c r="A354" s="50" t="s">
        <v>1523</v>
      </c>
      <c r="B354" t="s">
        <v>66</v>
      </c>
      <c r="C354" s="50" t="s">
        <v>798</v>
      </c>
      <c r="D354" s="50" t="s">
        <v>70</v>
      </c>
      <c r="E354" s="50" t="s">
        <v>1524</v>
      </c>
      <c r="F354" s="50" t="s">
        <v>73</v>
      </c>
      <c r="G354" t="s">
        <v>66</v>
      </c>
      <c r="H354" s="143">
        <v>8930000</v>
      </c>
      <c r="I354" s="50" t="s">
        <v>1526</v>
      </c>
      <c r="J354" s="50" t="s">
        <v>1527</v>
      </c>
      <c r="K354" s="107">
        <v>8930000</v>
      </c>
      <c r="L354" s="50"/>
      <c r="M354" s="142"/>
      <c r="N354" s="50"/>
      <c r="O354" s="50"/>
      <c r="P354" s="143"/>
      <c r="Q354" s="50"/>
      <c r="R354" s="142"/>
      <c r="S354" s="142"/>
      <c r="T354" s="143"/>
      <c r="U354" s="50"/>
      <c r="V354" s="50"/>
      <c r="W354" s="50">
        <v>352</v>
      </c>
    </row>
    <row r="355" spans="1:23" hidden="1" x14ac:dyDescent="0.3">
      <c r="A355" s="50" t="s">
        <v>1531</v>
      </c>
      <c r="B355" t="s">
        <v>66</v>
      </c>
      <c r="C355" s="50" t="s">
        <v>798</v>
      </c>
      <c r="D355" s="50" t="s">
        <v>70</v>
      </c>
      <c r="E355" s="50" t="s">
        <v>1524</v>
      </c>
      <c r="F355" s="50" t="s">
        <v>73</v>
      </c>
      <c r="G355" t="s">
        <v>66</v>
      </c>
      <c r="H355" s="143">
        <v>2400000</v>
      </c>
      <c r="I355" s="50" t="s">
        <v>1526</v>
      </c>
      <c r="J355" s="50" t="s">
        <v>1533</v>
      </c>
      <c r="K355" s="107">
        <v>2400000</v>
      </c>
      <c r="L355" s="50"/>
      <c r="M355" s="142"/>
      <c r="N355" s="50"/>
      <c r="O355" s="50"/>
      <c r="P355" s="143"/>
      <c r="Q355" s="50"/>
      <c r="R355" s="142"/>
      <c r="S355" s="142"/>
      <c r="T355" s="143"/>
      <c r="U355" s="50"/>
      <c r="V355" s="50"/>
      <c r="W355" s="50">
        <v>353</v>
      </c>
    </row>
    <row r="356" spans="1:23" hidden="1" x14ac:dyDescent="0.3">
      <c r="A356" s="50" t="s">
        <v>1536</v>
      </c>
      <c r="B356" t="s">
        <v>66</v>
      </c>
      <c r="C356" s="50" t="s">
        <v>798</v>
      </c>
      <c r="D356" s="50" t="s">
        <v>70</v>
      </c>
      <c r="E356" s="50" t="s">
        <v>1524</v>
      </c>
      <c r="F356" s="50" t="s">
        <v>73</v>
      </c>
      <c r="G356" t="s">
        <v>66</v>
      </c>
      <c r="H356" s="143">
        <v>8700000</v>
      </c>
      <c r="I356" s="50" t="s">
        <v>1526</v>
      </c>
      <c r="J356" s="50" t="s">
        <v>1538</v>
      </c>
      <c r="K356" s="107">
        <v>8700000</v>
      </c>
      <c r="L356" s="50"/>
      <c r="M356" s="142"/>
      <c r="N356" s="50"/>
      <c r="O356" s="50"/>
      <c r="P356" s="143"/>
      <c r="Q356" s="50"/>
      <c r="R356" s="142"/>
      <c r="S356" s="142"/>
      <c r="T356" s="143"/>
      <c r="U356" s="50"/>
      <c r="V356" s="50"/>
      <c r="W356" s="50">
        <v>354</v>
      </c>
    </row>
    <row r="357" spans="1:23" hidden="1" x14ac:dyDescent="0.3">
      <c r="A357" s="50" t="s">
        <v>1541</v>
      </c>
      <c r="B357" t="s">
        <v>66</v>
      </c>
      <c r="C357" s="50" t="s">
        <v>798</v>
      </c>
      <c r="D357" s="50" t="s">
        <v>70</v>
      </c>
      <c r="E357" s="50" t="s">
        <v>1524</v>
      </c>
      <c r="F357" s="50" t="s">
        <v>73</v>
      </c>
      <c r="G357" t="s">
        <v>66</v>
      </c>
      <c r="H357" s="143">
        <v>4197000</v>
      </c>
      <c r="I357" s="50" t="s">
        <v>1526</v>
      </c>
      <c r="J357" s="50" t="s">
        <v>1543</v>
      </c>
      <c r="K357" s="107">
        <v>4197000</v>
      </c>
      <c r="L357" s="50"/>
      <c r="M357" s="142"/>
      <c r="N357" s="50"/>
      <c r="O357" s="50"/>
      <c r="P357" s="143"/>
      <c r="Q357" s="50"/>
      <c r="R357" s="142"/>
      <c r="S357" s="142"/>
      <c r="T357" s="143"/>
      <c r="U357" s="50"/>
      <c r="V357" s="50"/>
      <c r="W357" s="50">
        <v>355</v>
      </c>
    </row>
    <row r="358" spans="1:23" hidden="1" x14ac:dyDescent="0.3">
      <c r="A358" s="50" t="s">
        <v>1546</v>
      </c>
      <c r="B358" t="s">
        <v>66</v>
      </c>
      <c r="C358" s="50" t="s">
        <v>798</v>
      </c>
      <c r="D358" s="50" t="s">
        <v>70</v>
      </c>
      <c r="E358" s="50" t="s">
        <v>1524</v>
      </c>
      <c r="F358" s="50" t="s">
        <v>73</v>
      </c>
      <c r="G358" t="s">
        <v>66</v>
      </c>
      <c r="H358" s="143">
        <v>2000000</v>
      </c>
      <c r="I358" s="50" t="s">
        <v>1526</v>
      </c>
      <c r="J358" s="50" t="s">
        <v>1547</v>
      </c>
      <c r="K358" s="107">
        <v>2000000</v>
      </c>
      <c r="L358" s="50"/>
      <c r="M358" s="142"/>
      <c r="N358" s="50"/>
      <c r="O358" s="50"/>
      <c r="P358" s="143"/>
      <c r="Q358" s="50"/>
      <c r="R358" s="142"/>
      <c r="S358" s="142"/>
      <c r="T358" s="143"/>
      <c r="U358" s="50"/>
      <c r="V358" s="50"/>
      <c r="W358" s="50">
        <v>356</v>
      </c>
    </row>
    <row r="359" spans="1:23" hidden="1" x14ac:dyDescent="0.3">
      <c r="A359" s="50" t="s">
        <v>1550</v>
      </c>
      <c r="B359" t="s">
        <v>66</v>
      </c>
      <c r="C359" s="50" t="s">
        <v>798</v>
      </c>
      <c r="D359" s="50" t="s">
        <v>70</v>
      </c>
      <c r="E359" s="50" t="s">
        <v>1524</v>
      </c>
      <c r="F359" s="50" t="s">
        <v>73</v>
      </c>
      <c r="G359" t="s">
        <v>66</v>
      </c>
      <c r="H359" s="143">
        <v>5000000</v>
      </c>
      <c r="I359" s="50" t="s">
        <v>1526</v>
      </c>
      <c r="J359" s="50" t="s">
        <v>1552</v>
      </c>
      <c r="K359" s="107">
        <v>5000000</v>
      </c>
      <c r="L359" s="50"/>
      <c r="M359" s="142"/>
      <c r="N359" s="50"/>
      <c r="O359" s="50"/>
      <c r="P359" s="143"/>
      <c r="Q359" s="50"/>
      <c r="R359" s="142"/>
      <c r="S359" s="142"/>
      <c r="T359" s="143"/>
      <c r="U359" s="50"/>
      <c r="V359" s="50"/>
      <c r="W359" s="50">
        <v>357</v>
      </c>
    </row>
    <row r="360" spans="1:23" hidden="1" x14ac:dyDescent="0.3">
      <c r="A360" s="50" t="s">
        <v>1555</v>
      </c>
      <c r="B360" t="s">
        <v>66</v>
      </c>
      <c r="C360" s="50" t="s">
        <v>798</v>
      </c>
      <c r="D360" s="50" t="s">
        <v>70</v>
      </c>
      <c r="E360" s="50" t="s">
        <v>1524</v>
      </c>
      <c r="F360" s="50" t="s">
        <v>73</v>
      </c>
      <c r="G360" t="s">
        <v>66</v>
      </c>
      <c r="H360" s="143">
        <v>2900000</v>
      </c>
      <c r="I360" s="50" t="s">
        <v>1526</v>
      </c>
      <c r="J360" s="50" t="s">
        <v>1557</v>
      </c>
      <c r="K360" s="107">
        <v>2900000</v>
      </c>
      <c r="L360" s="50"/>
      <c r="M360" s="142"/>
      <c r="N360" s="50"/>
      <c r="O360" s="50"/>
      <c r="P360" s="143"/>
      <c r="Q360" s="50"/>
      <c r="R360" s="142"/>
      <c r="S360" s="142"/>
      <c r="T360" s="143"/>
      <c r="U360" s="50"/>
      <c r="V360" s="50"/>
      <c r="W360" s="50">
        <v>358</v>
      </c>
    </row>
    <row r="361" spans="1:23" hidden="1" x14ac:dyDescent="0.3">
      <c r="A361" s="50" t="s">
        <v>1560</v>
      </c>
      <c r="B361" t="s">
        <v>66</v>
      </c>
      <c r="C361" s="50" t="s">
        <v>798</v>
      </c>
      <c r="D361" s="50" t="s">
        <v>70</v>
      </c>
      <c r="E361" s="50" t="s">
        <v>1524</v>
      </c>
      <c r="F361" s="50" t="s">
        <v>73</v>
      </c>
      <c r="G361" t="s">
        <v>66</v>
      </c>
      <c r="H361" s="143">
        <v>5300000</v>
      </c>
      <c r="I361" s="50" t="s">
        <v>1526</v>
      </c>
      <c r="J361" s="50" t="s">
        <v>1562</v>
      </c>
      <c r="K361" s="107">
        <v>5300000</v>
      </c>
      <c r="L361" s="50"/>
      <c r="M361" s="142"/>
      <c r="N361" s="50"/>
      <c r="O361" s="50"/>
      <c r="P361" s="143"/>
      <c r="Q361" s="50"/>
      <c r="R361" s="142"/>
      <c r="S361" s="142"/>
      <c r="T361" s="143"/>
      <c r="U361" s="50"/>
      <c r="V361" s="50"/>
      <c r="W361" s="50">
        <v>359</v>
      </c>
    </row>
    <row r="362" spans="1:23" hidden="1" x14ac:dyDescent="0.3">
      <c r="A362" s="50" t="s">
        <v>1565</v>
      </c>
      <c r="B362" t="s">
        <v>66</v>
      </c>
      <c r="C362" s="50" t="s">
        <v>798</v>
      </c>
      <c r="D362" s="50" t="s">
        <v>70</v>
      </c>
      <c r="E362" s="50" t="s">
        <v>1524</v>
      </c>
      <c r="F362" s="50" t="s">
        <v>73</v>
      </c>
      <c r="G362" t="s">
        <v>66</v>
      </c>
      <c r="H362" s="143">
        <v>5500000</v>
      </c>
      <c r="I362" s="50" t="s">
        <v>1526</v>
      </c>
      <c r="J362" s="50" t="s">
        <v>1567</v>
      </c>
      <c r="K362" s="107">
        <v>5500000</v>
      </c>
      <c r="L362" s="50"/>
      <c r="M362" s="142"/>
      <c r="N362" s="50"/>
      <c r="O362" s="50"/>
      <c r="P362" s="143"/>
      <c r="Q362" s="50"/>
      <c r="R362" s="142"/>
      <c r="S362" s="142"/>
      <c r="T362" s="143"/>
      <c r="U362" s="50"/>
      <c r="V362" s="50"/>
      <c r="W362" s="50">
        <v>360</v>
      </c>
    </row>
    <row r="363" spans="1:23" hidden="1" x14ac:dyDescent="0.3">
      <c r="A363" s="50" t="s">
        <v>1570</v>
      </c>
      <c r="B363" t="s">
        <v>66</v>
      </c>
      <c r="C363" s="50" t="s">
        <v>798</v>
      </c>
      <c r="D363" s="50" t="s">
        <v>70</v>
      </c>
      <c r="E363" s="50" t="s">
        <v>1524</v>
      </c>
      <c r="F363" s="50" t="s">
        <v>73</v>
      </c>
      <c r="G363" t="s">
        <v>66</v>
      </c>
      <c r="H363" s="143">
        <v>10000000</v>
      </c>
      <c r="I363" s="50" t="s">
        <v>1526</v>
      </c>
      <c r="J363" s="50" t="s">
        <v>1572</v>
      </c>
      <c r="K363" s="107">
        <v>10000000</v>
      </c>
      <c r="L363" s="50"/>
      <c r="M363" s="142"/>
      <c r="N363" s="50"/>
      <c r="O363" s="50"/>
      <c r="P363" s="143"/>
      <c r="Q363" s="50"/>
      <c r="R363" s="142"/>
      <c r="S363" s="142"/>
      <c r="T363" s="143"/>
      <c r="U363" s="50"/>
      <c r="V363" s="50"/>
      <c r="W363" s="50">
        <v>361</v>
      </c>
    </row>
    <row r="364" spans="1:23" hidden="1" x14ac:dyDescent="0.3">
      <c r="A364" s="50" t="s">
        <v>1575</v>
      </c>
      <c r="B364" t="s">
        <v>66</v>
      </c>
      <c r="C364" s="50" t="s">
        <v>798</v>
      </c>
      <c r="D364" s="50" t="s">
        <v>70</v>
      </c>
      <c r="E364" s="50" t="s">
        <v>1524</v>
      </c>
      <c r="F364" s="50" t="s">
        <v>73</v>
      </c>
      <c r="G364" t="s">
        <v>66</v>
      </c>
      <c r="H364" s="143">
        <v>3000000</v>
      </c>
      <c r="I364" s="50" t="s">
        <v>1526</v>
      </c>
      <c r="J364" s="50" t="s">
        <v>1577</v>
      </c>
      <c r="K364" s="107">
        <v>3000000</v>
      </c>
      <c r="L364" s="50"/>
      <c r="M364" s="142"/>
      <c r="N364" s="50"/>
      <c r="O364" s="50"/>
      <c r="P364" s="143"/>
      <c r="Q364" s="50"/>
      <c r="R364" s="142"/>
      <c r="S364" s="142"/>
      <c r="T364" s="143"/>
      <c r="U364" s="50"/>
      <c r="V364" s="50"/>
      <c r="W364" s="50">
        <v>362</v>
      </c>
    </row>
    <row r="365" spans="1:23" hidden="1" x14ac:dyDescent="0.3">
      <c r="A365" s="50" t="s">
        <v>1580</v>
      </c>
      <c r="B365" t="s">
        <v>66</v>
      </c>
      <c r="C365" s="50" t="s">
        <v>798</v>
      </c>
      <c r="D365" s="50" t="s">
        <v>70</v>
      </c>
      <c r="E365" s="50" t="s">
        <v>1524</v>
      </c>
      <c r="F365" s="50" t="s">
        <v>73</v>
      </c>
      <c r="G365" t="s">
        <v>66</v>
      </c>
      <c r="H365" s="143">
        <v>6000000</v>
      </c>
      <c r="I365" s="50" t="s">
        <v>1526</v>
      </c>
      <c r="J365" s="50" t="s">
        <v>1582</v>
      </c>
      <c r="K365" s="107">
        <v>6000000</v>
      </c>
      <c r="L365" s="50"/>
      <c r="M365" s="142"/>
      <c r="N365" s="50"/>
      <c r="O365" s="50"/>
      <c r="P365" s="143"/>
      <c r="Q365" s="50"/>
      <c r="R365" s="142"/>
      <c r="S365" s="142"/>
      <c r="T365" s="143"/>
      <c r="U365" s="50"/>
      <c r="V365" s="50"/>
      <c r="W365" s="50">
        <v>363</v>
      </c>
    </row>
    <row r="366" spans="1:23" hidden="1" x14ac:dyDescent="0.3">
      <c r="A366" s="50" t="s">
        <v>1585</v>
      </c>
      <c r="B366" t="s">
        <v>66</v>
      </c>
      <c r="C366" s="50" t="s">
        <v>798</v>
      </c>
      <c r="D366" s="50" t="s">
        <v>70</v>
      </c>
      <c r="E366" s="50" t="s">
        <v>1524</v>
      </c>
      <c r="F366" s="50" t="s">
        <v>73</v>
      </c>
      <c r="G366" t="s">
        <v>66</v>
      </c>
      <c r="H366" s="143">
        <v>5000000</v>
      </c>
      <c r="I366" s="50" t="s">
        <v>1526</v>
      </c>
      <c r="J366" s="50" t="s">
        <v>1586</v>
      </c>
      <c r="K366" s="107">
        <v>5000000</v>
      </c>
      <c r="L366" s="50"/>
      <c r="M366" s="142"/>
      <c r="N366" s="50"/>
      <c r="O366" s="50"/>
      <c r="P366" s="143"/>
      <c r="Q366" s="50"/>
      <c r="R366" s="142"/>
      <c r="S366" s="142"/>
      <c r="T366" s="143"/>
      <c r="U366" s="50"/>
      <c r="V366" s="50"/>
      <c r="W366" s="50">
        <v>364</v>
      </c>
    </row>
    <row r="367" spans="1:23" hidden="1" x14ac:dyDescent="0.3">
      <c r="A367" s="50" t="s">
        <v>1589</v>
      </c>
      <c r="B367" t="s">
        <v>66</v>
      </c>
      <c r="C367" s="50" t="s">
        <v>798</v>
      </c>
      <c r="D367" s="50" t="s">
        <v>70</v>
      </c>
      <c r="E367" s="50" t="s">
        <v>1524</v>
      </c>
      <c r="F367" s="50" t="s">
        <v>73</v>
      </c>
      <c r="G367" t="s">
        <v>66</v>
      </c>
      <c r="H367" s="143">
        <v>5500000</v>
      </c>
      <c r="I367" s="50" t="s">
        <v>1526</v>
      </c>
      <c r="J367" s="50" t="s">
        <v>1590</v>
      </c>
      <c r="K367" s="107">
        <v>5500000</v>
      </c>
      <c r="L367" s="50"/>
      <c r="M367" s="142"/>
      <c r="N367" s="50"/>
      <c r="O367" s="50"/>
      <c r="P367" s="143"/>
      <c r="Q367" s="50"/>
      <c r="R367" s="142"/>
      <c r="S367" s="142"/>
      <c r="T367" s="143"/>
      <c r="U367" s="50"/>
      <c r="V367" s="50"/>
      <c r="W367" s="50">
        <v>365</v>
      </c>
    </row>
    <row r="368" spans="1:23" hidden="1" x14ac:dyDescent="0.3">
      <c r="A368" s="50" t="s">
        <v>1593</v>
      </c>
      <c r="B368" t="s">
        <v>66</v>
      </c>
      <c r="C368" s="50" t="s">
        <v>798</v>
      </c>
      <c r="D368" s="50" t="s">
        <v>70</v>
      </c>
      <c r="E368" s="50" t="s">
        <v>1524</v>
      </c>
      <c r="F368" s="50" t="s">
        <v>73</v>
      </c>
      <c r="G368" t="s">
        <v>66</v>
      </c>
      <c r="H368" s="143">
        <v>2700000</v>
      </c>
      <c r="I368" s="50" t="s">
        <v>1526</v>
      </c>
      <c r="J368" s="50" t="s">
        <v>1595</v>
      </c>
      <c r="K368" s="107">
        <v>2700000.02</v>
      </c>
      <c r="L368" s="50"/>
      <c r="M368" s="142"/>
      <c r="N368" s="50"/>
      <c r="O368" s="50"/>
      <c r="P368" s="143"/>
      <c r="Q368" s="50"/>
      <c r="R368" s="142"/>
      <c r="S368" s="142"/>
      <c r="T368" s="143"/>
      <c r="U368" s="50"/>
      <c r="V368" s="50"/>
      <c r="W368" s="50">
        <v>366</v>
      </c>
    </row>
    <row r="369" spans="1:23" hidden="1" x14ac:dyDescent="0.3">
      <c r="A369" s="50" t="s">
        <v>1599</v>
      </c>
      <c r="B369" t="s">
        <v>115</v>
      </c>
      <c r="C369" s="50" t="s">
        <v>277</v>
      </c>
      <c r="D369" s="50" t="s">
        <v>70</v>
      </c>
      <c r="E369" s="50" t="s">
        <v>128</v>
      </c>
      <c r="F369" s="50" t="s">
        <v>118</v>
      </c>
      <c r="G369" t="s">
        <v>119</v>
      </c>
      <c r="H369" s="143">
        <v>10615</v>
      </c>
      <c r="I369" s="50" t="s">
        <v>1600</v>
      </c>
      <c r="J369" s="50"/>
      <c r="K369" s="107"/>
      <c r="L369" s="50"/>
      <c r="M369" s="142"/>
      <c r="N369" s="50"/>
      <c r="O369" s="50"/>
      <c r="P369" s="143"/>
      <c r="Q369" s="50"/>
      <c r="R369" s="142"/>
      <c r="S369" s="142"/>
      <c r="T369" s="143"/>
      <c r="U369" s="50"/>
      <c r="V369" s="50"/>
      <c r="W369" s="50">
        <v>367</v>
      </c>
    </row>
    <row r="370" spans="1:23" hidden="1" x14ac:dyDescent="0.3">
      <c r="A370" s="50" t="s">
        <v>1601</v>
      </c>
      <c r="B370" t="s">
        <v>115</v>
      </c>
      <c r="C370" s="50" t="s">
        <v>277</v>
      </c>
      <c r="D370" s="50" t="s">
        <v>70</v>
      </c>
      <c r="E370" s="50" t="s">
        <v>1602</v>
      </c>
      <c r="F370" s="50" t="s">
        <v>73</v>
      </c>
      <c r="G370" t="s">
        <v>119</v>
      </c>
      <c r="H370" s="143">
        <v>115800691</v>
      </c>
      <c r="I370" s="50" t="s">
        <v>1603</v>
      </c>
      <c r="J370" s="50"/>
      <c r="K370" s="107"/>
      <c r="L370" s="50"/>
      <c r="M370" s="142"/>
      <c r="N370" s="50"/>
      <c r="O370" s="50"/>
      <c r="P370" s="143"/>
      <c r="Q370" s="50"/>
      <c r="R370" s="142"/>
      <c r="S370" s="142"/>
      <c r="T370" s="143"/>
      <c r="U370" s="50"/>
      <c r="V370" s="50"/>
      <c r="W370" s="50">
        <v>368</v>
      </c>
    </row>
    <row r="371" spans="1:23" hidden="1" x14ac:dyDescent="0.3">
      <c r="A371" s="50" t="s">
        <v>1604</v>
      </c>
      <c r="B371" t="s">
        <v>115</v>
      </c>
      <c r="C371" s="50" t="s">
        <v>277</v>
      </c>
      <c r="D371" s="50" t="s">
        <v>136</v>
      </c>
      <c r="E371" s="50" t="s">
        <v>647</v>
      </c>
      <c r="F371" s="50"/>
      <c r="G371" t="s">
        <v>119</v>
      </c>
      <c r="H371" s="143"/>
      <c r="I371" s="50" t="s">
        <v>1605</v>
      </c>
      <c r="J371" s="50"/>
      <c r="K371" s="107"/>
      <c r="L371" s="50"/>
      <c r="M371" s="142"/>
      <c r="N371" s="50"/>
      <c r="O371" s="50"/>
      <c r="P371" s="143"/>
      <c r="Q371" s="50"/>
      <c r="R371" s="142"/>
      <c r="S371" s="142"/>
      <c r="T371" s="143"/>
      <c r="U371" s="50"/>
      <c r="V371" s="50"/>
      <c r="W371" s="50">
        <v>369</v>
      </c>
    </row>
    <row r="372" spans="1:23" hidden="1" x14ac:dyDescent="0.3">
      <c r="A372" s="50" t="s">
        <v>1606</v>
      </c>
      <c r="B372" t="s">
        <v>115</v>
      </c>
      <c r="C372" s="50" t="s">
        <v>277</v>
      </c>
      <c r="D372" s="50" t="s">
        <v>97</v>
      </c>
      <c r="E372" s="50" t="s">
        <v>306</v>
      </c>
      <c r="F372" s="50" t="s">
        <v>118</v>
      </c>
      <c r="G372" t="s">
        <v>119</v>
      </c>
      <c r="H372" s="143">
        <v>76946</v>
      </c>
      <c r="I372" s="50" t="s">
        <v>1607</v>
      </c>
      <c r="J372" s="50"/>
      <c r="K372" s="107"/>
      <c r="L372" s="50"/>
      <c r="M372" s="142"/>
      <c r="N372" s="50"/>
      <c r="O372" s="50"/>
      <c r="P372" s="143"/>
      <c r="Q372" s="50"/>
      <c r="R372" s="142"/>
      <c r="S372" s="142"/>
      <c r="T372" s="143"/>
      <c r="U372" s="50"/>
      <c r="V372" s="50"/>
      <c r="W372" s="50">
        <v>370</v>
      </c>
    </row>
    <row r="373" spans="1:23" hidden="1" x14ac:dyDescent="0.3">
      <c r="A373" s="50" t="s">
        <v>1608</v>
      </c>
      <c r="B373" t="s">
        <v>115</v>
      </c>
      <c r="C373" s="50" t="s">
        <v>277</v>
      </c>
      <c r="D373" s="50" t="s">
        <v>97</v>
      </c>
      <c r="E373" s="50" t="s">
        <v>117</v>
      </c>
      <c r="F373" s="50" t="s">
        <v>73</v>
      </c>
      <c r="G373" t="s">
        <v>119</v>
      </c>
      <c r="H373" s="143">
        <v>13601854.460000001</v>
      </c>
      <c r="I373" s="50" t="s">
        <v>1609</v>
      </c>
      <c r="J373" s="50"/>
      <c r="K373" s="107"/>
      <c r="L373" s="50"/>
      <c r="M373" s="142"/>
      <c r="N373" s="50"/>
      <c r="O373" s="50"/>
      <c r="P373" s="143"/>
      <c r="Q373" s="50"/>
      <c r="R373" s="142"/>
      <c r="S373" s="142"/>
      <c r="T373" s="143"/>
      <c r="U373" s="50"/>
      <c r="V373" s="50"/>
      <c r="W373" s="50">
        <v>371</v>
      </c>
    </row>
    <row r="374" spans="1:23" hidden="1" x14ac:dyDescent="0.3">
      <c r="A374" s="50" t="s">
        <v>1610</v>
      </c>
      <c r="B374" t="s">
        <v>115</v>
      </c>
      <c r="C374" s="50" t="s">
        <v>277</v>
      </c>
      <c r="D374" s="50" t="s">
        <v>97</v>
      </c>
      <c r="E374" s="50" t="s">
        <v>310</v>
      </c>
      <c r="F374" s="50" t="s">
        <v>118</v>
      </c>
      <c r="G374" t="s">
        <v>119</v>
      </c>
      <c r="H374" s="143">
        <v>295026</v>
      </c>
      <c r="I374" s="50" t="s">
        <v>1611</v>
      </c>
      <c r="J374" s="50"/>
      <c r="K374" s="107"/>
      <c r="L374" s="50"/>
      <c r="M374" s="142"/>
      <c r="N374" s="50"/>
      <c r="O374" s="50"/>
      <c r="P374" s="143"/>
      <c r="Q374" s="50"/>
      <c r="R374" s="142"/>
      <c r="S374" s="142"/>
      <c r="T374" s="143"/>
      <c r="U374" s="50"/>
      <c r="V374" s="50"/>
      <c r="W374" s="50">
        <v>372</v>
      </c>
    </row>
    <row r="375" spans="1:23" hidden="1" x14ac:dyDescent="0.3">
      <c r="A375" s="50" t="s">
        <v>1612</v>
      </c>
      <c r="B375" t="s">
        <v>115</v>
      </c>
      <c r="C375" s="50" t="s">
        <v>277</v>
      </c>
      <c r="D375" s="50" t="s">
        <v>97</v>
      </c>
      <c r="E375" s="50" t="s">
        <v>251</v>
      </c>
      <c r="F375" s="50" t="s">
        <v>73</v>
      </c>
      <c r="G375" t="s">
        <v>119</v>
      </c>
      <c r="H375" s="143">
        <v>7104005.3300000001</v>
      </c>
      <c r="I375" s="50" t="s">
        <v>1613</v>
      </c>
      <c r="J375" s="50"/>
      <c r="K375" s="107"/>
      <c r="L375" s="50"/>
      <c r="M375" s="142"/>
      <c r="N375" s="50"/>
      <c r="O375" s="50"/>
      <c r="P375" s="143"/>
      <c r="Q375" s="50"/>
      <c r="R375" s="142"/>
      <c r="S375" s="142"/>
      <c r="T375" s="143"/>
      <c r="U375" s="50"/>
      <c r="V375" s="50"/>
      <c r="W375" s="50">
        <v>373</v>
      </c>
    </row>
    <row r="376" spans="1:23" hidden="1" x14ac:dyDescent="0.3">
      <c r="A376" s="50" t="s">
        <v>1614</v>
      </c>
      <c r="B376" t="s">
        <v>115</v>
      </c>
      <c r="C376" s="50" t="s">
        <v>277</v>
      </c>
      <c r="D376" s="50" t="s">
        <v>97</v>
      </c>
      <c r="E376" s="50" t="s">
        <v>546</v>
      </c>
      <c r="F376" s="50" t="s">
        <v>73</v>
      </c>
      <c r="G376" t="s">
        <v>119</v>
      </c>
      <c r="H376" s="143">
        <v>836090.5</v>
      </c>
      <c r="I376" s="50" t="s">
        <v>1615</v>
      </c>
      <c r="J376" s="50"/>
      <c r="K376" s="107"/>
      <c r="L376" s="50"/>
      <c r="M376" s="142"/>
      <c r="N376" s="50"/>
      <c r="O376" s="50"/>
      <c r="P376" s="143"/>
      <c r="Q376" s="50"/>
      <c r="R376" s="142"/>
      <c r="S376" s="142"/>
      <c r="T376" s="143"/>
      <c r="U376" s="50"/>
      <c r="V376" s="50"/>
      <c r="W376" s="50">
        <v>374</v>
      </c>
    </row>
    <row r="377" spans="1:23" hidden="1" x14ac:dyDescent="0.3">
      <c r="A377" s="50" t="s">
        <v>1616</v>
      </c>
      <c r="B377" t="s">
        <v>115</v>
      </c>
      <c r="C377" s="50" t="s">
        <v>277</v>
      </c>
      <c r="D377" s="50" t="s">
        <v>97</v>
      </c>
      <c r="E377" s="50" t="s">
        <v>765</v>
      </c>
      <c r="F377" s="50" t="s">
        <v>73</v>
      </c>
      <c r="G377" t="s">
        <v>119</v>
      </c>
      <c r="H377" s="143">
        <v>9060134.2400000002</v>
      </c>
      <c r="I377" s="50" t="s">
        <v>1617</v>
      </c>
      <c r="J377" s="50"/>
      <c r="K377" s="107"/>
      <c r="L377" s="50"/>
      <c r="M377" s="142"/>
      <c r="N377" s="50"/>
      <c r="O377" s="50"/>
      <c r="P377" s="143"/>
      <c r="Q377" s="50"/>
      <c r="R377" s="142"/>
      <c r="S377" s="142"/>
      <c r="T377" s="143"/>
      <c r="U377" s="50"/>
      <c r="V377" s="50"/>
      <c r="W377" s="50">
        <v>375</v>
      </c>
    </row>
    <row r="378" spans="1:23" hidden="1" x14ac:dyDescent="0.3">
      <c r="A378" s="50" t="s">
        <v>1618</v>
      </c>
      <c r="B378" t="s">
        <v>115</v>
      </c>
      <c r="C378" s="50" t="s">
        <v>277</v>
      </c>
      <c r="D378" s="50" t="s">
        <v>97</v>
      </c>
      <c r="E378" s="50" t="s">
        <v>698</v>
      </c>
      <c r="F378" s="50" t="s">
        <v>73</v>
      </c>
      <c r="G378" t="s">
        <v>119</v>
      </c>
      <c r="H378" s="143">
        <v>3125643.76</v>
      </c>
      <c r="I378" s="50" t="s">
        <v>1619</v>
      </c>
      <c r="J378" s="50"/>
      <c r="K378" s="107"/>
      <c r="L378" s="50"/>
      <c r="M378" s="142"/>
      <c r="N378" s="50"/>
      <c r="O378" s="50"/>
      <c r="P378" s="143"/>
      <c r="Q378" s="50"/>
      <c r="R378" s="142"/>
      <c r="S378" s="142"/>
      <c r="T378" s="143"/>
      <c r="U378" s="50"/>
      <c r="V378" s="50"/>
      <c r="W378" s="50">
        <v>376</v>
      </c>
    </row>
    <row r="379" spans="1:23" hidden="1" x14ac:dyDescent="0.3">
      <c r="A379" s="50" t="s">
        <v>1620</v>
      </c>
      <c r="B379" t="s">
        <v>115</v>
      </c>
      <c r="C379" s="50" t="s">
        <v>277</v>
      </c>
      <c r="D379" s="50" t="s">
        <v>97</v>
      </c>
      <c r="E379" s="50" t="s">
        <v>1081</v>
      </c>
      <c r="F379" s="50" t="s">
        <v>73</v>
      </c>
      <c r="G379" t="s">
        <v>119</v>
      </c>
      <c r="H379" s="143">
        <v>893431.66</v>
      </c>
      <c r="I379" s="50" t="s">
        <v>1621</v>
      </c>
      <c r="J379" s="50"/>
      <c r="K379" s="107"/>
      <c r="L379" s="50"/>
      <c r="M379" s="142"/>
      <c r="N379" s="50"/>
      <c r="O379" s="50"/>
      <c r="P379" s="143"/>
      <c r="Q379" s="50"/>
      <c r="R379" s="142"/>
      <c r="S379" s="142"/>
      <c r="T379" s="143"/>
      <c r="U379" s="50"/>
      <c r="V379" s="50"/>
      <c r="W379" s="50">
        <v>377</v>
      </c>
    </row>
    <row r="380" spans="1:23" hidden="1" x14ac:dyDescent="0.3">
      <c r="A380" s="50" t="s">
        <v>1622</v>
      </c>
      <c r="B380" t="s">
        <v>115</v>
      </c>
      <c r="C380" s="50" t="s">
        <v>277</v>
      </c>
      <c r="D380" s="50" t="s">
        <v>97</v>
      </c>
      <c r="E380" s="50" t="s">
        <v>761</v>
      </c>
      <c r="F380" s="50" t="s">
        <v>73</v>
      </c>
      <c r="G380" t="s">
        <v>119</v>
      </c>
      <c r="H380" s="143">
        <v>2294534.5699999998</v>
      </c>
      <c r="I380" s="50" t="s">
        <v>1623</v>
      </c>
      <c r="J380" s="50"/>
      <c r="K380" s="107"/>
      <c r="L380" s="50"/>
      <c r="M380" s="142"/>
      <c r="N380" s="50"/>
      <c r="O380" s="50"/>
      <c r="P380" s="143"/>
      <c r="Q380" s="50"/>
      <c r="R380" s="142"/>
      <c r="S380" s="142"/>
      <c r="T380" s="143"/>
      <c r="U380" s="50"/>
      <c r="V380" s="50"/>
      <c r="W380" s="50">
        <v>378</v>
      </c>
    </row>
    <row r="381" spans="1:23" hidden="1" x14ac:dyDescent="0.3">
      <c r="A381" s="50" t="s">
        <v>1624</v>
      </c>
      <c r="B381" t="s">
        <v>115</v>
      </c>
      <c r="C381" s="50" t="s">
        <v>277</v>
      </c>
      <c r="D381" s="50" t="s">
        <v>97</v>
      </c>
      <c r="E381" s="50" t="s">
        <v>310</v>
      </c>
      <c r="F381" s="50" t="s">
        <v>73</v>
      </c>
      <c r="G381" t="s">
        <v>119</v>
      </c>
      <c r="H381" s="143">
        <v>441058.18</v>
      </c>
      <c r="I381" s="50" t="s">
        <v>1625</v>
      </c>
      <c r="J381" s="50"/>
      <c r="K381" s="107"/>
      <c r="L381" s="50"/>
      <c r="M381" s="142"/>
      <c r="N381" s="50"/>
      <c r="O381" s="50"/>
      <c r="P381" s="143"/>
      <c r="Q381" s="50"/>
      <c r="R381" s="142"/>
      <c r="S381" s="142"/>
      <c r="T381" s="143"/>
      <c r="U381" s="50"/>
      <c r="V381" s="50"/>
      <c r="W381" s="50">
        <v>379</v>
      </c>
    </row>
    <row r="382" spans="1:23" hidden="1" x14ac:dyDescent="0.3">
      <c r="A382" s="50" t="s">
        <v>1626</v>
      </c>
      <c r="B382" t="s">
        <v>115</v>
      </c>
      <c r="C382" s="50" t="s">
        <v>277</v>
      </c>
      <c r="D382" s="50" t="s">
        <v>97</v>
      </c>
      <c r="E382" s="50" t="s">
        <v>1056</v>
      </c>
      <c r="F382" s="50" t="s">
        <v>73</v>
      </c>
      <c r="G382" t="s">
        <v>119</v>
      </c>
      <c r="H382" s="143">
        <v>56046.68</v>
      </c>
      <c r="I382" s="50" t="s">
        <v>1627</v>
      </c>
      <c r="J382" s="50"/>
      <c r="K382" s="107"/>
      <c r="L382" s="50"/>
      <c r="M382" s="142"/>
      <c r="N382" s="50"/>
      <c r="O382" s="50"/>
      <c r="P382" s="143"/>
      <c r="Q382" s="50"/>
      <c r="R382" s="142"/>
      <c r="S382" s="142"/>
      <c r="T382" s="143"/>
      <c r="U382" s="50"/>
      <c r="V382" s="50"/>
      <c r="W382" s="50">
        <v>380</v>
      </c>
    </row>
    <row r="383" spans="1:23" hidden="1" x14ac:dyDescent="0.3">
      <c r="A383" s="50" t="s">
        <v>1628</v>
      </c>
      <c r="B383" t="s">
        <v>115</v>
      </c>
      <c r="C383" s="50" t="s">
        <v>277</v>
      </c>
      <c r="D383" s="50" t="s">
        <v>136</v>
      </c>
      <c r="E383" s="50" t="s">
        <v>829</v>
      </c>
      <c r="F383" s="50" t="s">
        <v>73</v>
      </c>
      <c r="G383" t="s">
        <v>119</v>
      </c>
      <c r="H383" s="143">
        <v>2260193.54</v>
      </c>
      <c r="I383" s="50" t="s">
        <v>1629</v>
      </c>
      <c r="J383" s="50"/>
      <c r="K383" s="107"/>
      <c r="L383" s="50"/>
      <c r="M383" s="142"/>
      <c r="N383" s="50"/>
      <c r="O383" s="50"/>
      <c r="P383" s="143"/>
      <c r="Q383" s="50"/>
      <c r="R383" s="142"/>
      <c r="S383" s="142"/>
      <c r="T383" s="143"/>
      <c r="U383" s="50"/>
      <c r="V383" s="50"/>
      <c r="W383" s="50">
        <v>381</v>
      </c>
    </row>
    <row r="384" spans="1:23" hidden="1" x14ac:dyDescent="0.3">
      <c r="A384" s="50" t="s">
        <v>1630</v>
      </c>
      <c r="B384" t="s">
        <v>115</v>
      </c>
      <c r="C384" s="50" t="s">
        <v>214</v>
      </c>
      <c r="D384" s="50" t="s">
        <v>174</v>
      </c>
      <c r="E384" s="50" t="s">
        <v>1632</v>
      </c>
      <c r="F384" s="50" t="s">
        <v>73</v>
      </c>
      <c r="G384" t="s">
        <v>119</v>
      </c>
      <c r="H384" s="143">
        <v>16678654.460000001</v>
      </c>
      <c r="I384" s="50" t="s">
        <v>1633</v>
      </c>
      <c r="J384" s="50"/>
      <c r="K384" s="107"/>
      <c r="L384" s="50"/>
      <c r="M384" s="142"/>
      <c r="N384" s="50"/>
      <c r="O384" s="50"/>
      <c r="P384" s="143"/>
      <c r="Q384" s="50"/>
      <c r="R384" s="142"/>
      <c r="S384" s="142"/>
      <c r="T384" s="143"/>
      <c r="U384" s="50"/>
      <c r="V384" s="50"/>
      <c r="W384" s="50">
        <v>382</v>
      </c>
    </row>
    <row r="385" spans="1:23" hidden="1" x14ac:dyDescent="0.3">
      <c r="A385" s="50" t="s">
        <v>1634</v>
      </c>
      <c r="B385" t="s">
        <v>115</v>
      </c>
      <c r="C385" s="50" t="s">
        <v>214</v>
      </c>
      <c r="D385" s="50" t="s">
        <v>174</v>
      </c>
      <c r="E385" s="50" t="s">
        <v>1632</v>
      </c>
      <c r="F385" s="50" t="s">
        <v>73</v>
      </c>
      <c r="G385" t="s">
        <v>119</v>
      </c>
      <c r="H385" s="143">
        <v>3147000</v>
      </c>
      <c r="I385" s="50" t="s">
        <v>1635</v>
      </c>
      <c r="J385" s="50"/>
      <c r="K385" s="107"/>
      <c r="L385" s="50"/>
      <c r="M385" s="142"/>
      <c r="N385" s="50"/>
      <c r="O385" s="50"/>
      <c r="P385" s="143"/>
      <c r="Q385" s="50"/>
      <c r="R385" s="142"/>
      <c r="S385" s="142"/>
      <c r="T385" s="143"/>
      <c r="U385" s="50"/>
      <c r="V385" s="50"/>
      <c r="W385" s="50">
        <v>383</v>
      </c>
    </row>
    <row r="386" spans="1:23" hidden="1" x14ac:dyDescent="0.3">
      <c r="A386" s="50" t="s">
        <v>1636</v>
      </c>
      <c r="B386" t="s">
        <v>115</v>
      </c>
      <c r="C386" s="50" t="s">
        <v>214</v>
      </c>
      <c r="D386" s="50" t="s">
        <v>174</v>
      </c>
      <c r="E386" s="50" t="s">
        <v>1632</v>
      </c>
      <c r="F386" s="50" t="s">
        <v>73</v>
      </c>
      <c r="G386" t="s">
        <v>119</v>
      </c>
      <c r="H386" s="143">
        <v>37700000</v>
      </c>
      <c r="I386" s="50" t="s">
        <v>1637</v>
      </c>
      <c r="J386" s="50"/>
      <c r="K386" s="107"/>
      <c r="L386" s="50"/>
      <c r="M386" s="142"/>
      <c r="N386" s="50"/>
      <c r="O386" s="50"/>
      <c r="P386" s="143"/>
      <c r="Q386" s="50"/>
      <c r="R386" s="142"/>
      <c r="S386" s="142"/>
      <c r="T386" s="143"/>
      <c r="U386" s="50"/>
      <c r="V386" s="50"/>
      <c r="W386" s="50">
        <v>384</v>
      </c>
    </row>
    <row r="387" spans="1:23" hidden="1" x14ac:dyDescent="0.3">
      <c r="A387" s="50" t="s">
        <v>1638</v>
      </c>
      <c r="B387" t="s">
        <v>115</v>
      </c>
      <c r="C387" s="50" t="s">
        <v>214</v>
      </c>
      <c r="D387" s="50" t="s">
        <v>174</v>
      </c>
      <c r="E387" s="50" t="s">
        <v>1632</v>
      </c>
      <c r="F387" s="50" t="s">
        <v>73</v>
      </c>
      <c r="G387" t="s">
        <v>119</v>
      </c>
      <c r="H387" s="143">
        <v>12100000</v>
      </c>
      <c r="I387" s="50" t="s">
        <v>1639</v>
      </c>
      <c r="J387" s="50"/>
      <c r="K387" s="107"/>
      <c r="L387" s="50"/>
      <c r="M387" s="142"/>
      <c r="N387" s="50"/>
      <c r="O387" s="50"/>
      <c r="P387" s="143"/>
      <c r="Q387" s="50"/>
      <c r="R387" s="142"/>
      <c r="S387" s="142"/>
      <c r="T387" s="143"/>
      <c r="U387" s="50"/>
      <c r="V387" s="50"/>
      <c r="W387" s="50">
        <v>385</v>
      </c>
    </row>
    <row r="388" spans="1:23" hidden="1" x14ac:dyDescent="0.3">
      <c r="A388" s="50" t="s">
        <v>1640</v>
      </c>
      <c r="B388" t="s">
        <v>115</v>
      </c>
      <c r="C388" s="50" t="s">
        <v>134</v>
      </c>
      <c r="D388" s="50" t="s">
        <v>97</v>
      </c>
      <c r="E388" s="50" t="s">
        <v>765</v>
      </c>
      <c r="F388" s="50" t="s">
        <v>73</v>
      </c>
      <c r="G388" t="s">
        <v>119</v>
      </c>
      <c r="H388" s="143">
        <v>4288055.4400000004</v>
      </c>
      <c r="I388" s="50" t="s">
        <v>1641</v>
      </c>
      <c r="J388" s="50"/>
      <c r="K388" s="107"/>
      <c r="L388" s="50"/>
      <c r="M388" s="142"/>
      <c r="N388" s="50"/>
      <c r="O388" s="50"/>
      <c r="P388" s="143"/>
      <c r="Q388" s="50"/>
      <c r="R388" s="142"/>
      <c r="S388" s="142"/>
      <c r="T388" s="143"/>
      <c r="U388" s="50"/>
      <c r="V388" s="50"/>
      <c r="W388" s="50">
        <v>386</v>
      </c>
    </row>
    <row r="389" spans="1:23" hidden="1" x14ac:dyDescent="0.3">
      <c r="A389" s="50" t="s">
        <v>1642</v>
      </c>
      <c r="B389" t="s">
        <v>115</v>
      </c>
      <c r="C389" s="50" t="s">
        <v>134</v>
      </c>
      <c r="D389" s="50" t="s">
        <v>97</v>
      </c>
      <c r="E389" s="50" t="s">
        <v>765</v>
      </c>
      <c r="F389" s="50" t="s">
        <v>73</v>
      </c>
      <c r="G389" t="s">
        <v>119</v>
      </c>
      <c r="H389" s="143">
        <v>4288055.4400000004</v>
      </c>
      <c r="I389" s="50" t="s">
        <v>1643</v>
      </c>
      <c r="J389" s="50"/>
      <c r="K389" s="107"/>
      <c r="L389" s="50"/>
      <c r="M389" s="142"/>
      <c r="N389" s="50"/>
      <c r="O389" s="50"/>
      <c r="P389" s="143"/>
      <c r="Q389" s="50"/>
      <c r="R389" s="142"/>
      <c r="S389" s="142"/>
      <c r="T389" s="143"/>
      <c r="U389" s="50"/>
      <c r="V389" s="50"/>
      <c r="W389" s="50">
        <v>387</v>
      </c>
    </row>
    <row r="390" spans="1:23" hidden="1" x14ac:dyDescent="0.3">
      <c r="A390" s="50" t="s">
        <v>1644</v>
      </c>
      <c r="B390" t="s">
        <v>115</v>
      </c>
      <c r="C390" s="50" t="s">
        <v>134</v>
      </c>
      <c r="D390" s="50" t="s">
        <v>97</v>
      </c>
      <c r="E390" s="50" t="s">
        <v>1353</v>
      </c>
      <c r="F390" s="50" t="s">
        <v>170</v>
      </c>
      <c r="G390" t="s">
        <v>119</v>
      </c>
      <c r="H390" s="143">
        <v>1015962</v>
      </c>
      <c r="I390" s="50" t="s">
        <v>1645</v>
      </c>
      <c r="J390" s="50"/>
      <c r="K390" s="107"/>
      <c r="L390" s="50"/>
      <c r="M390" s="142"/>
      <c r="N390" s="50"/>
      <c r="O390" s="50"/>
      <c r="P390" s="143"/>
      <c r="Q390" s="50"/>
      <c r="R390" s="142"/>
      <c r="S390" s="142"/>
      <c r="T390" s="143"/>
      <c r="U390" s="50"/>
      <c r="V390" s="50"/>
      <c r="W390" s="50">
        <v>388</v>
      </c>
    </row>
    <row r="391" spans="1:23" hidden="1" x14ac:dyDescent="0.3">
      <c r="A391" s="50" t="s">
        <v>1646</v>
      </c>
      <c r="B391" t="s">
        <v>115</v>
      </c>
      <c r="C391" s="50" t="s">
        <v>134</v>
      </c>
      <c r="D391" s="50" t="s">
        <v>136</v>
      </c>
      <c r="E391" s="50" t="s">
        <v>647</v>
      </c>
      <c r="F391" s="50" t="s">
        <v>118</v>
      </c>
      <c r="G391" t="s">
        <v>119</v>
      </c>
      <c r="H391" s="143">
        <v>223166</v>
      </c>
      <c r="I391" s="50" t="s">
        <v>1647</v>
      </c>
      <c r="J391" s="50"/>
      <c r="K391" s="107"/>
      <c r="L391" s="50"/>
      <c r="M391" s="142"/>
      <c r="N391" s="50"/>
      <c r="O391" s="50"/>
      <c r="P391" s="143"/>
      <c r="Q391" s="50"/>
      <c r="R391" s="142"/>
      <c r="S391" s="142"/>
      <c r="T391" s="143"/>
      <c r="U391" s="50"/>
      <c r="V391" s="50"/>
      <c r="W391" s="50">
        <v>389</v>
      </c>
    </row>
    <row r="392" spans="1:23" hidden="1" x14ac:dyDescent="0.3">
      <c r="A392" s="50" t="s">
        <v>1648</v>
      </c>
      <c r="B392" t="s">
        <v>115</v>
      </c>
      <c r="C392" s="50" t="s">
        <v>134</v>
      </c>
      <c r="D392" s="50" t="s">
        <v>97</v>
      </c>
      <c r="E392" s="50" t="s">
        <v>117</v>
      </c>
      <c r="F392" s="50" t="s">
        <v>73</v>
      </c>
      <c r="G392" t="s">
        <v>119</v>
      </c>
      <c r="H392" s="143">
        <v>3525314.12</v>
      </c>
      <c r="I392" s="50" t="s">
        <v>1649</v>
      </c>
      <c r="J392" s="50"/>
      <c r="K392" s="107"/>
      <c r="L392" s="50"/>
      <c r="M392" s="142"/>
      <c r="N392" s="50"/>
      <c r="O392" s="50"/>
      <c r="P392" s="143"/>
      <c r="Q392" s="50"/>
      <c r="R392" s="142"/>
      <c r="S392" s="142"/>
      <c r="T392" s="143"/>
      <c r="U392" s="50"/>
      <c r="V392" s="50"/>
      <c r="W392" s="50">
        <v>390</v>
      </c>
    </row>
    <row r="393" spans="1:23" hidden="1" x14ac:dyDescent="0.3">
      <c r="A393" s="50" t="s">
        <v>1650</v>
      </c>
      <c r="B393" t="s">
        <v>115</v>
      </c>
      <c r="C393" s="50" t="s">
        <v>134</v>
      </c>
      <c r="D393" s="50" t="s">
        <v>97</v>
      </c>
      <c r="E393" s="50" t="s">
        <v>310</v>
      </c>
      <c r="F393" s="50" t="s">
        <v>118</v>
      </c>
      <c r="G393" t="s">
        <v>119</v>
      </c>
      <c r="H393" s="143">
        <v>192059</v>
      </c>
      <c r="I393" s="50" t="s">
        <v>1651</v>
      </c>
      <c r="J393" s="50"/>
      <c r="K393" s="107"/>
      <c r="L393" s="50"/>
      <c r="M393" s="142"/>
      <c r="N393" s="50"/>
      <c r="O393" s="50"/>
      <c r="P393" s="143"/>
      <c r="Q393" s="50"/>
      <c r="R393" s="142"/>
      <c r="S393" s="142"/>
      <c r="T393" s="143"/>
      <c r="U393" s="50"/>
      <c r="V393" s="50"/>
      <c r="W393" s="50">
        <v>391</v>
      </c>
    </row>
    <row r="394" spans="1:23" hidden="1" x14ac:dyDescent="0.3">
      <c r="A394" s="50" t="s">
        <v>1652</v>
      </c>
      <c r="B394" t="s">
        <v>115</v>
      </c>
      <c r="C394" s="50" t="s">
        <v>134</v>
      </c>
      <c r="D394" s="50" t="s">
        <v>97</v>
      </c>
      <c r="E394" s="50" t="s">
        <v>1056</v>
      </c>
      <c r="F394" s="50" t="s">
        <v>118</v>
      </c>
      <c r="G394" t="s">
        <v>119</v>
      </c>
      <c r="H394" s="143">
        <v>92857</v>
      </c>
      <c r="I394" s="50" t="s">
        <v>1653</v>
      </c>
      <c r="J394" s="50"/>
      <c r="K394" s="107"/>
      <c r="L394" s="50"/>
      <c r="M394" s="142"/>
      <c r="N394" s="50"/>
      <c r="O394" s="50"/>
      <c r="P394" s="143"/>
      <c r="Q394" s="50"/>
      <c r="R394" s="142"/>
      <c r="S394" s="142"/>
      <c r="T394" s="143"/>
      <c r="U394" s="50"/>
      <c r="V394" s="50"/>
      <c r="W394" s="50">
        <v>392</v>
      </c>
    </row>
    <row r="395" spans="1:23" hidden="1" x14ac:dyDescent="0.3">
      <c r="A395" s="50" t="s">
        <v>1654</v>
      </c>
      <c r="B395" t="s">
        <v>115</v>
      </c>
      <c r="C395" s="50" t="s">
        <v>134</v>
      </c>
      <c r="D395" s="50" t="s">
        <v>97</v>
      </c>
      <c r="E395" s="50" t="s">
        <v>117</v>
      </c>
      <c r="F395" s="50" t="s">
        <v>73</v>
      </c>
      <c r="G395" t="s">
        <v>119</v>
      </c>
      <c r="H395" s="143">
        <v>3252314.12</v>
      </c>
      <c r="I395" s="50" t="s">
        <v>1655</v>
      </c>
      <c r="J395" s="50"/>
      <c r="K395" s="107"/>
      <c r="L395" s="50"/>
      <c r="M395" s="142"/>
      <c r="N395" s="50"/>
      <c r="O395" s="50"/>
      <c r="P395" s="143"/>
      <c r="Q395" s="50"/>
      <c r="R395" s="142"/>
      <c r="S395" s="142"/>
      <c r="T395" s="143"/>
      <c r="U395" s="50"/>
      <c r="V395" s="50"/>
      <c r="W395" s="50">
        <v>393</v>
      </c>
    </row>
    <row r="396" spans="1:23" hidden="1" x14ac:dyDescent="0.3">
      <c r="A396" s="50" t="s">
        <v>1656</v>
      </c>
      <c r="B396" t="s">
        <v>115</v>
      </c>
      <c r="C396" s="50" t="s">
        <v>134</v>
      </c>
      <c r="D396" s="50" t="s">
        <v>97</v>
      </c>
      <c r="E396" s="50" t="s">
        <v>546</v>
      </c>
      <c r="F396" s="50" t="s">
        <v>73</v>
      </c>
      <c r="G396" t="s">
        <v>119</v>
      </c>
      <c r="H396" s="143">
        <v>836721.35</v>
      </c>
      <c r="I396" s="50" t="s">
        <v>1657</v>
      </c>
      <c r="J396" s="50"/>
      <c r="K396" s="107"/>
      <c r="L396" s="50"/>
      <c r="M396" s="142"/>
      <c r="N396" s="50"/>
      <c r="O396" s="50"/>
      <c r="P396" s="143"/>
      <c r="Q396" s="50"/>
      <c r="R396" s="142"/>
      <c r="S396" s="142"/>
      <c r="T396" s="143"/>
      <c r="U396" s="50"/>
      <c r="V396" s="50"/>
      <c r="W396" s="50">
        <v>394</v>
      </c>
    </row>
    <row r="397" spans="1:23" hidden="1" x14ac:dyDescent="0.3">
      <c r="A397" s="50" t="s">
        <v>1658</v>
      </c>
      <c r="B397" t="s">
        <v>115</v>
      </c>
      <c r="C397" s="50" t="s">
        <v>134</v>
      </c>
      <c r="D397" s="50" t="s">
        <v>97</v>
      </c>
      <c r="E397" s="50" t="s">
        <v>310</v>
      </c>
      <c r="F397" s="50" t="s">
        <v>118</v>
      </c>
      <c r="G397" t="s">
        <v>119</v>
      </c>
      <c r="H397" s="143">
        <v>192059</v>
      </c>
      <c r="I397" s="50" t="s">
        <v>1659</v>
      </c>
      <c r="J397" s="50"/>
      <c r="K397" s="107"/>
      <c r="L397" s="50"/>
      <c r="M397" s="142"/>
      <c r="N397" s="50"/>
      <c r="O397" s="50"/>
      <c r="P397" s="143"/>
      <c r="Q397" s="50"/>
      <c r="R397" s="142"/>
      <c r="S397" s="142"/>
      <c r="T397" s="143"/>
      <c r="U397" s="50"/>
      <c r="V397" s="50"/>
      <c r="W397" s="50">
        <v>395</v>
      </c>
    </row>
    <row r="398" spans="1:23" hidden="1" x14ac:dyDescent="0.3">
      <c r="A398" s="50" t="s">
        <v>1660</v>
      </c>
      <c r="B398" t="s">
        <v>115</v>
      </c>
      <c r="C398" s="50" t="s">
        <v>134</v>
      </c>
      <c r="D398" s="50" t="s">
        <v>97</v>
      </c>
      <c r="E398" s="50" t="s">
        <v>761</v>
      </c>
      <c r="F398" s="50" t="s">
        <v>118</v>
      </c>
      <c r="G398" t="s">
        <v>119</v>
      </c>
      <c r="H398" s="143">
        <v>380710</v>
      </c>
      <c r="I398" s="50" t="s">
        <v>1661</v>
      </c>
      <c r="J398" s="50"/>
      <c r="K398" s="107"/>
      <c r="L398" s="50"/>
      <c r="M398" s="142"/>
      <c r="N398" s="50"/>
      <c r="O398" s="50"/>
      <c r="P398" s="143"/>
      <c r="Q398" s="50"/>
      <c r="R398" s="142"/>
      <c r="S398" s="142"/>
      <c r="T398" s="143"/>
      <c r="U398" s="50"/>
      <c r="V398" s="50"/>
      <c r="W398" s="50">
        <v>396</v>
      </c>
    </row>
    <row r="399" spans="1:23" hidden="1" x14ac:dyDescent="0.3">
      <c r="A399" s="50" t="s">
        <v>1662</v>
      </c>
      <c r="B399" t="s">
        <v>115</v>
      </c>
      <c r="C399" s="50" t="s">
        <v>134</v>
      </c>
      <c r="D399" s="50" t="s">
        <v>97</v>
      </c>
      <c r="E399" s="50" t="s">
        <v>1353</v>
      </c>
      <c r="F399" s="50" t="s">
        <v>170</v>
      </c>
      <c r="G399" t="s">
        <v>119</v>
      </c>
      <c r="H399" s="143">
        <v>1015962</v>
      </c>
      <c r="I399" s="50" t="s">
        <v>1663</v>
      </c>
      <c r="J399" s="50"/>
      <c r="K399" s="107"/>
      <c r="L399" s="50"/>
      <c r="M399" s="142"/>
      <c r="N399" s="50"/>
      <c r="O399" s="50"/>
      <c r="P399" s="143"/>
      <c r="Q399" s="50"/>
      <c r="R399" s="142"/>
      <c r="S399" s="142"/>
      <c r="T399" s="143"/>
      <c r="U399" s="50"/>
      <c r="V399" s="50"/>
      <c r="W399" s="50">
        <v>397</v>
      </c>
    </row>
    <row r="400" spans="1:23" hidden="1" x14ac:dyDescent="0.3">
      <c r="A400" s="50" t="s">
        <v>1664</v>
      </c>
      <c r="B400" t="s">
        <v>115</v>
      </c>
      <c r="C400" s="50" t="s">
        <v>346</v>
      </c>
      <c r="D400" s="50" t="s">
        <v>97</v>
      </c>
      <c r="E400" s="50" t="s">
        <v>1081</v>
      </c>
      <c r="F400" s="50" t="s">
        <v>73</v>
      </c>
      <c r="G400" t="s">
        <v>119</v>
      </c>
      <c r="H400" s="143">
        <v>15000000</v>
      </c>
      <c r="I400" s="50" t="s">
        <v>1665</v>
      </c>
      <c r="J400" s="50"/>
      <c r="K400" s="107"/>
      <c r="L400" s="50"/>
      <c r="M400" s="142"/>
      <c r="N400" s="50"/>
      <c r="O400" s="50"/>
      <c r="P400" s="143"/>
      <c r="Q400" s="50"/>
      <c r="R400" s="142"/>
      <c r="S400" s="142"/>
      <c r="T400" s="143"/>
      <c r="U400" s="50"/>
      <c r="V400" s="50"/>
      <c r="W400" s="50">
        <v>398</v>
      </c>
    </row>
    <row r="401" spans="1:23" x14ac:dyDescent="0.3">
      <c r="A401" s="50" t="s">
        <v>1666</v>
      </c>
      <c r="B401" t="s">
        <v>66</v>
      </c>
      <c r="C401" s="50" t="s">
        <v>262</v>
      </c>
      <c r="D401" s="50" t="s">
        <v>70</v>
      </c>
      <c r="E401" s="50" t="s">
        <v>263</v>
      </c>
      <c r="F401" s="50" t="s">
        <v>73</v>
      </c>
      <c r="G401" t="s">
        <v>75</v>
      </c>
      <c r="H401" s="143">
        <v>2320000</v>
      </c>
      <c r="I401" s="50" t="s">
        <v>1668</v>
      </c>
      <c r="J401" s="50" t="s">
        <v>1669</v>
      </c>
      <c r="K401" s="107">
        <v>2320000</v>
      </c>
      <c r="L401" s="50" t="s">
        <v>1674</v>
      </c>
      <c r="M401" s="142">
        <v>46168</v>
      </c>
      <c r="N401" s="50" t="s">
        <v>1675</v>
      </c>
      <c r="O401" s="50" t="s">
        <v>1676</v>
      </c>
      <c r="P401" s="143">
        <v>2100000</v>
      </c>
      <c r="Q401" s="50" t="s">
        <v>1677</v>
      </c>
      <c r="R401" s="142">
        <v>46170</v>
      </c>
      <c r="S401" s="142">
        <v>46174</v>
      </c>
      <c r="T401" s="143">
        <v>0</v>
      </c>
      <c r="U401" s="50"/>
      <c r="V401" s="50" t="s">
        <v>75</v>
      </c>
      <c r="W401" s="50">
        <v>399</v>
      </c>
    </row>
    <row r="402" spans="1:23" hidden="1" x14ac:dyDescent="0.3">
      <c r="A402" s="50" t="s">
        <v>1678</v>
      </c>
      <c r="B402" t="s">
        <v>115</v>
      </c>
      <c r="C402" s="50" t="s">
        <v>746</v>
      </c>
      <c r="D402" s="50" t="s">
        <v>97</v>
      </c>
      <c r="E402" s="50" t="s">
        <v>117</v>
      </c>
      <c r="F402" s="50" t="s">
        <v>170</v>
      </c>
      <c r="G402" t="s">
        <v>119</v>
      </c>
      <c r="H402" s="143">
        <v>1130000</v>
      </c>
      <c r="I402" s="50" t="s">
        <v>1679</v>
      </c>
      <c r="J402" s="50"/>
      <c r="K402" s="107"/>
      <c r="L402" s="50"/>
      <c r="M402" s="142"/>
      <c r="N402" s="50"/>
      <c r="O402" s="50"/>
      <c r="P402" s="143"/>
      <c r="Q402" s="50"/>
      <c r="R402" s="142"/>
      <c r="S402" s="142"/>
      <c r="T402" s="143"/>
      <c r="U402" s="50"/>
      <c r="V402" s="50"/>
      <c r="W402" s="50">
        <v>400</v>
      </c>
    </row>
    <row r="403" spans="1:23" hidden="1" x14ac:dyDescent="0.3">
      <c r="A403" s="50" t="s">
        <v>1680</v>
      </c>
      <c r="B403" t="s">
        <v>115</v>
      </c>
      <c r="C403" s="50" t="s">
        <v>746</v>
      </c>
      <c r="D403" s="50" t="s">
        <v>97</v>
      </c>
      <c r="E403" s="50" t="s">
        <v>761</v>
      </c>
      <c r="F403" s="50" t="s">
        <v>118</v>
      </c>
      <c r="G403" t="s">
        <v>119</v>
      </c>
      <c r="H403" s="143">
        <v>80000</v>
      </c>
      <c r="I403" s="50" t="s">
        <v>1681</v>
      </c>
      <c r="J403" s="50"/>
      <c r="K403" s="107"/>
      <c r="L403" s="50"/>
      <c r="M403" s="142"/>
      <c r="N403" s="50"/>
      <c r="O403" s="50"/>
      <c r="P403" s="143"/>
      <c r="Q403" s="50"/>
      <c r="R403" s="142"/>
      <c r="S403" s="142"/>
      <c r="T403" s="143"/>
      <c r="U403" s="50"/>
      <c r="V403" s="50"/>
      <c r="W403" s="50">
        <v>401</v>
      </c>
    </row>
    <row r="404" spans="1:23" hidden="1" x14ac:dyDescent="0.3">
      <c r="A404" s="50" t="s">
        <v>1682</v>
      </c>
      <c r="B404" t="s">
        <v>115</v>
      </c>
      <c r="C404" s="50" t="s">
        <v>746</v>
      </c>
      <c r="D404" s="50" t="s">
        <v>97</v>
      </c>
      <c r="E404" s="50" t="s">
        <v>765</v>
      </c>
      <c r="F404" s="50" t="s">
        <v>73</v>
      </c>
      <c r="G404" t="s">
        <v>119</v>
      </c>
      <c r="H404" s="143">
        <v>4330000</v>
      </c>
      <c r="I404" s="50" t="s">
        <v>1683</v>
      </c>
      <c r="J404" s="50"/>
      <c r="K404" s="107"/>
      <c r="L404" s="50"/>
      <c r="M404" s="142"/>
      <c r="N404" s="50"/>
      <c r="O404" s="50"/>
      <c r="P404" s="143"/>
      <c r="Q404" s="50"/>
      <c r="R404" s="142"/>
      <c r="S404" s="142"/>
      <c r="T404" s="143"/>
      <c r="U404" s="50"/>
      <c r="V404" s="50"/>
      <c r="W404" s="50">
        <v>402</v>
      </c>
    </row>
    <row r="405" spans="1:23" hidden="1" x14ac:dyDescent="0.3">
      <c r="A405" s="50" t="s">
        <v>1684</v>
      </c>
      <c r="B405" t="s">
        <v>115</v>
      </c>
      <c r="C405" s="50" t="s">
        <v>746</v>
      </c>
      <c r="D405" s="50" t="s">
        <v>97</v>
      </c>
      <c r="E405" s="50" t="s">
        <v>698</v>
      </c>
      <c r="F405" s="50" t="s">
        <v>170</v>
      </c>
      <c r="G405" t="s">
        <v>119</v>
      </c>
      <c r="H405" s="143">
        <v>977000</v>
      </c>
      <c r="I405" s="50" t="s">
        <v>1685</v>
      </c>
      <c r="J405" s="50"/>
      <c r="K405" s="107"/>
      <c r="L405" s="50"/>
      <c r="M405" s="142"/>
      <c r="N405" s="50"/>
      <c r="O405" s="50"/>
      <c r="P405" s="143"/>
      <c r="Q405" s="50"/>
      <c r="R405" s="142"/>
      <c r="S405" s="142"/>
      <c r="T405" s="143"/>
      <c r="U405" s="50"/>
      <c r="V405" s="50"/>
      <c r="W405" s="50">
        <v>403</v>
      </c>
    </row>
    <row r="406" spans="1:23" hidden="1" x14ac:dyDescent="0.3">
      <c r="A406" s="50" t="s">
        <v>1686</v>
      </c>
      <c r="B406" t="s">
        <v>115</v>
      </c>
      <c r="C406" s="50" t="s">
        <v>746</v>
      </c>
      <c r="D406" s="50" t="s">
        <v>97</v>
      </c>
      <c r="E406" s="50" t="s">
        <v>1081</v>
      </c>
      <c r="F406" s="50" t="s">
        <v>170</v>
      </c>
      <c r="G406" t="s">
        <v>119</v>
      </c>
      <c r="H406" s="143">
        <v>597000</v>
      </c>
      <c r="I406" s="50" t="s">
        <v>1687</v>
      </c>
      <c r="J406" s="50"/>
      <c r="K406" s="107"/>
      <c r="L406" s="50"/>
      <c r="M406" s="142"/>
      <c r="N406" s="50"/>
      <c r="O406" s="50"/>
      <c r="P406" s="143"/>
      <c r="Q406" s="50"/>
      <c r="R406" s="142"/>
      <c r="S406" s="142"/>
      <c r="T406" s="143"/>
      <c r="U406" s="50"/>
      <c r="V406" s="50"/>
      <c r="W406" s="50">
        <v>404</v>
      </c>
    </row>
    <row r="407" spans="1:23" hidden="1" x14ac:dyDescent="0.3">
      <c r="A407" s="50" t="s">
        <v>1688</v>
      </c>
      <c r="B407" t="s">
        <v>115</v>
      </c>
      <c r="C407" s="50" t="s">
        <v>746</v>
      </c>
      <c r="D407" s="50" t="s">
        <v>97</v>
      </c>
      <c r="E407" s="50" t="s">
        <v>1056</v>
      </c>
      <c r="F407" s="50" t="s">
        <v>118</v>
      </c>
      <c r="G407" t="s">
        <v>119</v>
      </c>
      <c r="H407" s="143">
        <v>268000</v>
      </c>
      <c r="I407" s="50" t="s">
        <v>1689</v>
      </c>
      <c r="J407" s="50"/>
      <c r="K407" s="107"/>
      <c r="L407" s="50"/>
      <c r="M407" s="142"/>
      <c r="N407" s="50"/>
      <c r="O407" s="50"/>
      <c r="P407" s="143"/>
      <c r="Q407" s="50"/>
      <c r="R407" s="142"/>
      <c r="S407" s="142"/>
      <c r="T407" s="143"/>
      <c r="U407" s="50"/>
      <c r="V407" s="50"/>
      <c r="W407" s="50">
        <v>405</v>
      </c>
    </row>
    <row r="408" spans="1:23" hidden="1" x14ac:dyDescent="0.3">
      <c r="A408" s="50" t="s">
        <v>1690</v>
      </c>
      <c r="B408" t="s">
        <v>115</v>
      </c>
      <c r="C408" s="50" t="s">
        <v>746</v>
      </c>
      <c r="D408" s="50" t="s">
        <v>97</v>
      </c>
      <c r="E408" s="50" t="s">
        <v>546</v>
      </c>
      <c r="F408" s="50" t="s">
        <v>118</v>
      </c>
      <c r="G408" t="s">
        <v>119</v>
      </c>
      <c r="H408" s="143">
        <v>103000</v>
      </c>
      <c r="I408" s="50" t="s">
        <v>1691</v>
      </c>
      <c r="J408" s="50"/>
      <c r="K408" s="107"/>
      <c r="L408" s="50"/>
      <c r="M408" s="142"/>
      <c r="N408" s="50"/>
      <c r="O408" s="50"/>
      <c r="P408" s="143"/>
      <c r="Q408" s="50"/>
      <c r="R408" s="142"/>
      <c r="S408" s="142"/>
      <c r="T408" s="143"/>
      <c r="U408" s="50"/>
      <c r="V408" s="50"/>
      <c r="W408" s="50">
        <v>406</v>
      </c>
    </row>
    <row r="409" spans="1:23" hidden="1" x14ac:dyDescent="0.3">
      <c r="A409" s="50" t="s">
        <v>1692</v>
      </c>
      <c r="B409" t="s">
        <v>115</v>
      </c>
      <c r="C409" s="50" t="s">
        <v>746</v>
      </c>
      <c r="D409" s="50" t="s">
        <v>97</v>
      </c>
      <c r="E409" s="50" t="s">
        <v>1353</v>
      </c>
      <c r="F409" s="50" t="s">
        <v>118</v>
      </c>
      <c r="G409" t="s">
        <v>119</v>
      </c>
      <c r="H409" s="143">
        <v>290000</v>
      </c>
      <c r="I409" s="50" t="s">
        <v>1693</v>
      </c>
      <c r="J409" s="50"/>
      <c r="K409" s="107"/>
      <c r="L409" s="50"/>
      <c r="M409" s="142"/>
      <c r="N409" s="50"/>
      <c r="O409" s="50"/>
      <c r="P409" s="143"/>
      <c r="Q409" s="50"/>
      <c r="R409" s="142"/>
      <c r="S409" s="142"/>
      <c r="T409" s="143"/>
      <c r="U409" s="50"/>
      <c r="V409" s="50"/>
      <c r="W409" s="50">
        <v>407</v>
      </c>
    </row>
    <row r="410" spans="1:23" hidden="1" x14ac:dyDescent="0.3">
      <c r="A410" s="50" t="s">
        <v>1694</v>
      </c>
      <c r="B410" t="s">
        <v>66</v>
      </c>
      <c r="C410" s="50" t="s">
        <v>262</v>
      </c>
      <c r="D410" s="50" t="s">
        <v>70</v>
      </c>
      <c r="E410" s="50" t="s">
        <v>603</v>
      </c>
      <c r="F410" s="50" t="s">
        <v>118</v>
      </c>
      <c r="G410" t="s">
        <v>66</v>
      </c>
      <c r="H410" s="143">
        <v>578000</v>
      </c>
      <c r="I410" s="50" t="s">
        <v>1696</v>
      </c>
      <c r="J410" s="50"/>
      <c r="K410" s="107"/>
      <c r="L410" s="50"/>
      <c r="M410" s="142"/>
      <c r="N410" s="50"/>
      <c r="O410" s="50"/>
      <c r="P410" s="143"/>
      <c r="Q410" s="50"/>
      <c r="R410" s="142"/>
      <c r="S410" s="142"/>
      <c r="T410" s="143"/>
      <c r="U410" s="50"/>
      <c r="V410" s="50"/>
      <c r="W410" s="50">
        <v>408</v>
      </c>
    </row>
    <row r="411" spans="1:23" hidden="1" x14ac:dyDescent="0.3">
      <c r="A411" s="50" t="s">
        <v>1697</v>
      </c>
      <c r="B411" t="s">
        <v>115</v>
      </c>
      <c r="C411" s="50" t="s">
        <v>317</v>
      </c>
      <c r="D411" s="50" t="s">
        <v>97</v>
      </c>
      <c r="E411" s="50" t="s">
        <v>1056</v>
      </c>
      <c r="F411" s="50" t="s">
        <v>170</v>
      </c>
      <c r="G411" t="s">
        <v>119</v>
      </c>
      <c r="H411" s="143">
        <v>601613</v>
      </c>
      <c r="I411" s="50" t="s">
        <v>1698</v>
      </c>
      <c r="J411" s="50"/>
      <c r="K411" s="107"/>
      <c r="L411" s="50"/>
      <c r="M411" s="142"/>
      <c r="N411" s="50"/>
      <c r="O411" s="50"/>
      <c r="P411" s="143"/>
      <c r="Q411" s="50"/>
      <c r="R411" s="142"/>
      <c r="S411" s="142"/>
      <c r="T411" s="143"/>
      <c r="U411" s="50"/>
      <c r="V411" s="50"/>
      <c r="W411" s="50">
        <v>409</v>
      </c>
    </row>
    <row r="412" spans="1:23" hidden="1" x14ac:dyDescent="0.3">
      <c r="A412" s="50" t="s">
        <v>1699</v>
      </c>
      <c r="B412" t="s">
        <v>115</v>
      </c>
      <c r="C412" s="50" t="s">
        <v>317</v>
      </c>
      <c r="D412" s="50" t="s">
        <v>97</v>
      </c>
      <c r="E412" s="50" t="s">
        <v>546</v>
      </c>
      <c r="F412" s="50" t="s">
        <v>170</v>
      </c>
      <c r="G412" t="s">
        <v>119</v>
      </c>
      <c r="H412" s="143">
        <v>641711</v>
      </c>
      <c r="I412" s="50" t="s">
        <v>1700</v>
      </c>
      <c r="J412" s="50"/>
      <c r="K412" s="107"/>
      <c r="L412" s="50"/>
      <c r="M412" s="142"/>
      <c r="N412" s="50"/>
      <c r="O412" s="50"/>
      <c r="P412" s="143"/>
      <c r="Q412" s="50"/>
      <c r="R412" s="142"/>
      <c r="S412" s="142"/>
      <c r="T412" s="143"/>
      <c r="U412" s="50"/>
      <c r="V412" s="50"/>
      <c r="W412" s="50">
        <v>410</v>
      </c>
    </row>
    <row r="413" spans="1:23" hidden="1" x14ac:dyDescent="0.3">
      <c r="A413" s="50" t="s">
        <v>1701</v>
      </c>
      <c r="B413" t="s">
        <v>115</v>
      </c>
      <c r="C413" s="50" t="s">
        <v>317</v>
      </c>
      <c r="D413" s="50" t="s">
        <v>136</v>
      </c>
      <c r="E413" s="50" t="s">
        <v>647</v>
      </c>
      <c r="F413" s="50" t="s">
        <v>73</v>
      </c>
      <c r="G413" t="s">
        <v>119</v>
      </c>
      <c r="H413" s="143">
        <v>7632400</v>
      </c>
      <c r="I413" s="50" t="s">
        <v>1702</v>
      </c>
      <c r="J413" s="50"/>
      <c r="K413" s="107"/>
      <c r="L413" s="50"/>
      <c r="M413" s="142"/>
      <c r="N413" s="50"/>
      <c r="O413" s="50"/>
      <c r="P413" s="143"/>
      <c r="Q413" s="50"/>
      <c r="R413" s="142"/>
      <c r="S413" s="142"/>
      <c r="T413" s="143"/>
      <c r="U413" s="50"/>
      <c r="V413" s="50"/>
      <c r="W413" s="50">
        <v>411</v>
      </c>
    </row>
    <row r="414" spans="1:23" hidden="1" x14ac:dyDescent="0.3">
      <c r="A414" s="50" t="s">
        <v>1703</v>
      </c>
      <c r="B414" t="s">
        <v>115</v>
      </c>
      <c r="C414" s="50" t="s">
        <v>317</v>
      </c>
      <c r="D414" s="50" t="s">
        <v>97</v>
      </c>
      <c r="E414" s="50" t="s">
        <v>117</v>
      </c>
      <c r="F414" s="50" t="s">
        <v>118</v>
      </c>
      <c r="G414" t="s">
        <v>119</v>
      </c>
      <c r="H414" s="143">
        <v>300300</v>
      </c>
      <c r="I414" s="50" t="s">
        <v>1704</v>
      </c>
      <c r="J414" s="50"/>
      <c r="K414" s="107"/>
      <c r="L414" s="50"/>
      <c r="M414" s="142"/>
      <c r="N414" s="50"/>
      <c r="O414" s="50"/>
      <c r="P414" s="143"/>
      <c r="Q414" s="50"/>
      <c r="R414" s="142"/>
      <c r="S414" s="142"/>
      <c r="T414" s="143"/>
      <c r="U414" s="50"/>
      <c r="V414" s="50"/>
      <c r="W414" s="50">
        <v>412</v>
      </c>
    </row>
    <row r="415" spans="1:23" hidden="1" x14ac:dyDescent="0.3">
      <c r="A415" s="50" t="s">
        <v>1705</v>
      </c>
      <c r="B415" t="s">
        <v>115</v>
      </c>
      <c r="C415" s="50" t="s">
        <v>317</v>
      </c>
      <c r="D415" s="50" t="s">
        <v>97</v>
      </c>
      <c r="E415" s="50" t="s">
        <v>117</v>
      </c>
      <c r="F415" s="50"/>
      <c r="G415" t="s">
        <v>119</v>
      </c>
      <c r="H415" s="143"/>
      <c r="I415" s="50" t="s">
        <v>1704</v>
      </c>
      <c r="J415" s="50"/>
      <c r="K415" s="107"/>
      <c r="L415" s="50"/>
      <c r="M415" s="142"/>
      <c r="N415" s="50"/>
      <c r="O415" s="50"/>
      <c r="P415" s="143"/>
      <c r="Q415" s="50"/>
      <c r="R415" s="142"/>
      <c r="S415" s="142"/>
      <c r="T415" s="143"/>
      <c r="U415" s="50"/>
      <c r="V415" s="50"/>
      <c r="W415" s="50">
        <v>413</v>
      </c>
    </row>
    <row r="416" spans="1:23" hidden="1" x14ac:dyDescent="0.3">
      <c r="A416" s="50" t="s">
        <v>1706</v>
      </c>
      <c r="B416" t="s">
        <v>115</v>
      </c>
      <c r="C416" s="50" t="s">
        <v>317</v>
      </c>
      <c r="D416" s="50" t="s">
        <v>136</v>
      </c>
      <c r="E416" s="50" t="s">
        <v>829</v>
      </c>
      <c r="F416" s="50" t="s">
        <v>73</v>
      </c>
      <c r="G416" t="s">
        <v>119</v>
      </c>
      <c r="H416" s="143">
        <v>3655558</v>
      </c>
      <c r="I416" s="50" t="s">
        <v>1707</v>
      </c>
      <c r="J416" s="50"/>
      <c r="K416" s="107"/>
      <c r="L416" s="50"/>
      <c r="M416" s="142"/>
      <c r="N416" s="50"/>
      <c r="O416" s="50"/>
      <c r="P416" s="143"/>
      <c r="Q416" s="50"/>
      <c r="R416" s="142"/>
      <c r="S416" s="142"/>
      <c r="T416" s="143"/>
      <c r="U416" s="50"/>
      <c r="V416" s="50"/>
      <c r="W416" s="50">
        <v>414</v>
      </c>
    </row>
    <row r="417" spans="1:23" hidden="1" x14ac:dyDescent="0.3">
      <c r="A417" s="50" t="s">
        <v>1708</v>
      </c>
      <c r="B417" t="s">
        <v>115</v>
      </c>
      <c r="C417" s="50" t="s">
        <v>317</v>
      </c>
      <c r="D417" s="50" t="s">
        <v>70</v>
      </c>
      <c r="E417" s="50" t="s">
        <v>579</v>
      </c>
      <c r="F417" s="50" t="s">
        <v>118</v>
      </c>
      <c r="G417" t="s">
        <v>119</v>
      </c>
      <c r="H417" s="143">
        <v>570000</v>
      </c>
      <c r="I417" s="50" t="s">
        <v>1709</v>
      </c>
      <c r="J417" s="50"/>
      <c r="K417" s="107"/>
      <c r="L417" s="50"/>
      <c r="M417" s="142"/>
      <c r="N417" s="50"/>
      <c r="O417" s="50"/>
      <c r="P417" s="143"/>
      <c r="Q417" s="50"/>
      <c r="R417" s="142"/>
      <c r="S417" s="142"/>
      <c r="T417" s="143"/>
      <c r="U417" s="50"/>
      <c r="V417" s="50"/>
      <c r="W417" s="50">
        <v>415</v>
      </c>
    </row>
    <row r="418" spans="1:23" hidden="1" x14ac:dyDescent="0.3">
      <c r="A418" s="50" t="s">
        <v>1710</v>
      </c>
      <c r="B418" t="s">
        <v>115</v>
      </c>
      <c r="C418" s="50" t="s">
        <v>317</v>
      </c>
      <c r="D418" s="50" t="s">
        <v>136</v>
      </c>
      <c r="E418" s="50" t="s">
        <v>1711</v>
      </c>
      <c r="F418" s="50" t="s">
        <v>118</v>
      </c>
      <c r="G418" t="s">
        <v>119</v>
      </c>
      <c r="H418" s="143">
        <v>189000</v>
      </c>
      <c r="I418" s="50" t="s">
        <v>1712</v>
      </c>
      <c r="J418" s="50"/>
      <c r="K418" s="107"/>
      <c r="L418" s="50"/>
      <c r="M418" s="142"/>
      <c r="N418" s="50"/>
      <c r="O418" s="50"/>
      <c r="P418" s="143"/>
      <c r="Q418" s="50"/>
      <c r="R418" s="142"/>
      <c r="S418" s="142"/>
      <c r="T418" s="143"/>
      <c r="U418" s="50"/>
      <c r="V418" s="50"/>
      <c r="W418" s="50">
        <v>416</v>
      </c>
    </row>
    <row r="419" spans="1:23" hidden="1" x14ac:dyDescent="0.3">
      <c r="A419" s="50" t="s">
        <v>1713</v>
      </c>
      <c r="B419" t="s">
        <v>66</v>
      </c>
      <c r="C419" s="50" t="s">
        <v>317</v>
      </c>
      <c r="D419" s="50" t="s">
        <v>70</v>
      </c>
      <c r="E419" s="50" t="s">
        <v>574</v>
      </c>
      <c r="F419" s="50" t="s">
        <v>73</v>
      </c>
      <c r="G419" t="s">
        <v>66</v>
      </c>
      <c r="H419" s="143">
        <v>554037090</v>
      </c>
      <c r="I419" s="50" t="s">
        <v>1715</v>
      </c>
      <c r="J419" s="50"/>
      <c r="K419" s="107"/>
      <c r="L419" s="50"/>
      <c r="M419" s="142"/>
      <c r="N419" s="50"/>
      <c r="O419" s="50"/>
      <c r="P419" s="143"/>
      <c r="Q419" s="50"/>
      <c r="R419" s="142"/>
      <c r="S419" s="142"/>
      <c r="T419" s="143"/>
      <c r="U419" s="50"/>
      <c r="V419" s="50"/>
      <c r="W419" s="50">
        <v>417</v>
      </c>
    </row>
    <row r="420" spans="1:23" hidden="1" x14ac:dyDescent="0.3">
      <c r="A420" s="50" t="s">
        <v>1716</v>
      </c>
      <c r="B420" t="s">
        <v>115</v>
      </c>
      <c r="C420" s="50" t="s">
        <v>277</v>
      </c>
      <c r="D420" s="50" t="s">
        <v>97</v>
      </c>
      <c r="E420" s="50" t="s">
        <v>747</v>
      </c>
      <c r="F420" s="50" t="s">
        <v>118</v>
      </c>
      <c r="G420" t="s">
        <v>119</v>
      </c>
      <c r="H420" s="143">
        <v>472468</v>
      </c>
      <c r="I420" s="50" t="s">
        <v>1717</v>
      </c>
      <c r="J420" s="50"/>
      <c r="K420" s="107"/>
      <c r="L420" s="50"/>
      <c r="M420" s="142"/>
      <c r="N420" s="50"/>
      <c r="O420" s="50"/>
      <c r="P420" s="143"/>
      <c r="Q420" s="50"/>
      <c r="R420" s="142"/>
      <c r="S420" s="142"/>
      <c r="T420" s="143"/>
      <c r="U420" s="50"/>
      <c r="V420" s="50"/>
      <c r="W420" s="50">
        <v>418</v>
      </c>
    </row>
    <row r="421" spans="1:23" hidden="1" x14ac:dyDescent="0.3">
      <c r="A421" s="50" t="s">
        <v>1718</v>
      </c>
      <c r="B421" t="s">
        <v>115</v>
      </c>
      <c r="C421" s="50" t="s">
        <v>317</v>
      </c>
      <c r="D421" s="50" t="s">
        <v>97</v>
      </c>
      <c r="E421" s="50" t="s">
        <v>761</v>
      </c>
      <c r="F421" s="50" t="s">
        <v>170</v>
      </c>
      <c r="G421" t="s">
        <v>119</v>
      </c>
      <c r="H421" s="143">
        <v>627524</v>
      </c>
      <c r="I421" s="50" t="s">
        <v>1719</v>
      </c>
      <c r="J421" s="50"/>
      <c r="K421" s="107"/>
      <c r="L421" s="50"/>
      <c r="M421" s="142"/>
      <c r="N421" s="50"/>
      <c r="O421" s="50"/>
      <c r="P421" s="143"/>
      <c r="Q421" s="50"/>
      <c r="R421" s="142"/>
      <c r="S421" s="142"/>
      <c r="T421" s="143"/>
      <c r="U421" s="50"/>
      <c r="V421" s="50"/>
      <c r="W421" s="50">
        <v>419</v>
      </c>
    </row>
    <row r="422" spans="1:23" hidden="1" x14ac:dyDescent="0.3">
      <c r="A422" s="50" t="s">
        <v>1720</v>
      </c>
      <c r="B422" t="s">
        <v>115</v>
      </c>
      <c r="C422" s="50" t="s">
        <v>587</v>
      </c>
      <c r="D422" s="50" t="s">
        <v>97</v>
      </c>
      <c r="E422" s="50" t="s">
        <v>251</v>
      </c>
      <c r="F422" s="50" t="s">
        <v>118</v>
      </c>
      <c r="G422" t="s">
        <v>119</v>
      </c>
      <c r="H422" s="143">
        <v>130000</v>
      </c>
      <c r="I422" s="50" t="s">
        <v>1721</v>
      </c>
      <c r="J422" s="50"/>
      <c r="K422" s="107"/>
      <c r="L422" s="50"/>
      <c r="M422" s="142"/>
      <c r="N422" s="50"/>
      <c r="O422" s="50"/>
      <c r="P422" s="143"/>
      <c r="Q422" s="50"/>
      <c r="R422" s="142"/>
      <c r="S422" s="142"/>
      <c r="T422" s="143"/>
      <c r="U422" s="50"/>
      <c r="V422" s="50"/>
      <c r="W422" s="50">
        <v>420</v>
      </c>
    </row>
    <row r="423" spans="1:23" hidden="1" x14ac:dyDescent="0.3">
      <c r="A423" s="50" t="s">
        <v>1722</v>
      </c>
      <c r="B423" t="s">
        <v>115</v>
      </c>
      <c r="C423" s="50" t="s">
        <v>587</v>
      </c>
      <c r="D423" s="50" t="s">
        <v>97</v>
      </c>
      <c r="E423" s="50" t="s">
        <v>1081</v>
      </c>
      <c r="F423" s="50" t="s">
        <v>118</v>
      </c>
      <c r="G423" t="s">
        <v>119</v>
      </c>
      <c r="H423" s="143">
        <v>310000</v>
      </c>
      <c r="I423" s="50" t="s">
        <v>1723</v>
      </c>
      <c r="J423" s="50"/>
      <c r="K423" s="107"/>
      <c r="L423" s="50"/>
      <c r="M423" s="142"/>
      <c r="N423" s="50"/>
      <c r="O423" s="50"/>
      <c r="P423" s="143"/>
      <c r="Q423" s="50"/>
      <c r="R423" s="142"/>
      <c r="S423" s="142"/>
      <c r="T423" s="143"/>
      <c r="U423" s="50"/>
      <c r="V423" s="50"/>
      <c r="W423" s="50">
        <v>421</v>
      </c>
    </row>
    <row r="424" spans="1:23" hidden="1" x14ac:dyDescent="0.3">
      <c r="A424" s="50" t="s">
        <v>1724</v>
      </c>
      <c r="B424" t="s">
        <v>115</v>
      </c>
      <c r="C424" s="50" t="s">
        <v>1175</v>
      </c>
      <c r="D424" s="50" t="s">
        <v>97</v>
      </c>
      <c r="E424" s="50" t="s">
        <v>117</v>
      </c>
      <c r="F424" s="50" t="s">
        <v>118</v>
      </c>
      <c r="G424" t="s">
        <v>119</v>
      </c>
      <c r="H424" s="143">
        <v>184500</v>
      </c>
      <c r="I424" s="50" t="s">
        <v>1725</v>
      </c>
      <c r="J424" s="50"/>
      <c r="K424" s="107"/>
      <c r="L424" s="50"/>
      <c r="M424" s="142"/>
      <c r="N424" s="50"/>
      <c r="O424" s="50"/>
      <c r="P424" s="143"/>
      <c r="Q424" s="50"/>
      <c r="R424" s="142"/>
      <c r="S424" s="142"/>
      <c r="T424" s="143"/>
      <c r="U424" s="50"/>
      <c r="V424" s="50"/>
      <c r="W424" s="50">
        <v>422</v>
      </c>
    </row>
    <row r="425" spans="1:23" hidden="1" x14ac:dyDescent="0.3">
      <c r="A425" s="50" t="s">
        <v>1726</v>
      </c>
      <c r="B425" t="s">
        <v>115</v>
      </c>
      <c r="C425" s="50" t="s">
        <v>1175</v>
      </c>
      <c r="D425" s="50" t="s">
        <v>97</v>
      </c>
      <c r="E425" s="50" t="s">
        <v>765</v>
      </c>
      <c r="F425" s="50" t="s">
        <v>118</v>
      </c>
      <c r="G425" t="s">
        <v>119</v>
      </c>
      <c r="H425" s="143">
        <v>208000</v>
      </c>
      <c r="I425" s="50" t="s">
        <v>1727</v>
      </c>
      <c r="J425" s="50"/>
      <c r="K425" s="107"/>
      <c r="L425" s="50"/>
      <c r="M425" s="142"/>
      <c r="N425" s="50"/>
      <c r="O425" s="50"/>
      <c r="P425" s="143"/>
      <c r="Q425" s="50"/>
      <c r="R425" s="142"/>
      <c r="S425" s="142"/>
      <c r="T425" s="143"/>
      <c r="U425" s="50"/>
      <c r="V425" s="50"/>
      <c r="W425" s="50">
        <v>423</v>
      </c>
    </row>
    <row r="426" spans="1:23" hidden="1" x14ac:dyDescent="0.3">
      <c r="A426" s="50" t="s">
        <v>1728</v>
      </c>
      <c r="B426" t="s">
        <v>115</v>
      </c>
      <c r="C426" s="50" t="s">
        <v>1175</v>
      </c>
      <c r="D426" s="50" t="s">
        <v>97</v>
      </c>
      <c r="E426" s="50" t="s">
        <v>698</v>
      </c>
      <c r="F426" s="50" t="s">
        <v>118</v>
      </c>
      <c r="G426" t="s">
        <v>119</v>
      </c>
      <c r="H426" s="143">
        <v>136000</v>
      </c>
      <c r="I426" s="50" t="s">
        <v>1729</v>
      </c>
      <c r="J426" s="50"/>
      <c r="K426" s="107"/>
      <c r="L426" s="50"/>
      <c r="M426" s="142"/>
      <c r="N426" s="50"/>
      <c r="O426" s="50"/>
      <c r="P426" s="143"/>
      <c r="Q426" s="50"/>
      <c r="R426" s="142"/>
      <c r="S426" s="142"/>
      <c r="T426" s="143"/>
      <c r="U426" s="50"/>
      <c r="V426" s="50"/>
      <c r="W426" s="50">
        <v>424</v>
      </c>
    </row>
    <row r="427" spans="1:23" hidden="1" x14ac:dyDescent="0.3">
      <c r="A427" s="50" t="s">
        <v>1730</v>
      </c>
      <c r="B427" t="s">
        <v>115</v>
      </c>
      <c r="C427" s="50" t="s">
        <v>1175</v>
      </c>
      <c r="D427" s="50" t="s">
        <v>97</v>
      </c>
      <c r="E427" s="50" t="s">
        <v>251</v>
      </c>
      <c r="F427" s="50" t="s">
        <v>118</v>
      </c>
      <c r="G427" t="s">
        <v>119</v>
      </c>
      <c r="H427" s="143">
        <v>200000</v>
      </c>
      <c r="I427" s="50" t="s">
        <v>1731</v>
      </c>
      <c r="J427" s="50"/>
      <c r="K427" s="107"/>
      <c r="L427" s="50"/>
      <c r="M427" s="142"/>
      <c r="N427" s="50"/>
      <c r="O427" s="50"/>
      <c r="P427" s="143"/>
      <c r="Q427" s="50"/>
      <c r="R427" s="142"/>
      <c r="S427" s="142"/>
      <c r="T427" s="143"/>
      <c r="U427" s="50"/>
      <c r="V427" s="50"/>
      <c r="W427" s="50">
        <v>425</v>
      </c>
    </row>
    <row r="428" spans="1:23" hidden="1" x14ac:dyDescent="0.3">
      <c r="A428" s="50" t="s">
        <v>1732</v>
      </c>
      <c r="B428" t="s">
        <v>115</v>
      </c>
      <c r="C428" s="50" t="s">
        <v>1175</v>
      </c>
      <c r="D428" s="50" t="s">
        <v>97</v>
      </c>
      <c r="E428" s="50" t="s">
        <v>1353</v>
      </c>
      <c r="F428" s="50" t="s">
        <v>170</v>
      </c>
      <c r="G428" t="s">
        <v>119</v>
      </c>
      <c r="H428" s="143">
        <v>589782</v>
      </c>
      <c r="I428" s="50" t="s">
        <v>1733</v>
      </c>
      <c r="J428" s="50"/>
      <c r="K428" s="107"/>
      <c r="L428" s="50"/>
      <c r="M428" s="142"/>
      <c r="N428" s="50"/>
      <c r="O428" s="50"/>
      <c r="P428" s="143"/>
      <c r="Q428" s="50"/>
      <c r="R428" s="142"/>
      <c r="S428" s="142"/>
      <c r="T428" s="143"/>
      <c r="U428" s="50"/>
      <c r="V428" s="50"/>
      <c r="W428" s="50">
        <v>426</v>
      </c>
    </row>
    <row r="429" spans="1:23" hidden="1" x14ac:dyDescent="0.3">
      <c r="A429" s="50" t="s">
        <v>1734</v>
      </c>
      <c r="B429" t="s">
        <v>115</v>
      </c>
      <c r="C429" s="50" t="s">
        <v>1175</v>
      </c>
      <c r="D429" s="50" t="s">
        <v>97</v>
      </c>
      <c r="E429" s="50" t="s">
        <v>310</v>
      </c>
      <c r="F429" s="50" t="s">
        <v>170</v>
      </c>
      <c r="G429" t="s">
        <v>119</v>
      </c>
      <c r="H429" s="143">
        <v>754000</v>
      </c>
      <c r="I429" s="50" t="s">
        <v>1735</v>
      </c>
      <c r="J429" s="50"/>
      <c r="K429" s="107"/>
      <c r="L429" s="50"/>
      <c r="M429" s="142"/>
      <c r="N429" s="50"/>
      <c r="O429" s="50"/>
      <c r="P429" s="143"/>
      <c r="Q429" s="50"/>
      <c r="R429" s="142"/>
      <c r="S429" s="142"/>
      <c r="T429" s="143"/>
      <c r="U429" s="50"/>
      <c r="V429" s="50"/>
      <c r="W429" s="50">
        <v>427</v>
      </c>
    </row>
    <row r="430" spans="1:23" hidden="1" x14ac:dyDescent="0.3">
      <c r="A430" s="50" t="s">
        <v>1736</v>
      </c>
      <c r="B430" t="s">
        <v>115</v>
      </c>
      <c r="C430" s="50" t="s">
        <v>1175</v>
      </c>
      <c r="D430" s="50" t="s">
        <v>97</v>
      </c>
      <c r="E430" s="50" t="s">
        <v>1056</v>
      </c>
      <c r="F430" s="50" t="s">
        <v>118</v>
      </c>
      <c r="G430" t="s">
        <v>119</v>
      </c>
      <c r="H430" s="143">
        <v>70000</v>
      </c>
      <c r="I430" s="50" t="s">
        <v>1737</v>
      </c>
      <c r="J430" s="50"/>
      <c r="K430" s="107"/>
      <c r="L430" s="50"/>
      <c r="M430" s="142"/>
      <c r="N430" s="50"/>
      <c r="O430" s="50"/>
      <c r="P430" s="143"/>
      <c r="Q430" s="50"/>
      <c r="R430" s="142"/>
      <c r="S430" s="142"/>
      <c r="T430" s="143"/>
      <c r="U430" s="50"/>
      <c r="V430" s="50"/>
      <c r="W430" s="50">
        <v>428</v>
      </c>
    </row>
    <row r="431" spans="1:23" hidden="1" x14ac:dyDescent="0.3">
      <c r="A431" s="50" t="s">
        <v>1738</v>
      </c>
      <c r="B431" t="s">
        <v>115</v>
      </c>
      <c r="C431" s="50" t="s">
        <v>1175</v>
      </c>
      <c r="D431" s="50" t="s">
        <v>136</v>
      </c>
      <c r="E431" s="50" t="s">
        <v>647</v>
      </c>
      <c r="F431" s="50" t="s">
        <v>118</v>
      </c>
      <c r="G431" t="s">
        <v>119</v>
      </c>
      <c r="H431" s="143">
        <v>250000</v>
      </c>
      <c r="I431" s="50" t="s">
        <v>1739</v>
      </c>
      <c r="J431" s="50"/>
      <c r="K431" s="107"/>
      <c r="L431" s="50"/>
      <c r="M431" s="142"/>
      <c r="N431" s="50"/>
      <c r="O431" s="50"/>
      <c r="P431" s="143"/>
      <c r="Q431" s="50"/>
      <c r="R431" s="142"/>
      <c r="S431" s="142"/>
      <c r="T431" s="143"/>
      <c r="U431" s="50"/>
      <c r="V431" s="50"/>
      <c r="W431" s="50">
        <v>429</v>
      </c>
    </row>
    <row r="432" spans="1:23" hidden="1" x14ac:dyDescent="0.3">
      <c r="A432" s="50" t="s">
        <v>1740</v>
      </c>
      <c r="B432" t="s">
        <v>115</v>
      </c>
      <c r="C432" s="50" t="s">
        <v>1175</v>
      </c>
      <c r="D432" s="50" t="s">
        <v>136</v>
      </c>
      <c r="E432" s="50" t="s">
        <v>647</v>
      </c>
      <c r="F432" s="50" t="s">
        <v>118</v>
      </c>
      <c r="G432" t="s">
        <v>119</v>
      </c>
      <c r="H432" s="143">
        <v>250000</v>
      </c>
      <c r="I432" s="50" t="s">
        <v>1741</v>
      </c>
      <c r="J432" s="50"/>
      <c r="K432" s="107"/>
      <c r="L432" s="50"/>
      <c r="M432" s="142"/>
      <c r="N432" s="50"/>
      <c r="O432" s="50"/>
      <c r="P432" s="143"/>
      <c r="Q432" s="50"/>
      <c r="R432" s="142"/>
      <c r="S432" s="142"/>
      <c r="T432" s="143"/>
      <c r="U432" s="50"/>
      <c r="V432" s="50"/>
      <c r="W432" s="50">
        <v>430</v>
      </c>
    </row>
    <row r="433" spans="1:23" hidden="1" x14ac:dyDescent="0.3">
      <c r="A433" s="50" t="s">
        <v>1742</v>
      </c>
      <c r="B433" t="s">
        <v>115</v>
      </c>
      <c r="C433" s="50" t="s">
        <v>134</v>
      </c>
      <c r="D433" s="50" t="s">
        <v>97</v>
      </c>
      <c r="E433" s="50" t="s">
        <v>1056</v>
      </c>
      <c r="F433" s="50" t="s">
        <v>118</v>
      </c>
      <c r="G433" t="s">
        <v>119</v>
      </c>
      <c r="H433" s="143">
        <v>92857</v>
      </c>
      <c r="I433" s="50" t="s">
        <v>1743</v>
      </c>
      <c r="J433" s="50"/>
      <c r="K433" s="107"/>
      <c r="L433" s="50"/>
      <c r="M433" s="142"/>
      <c r="N433" s="50"/>
      <c r="O433" s="50"/>
      <c r="P433" s="143"/>
      <c r="Q433" s="50"/>
      <c r="R433" s="142"/>
      <c r="S433" s="142"/>
      <c r="T433" s="143"/>
      <c r="U433" s="50"/>
      <c r="V433" s="50"/>
      <c r="W433" s="50">
        <v>431</v>
      </c>
    </row>
    <row r="434" spans="1:23" hidden="1" x14ac:dyDescent="0.3">
      <c r="A434" s="50" t="s">
        <v>1744</v>
      </c>
      <c r="B434" t="s">
        <v>115</v>
      </c>
      <c r="C434" s="50" t="s">
        <v>134</v>
      </c>
      <c r="D434" s="50" t="s">
        <v>97</v>
      </c>
      <c r="E434" s="50" t="s">
        <v>117</v>
      </c>
      <c r="F434" s="50" t="s">
        <v>73</v>
      </c>
      <c r="G434" t="s">
        <v>119</v>
      </c>
      <c r="H434" s="143">
        <v>3525314.12</v>
      </c>
      <c r="I434" s="50" t="s">
        <v>1745</v>
      </c>
      <c r="J434" s="50"/>
      <c r="K434" s="107"/>
      <c r="L434" s="50"/>
      <c r="M434" s="142"/>
      <c r="N434" s="50"/>
      <c r="O434" s="50"/>
      <c r="P434" s="143"/>
      <c r="Q434" s="50"/>
      <c r="R434" s="142"/>
      <c r="S434" s="142"/>
      <c r="T434" s="143"/>
      <c r="U434" s="50"/>
      <c r="V434" s="50"/>
      <c r="W434" s="50">
        <v>432</v>
      </c>
    </row>
    <row r="435" spans="1:23" hidden="1" x14ac:dyDescent="0.3">
      <c r="A435" s="50" t="s">
        <v>1746</v>
      </c>
      <c r="B435" t="s">
        <v>115</v>
      </c>
      <c r="C435" s="50" t="s">
        <v>317</v>
      </c>
      <c r="D435" s="50" t="s">
        <v>70</v>
      </c>
      <c r="E435" s="50" t="s">
        <v>128</v>
      </c>
      <c r="F435" s="50" t="s">
        <v>170</v>
      </c>
      <c r="G435" t="s">
        <v>119</v>
      </c>
      <c r="H435" s="143">
        <v>1613000</v>
      </c>
      <c r="I435" s="50" t="s">
        <v>1747</v>
      </c>
      <c r="J435" s="50"/>
      <c r="K435" s="107"/>
      <c r="L435" s="50"/>
      <c r="M435" s="142"/>
      <c r="N435" s="50"/>
      <c r="O435" s="50"/>
      <c r="P435" s="143"/>
      <c r="Q435" s="50"/>
      <c r="R435" s="142"/>
      <c r="S435" s="142"/>
      <c r="T435" s="143"/>
      <c r="U435" s="50"/>
      <c r="V435" s="50"/>
      <c r="W435" s="50">
        <v>433</v>
      </c>
    </row>
    <row r="436" spans="1:23" hidden="1" x14ac:dyDescent="0.3">
      <c r="A436" s="50" t="s">
        <v>1748</v>
      </c>
      <c r="B436" t="s">
        <v>115</v>
      </c>
      <c r="C436" s="50" t="s">
        <v>317</v>
      </c>
      <c r="D436" s="50" t="s">
        <v>97</v>
      </c>
      <c r="E436" s="50" t="s">
        <v>698</v>
      </c>
      <c r="F436" s="50" t="s">
        <v>170</v>
      </c>
      <c r="G436" t="s">
        <v>119</v>
      </c>
      <c r="H436" s="143">
        <v>1279620</v>
      </c>
      <c r="I436" s="50" t="s">
        <v>1749</v>
      </c>
      <c r="J436" s="50"/>
      <c r="K436" s="107"/>
      <c r="L436" s="50"/>
      <c r="M436" s="142"/>
      <c r="N436" s="50"/>
      <c r="O436" s="50"/>
      <c r="P436" s="143"/>
      <c r="Q436" s="50"/>
      <c r="R436" s="142"/>
      <c r="S436" s="142"/>
      <c r="T436" s="143"/>
      <c r="U436" s="50"/>
      <c r="V436" s="50"/>
      <c r="W436" s="50">
        <v>434</v>
      </c>
    </row>
    <row r="437" spans="1:23" hidden="1" x14ac:dyDescent="0.3">
      <c r="A437" s="50" t="s">
        <v>1750</v>
      </c>
      <c r="B437" t="s">
        <v>115</v>
      </c>
      <c r="C437" s="50" t="s">
        <v>317</v>
      </c>
      <c r="D437" s="50" t="s">
        <v>97</v>
      </c>
      <c r="E437" s="50" t="s">
        <v>765</v>
      </c>
      <c r="F437" s="50" t="s">
        <v>73</v>
      </c>
      <c r="G437" t="s">
        <v>119</v>
      </c>
      <c r="H437" s="143">
        <v>3360517</v>
      </c>
      <c r="I437" s="50" t="s">
        <v>1751</v>
      </c>
      <c r="J437" s="50"/>
      <c r="K437" s="107"/>
      <c r="L437" s="50"/>
      <c r="M437" s="142"/>
      <c r="N437" s="50"/>
      <c r="O437" s="50"/>
      <c r="P437" s="143"/>
      <c r="Q437" s="50"/>
      <c r="R437" s="142"/>
      <c r="S437" s="142"/>
      <c r="T437" s="143"/>
      <c r="U437" s="50"/>
      <c r="V437" s="50"/>
      <c r="W437" s="50">
        <v>435</v>
      </c>
    </row>
    <row r="438" spans="1:23" hidden="1" x14ac:dyDescent="0.3">
      <c r="A438" s="50" t="s">
        <v>1752</v>
      </c>
      <c r="B438" t="s">
        <v>115</v>
      </c>
      <c r="C438" s="50" t="s">
        <v>214</v>
      </c>
      <c r="D438" s="50" t="s">
        <v>97</v>
      </c>
      <c r="E438" s="50" t="s">
        <v>546</v>
      </c>
      <c r="F438" s="50"/>
      <c r="G438" t="s">
        <v>119</v>
      </c>
      <c r="H438" s="143"/>
      <c r="I438" s="50" t="s">
        <v>1753</v>
      </c>
      <c r="J438" s="50"/>
      <c r="K438" s="107"/>
      <c r="L438" s="50"/>
      <c r="M438" s="142"/>
      <c r="N438" s="50"/>
      <c r="O438" s="50"/>
      <c r="P438" s="143"/>
      <c r="Q438" s="50"/>
      <c r="R438" s="142"/>
      <c r="S438" s="142"/>
      <c r="T438" s="143"/>
      <c r="U438" s="50"/>
      <c r="V438" s="50"/>
      <c r="W438" s="50">
        <v>436</v>
      </c>
    </row>
    <row r="439" spans="1:23" hidden="1" x14ac:dyDescent="0.3">
      <c r="A439" s="50" t="s">
        <v>1754</v>
      </c>
      <c r="B439" t="s">
        <v>115</v>
      </c>
      <c r="C439" s="50" t="s">
        <v>214</v>
      </c>
      <c r="D439" s="50" t="s">
        <v>97</v>
      </c>
      <c r="E439" s="50" t="s">
        <v>1056</v>
      </c>
      <c r="F439" s="50"/>
      <c r="G439" t="s">
        <v>119</v>
      </c>
      <c r="H439" s="143"/>
      <c r="I439" s="50" t="s">
        <v>1755</v>
      </c>
      <c r="J439" s="50"/>
      <c r="K439" s="107"/>
      <c r="L439" s="50"/>
      <c r="M439" s="142"/>
      <c r="N439" s="50"/>
      <c r="O439" s="50"/>
      <c r="P439" s="143"/>
      <c r="Q439" s="50"/>
      <c r="R439" s="142"/>
      <c r="S439" s="142"/>
      <c r="T439" s="143"/>
      <c r="U439" s="50"/>
      <c r="V439" s="50"/>
      <c r="W439" s="50">
        <v>437</v>
      </c>
    </row>
    <row r="440" spans="1:23" hidden="1" x14ac:dyDescent="0.3">
      <c r="A440" s="50" t="s">
        <v>1756</v>
      </c>
      <c r="B440" t="s">
        <v>115</v>
      </c>
      <c r="C440" s="50" t="s">
        <v>214</v>
      </c>
      <c r="D440" s="50" t="s">
        <v>97</v>
      </c>
      <c r="E440" s="50" t="s">
        <v>698</v>
      </c>
      <c r="F440" s="50"/>
      <c r="G440" t="s">
        <v>119</v>
      </c>
      <c r="H440" s="143"/>
      <c r="I440" s="50" t="s">
        <v>1757</v>
      </c>
      <c r="J440" s="50"/>
      <c r="K440" s="107"/>
      <c r="L440" s="50"/>
      <c r="M440" s="142"/>
      <c r="N440" s="50"/>
      <c r="O440" s="50"/>
      <c r="P440" s="143"/>
      <c r="Q440" s="50"/>
      <c r="R440" s="142"/>
      <c r="S440" s="142"/>
      <c r="T440" s="143"/>
      <c r="U440" s="50"/>
      <c r="V440" s="50"/>
      <c r="W440" s="50">
        <v>438</v>
      </c>
    </row>
    <row r="441" spans="1:23" hidden="1" x14ac:dyDescent="0.3">
      <c r="A441" s="50" t="s">
        <v>1758</v>
      </c>
      <c r="B441" t="s">
        <v>115</v>
      </c>
      <c r="C441" s="50" t="s">
        <v>214</v>
      </c>
      <c r="D441" s="50" t="s">
        <v>97</v>
      </c>
      <c r="E441" s="50" t="s">
        <v>310</v>
      </c>
      <c r="F441" s="50"/>
      <c r="G441" t="s">
        <v>119</v>
      </c>
      <c r="H441" s="143"/>
      <c r="I441" s="50" t="s">
        <v>1759</v>
      </c>
      <c r="J441" s="50"/>
      <c r="K441" s="107"/>
      <c r="L441" s="50"/>
      <c r="M441" s="142"/>
      <c r="N441" s="50"/>
      <c r="O441" s="50"/>
      <c r="P441" s="143"/>
      <c r="Q441" s="50"/>
      <c r="R441" s="142"/>
      <c r="S441" s="142"/>
      <c r="T441" s="143"/>
      <c r="U441" s="50"/>
      <c r="V441" s="50"/>
      <c r="W441" s="50">
        <v>439</v>
      </c>
    </row>
    <row r="442" spans="1:23" hidden="1" x14ac:dyDescent="0.3">
      <c r="A442" s="50" t="s">
        <v>1760</v>
      </c>
      <c r="B442" t="s">
        <v>115</v>
      </c>
      <c r="C442" s="50" t="s">
        <v>214</v>
      </c>
      <c r="D442" s="50" t="s">
        <v>97</v>
      </c>
      <c r="E442" s="50" t="s">
        <v>761</v>
      </c>
      <c r="F442" s="50"/>
      <c r="G442" t="s">
        <v>119</v>
      </c>
      <c r="H442" s="143"/>
      <c r="I442" s="50" t="s">
        <v>1761</v>
      </c>
      <c r="J442" s="50"/>
      <c r="K442" s="107"/>
      <c r="L442" s="50"/>
      <c r="M442" s="142"/>
      <c r="N442" s="50"/>
      <c r="O442" s="50"/>
      <c r="P442" s="143"/>
      <c r="Q442" s="50"/>
      <c r="R442" s="142"/>
      <c r="S442" s="142"/>
      <c r="T442" s="143"/>
      <c r="U442" s="50"/>
      <c r="V442" s="50"/>
      <c r="W442" s="50">
        <v>440</v>
      </c>
    </row>
    <row r="443" spans="1:23" hidden="1" x14ac:dyDescent="0.3">
      <c r="A443" s="50" t="s">
        <v>1762</v>
      </c>
      <c r="B443" t="s">
        <v>115</v>
      </c>
      <c r="C443" s="50" t="s">
        <v>214</v>
      </c>
      <c r="D443" s="50" t="s">
        <v>97</v>
      </c>
      <c r="E443" s="50" t="s">
        <v>765</v>
      </c>
      <c r="F443" s="50"/>
      <c r="G443" t="s">
        <v>119</v>
      </c>
      <c r="H443" s="143"/>
      <c r="I443" s="50" t="s">
        <v>1763</v>
      </c>
      <c r="J443" s="50"/>
      <c r="K443" s="107"/>
      <c r="L443" s="50"/>
      <c r="M443" s="142"/>
      <c r="N443" s="50"/>
      <c r="O443" s="50"/>
      <c r="P443" s="143"/>
      <c r="Q443" s="50"/>
      <c r="R443" s="142"/>
      <c r="S443" s="142"/>
      <c r="T443" s="143"/>
      <c r="U443" s="50"/>
      <c r="V443" s="50"/>
      <c r="W443" s="50">
        <v>441</v>
      </c>
    </row>
    <row r="444" spans="1:23" hidden="1" x14ac:dyDescent="0.3">
      <c r="A444" s="50" t="s">
        <v>1764</v>
      </c>
      <c r="B444" t="s">
        <v>115</v>
      </c>
      <c r="C444" s="50" t="s">
        <v>214</v>
      </c>
      <c r="D444" s="50" t="s">
        <v>97</v>
      </c>
      <c r="E444" s="50" t="s">
        <v>698</v>
      </c>
      <c r="F444" s="50"/>
      <c r="G444" t="s">
        <v>119</v>
      </c>
      <c r="H444" s="143"/>
      <c r="I444" s="50" t="s">
        <v>1765</v>
      </c>
      <c r="J444" s="50"/>
      <c r="K444" s="107"/>
      <c r="L444" s="50"/>
      <c r="M444" s="142"/>
      <c r="N444" s="50"/>
      <c r="O444" s="50"/>
      <c r="P444" s="143"/>
      <c r="Q444" s="50"/>
      <c r="R444" s="142"/>
      <c r="S444" s="142"/>
      <c r="T444" s="143"/>
      <c r="U444" s="50"/>
      <c r="V444" s="50"/>
      <c r="W444" s="50">
        <v>442</v>
      </c>
    </row>
    <row r="445" spans="1:23" hidden="1" x14ac:dyDescent="0.3">
      <c r="A445" s="50" t="s">
        <v>1766</v>
      </c>
      <c r="B445" t="s">
        <v>115</v>
      </c>
      <c r="C445" s="50" t="s">
        <v>214</v>
      </c>
      <c r="D445" s="50" t="s">
        <v>97</v>
      </c>
      <c r="E445" s="50" t="s">
        <v>546</v>
      </c>
      <c r="F445" s="50"/>
      <c r="G445" t="s">
        <v>119</v>
      </c>
      <c r="H445" s="143"/>
      <c r="I445" s="50" t="s">
        <v>1767</v>
      </c>
      <c r="J445" s="50"/>
      <c r="K445" s="107"/>
      <c r="L445" s="50"/>
      <c r="M445" s="142"/>
      <c r="N445" s="50"/>
      <c r="O445" s="50"/>
      <c r="P445" s="143"/>
      <c r="Q445" s="50"/>
      <c r="R445" s="142"/>
      <c r="S445" s="142"/>
      <c r="T445" s="143"/>
      <c r="U445" s="50"/>
      <c r="V445" s="50"/>
      <c r="W445" s="50">
        <v>443</v>
      </c>
    </row>
    <row r="446" spans="1:23" hidden="1" x14ac:dyDescent="0.3">
      <c r="A446" s="50" t="s">
        <v>1768</v>
      </c>
      <c r="B446" t="s">
        <v>115</v>
      </c>
      <c r="C446" s="50" t="s">
        <v>214</v>
      </c>
      <c r="D446" s="50" t="s">
        <v>97</v>
      </c>
      <c r="E446" s="50" t="s">
        <v>1353</v>
      </c>
      <c r="F446" s="50"/>
      <c r="G446" t="s">
        <v>119</v>
      </c>
      <c r="H446" s="143"/>
      <c r="I446" s="50" t="s">
        <v>1769</v>
      </c>
      <c r="J446" s="50"/>
      <c r="K446" s="107"/>
      <c r="L446" s="50"/>
      <c r="M446" s="142"/>
      <c r="N446" s="50"/>
      <c r="O446" s="50"/>
      <c r="P446" s="143"/>
      <c r="Q446" s="50"/>
      <c r="R446" s="142"/>
      <c r="S446" s="142"/>
      <c r="T446" s="143"/>
      <c r="U446" s="50"/>
      <c r="V446" s="50"/>
      <c r="W446" s="50">
        <v>444</v>
      </c>
    </row>
    <row r="447" spans="1:23" hidden="1" x14ac:dyDescent="0.3">
      <c r="A447" s="50" t="s">
        <v>1770</v>
      </c>
      <c r="B447" t="s">
        <v>115</v>
      </c>
      <c r="C447" s="50" t="s">
        <v>214</v>
      </c>
      <c r="D447" s="50" t="s">
        <v>97</v>
      </c>
      <c r="E447" s="50" t="s">
        <v>310</v>
      </c>
      <c r="F447" s="50"/>
      <c r="G447" t="s">
        <v>119</v>
      </c>
      <c r="H447" s="143"/>
      <c r="I447" s="50" t="s">
        <v>1771</v>
      </c>
      <c r="J447" s="50"/>
      <c r="K447" s="107"/>
      <c r="L447" s="50"/>
      <c r="M447" s="142"/>
      <c r="N447" s="50"/>
      <c r="O447" s="50"/>
      <c r="P447" s="143"/>
      <c r="Q447" s="50"/>
      <c r="R447" s="142"/>
      <c r="S447" s="142"/>
      <c r="T447" s="143"/>
      <c r="U447" s="50"/>
      <c r="V447" s="50"/>
      <c r="W447" s="50">
        <v>445</v>
      </c>
    </row>
    <row r="448" spans="1:23" hidden="1" x14ac:dyDescent="0.3">
      <c r="A448" s="50" t="s">
        <v>1772</v>
      </c>
      <c r="B448" t="s">
        <v>115</v>
      </c>
      <c r="C448" s="50" t="s">
        <v>214</v>
      </c>
      <c r="D448" s="50" t="s">
        <v>97</v>
      </c>
      <c r="E448" s="50" t="s">
        <v>1056</v>
      </c>
      <c r="F448" s="50"/>
      <c r="G448" t="s">
        <v>119</v>
      </c>
      <c r="H448" s="143"/>
      <c r="I448" s="50" t="s">
        <v>1773</v>
      </c>
      <c r="J448" s="50"/>
      <c r="K448" s="107"/>
      <c r="L448" s="50"/>
      <c r="M448" s="142"/>
      <c r="N448" s="50"/>
      <c r="O448" s="50"/>
      <c r="P448" s="143"/>
      <c r="Q448" s="50"/>
      <c r="R448" s="142"/>
      <c r="S448" s="142"/>
      <c r="T448" s="143"/>
      <c r="U448" s="50"/>
      <c r="V448" s="50"/>
      <c r="W448" s="50">
        <v>446</v>
      </c>
    </row>
    <row r="449" spans="1:23" hidden="1" x14ac:dyDescent="0.3">
      <c r="A449" s="50" t="s">
        <v>1774</v>
      </c>
      <c r="B449" t="s">
        <v>133</v>
      </c>
      <c r="C449" s="50" t="s">
        <v>214</v>
      </c>
      <c r="D449" s="50" t="s">
        <v>97</v>
      </c>
      <c r="E449" s="50" t="s">
        <v>747</v>
      </c>
      <c r="F449" s="50"/>
      <c r="G449" t="s">
        <v>133</v>
      </c>
      <c r="H449" s="143"/>
      <c r="I449" s="50" t="s">
        <v>1775</v>
      </c>
      <c r="J449" s="50"/>
      <c r="K449" s="107"/>
      <c r="L449" s="50"/>
      <c r="M449" s="142"/>
      <c r="N449" s="50"/>
      <c r="O449" s="50"/>
      <c r="P449" s="143"/>
      <c r="Q449" s="50"/>
      <c r="R449" s="142"/>
      <c r="S449" s="142"/>
      <c r="T449" s="143"/>
      <c r="U449" s="50"/>
      <c r="V449" s="50"/>
      <c r="W449" s="50">
        <v>447</v>
      </c>
    </row>
    <row r="450" spans="1:23" hidden="1" x14ac:dyDescent="0.3">
      <c r="A450" s="50" t="s">
        <v>1776</v>
      </c>
      <c r="B450" t="s">
        <v>115</v>
      </c>
      <c r="C450" s="50" t="s">
        <v>214</v>
      </c>
      <c r="D450" s="50" t="s">
        <v>136</v>
      </c>
      <c r="E450" s="50" t="s">
        <v>829</v>
      </c>
      <c r="F450" s="50"/>
      <c r="G450" t="s">
        <v>119</v>
      </c>
      <c r="H450" s="143"/>
      <c r="I450" s="50" t="s">
        <v>1777</v>
      </c>
      <c r="J450" s="50"/>
      <c r="K450" s="107"/>
      <c r="L450" s="50"/>
      <c r="M450" s="142"/>
      <c r="N450" s="50"/>
      <c r="O450" s="50"/>
      <c r="P450" s="143"/>
      <c r="Q450" s="50"/>
      <c r="R450" s="142"/>
      <c r="S450" s="142"/>
      <c r="T450" s="143"/>
      <c r="U450" s="50"/>
      <c r="V450" s="50"/>
      <c r="W450" s="50">
        <v>448</v>
      </c>
    </row>
    <row r="451" spans="1:23" hidden="1" x14ac:dyDescent="0.3">
      <c r="A451" s="50" t="s">
        <v>1778</v>
      </c>
      <c r="B451" t="s">
        <v>115</v>
      </c>
      <c r="C451" s="50" t="s">
        <v>214</v>
      </c>
      <c r="D451" s="50" t="s">
        <v>136</v>
      </c>
      <c r="E451" s="50" t="s">
        <v>647</v>
      </c>
      <c r="F451" s="50"/>
      <c r="G451" t="s">
        <v>119</v>
      </c>
      <c r="H451" s="143"/>
      <c r="I451" s="50" t="s">
        <v>1779</v>
      </c>
      <c r="J451" s="50"/>
      <c r="K451" s="107"/>
      <c r="L451" s="50"/>
      <c r="M451" s="142"/>
      <c r="N451" s="50"/>
      <c r="O451" s="50"/>
      <c r="P451" s="143"/>
      <c r="Q451" s="50"/>
      <c r="R451" s="142"/>
      <c r="S451" s="142"/>
      <c r="T451" s="143"/>
      <c r="U451" s="50"/>
      <c r="V451" s="50"/>
      <c r="W451" s="50">
        <v>449</v>
      </c>
    </row>
    <row r="452" spans="1:23" hidden="1" x14ac:dyDescent="0.3">
      <c r="A452" s="50" t="s">
        <v>1780</v>
      </c>
      <c r="B452" t="s">
        <v>115</v>
      </c>
      <c r="C452" s="50" t="s">
        <v>332</v>
      </c>
      <c r="D452" s="50" t="s">
        <v>97</v>
      </c>
      <c r="E452" s="50" t="s">
        <v>698</v>
      </c>
      <c r="F452" s="50" t="s">
        <v>170</v>
      </c>
      <c r="G452" t="s">
        <v>119</v>
      </c>
      <c r="H452" s="143">
        <v>1502316</v>
      </c>
      <c r="I452" s="50" t="s">
        <v>1781</v>
      </c>
      <c r="J452" s="50"/>
      <c r="K452" s="107"/>
      <c r="L452" s="50"/>
      <c r="M452" s="142"/>
      <c r="N452" s="50"/>
      <c r="O452" s="50"/>
      <c r="P452" s="143"/>
      <c r="Q452" s="50"/>
      <c r="R452" s="142"/>
      <c r="S452" s="142"/>
      <c r="T452" s="143"/>
      <c r="U452" s="50"/>
      <c r="V452" s="50"/>
      <c r="W452" s="50">
        <v>450</v>
      </c>
    </row>
    <row r="453" spans="1:23" hidden="1" x14ac:dyDescent="0.3">
      <c r="A453" s="50" t="s">
        <v>1782</v>
      </c>
      <c r="B453" t="s">
        <v>115</v>
      </c>
      <c r="C453" s="50" t="s">
        <v>332</v>
      </c>
      <c r="D453" s="50" t="s">
        <v>97</v>
      </c>
      <c r="E453" s="50" t="s">
        <v>765</v>
      </c>
      <c r="F453" s="50" t="s">
        <v>170</v>
      </c>
      <c r="G453" t="s">
        <v>119</v>
      </c>
      <c r="H453" s="143">
        <v>1198027</v>
      </c>
      <c r="I453" s="50" t="s">
        <v>1783</v>
      </c>
      <c r="J453" s="50"/>
      <c r="K453" s="107"/>
      <c r="L453" s="50"/>
      <c r="M453" s="142"/>
      <c r="N453" s="50"/>
      <c r="O453" s="50"/>
      <c r="P453" s="143"/>
      <c r="Q453" s="50"/>
      <c r="R453" s="142"/>
      <c r="S453" s="142"/>
      <c r="T453" s="143"/>
      <c r="U453" s="50"/>
      <c r="V453" s="50"/>
      <c r="W453" s="50">
        <v>451</v>
      </c>
    </row>
    <row r="454" spans="1:23" hidden="1" x14ac:dyDescent="0.3">
      <c r="A454" s="50" t="s">
        <v>1784</v>
      </c>
      <c r="B454" t="s">
        <v>115</v>
      </c>
      <c r="C454" s="50" t="s">
        <v>332</v>
      </c>
      <c r="D454" s="50" t="s">
        <v>97</v>
      </c>
      <c r="E454" s="50" t="s">
        <v>761</v>
      </c>
      <c r="F454" s="50" t="s">
        <v>170</v>
      </c>
      <c r="G454" t="s">
        <v>119</v>
      </c>
      <c r="H454" s="143">
        <v>1170101</v>
      </c>
      <c r="I454" s="50" t="s">
        <v>1785</v>
      </c>
      <c r="J454" s="50"/>
      <c r="K454" s="107"/>
      <c r="L454" s="50"/>
      <c r="M454" s="142"/>
      <c r="N454" s="50"/>
      <c r="O454" s="50"/>
      <c r="P454" s="143"/>
      <c r="Q454" s="50"/>
      <c r="R454" s="142"/>
      <c r="S454" s="142"/>
      <c r="T454" s="143"/>
      <c r="U454" s="50"/>
      <c r="V454" s="50"/>
      <c r="W454" s="50">
        <v>452</v>
      </c>
    </row>
    <row r="455" spans="1:23" hidden="1" x14ac:dyDescent="0.3">
      <c r="A455" s="50" t="s">
        <v>1786</v>
      </c>
      <c r="B455" t="s">
        <v>115</v>
      </c>
      <c r="C455" s="50" t="s">
        <v>332</v>
      </c>
      <c r="D455" s="50" t="s">
        <v>97</v>
      </c>
      <c r="E455" s="50" t="s">
        <v>251</v>
      </c>
      <c r="F455" s="50" t="s">
        <v>170</v>
      </c>
      <c r="G455" t="s">
        <v>119</v>
      </c>
      <c r="H455" s="143">
        <v>1190000</v>
      </c>
      <c r="I455" s="50" t="s">
        <v>1787</v>
      </c>
      <c r="J455" s="50"/>
      <c r="K455" s="107"/>
      <c r="L455" s="50"/>
      <c r="M455" s="142"/>
      <c r="N455" s="50"/>
      <c r="O455" s="50"/>
      <c r="P455" s="143"/>
      <c r="Q455" s="50"/>
      <c r="R455" s="142"/>
      <c r="S455" s="142"/>
      <c r="T455" s="143"/>
      <c r="U455" s="50"/>
      <c r="V455" s="50"/>
      <c r="W455" s="50">
        <v>453</v>
      </c>
    </row>
    <row r="456" spans="1:23" hidden="1" x14ac:dyDescent="0.3">
      <c r="A456" s="50" t="s">
        <v>1788</v>
      </c>
      <c r="B456" t="s">
        <v>115</v>
      </c>
      <c r="C456" s="50" t="s">
        <v>332</v>
      </c>
      <c r="D456" s="50" t="s">
        <v>97</v>
      </c>
      <c r="E456" s="50" t="s">
        <v>117</v>
      </c>
      <c r="F456" s="50" t="s">
        <v>73</v>
      </c>
      <c r="G456" t="s">
        <v>119</v>
      </c>
      <c r="H456" s="143">
        <v>8384106</v>
      </c>
      <c r="I456" s="50" t="s">
        <v>1789</v>
      </c>
      <c r="J456" s="50"/>
      <c r="K456" s="107"/>
      <c r="L456" s="50"/>
      <c r="M456" s="142"/>
      <c r="N456" s="50"/>
      <c r="O456" s="50"/>
      <c r="P456" s="143"/>
      <c r="Q456" s="50"/>
      <c r="R456" s="142"/>
      <c r="S456" s="142"/>
      <c r="T456" s="143"/>
      <c r="U456" s="50"/>
      <c r="V456" s="50"/>
      <c r="W456" s="50">
        <v>454</v>
      </c>
    </row>
    <row r="457" spans="1:23" hidden="1" x14ac:dyDescent="0.3">
      <c r="A457" s="50" t="s">
        <v>1790</v>
      </c>
      <c r="B457" t="s">
        <v>115</v>
      </c>
      <c r="C457" s="50" t="s">
        <v>214</v>
      </c>
      <c r="D457" s="50" t="s">
        <v>174</v>
      </c>
      <c r="E457" s="50" t="s">
        <v>1632</v>
      </c>
      <c r="F457" s="50" t="s">
        <v>73</v>
      </c>
      <c r="G457" t="s">
        <v>119</v>
      </c>
      <c r="H457" s="143">
        <v>802975.42</v>
      </c>
      <c r="I457" s="50" t="s">
        <v>1791</v>
      </c>
      <c r="J457" s="50"/>
      <c r="K457" s="107"/>
      <c r="L457" s="50"/>
      <c r="M457" s="142"/>
      <c r="N457" s="50"/>
      <c r="O457" s="50"/>
      <c r="P457" s="143"/>
      <c r="Q457" s="50"/>
      <c r="R457" s="142"/>
      <c r="S457" s="142"/>
      <c r="T457" s="143"/>
      <c r="U457" s="50"/>
      <c r="V457" s="50"/>
      <c r="W457" s="50">
        <v>455</v>
      </c>
    </row>
    <row r="458" spans="1:23" hidden="1" x14ac:dyDescent="0.3">
      <c r="A458" s="50" t="s">
        <v>1792</v>
      </c>
      <c r="B458" t="s">
        <v>115</v>
      </c>
      <c r="C458" s="50" t="s">
        <v>214</v>
      </c>
      <c r="D458" s="50" t="s">
        <v>174</v>
      </c>
      <c r="E458" s="50" t="s">
        <v>1632</v>
      </c>
      <c r="F458" s="50" t="s">
        <v>73</v>
      </c>
      <c r="G458" t="s">
        <v>119</v>
      </c>
      <c r="H458" s="143">
        <v>9074644.8000000007</v>
      </c>
      <c r="I458" s="50" t="s">
        <v>1793</v>
      </c>
      <c r="J458" s="50"/>
      <c r="K458" s="107"/>
      <c r="L458" s="50"/>
      <c r="M458" s="142"/>
      <c r="N458" s="50"/>
      <c r="O458" s="50"/>
      <c r="P458" s="143"/>
      <c r="Q458" s="50"/>
      <c r="R458" s="142"/>
      <c r="S458" s="142"/>
      <c r="T458" s="143"/>
      <c r="U458" s="50"/>
      <c r="V458" s="50"/>
      <c r="W458" s="50">
        <v>456</v>
      </c>
    </row>
    <row r="459" spans="1:23" hidden="1" x14ac:dyDescent="0.3">
      <c r="A459" s="50" t="s">
        <v>1794</v>
      </c>
      <c r="B459" t="s">
        <v>115</v>
      </c>
      <c r="C459" s="50" t="s">
        <v>282</v>
      </c>
      <c r="D459" s="50" t="s">
        <v>97</v>
      </c>
      <c r="E459" s="50" t="s">
        <v>251</v>
      </c>
      <c r="F459" s="50" t="s">
        <v>170</v>
      </c>
      <c r="G459" t="s">
        <v>119</v>
      </c>
      <c r="H459" s="143">
        <v>600000</v>
      </c>
      <c r="I459" s="50" t="s">
        <v>1795</v>
      </c>
      <c r="J459" s="50"/>
      <c r="K459" s="107"/>
      <c r="L459" s="50"/>
      <c r="M459" s="142"/>
      <c r="N459" s="50"/>
      <c r="O459" s="50"/>
      <c r="P459" s="143"/>
      <c r="Q459" s="50"/>
      <c r="R459" s="142"/>
      <c r="S459" s="142"/>
      <c r="T459" s="143"/>
      <c r="U459" s="50"/>
      <c r="V459" s="50"/>
      <c r="W459" s="50">
        <v>457</v>
      </c>
    </row>
    <row r="460" spans="1:23" hidden="1" x14ac:dyDescent="0.3">
      <c r="A460" s="50" t="s">
        <v>1796</v>
      </c>
      <c r="B460" t="s">
        <v>115</v>
      </c>
      <c r="C460" s="50" t="s">
        <v>760</v>
      </c>
      <c r="D460" s="50" t="s">
        <v>97</v>
      </c>
      <c r="E460" s="50" t="s">
        <v>761</v>
      </c>
      <c r="F460" s="50" t="s">
        <v>118</v>
      </c>
      <c r="G460" t="s">
        <v>119</v>
      </c>
      <c r="H460" s="143">
        <v>8500</v>
      </c>
      <c r="I460" s="50" t="s">
        <v>1797</v>
      </c>
      <c r="J460" s="50"/>
      <c r="K460" s="107"/>
      <c r="L460" s="50"/>
      <c r="M460" s="142"/>
      <c r="N460" s="50"/>
      <c r="O460" s="50"/>
      <c r="P460" s="143"/>
      <c r="Q460" s="50"/>
      <c r="R460" s="142"/>
      <c r="S460" s="142"/>
      <c r="T460" s="143"/>
      <c r="U460" s="50"/>
      <c r="V460" s="50"/>
      <c r="W460" s="50">
        <v>458</v>
      </c>
    </row>
    <row r="461" spans="1:23" hidden="1" x14ac:dyDescent="0.3">
      <c r="A461" s="50" t="s">
        <v>1798</v>
      </c>
      <c r="B461" t="s">
        <v>66</v>
      </c>
      <c r="C461" s="50" t="s">
        <v>760</v>
      </c>
      <c r="D461" s="50" t="s">
        <v>97</v>
      </c>
      <c r="E461" s="50" t="s">
        <v>747</v>
      </c>
      <c r="F461" s="50" t="s">
        <v>118</v>
      </c>
      <c r="G461" t="s">
        <v>66</v>
      </c>
      <c r="H461" s="143">
        <v>11150</v>
      </c>
      <c r="I461" s="50" t="s">
        <v>1800</v>
      </c>
      <c r="J461" s="50"/>
      <c r="K461" s="107"/>
      <c r="L461" s="50"/>
      <c r="M461" s="142"/>
      <c r="N461" s="50"/>
      <c r="O461" s="50"/>
      <c r="P461" s="143"/>
      <c r="Q461" s="50"/>
      <c r="R461" s="142"/>
      <c r="S461" s="142"/>
      <c r="T461" s="143"/>
      <c r="U461" s="50"/>
      <c r="V461" s="50"/>
      <c r="W461" s="50">
        <v>459</v>
      </c>
    </row>
    <row r="462" spans="1:23" hidden="1" x14ac:dyDescent="0.3">
      <c r="A462" s="50" t="s">
        <v>1801</v>
      </c>
      <c r="B462" t="s">
        <v>115</v>
      </c>
      <c r="C462" s="50" t="s">
        <v>760</v>
      </c>
      <c r="D462" s="50" t="s">
        <v>97</v>
      </c>
      <c r="E462" s="50" t="s">
        <v>117</v>
      </c>
      <c r="F462" s="50" t="s">
        <v>118</v>
      </c>
      <c r="G462" t="s">
        <v>119</v>
      </c>
      <c r="H462" s="143">
        <v>25000</v>
      </c>
      <c r="I462" s="50" t="s">
        <v>1802</v>
      </c>
      <c r="J462" s="50"/>
      <c r="K462" s="107"/>
      <c r="L462" s="50"/>
      <c r="M462" s="142"/>
      <c r="N462" s="50"/>
      <c r="O462" s="50"/>
      <c r="P462" s="143"/>
      <c r="Q462" s="50"/>
      <c r="R462" s="142"/>
      <c r="S462" s="142"/>
      <c r="T462" s="143"/>
      <c r="U462" s="50"/>
      <c r="V462" s="50"/>
      <c r="W462" s="50">
        <v>460</v>
      </c>
    </row>
    <row r="463" spans="1:23" hidden="1" x14ac:dyDescent="0.3">
      <c r="A463" s="50" t="s">
        <v>1803</v>
      </c>
      <c r="B463" t="s">
        <v>115</v>
      </c>
      <c r="C463" s="50" t="s">
        <v>760</v>
      </c>
      <c r="D463" s="50" t="s">
        <v>97</v>
      </c>
      <c r="E463" s="50" t="s">
        <v>765</v>
      </c>
      <c r="F463" s="50" t="s">
        <v>118</v>
      </c>
      <c r="G463" t="s">
        <v>119</v>
      </c>
      <c r="H463" s="143">
        <v>58100</v>
      </c>
      <c r="I463" s="50" t="s">
        <v>1804</v>
      </c>
      <c r="J463" s="50"/>
      <c r="K463" s="107"/>
      <c r="L463" s="50"/>
      <c r="M463" s="142"/>
      <c r="N463" s="50"/>
      <c r="O463" s="50"/>
      <c r="P463" s="143"/>
      <c r="Q463" s="50"/>
      <c r="R463" s="142"/>
      <c r="S463" s="142"/>
      <c r="T463" s="143"/>
      <c r="U463" s="50"/>
      <c r="V463" s="50"/>
      <c r="W463" s="50">
        <v>461</v>
      </c>
    </row>
    <row r="464" spans="1:23" hidden="1" x14ac:dyDescent="0.3">
      <c r="A464" s="50" t="s">
        <v>1805</v>
      </c>
      <c r="B464" t="s">
        <v>115</v>
      </c>
      <c r="C464" s="50" t="s">
        <v>760</v>
      </c>
      <c r="D464" s="50" t="s">
        <v>136</v>
      </c>
      <c r="E464" s="50" t="s">
        <v>829</v>
      </c>
      <c r="F464" s="50" t="s">
        <v>170</v>
      </c>
      <c r="G464" t="s">
        <v>119</v>
      </c>
      <c r="H464" s="143">
        <v>1434551</v>
      </c>
      <c r="I464" s="50" t="s">
        <v>1806</v>
      </c>
      <c r="J464" s="50"/>
      <c r="K464" s="107"/>
      <c r="L464" s="50"/>
      <c r="M464" s="142"/>
      <c r="N464" s="50"/>
      <c r="O464" s="50"/>
      <c r="P464" s="143"/>
      <c r="Q464" s="50"/>
      <c r="R464" s="142"/>
      <c r="S464" s="142"/>
      <c r="T464" s="143"/>
      <c r="U464" s="50"/>
      <c r="V464" s="50"/>
      <c r="W464" s="50">
        <v>462</v>
      </c>
    </row>
    <row r="465" spans="1:24" hidden="1" x14ac:dyDescent="0.3">
      <c r="A465" s="50" t="s">
        <v>1807</v>
      </c>
      <c r="B465" t="s">
        <v>115</v>
      </c>
      <c r="C465" s="50" t="s">
        <v>760</v>
      </c>
      <c r="D465" s="50" t="s">
        <v>136</v>
      </c>
      <c r="E465" s="50" t="s">
        <v>647</v>
      </c>
      <c r="F465" s="50" t="s">
        <v>73</v>
      </c>
      <c r="G465" t="s">
        <v>119</v>
      </c>
      <c r="H465" s="143">
        <v>1345365.21</v>
      </c>
      <c r="I465" s="50" t="s">
        <v>1808</v>
      </c>
      <c r="J465" s="50"/>
      <c r="K465" s="107"/>
      <c r="L465" s="50"/>
      <c r="M465" s="142"/>
      <c r="N465" s="50"/>
      <c r="O465" s="50"/>
      <c r="P465" s="143"/>
      <c r="Q465" s="50"/>
      <c r="R465" s="142"/>
      <c r="S465" s="142"/>
      <c r="T465" s="143"/>
      <c r="U465" s="50"/>
      <c r="V465" s="50"/>
      <c r="W465" s="50">
        <v>463</v>
      </c>
    </row>
    <row r="466" spans="1:24" hidden="1" x14ac:dyDescent="0.3">
      <c r="A466" s="50" t="s">
        <v>1809</v>
      </c>
      <c r="B466" t="s">
        <v>66</v>
      </c>
      <c r="C466" s="50" t="s">
        <v>760</v>
      </c>
      <c r="D466" s="50" t="s">
        <v>70</v>
      </c>
      <c r="E466" s="50" t="s">
        <v>536</v>
      </c>
      <c r="F466" s="50" t="s">
        <v>118</v>
      </c>
      <c r="G466" t="s">
        <v>66</v>
      </c>
      <c r="H466" s="143">
        <v>62000</v>
      </c>
      <c r="I466" s="50" t="s">
        <v>1163</v>
      </c>
      <c r="J466" s="50"/>
      <c r="K466" s="107"/>
      <c r="L466" s="50"/>
      <c r="M466" s="142"/>
      <c r="N466" s="50"/>
      <c r="O466" s="50"/>
      <c r="P466" s="143"/>
      <c r="Q466" s="50"/>
      <c r="R466" s="142"/>
      <c r="S466" s="142"/>
      <c r="T466" s="143"/>
      <c r="U466" s="50"/>
      <c r="V466" s="50"/>
      <c r="W466" s="50">
        <v>464</v>
      </c>
    </row>
    <row r="467" spans="1:24" hidden="1" x14ac:dyDescent="0.3">
      <c r="A467" s="50" t="s">
        <v>1811</v>
      </c>
      <c r="B467" t="s">
        <v>66</v>
      </c>
      <c r="C467" s="50" t="s">
        <v>760</v>
      </c>
      <c r="D467" s="50" t="s">
        <v>70</v>
      </c>
      <c r="E467" s="50" t="s">
        <v>536</v>
      </c>
      <c r="F467" s="50" t="s">
        <v>118</v>
      </c>
      <c r="G467" t="s">
        <v>66</v>
      </c>
      <c r="H467" s="143">
        <v>52500</v>
      </c>
      <c r="I467" s="50" t="s">
        <v>1163</v>
      </c>
      <c r="J467" s="50"/>
      <c r="K467" s="107"/>
      <c r="L467" s="50"/>
      <c r="M467" s="142"/>
      <c r="N467" s="50"/>
      <c r="O467" s="50"/>
      <c r="P467" s="143"/>
      <c r="Q467" s="50"/>
      <c r="R467" s="142"/>
      <c r="S467" s="142"/>
      <c r="T467" s="143"/>
      <c r="U467" s="50"/>
      <c r="V467" s="50"/>
      <c r="W467" s="50">
        <v>465</v>
      </c>
    </row>
    <row r="468" spans="1:24" hidden="1" x14ac:dyDescent="0.3">
      <c r="A468" s="50" t="s">
        <v>1813</v>
      </c>
      <c r="B468" t="s">
        <v>115</v>
      </c>
      <c r="C468" s="50" t="s">
        <v>262</v>
      </c>
      <c r="D468" s="50" t="s">
        <v>70</v>
      </c>
      <c r="E468" s="50" t="s">
        <v>603</v>
      </c>
      <c r="F468" s="50" t="s">
        <v>118</v>
      </c>
      <c r="G468" t="s">
        <v>119</v>
      </c>
      <c r="H468" s="143">
        <v>291959</v>
      </c>
      <c r="I468" s="50" t="s">
        <v>1814</v>
      </c>
      <c r="J468" s="50"/>
      <c r="K468" s="107"/>
      <c r="L468" s="50"/>
      <c r="M468" s="142"/>
      <c r="N468" s="50"/>
      <c r="O468" s="50"/>
      <c r="P468" s="143"/>
      <c r="Q468" s="50"/>
      <c r="R468" s="142"/>
      <c r="S468" s="142"/>
      <c r="T468" s="143"/>
      <c r="U468" s="50"/>
      <c r="V468" s="50"/>
      <c r="W468" s="50">
        <v>466</v>
      </c>
    </row>
    <row r="469" spans="1:24" hidden="1" x14ac:dyDescent="0.3">
      <c r="A469" s="50" t="s">
        <v>1815</v>
      </c>
      <c r="B469" t="s">
        <v>115</v>
      </c>
      <c r="C469" s="50" t="s">
        <v>68</v>
      </c>
      <c r="D469" s="50" t="s">
        <v>70</v>
      </c>
      <c r="E469" s="50" t="s">
        <v>128</v>
      </c>
      <c r="F469" s="50" t="s">
        <v>118</v>
      </c>
      <c r="G469" t="s">
        <v>119</v>
      </c>
      <c r="H469" s="143">
        <v>107200</v>
      </c>
      <c r="I469" s="50" t="s">
        <v>1816</v>
      </c>
      <c r="J469" s="50"/>
      <c r="K469" s="107"/>
      <c r="L469" s="50"/>
      <c r="M469" s="142"/>
      <c r="N469" s="50"/>
      <c r="O469" s="50"/>
      <c r="P469" s="143"/>
      <c r="Q469" s="50"/>
      <c r="R469" s="142"/>
      <c r="S469" s="142"/>
      <c r="T469" s="143"/>
      <c r="U469" s="50"/>
      <c r="V469" s="50"/>
      <c r="W469" s="50">
        <v>467</v>
      </c>
    </row>
    <row r="470" spans="1:24" hidden="1" x14ac:dyDescent="0.3">
      <c r="A470" s="50" t="s">
        <v>1817</v>
      </c>
      <c r="B470" t="s">
        <v>115</v>
      </c>
      <c r="C470" s="50" t="s">
        <v>68</v>
      </c>
      <c r="D470" s="50" t="s">
        <v>70</v>
      </c>
      <c r="E470" s="50" t="s">
        <v>128</v>
      </c>
      <c r="F470" s="50" t="s">
        <v>118</v>
      </c>
      <c r="G470" t="s">
        <v>119</v>
      </c>
      <c r="H470" s="143">
        <v>51500</v>
      </c>
      <c r="I470" s="50" t="s">
        <v>1818</v>
      </c>
      <c r="J470" s="50"/>
      <c r="K470" s="107"/>
      <c r="L470" s="50"/>
      <c r="M470" s="142"/>
      <c r="N470" s="50"/>
      <c r="O470" s="50"/>
      <c r="P470" s="143"/>
      <c r="Q470" s="50"/>
      <c r="R470" s="142"/>
      <c r="S470" s="142"/>
      <c r="T470" s="143"/>
      <c r="U470" s="50"/>
      <c r="V470" s="50"/>
      <c r="W470" s="50">
        <v>468</v>
      </c>
    </row>
    <row r="471" spans="1:24" hidden="1" x14ac:dyDescent="0.3">
      <c r="A471" s="50" t="s">
        <v>1819</v>
      </c>
      <c r="B471" t="s">
        <v>115</v>
      </c>
      <c r="C471" s="50" t="s">
        <v>262</v>
      </c>
      <c r="D471" s="50" t="s">
        <v>97</v>
      </c>
      <c r="E471" s="50" t="s">
        <v>117</v>
      </c>
      <c r="F471" s="50"/>
      <c r="G471" t="s">
        <v>119</v>
      </c>
      <c r="H471" s="143"/>
      <c r="I471" s="50" t="s">
        <v>1820</v>
      </c>
      <c r="J471" s="50"/>
      <c r="K471" s="107"/>
      <c r="L471" s="50"/>
      <c r="M471" s="142"/>
      <c r="N471" s="50"/>
      <c r="O471" s="50"/>
      <c r="P471" s="143"/>
      <c r="Q471" s="50"/>
      <c r="R471" s="142"/>
      <c r="S471" s="142"/>
      <c r="T471" s="143"/>
      <c r="U471" s="50"/>
      <c r="V471" s="50"/>
      <c r="W471" s="50">
        <v>469</v>
      </c>
    </row>
    <row r="472" spans="1:24" hidden="1" x14ac:dyDescent="0.3">
      <c r="A472" s="50" t="s">
        <v>1821</v>
      </c>
      <c r="B472" t="s">
        <v>115</v>
      </c>
      <c r="C472" s="50" t="s">
        <v>262</v>
      </c>
      <c r="D472" s="50" t="s">
        <v>97</v>
      </c>
      <c r="E472" s="50" t="s">
        <v>761</v>
      </c>
      <c r="F472" s="50"/>
      <c r="G472" t="s">
        <v>119</v>
      </c>
      <c r="H472" s="143"/>
      <c r="I472" s="50" t="s">
        <v>1822</v>
      </c>
      <c r="J472" s="50"/>
      <c r="K472" s="107"/>
      <c r="L472" s="50"/>
      <c r="M472" s="142"/>
      <c r="N472" s="50"/>
      <c r="O472" s="50"/>
      <c r="P472" s="143"/>
      <c r="Q472" s="50"/>
      <c r="R472" s="142"/>
      <c r="S472" s="142"/>
      <c r="T472" s="143"/>
      <c r="U472" s="50"/>
      <c r="V472" s="50"/>
      <c r="W472" s="50">
        <v>470</v>
      </c>
    </row>
    <row r="473" spans="1:24" hidden="1" x14ac:dyDescent="0.3">
      <c r="A473" s="50" t="s">
        <v>1823</v>
      </c>
      <c r="B473" t="s">
        <v>115</v>
      </c>
      <c r="C473" s="50" t="s">
        <v>262</v>
      </c>
      <c r="D473" s="50" t="s">
        <v>97</v>
      </c>
      <c r="E473" s="50" t="s">
        <v>765</v>
      </c>
      <c r="F473" s="50"/>
      <c r="G473" t="s">
        <v>119</v>
      </c>
      <c r="H473" s="143"/>
      <c r="I473" s="50" t="s">
        <v>1824</v>
      </c>
      <c r="J473" s="50"/>
      <c r="K473" s="107"/>
      <c r="L473" s="50"/>
      <c r="M473" s="142"/>
      <c r="N473" s="50"/>
      <c r="O473" s="50"/>
      <c r="P473" s="143"/>
      <c r="Q473" s="50"/>
      <c r="R473" s="142"/>
      <c r="S473" s="142"/>
      <c r="T473" s="143"/>
      <c r="U473" s="50"/>
      <c r="V473" s="50"/>
      <c r="W473" s="50">
        <v>471</v>
      </c>
    </row>
    <row r="474" spans="1:24" hidden="1" x14ac:dyDescent="0.3">
      <c r="A474" s="50" t="s">
        <v>1825</v>
      </c>
      <c r="B474" t="s">
        <v>115</v>
      </c>
      <c r="C474" s="50" t="s">
        <v>262</v>
      </c>
      <c r="D474" s="50" t="s">
        <v>97</v>
      </c>
      <c r="E474" s="50" t="s">
        <v>698</v>
      </c>
      <c r="F474" s="50"/>
      <c r="G474" t="s">
        <v>119</v>
      </c>
      <c r="H474" s="143"/>
      <c r="I474" s="50" t="s">
        <v>1826</v>
      </c>
      <c r="J474" s="50"/>
      <c r="K474" s="107"/>
      <c r="L474" s="50"/>
      <c r="M474" s="142"/>
      <c r="N474" s="50"/>
      <c r="O474" s="50"/>
      <c r="P474" s="143"/>
      <c r="Q474" s="50"/>
      <c r="R474" s="142"/>
      <c r="S474" s="142"/>
      <c r="T474" s="143"/>
      <c r="U474" s="50"/>
      <c r="V474" s="50"/>
      <c r="W474" s="50">
        <v>472</v>
      </c>
      <c r="X474" s="50"/>
    </row>
    <row r="475" spans="1:24" hidden="1" x14ac:dyDescent="0.3">
      <c r="A475" s="50" t="s">
        <v>1827</v>
      </c>
      <c r="B475" t="s">
        <v>115</v>
      </c>
      <c r="C475" s="50" t="s">
        <v>262</v>
      </c>
      <c r="D475" s="50" t="s">
        <v>97</v>
      </c>
      <c r="E475" s="50" t="s">
        <v>306</v>
      </c>
      <c r="F475" s="50"/>
      <c r="G475" t="s">
        <v>119</v>
      </c>
      <c r="H475" s="143"/>
      <c r="I475" s="50" t="s">
        <v>1828</v>
      </c>
      <c r="J475" s="50"/>
      <c r="K475" s="107"/>
      <c r="L475" s="50"/>
      <c r="M475" s="142"/>
      <c r="N475" s="50"/>
      <c r="O475" s="50"/>
      <c r="P475" s="143"/>
      <c r="Q475" s="50"/>
      <c r="R475" s="142"/>
      <c r="S475" s="142"/>
      <c r="T475" s="143"/>
      <c r="U475" s="50"/>
      <c r="V475" s="50"/>
      <c r="W475" s="50">
        <v>473</v>
      </c>
      <c r="X475" s="50"/>
    </row>
    <row r="476" spans="1:24" hidden="1" x14ac:dyDescent="0.3">
      <c r="A476" s="50" t="s">
        <v>1829</v>
      </c>
      <c r="B476" t="s">
        <v>115</v>
      </c>
      <c r="C476" s="50" t="s">
        <v>262</v>
      </c>
      <c r="D476" s="50" t="s">
        <v>97</v>
      </c>
      <c r="E476" s="50" t="s">
        <v>306</v>
      </c>
      <c r="F476" s="50"/>
      <c r="G476" t="s">
        <v>119</v>
      </c>
      <c r="H476" s="143"/>
      <c r="I476" s="50" t="s">
        <v>1828</v>
      </c>
      <c r="J476" s="50"/>
      <c r="K476" s="107"/>
      <c r="L476" s="50"/>
      <c r="M476" s="142"/>
      <c r="N476" s="50"/>
      <c r="O476" s="50"/>
      <c r="P476" s="143"/>
      <c r="Q476" s="50"/>
      <c r="R476" s="142"/>
      <c r="S476" s="142"/>
      <c r="T476" s="143"/>
      <c r="U476" s="50"/>
      <c r="V476" s="50"/>
      <c r="W476" s="50">
        <v>474</v>
      </c>
    </row>
    <row r="477" spans="1:24" hidden="1" x14ac:dyDescent="0.3">
      <c r="A477" s="50" t="s">
        <v>1830</v>
      </c>
      <c r="B477" t="s">
        <v>115</v>
      </c>
      <c r="C477" s="50" t="s">
        <v>262</v>
      </c>
      <c r="D477" s="50" t="s">
        <v>97</v>
      </c>
      <c r="E477" s="50" t="s">
        <v>1353</v>
      </c>
      <c r="F477" s="50"/>
      <c r="G477" t="s">
        <v>119</v>
      </c>
      <c r="H477" s="143"/>
      <c r="I477" s="50" t="s">
        <v>1831</v>
      </c>
      <c r="J477" s="50"/>
      <c r="K477" s="107"/>
      <c r="L477" s="50"/>
      <c r="M477" s="142"/>
      <c r="N477" s="50"/>
      <c r="O477" s="50"/>
      <c r="P477" s="143"/>
      <c r="Q477" s="50"/>
      <c r="R477" s="142"/>
      <c r="S477" s="142"/>
      <c r="T477" s="143"/>
      <c r="U477" s="50"/>
      <c r="V477" s="50"/>
      <c r="W477" s="50">
        <v>475</v>
      </c>
    </row>
    <row r="478" spans="1:24" hidden="1" x14ac:dyDescent="0.3">
      <c r="A478" s="50" t="s">
        <v>1832</v>
      </c>
      <c r="B478" t="s">
        <v>115</v>
      </c>
      <c r="C478" s="50" t="s">
        <v>262</v>
      </c>
      <c r="D478" s="50" t="s">
        <v>97</v>
      </c>
      <c r="E478" s="50" t="s">
        <v>310</v>
      </c>
      <c r="F478" s="50"/>
      <c r="G478" t="s">
        <v>119</v>
      </c>
      <c r="H478" s="143"/>
      <c r="I478" s="50" t="s">
        <v>1833</v>
      </c>
      <c r="J478" s="50"/>
      <c r="K478" s="107"/>
      <c r="L478" s="50"/>
      <c r="M478" s="142"/>
      <c r="N478" s="50"/>
      <c r="O478" s="50"/>
      <c r="P478" s="143"/>
      <c r="Q478" s="50"/>
      <c r="R478" s="142"/>
      <c r="S478" s="142"/>
      <c r="T478" s="143"/>
      <c r="U478" s="50"/>
      <c r="V478" s="50"/>
      <c r="W478" s="50">
        <v>476</v>
      </c>
    </row>
    <row r="479" spans="1:24" hidden="1" x14ac:dyDescent="0.3">
      <c r="A479" s="50" t="s">
        <v>1834</v>
      </c>
      <c r="B479" t="s">
        <v>115</v>
      </c>
      <c r="C479" s="50" t="s">
        <v>262</v>
      </c>
      <c r="D479" s="50" t="s">
        <v>97</v>
      </c>
      <c r="E479" s="50" t="s">
        <v>1056</v>
      </c>
      <c r="F479" s="50"/>
      <c r="G479" t="s">
        <v>119</v>
      </c>
      <c r="H479" s="143"/>
      <c r="I479" s="50" t="s">
        <v>1835</v>
      </c>
      <c r="J479" s="50"/>
      <c r="K479" s="107"/>
      <c r="L479" s="50"/>
      <c r="M479" s="142"/>
      <c r="N479" s="50"/>
      <c r="O479" s="50"/>
      <c r="P479" s="143"/>
      <c r="Q479" s="50"/>
      <c r="R479" s="142"/>
      <c r="S479" s="142"/>
      <c r="T479" s="143"/>
      <c r="U479" s="50"/>
      <c r="V479" s="50"/>
      <c r="W479" s="50">
        <v>477</v>
      </c>
    </row>
    <row r="480" spans="1:24" hidden="1" x14ac:dyDescent="0.3">
      <c r="A480" s="50" t="s">
        <v>1836</v>
      </c>
      <c r="B480" t="s">
        <v>115</v>
      </c>
      <c r="C480" s="50" t="s">
        <v>262</v>
      </c>
      <c r="D480" s="50" t="s">
        <v>97</v>
      </c>
      <c r="E480" s="50" t="s">
        <v>546</v>
      </c>
      <c r="F480" s="50"/>
      <c r="G480" t="s">
        <v>119</v>
      </c>
      <c r="H480" s="143"/>
      <c r="I480" s="50" t="s">
        <v>1837</v>
      </c>
      <c r="J480" s="50"/>
      <c r="K480" s="107"/>
      <c r="L480" s="50"/>
      <c r="M480" s="142"/>
      <c r="N480" s="50"/>
      <c r="O480" s="50"/>
      <c r="P480" s="143"/>
      <c r="Q480" s="50"/>
      <c r="R480" s="142"/>
      <c r="S480" s="142"/>
      <c r="T480" s="143"/>
      <c r="U480" s="50"/>
      <c r="V480" s="50"/>
      <c r="W480" s="50">
        <v>478</v>
      </c>
    </row>
    <row r="481" spans="1:23" hidden="1" x14ac:dyDescent="0.3">
      <c r="A481" s="50" t="s">
        <v>1838</v>
      </c>
      <c r="B481" t="s">
        <v>115</v>
      </c>
      <c r="C481" s="50" t="s">
        <v>262</v>
      </c>
      <c r="D481" s="50" t="s">
        <v>97</v>
      </c>
      <c r="E481" s="50" t="s">
        <v>1081</v>
      </c>
      <c r="F481" s="50"/>
      <c r="G481" t="s">
        <v>119</v>
      </c>
      <c r="H481" s="143"/>
      <c r="I481" s="50" t="s">
        <v>1839</v>
      </c>
      <c r="J481" s="50"/>
      <c r="K481" s="107"/>
      <c r="L481" s="50"/>
      <c r="M481" s="142"/>
      <c r="N481" s="50"/>
      <c r="O481" s="50"/>
      <c r="P481" s="143"/>
      <c r="Q481" s="50"/>
      <c r="R481" s="142"/>
      <c r="S481" s="142"/>
      <c r="T481" s="143"/>
      <c r="U481" s="50"/>
      <c r="V481" s="50"/>
      <c r="W481" s="50">
        <v>479</v>
      </c>
    </row>
    <row r="482" spans="1:23" hidden="1" x14ac:dyDescent="0.3">
      <c r="A482" s="50" t="s">
        <v>1840</v>
      </c>
      <c r="B482" t="s">
        <v>115</v>
      </c>
      <c r="C482" s="50" t="s">
        <v>262</v>
      </c>
      <c r="D482" s="50" t="s">
        <v>136</v>
      </c>
      <c r="E482" s="50" t="s">
        <v>647</v>
      </c>
      <c r="F482" s="50"/>
      <c r="G482" t="s">
        <v>119</v>
      </c>
      <c r="H482" s="143"/>
      <c r="I482" s="50" t="s">
        <v>1841</v>
      </c>
      <c r="J482" s="50"/>
      <c r="K482" s="107"/>
      <c r="L482" s="50"/>
      <c r="M482" s="142"/>
      <c r="N482" s="50"/>
      <c r="O482" s="50"/>
      <c r="P482" s="143"/>
      <c r="Q482" s="50"/>
      <c r="R482" s="142"/>
      <c r="S482" s="142"/>
      <c r="T482" s="143"/>
      <c r="U482" s="50"/>
      <c r="V482" s="50"/>
      <c r="W482" s="50">
        <v>480</v>
      </c>
    </row>
    <row r="483" spans="1:23" hidden="1" x14ac:dyDescent="0.3">
      <c r="A483" s="50" t="s">
        <v>1842</v>
      </c>
      <c r="B483" t="s">
        <v>66</v>
      </c>
      <c r="C483" s="50" t="s">
        <v>282</v>
      </c>
      <c r="D483" s="50" t="s">
        <v>174</v>
      </c>
      <c r="E483" s="50" t="s">
        <v>333</v>
      </c>
      <c r="F483" s="50" t="s">
        <v>118</v>
      </c>
      <c r="G483" t="s">
        <v>66</v>
      </c>
      <c r="H483" s="143">
        <v>550000</v>
      </c>
      <c r="I483" s="50" t="s">
        <v>1844</v>
      </c>
      <c r="J483" s="50"/>
      <c r="K483" s="107"/>
      <c r="L483" s="50"/>
      <c r="M483" s="142"/>
      <c r="N483" s="50"/>
      <c r="O483" s="50"/>
      <c r="P483" s="143"/>
      <c r="Q483" s="50"/>
      <c r="R483" s="142"/>
      <c r="S483" s="142"/>
      <c r="T483" s="143"/>
      <c r="U483" s="50"/>
      <c r="V483" s="50"/>
      <c r="W483" s="50">
        <v>481</v>
      </c>
    </row>
    <row r="484" spans="1:23" hidden="1" x14ac:dyDescent="0.3">
      <c r="A484" s="50" t="s">
        <v>1845</v>
      </c>
      <c r="B484" t="s">
        <v>115</v>
      </c>
      <c r="C484" s="50" t="s">
        <v>317</v>
      </c>
      <c r="D484" s="50" t="s">
        <v>97</v>
      </c>
      <c r="E484" s="50" t="s">
        <v>643</v>
      </c>
      <c r="F484" s="50" t="s">
        <v>118</v>
      </c>
      <c r="G484" t="s">
        <v>119</v>
      </c>
      <c r="H484" s="143">
        <v>90000</v>
      </c>
      <c r="I484" s="50" t="s">
        <v>1846</v>
      </c>
      <c r="J484" s="50"/>
      <c r="K484" s="107"/>
      <c r="L484" s="50"/>
      <c r="M484" s="142"/>
      <c r="N484" s="50"/>
      <c r="O484" s="50"/>
      <c r="P484" s="143"/>
      <c r="Q484" s="50"/>
      <c r="R484" s="142"/>
      <c r="S484" s="142"/>
      <c r="T484" s="143"/>
      <c r="U484" s="50"/>
      <c r="V484" s="50"/>
      <c r="W484" s="50">
        <v>482</v>
      </c>
    </row>
    <row r="485" spans="1:23" hidden="1" x14ac:dyDescent="0.3">
      <c r="A485" s="50" t="s">
        <v>1847</v>
      </c>
      <c r="B485" t="s">
        <v>115</v>
      </c>
      <c r="C485" s="50" t="s">
        <v>134</v>
      </c>
      <c r="D485" s="50" t="s">
        <v>97</v>
      </c>
      <c r="E485" s="50" t="s">
        <v>1353</v>
      </c>
      <c r="F485" s="50" t="s">
        <v>170</v>
      </c>
      <c r="G485" t="s">
        <v>119</v>
      </c>
      <c r="H485" s="143">
        <v>1015962</v>
      </c>
      <c r="I485" s="50" t="s">
        <v>1848</v>
      </c>
      <c r="J485" s="50"/>
      <c r="K485" s="107"/>
      <c r="L485" s="50"/>
      <c r="M485" s="142"/>
      <c r="N485" s="50"/>
      <c r="O485" s="50"/>
      <c r="P485" s="143"/>
      <c r="Q485" s="50"/>
      <c r="R485" s="142"/>
      <c r="S485" s="142"/>
      <c r="T485" s="143"/>
      <c r="U485" s="50"/>
      <c r="V485" s="50"/>
      <c r="W485" s="50">
        <v>483</v>
      </c>
    </row>
    <row r="486" spans="1:23" hidden="1" x14ac:dyDescent="0.3">
      <c r="A486" s="50" t="s">
        <v>1849</v>
      </c>
      <c r="B486" t="s">
        <v>115</v>
      </c>
      <c r="C486" s="50" t="s">
        <v>277</v>
      </c>
      <c r="D486" s="50" t="s">
        <v>70</v>
      </c>
      <c r="E486" s="50" t="s">
        <v>603</v>
      </c>
      <c r="F486" s="50" t="s">
        <v>73</v>
      </c>
      <c r="G486" t="s">
        <v>119</v>
      </c>
      <c r="H486" s="143">
        <v>3800000</v>
      </c>
      <c r="I486" s="50" t="s">
        <v>1850</v>
      </c>
      <c r="J486" s="50"/>
      <c r="K486" s="107"/>
      <c r="L486" s="50"/>
      <c r="M486" s="142"/>
      <c r="N486" s="50"/>
      <c r="O486" s="50"/>
      <c r="P486" s="143"/>
      <c r="Q486" s="50"/>
      <c r="R486" s="142"/>
      <c r="S486" s="142"/>
      <c r="T486" s="143"/>
      <c r="U486" s="50"/>
      <c r="V486" s="50"/>
      <c r="W486" s="50">
        <v>484</v>
      </c>
    </row>
    <row r="487" spans="1:23" hidden="1" x14ac:dyDescent="0.3">
      <c r="A487" s="50" t="s">
        <v>1851</v>
      </c>
      <c r="B487" t="s">
        <v>115</v>
      </c>
      <c r="C487" s="50" t="s">
        <v>277</v>
      </c>
      <c r="D487" s="50" t="s">
        <v>97</v>
      </c>
      <c r="E487" s="50" t="s">
        <v>251</v>
      </c>
      <c r="F487" s="50" t="s">
        <v>73</v>
      </c>
      <c r="G487" t="s">
        <v>119</v>
      </c>
      <c r="H487" s="143">
        <v>222695.43</v>
      </c>
      <c r="I487" s="50" t="s">
        <v>1852</v>
      </c>
      <c r="J487" s="50"/>
      <c r="K487" s="107"/>
      <c r="L487" s="50"/>
      <c r="M487" s="142"/>
      <c r="N487" s="50"/>
      <c r="O487" s="50"/>
      <c r="P487" s="143"/>
      <c r="Q487" s="50"/>
      <c r="R487" s="142"/>
      <c r="S487" s="142"/>
      <c r="T487" s="143"/>
      <c r="U487" s="50"/>
      <c r="V487" s="50"/>
      <c r="W487" s="50">
        <v>485</v>
      </c>
    </row>
    <row r="488" spans="1:23" hidden="1" x14ac:dyDescent="0.3">
      <c r="A488" s="50" t="s">
        <v>1853</v>
      </c>
      <c r="B488" t="s">
        <v>115</v>
      </c>
      <c r="C488" s="50" t="s">
        <v>277</v>
      </c>
      <c r="D488" s="50" t="s">
        <v>97</v>
      </c>
      <c r="E488" s="50" t="s">
        <v>303</v>
      </c>
      <c r="F488" s="50" t="s">
        <v>118</v>
      </c>
      <c r="G488" t="s">
        <v>119</v>
      </c>
      <c r="H488" s="143">
        <v>300000</v>
      </c>
      <c r="I488" s="50" t="s">
        <v>1854</v>
      </c>
      <c r="J488" s="50"/>
      <c r="K488" s="107"/>
      <c r="L488" s="50"/>
      <c r="M488" s="142"/>
      <c r="N488" s="50"/>
      <c r="O488" s="50"/>
      <c r="P488" s="143"/>
      <c r="Q488" s="50"/>
      <c r="R488" s="142"/>
      <c r="S488" s="142"/>
      <c r="T488" s="143"/>
      <c r="U488" s="50"/>
      <c r="V488" s="50"/>
      <c r="W488" s="50">
        <v>486</v>
      </c>
    </row>
    <row r="489" spans="1:23" hidden="1" x14ac:dyDescent="0.3">
      <c r="A489" s="50" t="s">
        <v>1855</v>
      </c>
      <c r="B489" t="s">
        <v>115</v>
      </c>
      <c r="C489" s="50" t="s">
        <v>277</v>
      </c>
      <c r="D489" s="50" t="s">
        <v>97</v>
      </c>
      <c r="E489" s="50" t="s">
        <v>698</v>
      </c>
      <c r="F489" s="50" t="s">
        <v>118</v>
      </c>
      <c r="G489" t="s">
        <v>119</v>
      </c>
      <c r="H489" s="143">
        <v>100000</v>
      </c>
      <c r="I489" s="50" t="s">
        <v>1856</v>
      </c>
      <c r="J489" s="50"/>
      <c r="K489" s="107"/>
      <c r="L489" s="50"/>
      <c r="M489" s="142"/>
      <c r="N489" s="50"/>
      <c r="O489" s="50"/>
      <c r="P489" s="143"/>
      <c r="Q489" s="50"/>
      <c r="R489" s="142"/>
      <c r="S489" s="142"/>
      <c r="T489" s="143"/>
      <c r="U489" s="50"/>
      <c r="V489" s="50"/>
      <c r="W489" s="50">
        <v>487</v>
      </c>
    </row>
    <row r="490" spans="1:23" hidden="1" x14ac:dyDescent="0.3">
      <c r="A490" s="50" t="s">
        <v>1857</v>
      </c>
      <c r="B490" t="s">
        <v>133</v>
      </c>
      <c r="C490" s="50" t="s">
        <v>262</v>
      </c>
      <c r="D490" s="50" t="s">
        <v>70</v>
      </c>
      <c r="E490" s="50" t="s">
        <v>536</v>
      </c>
      <c r="F490" s="50" t="s">
        <v>118</v>
      </c>
      <c r="G490" t="s">
        <v>133</v>
      </c>
      <c r="H490" s="143">
        <v>520000</v>
      </c>
      <c r="I490" s="50" t="s">
        <v>1858</v>
      </c>
      <c r="J490" s="50"/>
      <c r="K490" s="107"/>
      <c r="L490" s="50"/>
      <c r="M490" s="142"/>
      <c r="N490" s="50"/>
      <c r="O490" s="50"/>
      <c r="P490" s="143"/>
      <c r="Q490" s="50"/>
      <c r="R490" s="142"/>
      <c r="S490" s="142"/>
      <c r="T490" s="143"/>
      <c r="U490" s="50"/>
      <c r="V490" s="50"/>
      <c r="W490" s="50">
        <v>488</v>
      </c>
    </row>
    <row r="491" spans="1:23" hidden="1" x14ac:dyDescent="0.3">
      <c r="A491" s="50" t="s">
        <v>1859</v>
      </c>
      <c r="B491" t="s">
        <v>133</v>
      </c>
      <c r="C491" s="50" t="s">
        <v>1036</v>
      </c>
      <c r="D491" s="50" t="s">
        <v>70</v>
      </c>
      <c r="E491" s="50" t="s">
        <v>288</v>
      </c>
      <c r="F491" s="50" t="s">
        <v>73</v>
      </c>
      <c r="G491" t="s">
        <v>133</v>
      </c>
      <c r="H491" s="143">
        <v>40000000</v>
      </c>
      <c r="I491" s="50" t="s">
        <v>1860</v>
      </c>
      <c r="J491" s="50"/>
      <c r="K491" s="107"/>
      <c r="L491" s="50"/>
      <c r="M491" s="142"/>
      <c r="N491" s="50"/>
      <c r="O491" s="50"/>
      <c r="P491" s="143"/>
      <c r="Q491" s="50"/>
      <c r="R491" s="142"/>
      <c r="S491" s="142"/>
      <c r="T491" s="143"/>
      <c r="U491" s="50"/>
      <c r="V491" s="50"/>
      <c r="W491" s="50">
        <v>489</v>
      </c>
    </row>
    <row r="492" spans="1:23" hidden="1" x14ac:dyDescent="0.3">
      <c r="A492" s="50" t="s">
        <v>1861</v>
      </c>
      <c r="B492" t="s">
        <v>115</v>
      </c>
      <c r="C492" s="50" t="s">
        <v>282</v>
      </c>
      <c r="D492" s="50" t="s">
        <v>136</v>
      </c>
      <c r="E492" s="50" t="s">
        <v>829</v>
      </c>
      <c r="F492" s="50"/>
      <c r="G492" t="s">
        <v>119</v>
      </c>
      <c r="H492" s="143"/>
      <c r="I492" s="50" t="s">
        <v>1862</v>
      </c>
      <c r="J492" s="50"/>
      <c r="K492" s="107"/>
      <c r="L492" s="50"/>
      <c r="M492" s="142"/>
      <c r="N492" s="50"/>
      <c r="O492" s="50"/>
      <c r="P492" s="143"/>
      <c r="Q492" s="50"/>
      <c r="R492" s="142"/>
      <c r="S492" s="142"/>
      <c r="T492" s="143"/>
      <c r="U492" s="50"/>
      <c r="V492" s="50"/>
      <c r="W492" s="50">
        <v>490</v>
      </c>
    </row>
    <row r="493" spans="1:23" hidden="1" x14ac:dyDescent="0.3">
      <c r="A493" s="50" t="s">
        <v>1863</v>
      </c>
      <c r="B493" t="s">
        <v>115</v>
      </c>
      <c r="C493" s="50" t="s">
        <v>282</v>
      </c>
      <c r="D493" s="50" t="s">
        <v>136</v>
      </c>
      <c r="E493" s="50" t="s">
        <v>647</v>
      </c>
      <c r="F493" s="50"/>
      <c r="G493" t="s">
        <v>119</v>
      </c>
      <c r="H493" s="143"/>
      <c r="I493" s="50" t="s">
        <v>1864</v>
      </c>
      <c r="J493" s="50"/>
      <c r="K493" s="107"/>
      <c r="L493" s="50"/>
      <c r="M493" s="142"/>
      <c r="N493" s="50"/>
      <c r="O493" s="50"/>
      <c r="P493" s="143"/>
      <c r="Q493" s="50"/>
      <c r="R493" s="142"/>
      <c r="S493" s="142"/>
      <c r="T493" s="143"/>
      <c r="U493" s="50"/>
      <c r="V493" s="50"/>
      <c r="W493" s="50">
        <v>491</v>
      </c>
    </row>
    <row r="494" spans="1:23" hidden="1" x14ac:dyDescent="0.3">
      <c r="A494" s="50" t="s">
        <v>1865</v>
      </c>
      <c r="B494" t="s">
        <v>115</v>
      </c>
      <c r="C494" s="50" t="s">
        <v>282</v>
      </c>
      <c r="D494" s="50" t="s">
        <v>97</v>
      </c>
      <c r="E494" s="50" t="s">
        <v>546</v>
      </c>
      <c r="F494" s="50"/>
      <c r="G494" t="s">
        <v>119</v>
      </c>
      <c r="H494" s="143"/>
      <c r="I494" s="50" t="s">
        <v>1866</v>
      </c>
      <c r="J494" s="50"/>
      <c r="K494" s="107"/>
      <c r="L494" s="50"/>
      <c r="M494" s="142"/>
      <c r="N494" s="50"/>
      <c r="O494" s="50"/>
      <c r="P494" s="143"/>
      <c r="Q494" s="50"/>
      <c r="R494" s="142"/>
      <c r="S494" s="142"/>
      <c r="T494" s="143"/>
      <c r="U494" s="50"/>
      <c r="V494" s="50"/>
      <c r="W494" s="50">
        <v>492</v>
      </c>
    </row>
    <row r="495" spans="1:23" hidden="1" x14ac:dyDescent="0.3">
      <c r="A495" s="50" t="s">
        <v>1867</v>
      </c>
      <c r="B495" t="s">
        <v>115</v>
      </c>
      <c r="C495" s="50" t="s">
        <v>587</v>
      </c>
      <c r="D495" s="50" t="s">
        <v>174</v>
      </c>
      <c r="E495" s="50" t="s">
        <v>333</v>
      </c>
      <c r="F495" s="50" t="s">
        <v>73</v>
      </c>
      <c r="G495" t="s">
        <v>119</v>
      </c>
      <c r="H495" s="143">
        <v>26224995.32</v>
      </c>
      <c r="I495" s="50" t="s">
        <v>1868</v>
      </c>
      <c r="J495" s="50"/>
      <c r="K495" s="107"/>
      <c r="L495" s="50"/>
      <c r="M495" s="142"/>
      <c r="N495" s="50"/>
      <c r="O495" s="50"/>
      <c r="P495" s="143"/>
      <c r="Q495" s="50"/>
      <c r="R495" s="142"/>
      <c r="S495" s="142"/>
      <c r="T495" s="143"/>
      <c r="U495" s="50"/>
      <c r="V495" s="50"/>
      <c r="W495" s="50">
        <v>493</v>
      </c>
    </row>
    <row r="496" spans="1:23" hidden="1" x14ac:dyDescent="0.3">
      <c r="A496" s="50" t="s">
        <v>1869</v>
      </c>
      <c r="B496" t="s">
        <v>133</v>
      </c>
      <c r="C496" s="50" t="s">
        <v>1036</v>
      </c>
      <c r="D496" s="50" t="s">
        <v>70</v>
      </c>
      <c r="E496" s="50" t="s">
        <v>716</v>
      </c>
      <c r="F496" s="50" t="s">
        <v>73</v>
      </c>
      <c r="G496" t="s">
        <v>133</v>
      </c>
      <c r="H496" s="143">
        <v>60000000</v>
      </c>
      <c r="I496" s="50" t="s">
        <v>1870</v>
      </c>
      <c r="J496" s="50"/>
      <c r="K496" s="107"/>
      <c r="L496" s="50"/>
      <c r="M496" s="142"/>
      <c r="N496" s="50"/>
      <c r="O496" s="50"/>
      <c r="P496" s="143"/>
      <c r="Q496" s="50"/>
      <c r="R496" s="142"/>
      <c r="S496" s="142"/>
      <c r="T496" s="143"/>
      <c r="U496" s="50"/>
      <c r="V496" s="50"/>
      <c r="W496" s="50">
        <v>494</v>
      </c>
    </row>
    <row r="497" spans="1:23" hidden="1" x14ac:dyDescent="0.3">
      <c r="A497" s="50" t="s">
        <v>1871</v>
      </c>
      <c r="B497" t="s">
        <v>115</v>
      </c>
      <c r="C497" s="50" t="s">
        <v>317</v>
      </c>
      <c r="D497" s="50" t="s">
        <v>97</v>
      </c>
      <c r="E497" s="50" t="s">
        <v>1353</v>
      </c>
      <c r="F497" s="50" t="s">
        <v>170</v>
      </c>
      <c r="G497" t="s">
        <v>119</v>
      </c>
      <c r="H497" s="143">
        <v>601371</v>
      </c>
      <c r="I497" s="50" t="s">
        <v>1872</v>
      </c>
      <c r="J497" s="50"/>
      <c r="K497" s="107"/>
      <c r="L497" s="50"/>
      <c r="M497" s="142"/>
      <c r="N497" s="50"/>
      <c r="O497" s="50"/>
      <c r="P497" s="143"/>
      <c r="Q497" s="50"/>
      <c r="R497" s="142"/>
      <c r="S497" s="142"/>
      <c r="T497" s="143"/>
      <c r="U497" s="50"/>
      <c r="V497" s="50"/>
      <c r="W497" s="50">
        <v>495</v>
      </c>
    </row>
    <row r="498" spans="1:23" hidden="1" x14ac:dyDescent="0.3">
      <c r="A498" s="50" t="s">
        <v>1873</v>
      </c>
      <c r="B498" t="s">
        <v>115</v>
      </c>
      <c r="C498" s="50" t="s">
        <v>317</v>
      </c>
      <c r="D498" s="50" t="s">
        <v>70</v>
      </c>
      <c r="E498" s="50" t="s">
        <v>1103</v>
      </c>
      <c r="F498" s="50" t="s">
        <v>73</v>
      </c>
      <c r="G498" t="s">
        <v>119</v>
      </c>
      <c r="H498" s="143">
        <v>48000000</v>
      </c>
      <c r="I498" s="50" t="s">
        <v>1874</v>
      </c>
      <c r="J498" s="50"/>
      <c r="K498" s="107"/>
      <c r="L498" s="50"/>
      <c r="M498" s="142"/>
      <c r="N498" s="50"/>
      <c r="O498" s="50"/>
      <c r="P498" s="143"/>
      <c r="Q498" s="50"/>
      <c r="R498" s="142"/>
      <c r="S498" s="142"/>
      <c r="T498" s="143"/>
      <c r="U498" s="50"/>
      <c r="V498" s="50"/>
      <c r="W498" s="50">
        <v>496</v>
      </c>
    </row>
    <row r="499" spans="1:23" hidden="1" x14ac:dyDescent="0.3">
      <c r="A499" s="50" t="s">
        <v>1875</v>
      </c>
      <c r="B499" t="s">
        <v>115</v>
      </c>
      <c r="C499" s="50" t="s">
        <v>317</v>
      </c>
      <c r="D499" s="50" t="s">
        <v>97</v>
      </c>
      <c r="E499" s="50" t="s">
        <v>546</v>
      </c>
      <c r="F499" s="50" t="s">
        <v>170</v>
      </c>
      <c r="G499" t="s">
        <v>119</v>
      </c>
      <c r="H499" s="143">
        <v>641711</v>
      </c>
      <c r="I499" s="50" t="s">
        <v>1876</v>
      </c>
      <c r="J499" s="50"/>
      <c r="K499" s="107"/>
      <c r="L499" s="50"/>
      <c r="M499" s="142"/>
      <c r="N499" s="50"/>
      <c r="O499" s="50"/>
      <c r="P499" s="143"/>
      <c r="Q499" s="50"/>
      <c r="R499" s="142"/>
      <c r="S499" s="142"/>
      <c r="T499" s="143"/>
      <c r="U499" s="50"/>
      <c r="V499" s="50"/>
      <c r="W499" s="50">
        <v>497</v>
      </c>
    </row>
    <row r="500" spans="1:23" hidden="1" x14ac:dyDescent="0.3">
      <c r="A500" s="50" t="s">
        <v>1877</v>
      </c>
      <c r="B500" t="s">
        <v>115</v>
      </c>
      <c r="C500" s="50" t="s">
        <v>317</v>
      </c>
      <c r="D500" s="50" t="s">
        <v>70</v>
      </c>
      <c r="E500" s="50" t="s">
        <v>550</v>
      </c>
      <c r="F500" s="50" t="s">
        <v>73</v>
      </c>
      <c r="G500" t="s">
        <v>119</v>
      </c>
      <c r="H500" s="143">
        <v>12000000</v>
      </c>
      <c r="I500" s="50" t="s">
        <v>1878</v>
      </c>
      <c r="J500" s="50"/>
      <c r="K500" s="107"/>
      <c r="L500" s="50"/>
      <c r="M500" s="142"/>
      <c r="N500" s="50"/>
      <c r="O500" s="50"/>
      <c r="P500" s="143"/>
      <c r="Q500" s="50"/>
      <c r="R500" s="142"/>
      <c r="S500" s="142"/>
      <c r="T500" s="143"/>
      <c r="U500" s="50"/>
      <c r="V500" s="50"/>
      <c r="W500" s="50">
        <v>498</v>
      </c>
    </row>
    <row r="501" spans="1:23" hidden="1" x14ac:dyDescent="0.3">
      <c r="A501" s="50" t="s">
        <v>1879</v>
      </c>
      <c r="B501" t="s">
        <v>115</v>
      </c>
      <c r="C501" s="50" t="s">
        <v>317</v>
      </c>
      <c r="D501" s="50" t="s">
        <v>136</v>
      </c>
      <c r="E501" s="50" t="s">
        <v>294</v>
      </c>
      <c r="F501" s="50" t="s">
        <v>170</v>
      </c>
      <c r="G501" t="s">
        <v>119</v>
      </c>
      <c r="H501" s="143">
        <v>1000000</v>
      </c>
      <c r="I501" s="50" t="s">
        <v>1880</v>
      </c>
      <c r="J501" s="50"/>
      <c r="K501" s="107"/>
      <c r="L501" s="50"/>
      <c r="M501" s="142"/>
      <c r="N501" s="50"/>
      <c r="O501" s="50"/>
      <c r="P501" s="143"/>
      <c r="Q501" s="50"/>
      <c r="R501" s="142"/>
      <c r="S501" s="142"/>
      <c r="T501" s="143"/>
      <c r="U501" s="50"/>
      <c r="V501" s="50"/>
      <c r="W501" s="50">
        <v>499</v>
      </c>
    </row>
    <row r="502" spans="1:23" hidden="1" x14ac:dyDescent="0.3">
      <c r="A502" s="50" t="s">
        <v>1881</v>
      </c>
      <c r="B502" t="s">
        <v>115</v>
      </c>
      <c r="C502" s="50" t="s">
        <v>317</v>
      </c>
      <c r="D502" s="50" t="s">
        <v>136</v>
      </c>
      <c r="E502" s="50" t="s">
        <v>1882</v>
      </c>
      <c r="F502" s="50" t="s">
        <v>73</v>
      </c>
      <c r="G502" t="s">
        <v>119</v>
      </c>
      <c r="H502" s="143">
        <v>3987223.79</v>
      </c>
      <c r="I502" s="50" t="s">
        <v>1883</v>
      </c>
      <c r="J502" s="50"/>
      <c r="K502" s="107"/>
      <c r="L502" s="50"/>
      <c r="M502" s="142"/>
      <c r="N502" s="50"/>
      <c r="O502" s="50"/>
      <c r="P502" s="143"/>
      <c r="Q502" s="50"/>
      <c r="R502" s="142"/>
      <c r="S502" s="142"/>
      <c r="T502" s="143"/>
      <c r="U502" s="50"/>
      <c r="V502" s="50"/>
      <c r="W502" s="50">
        <v>500</v>
      </c>
    </row>
    <row r="503" spans="1:23" hidden="1" x14ac:dyDescent="0.3">
      <c r="A503" s="50" t="s">
        <v>1884</v>
      </c>
      <c r="B503" t="s">
        <v>66</v>
      </c>
      <c r="C503" s="50" t="s">
        <v>317</v>
      </c>
      <c r="D503" s="50" t="s">
        <v>136</v>
      </c>
      <c r="E503" s="50" t="s">
        <v>1886</v>
      </c>
      <c r="F503" s="50" t="s">
        <v>118</v>
      </c>
      <c r="G503" t="s">
        <v>66</v>
      </c>
      <c r="H503" s="143">
        <v>150000</v>
      </c>
      <c r="I503" s="50" t="s">
        <v>1888</v>
      </c>
      <c r="J503" s="50"/>
      <c r="K503" s="107"/>
      <c r="L503" s="50"/>
      <c r="M503" s="142"/>
      <c r="N503" s="50"/>
      <c r="O503" s="50"/>
      <c r="P503" s="143"/>
      <c r="Q503" s="50"/>
      <c r="R503" s="142"/>
      <c r="S503" s="142"/>
      <c r="T503" s="143"/>
      <c r="U503" s="50"/>
      <c r="V503" s="50"/>
      <c r="W503" s="50">
        <v>501</v>
      </c>
    </row>
    <row r="504" spans="1:23" hidden="1" x14ac:dyDescent="0.3">
      <c r="A504" s="50" t="s">
        <v>1889</v>
      </c>
      <c r="B504" t="s">
        <v>115</v>
      </c>
      <c r="C504" s="50" t="s">
        <v>317</v>
      </c>
      <c r="D504" s="50" t="s">
        <v>70</v>
      </c>
      <c r="E504" s="50" t="s">
        <v>128</v>
      </c>
      <c r="F504" s="50" t="s">
        <v>118</v>
      </c>
      <c r="G504" t="s">
        <v>119</v>
      </c>
      <c r="H504" s="143">
        <v>45000</v>
      </c>
      <c r="I504" s="50" t="s">
        <v>1890</v>
      </c>
      <c r="J504" s="50"/>
      <c r="K504" s="107"/>
      <c r="L504" s="50"/>
      <c r="M504" s="142"/>
      <c r="N504" s="50"/>
      <c r="O504" s="50"/>
      <c r="P504" s="143"/>
      <c r="Q504" s="50"/>
      <c r="R504" s="142"/>
      <c r="S504" s="142"/>
      <c r="T504" s="143"/>
      <c r="U504" s="50"/>
      <c r="V504" s="50"/>
      <c r="W504" s="50">
        <v>502</v>
      </c>
    </row>
    <row r="505" spans="1:23" hidden="1" x14ac:dyDescent="0.3">
      <c r="A505" s="50" t="s">
        <v>1891</v>
      </c>
      <c r="B505" t="s">
        <v>115</v>
      </c>
      <c r="C505" s="50" t="s">
        <v>317</v>
      </c>
      <c r="D505" s="50" t="s">
        <v>97</v>
      </c>
      <c r="E505" s="50" t="s">
        <v>633</v>
      </c>
      <c r="F505" s="50" t="s">
        <v>118</v>
      </c>
      <c r="G505" t="s">
        <v>119</v>
      </c>
      <c r="H505" s="143">
        <v>45000</v>
      </c>
      <c r="I505" s="50" t="s">
        <v>1892</v>
      </c>
      <c r="J505" s="50"/>
      <c r="K505" s="107"/>
      <c r="L505" s="50"/>
      <c r="M505" s="142"/>
      <c r="N505" s="50"/>
      <c r="O505" s="50"/>
      <c r="P505" s="143"/>
      <c r="Q505" s="50"/>
      <c r="R505" s="142"/>
      <c r="S505" s="142"/>
      <c r="T505" s="143"/>
      <c r="U505" s="50"/>
      <c r="V505" s="50"/>
      <c r="W505" s="50">
        <v>503</v>
      </c>
    </row>
    <row r="506" spans="1:23" hidden="1" x14ac:dyDescent="0.3">
      <c r="A506" s="50" t="s">
        <v>1893</v>
      </c>
      <c r="B506" t="s">
        <v>133</v>
      </c>
      <c r="C506" s="50" t="s">
        <v>1036</v>
      </c>
      <c r="D506" s="50" t="s">
        <v>70</v>
      </c>
      <c r="E506" s="50" t="s">
        <v>288</v>
      </c>
      <c r="F506" s="50" t="s">
        <v>73</v>
      </c>
      <c r="G506" t="s">
        <v>133</v>
      </c>
      <c r="H506" s="143">
        <v>40000000</v>
      </c>
      <c r="I506" s="50" t="s">
        <v>1894</v>
      </c>
      <c r="J506" s="50"/>
      <c r="K506" s="107"/>
      <c r="L506" s="50"/>
      <c r="M506" s="142"/>
      <c r="N506" s="50"/>
      <c r="O506" s="50"/>
      <c r="P506" s="143"/>
      <c r="Q506" s="50"/>
      <c r="R506" s="142"/>
      <c r="S506" s="142"/>
      <c r="T506" s="143"/>
      <c r="U506" s="50"/>
      <c r="V506" s="50"/>
      <c r="W506" s="50">
        <v>504</v>
      </c>
    </row>
    <row r="507" spans="1:23" hidden="1" x14ac:dyDescent="0.3">
      <c r="A507" s="50" t="s">
        <v>1895</v>
      </c>
      <c r="B507" t="s">
        <v>66</v>
      </c>
      <c r="C507" s="50" t="s">
        <v>317</v>
      </c>
      <c r="D507" s="50" t="s">
        <v>97</v>
      </c>
      <c r="E507" s="50" t="s">
        <v>643</v>
      </c>
      <c r="F507" s="50" t="s">
        <v>118</v>
      </c>
      <c r="G507" t="s">
        <v>66</v>
      </c>
      <c r="H507" s="143">
        <v>130000</v>
      </c>
      <c r="I507" s="50" t="s">
        <v>1897</v>
      </c>
      <c r="J507" s="50"/>
      <c r="K507" s="107"/>
      <c r="L507" s="50"/>
      <c r="M507" s="142"/>
      <c r="N507" s="50"/>
      <c r="O507" s="50"/>
      <c r="P507" s="143"/>
      <c r="Q507" s="50"/>
      <c r="R507" s="142"/>
      <c r="S507" s="142"/>
      <c r="T507" s="143"/>
      <c r="U507" s="50"/>
      <c r="V507" s="50"/>
      <c r="W507" s="50">
        <v>505</v>
      </c>
    </row>
    <row r="508" spans="1:23" hidden="1" x14ac:dyDescent="0.3">
      <c r="A508" s="50" t="s">
        <v>1898</v>
      </c>
      <c r="B508" t="s">
        <v>133</v>
      </c>
      <c r="C508" s="50" t="s">
        <v>346</v>
      </c>
      <c r="D508" s="50" t="s">
        <v>136</v>
      </c>
      <c r="E508" s="50" t="s">
        <v>611</v>
      </c>
      <c r="F508" s="50" t="s">
        <v>73</v>
      </c>
      <c r="G508" t="s">
        <v>133</v>
      </c>
      <c r="H508" s="143">
        <v>1890001.15</v>
      </c>
      <c r="I508" s="50" t="s">
        <v>1900</v>
      </c>
      <c r="J508" s="50"/>
      <c r="K508" s="107"/>
      <c r="L508" s="50"/>
      <c r="M508" s="142"/>
      <c r="N508" s="50"/>
      <c r="O508" s="50"/>
      <c r="P508" s="143"/>
      <c r="Q508" s="50"/>
      <c r="R508" s="142"/>
      <c r="S508" s="142"/>
      <c r="T508" s="143"/>
      <c r="U508" s="50"/>
      <c r="V508" s="50"/>
      <c r="W508" s="50">
        <v>506</v>
      </c>
    </row>
    <row r="509" spans="1:23" hidden="1" x14ac:dyDescent="0.3">
      <c r="A509" s="50" t="s">
        <v>1901</v>
      </c>
      <c r="B509" t="s">
        <v>115</v>
      </c>
      <c r="C509" s="50" t="s">
        <v>587</v>
      </c>
      <c r="D509" s="50" t="s">
        <v>97</v>
      </c>
      <c r="E509" s="50" t="s">
        <v>306</v>
      </c>
      <c r="F509" s="50" t="s">
        <v>118</v>
      </c>
      <c r="G509" t="s">
        <v>119</v>
      </c>
      <c r="H509" s="143">
        <v>329000</v>
      </c>
      <c r="I509" s="50" t="s">
        <v>1902</v>
      </c>
      <c r="J509" s="50"/>
      <c r="K509" s="107"/>
      <c r="L509" s="50"/>
      <c r="M509" s="142"/>
      <c r="N509" s="50"/>
      <c r="O509" s="50"/>
      <c r="P509" s="143"/>
      <c r="Q509" s="50"/>
      <c r="R509" s="142"/>
      <c r="S509" s="142"/>
      <c r="T509" s="143"/>
      <c r="U509" s="50"/>
      <c r="V509" s="50"/>
      <c r="W509" s="50">
        <v>507</v>
      </c>
    </row>
    <row r="510" spans="1:23" hidden="1" x14ac:dyDescent="0.3">
      <c r="A510" s="50" t="s">
        <v>1903</v>
      </c>
      <c r="B510" t="s">
        <v>115</v>
      </c>
      <c r="C510" s="50" t="s">
        <v>587</v>
      </c>
      <c r="D510" s="50" t="s">
        <v>97</v>
      </c>
      <c r="E510" s="50" t="s">
        <v>765</v>
      </c>
      <c r="F510" s="50" t="s">
        <v>73</v>
      </c>
      <c r="G510" t="s">
        <v>119</v>
      </c>
      <c r="H510" s="143">
        <v>2590886.2200000002</v>
      </c>
      <c r="I510" s="50" t="s">
        <v>1904</v>
      </c>
      <c r="J510" s="50"/>
      <c r="K510" s="107"/>
      <c r="L510" s="50"/>
      <c r="M510" s="142"/>
      <c r="N510" s="50"/>
      <c r="O510" s="50"/>
      <c r="P510" s="143"/>
      <c r="Q510" s="50"/>
      <c r="R510" s="142"/>
      <c r="S510" s="142"/>
      <c r="T510" s="143"/>
      <c r="U510" s="50"/>
      <c r="V510" s="50"/>
      <c r="W510" s="50">
        <v>508</v>
      </c>
    </row>
    <row r="511" spans="1:23" hidden="1" x14ac:dyDescent="0.3">
      <c r="A511" s="50" t="s">
        <v>1905</v>
      </c>
      <c r="B511" t="s">
        <v>115</v>
      </c>
      <c r="C511" s="50" t="s">
        <v>587</v>
      </c>
      <c r="D511" s="50" t="s">
        <v>97</v>
      </c>
      <c r="E511" s="50" t="s">
        <v>765</v>
      </c>
      <c r="F511" s="50" t="s">
        <v>73</v>
      </c>
      <c r="G511" t="s">
        <v>119</v>
      </c>
      <c r="H511" s="143">
        <v>2590886.2200000002</v>
      </c>
      <c r="I511" s="50" t="s">
        <v>1906</v>
      </c>
      <c r="J511" s="50"/>
      <c r="K511" s="107"/>
      <c r="L511" s="50"/>
      <c r="M511" s="142"/>
      <c r="N511" s="50"/>
      <c r="O511" s="50"/>
      <c r="P511" s="143"/>
      <c r="Q511" s="50"/>
      <c r="R511" s="142"/>
      <c r="S511" s="142"/>
      <c r="T511" s="143"/>
      <c r="U511" s="50"/>
      <c r="V511" s="50"/>
      <c r="W511" s="50">
        <v>509</v>
      </c>
    </row>
    <row r="512" spans="1:23" hidden="1" x14ac:dyDescent="0.3">
      <c r="A512" s="50" t="s">
        <v>1907</v>
      </c>
      <c r="B512" t="s">
        <v>115</v>
      </c>
      <c r="C512" s="50" t="s">
        <v>587</v>
      </c>
      <c r="D512" s="50" t="s">
        <v>97</v>
      </c>
      <c r="E512" s="50" t="s">
        <v>117</v>
      </c>
      <c r="F512" s="50" t="s">
        <v>73</v>
      </c>
      <c r="G512" t="s">
        <v>119</v>
      </c>
      <c r="H512" s="143">
        <v>3134502.64</v>
      </c>
      <c r="I512" s="50" t="s">
        <v>1908</v>
      </c>
      <c r="J512" s="50"/>
      <c r="K512" s="107"/>
      <c r="L512" s="50"/>
      <c r="M512" s="142"/>
      <c r="N512" s="50"/>
      <c r="O512" s="50"/>
      <c r="P512" s="143"/>
      <c r="Q512" s="50"/>
      <c r="R512" s="142"/>
      <c r="S512" s="142"/>
      <c r="T512" s="143"/>
      <c r="U512" s="50"/>
      <c r="V512" s="50"/>
      <c r="W512" s="50">
        <v>510</v>
      </c>
    </row>
    <row r="513" spans="1:23" hidden="1" x14ac:dyDescent="0.3">
      <c r="A513" s="50" t="s">
        <v>1909</v>
      </c>
      <c r="B513" t="s">
        <v>115</v>
      </c>
      <c r="C513" s="50" t="s">
        <v>134</v>
      </c>
      <c r="D513" s="50" t="s">
        <v>70</v>
      </c>
      <c r="E513" s="50" t="s">
        <v>1312</v>
      </c>
      <c r="F513" s="50" t="s">
        <v>170</v>
      </c>
      <c r="G513" t="s">
        <v>119</v>
      </c>
      <c r="H513" s="143">
        <v>1500000</v>
      </c>
      <c r="I513" s="50" t="s">
        <v>1910</v>
      </c>
      <c r="J513" s="50"/>
      <c r="K513" s="107"/>
      <c r="L513" s="50"/>
      <c r="M513" s="142"/>
      <c r="N513" s="50"/>
      <c r="O513" s="50"/>
      <c r="P513" s="143"/>
      <c r="Q513" s="50"/>
      <c r="R513" s="142"/>
      <c r="S513" s="142"/>
      <c r="T513" s="143"/>
      <c r="U513" s="50"/>
      <c r="V513" s="50"/>
      <c r="W513" s="50">
        <v>511</v>
      </c>
    </row>
    <row r="514" spans="1:23" hidden="1" x14ac:dyDescent="0.3">
      <c r="A514" s="50" t="s">
        <v>1911</v>
      </c>
      <c r="B514" t="s">
        <v>115</v>
      </c>
      <c r="C514" s="50" t="s">
        <v>134</v>
      </c>
      <c r="D514" s="50" t="s">
        <v>70</v>
      </c>
      <c r="E514" s="50" t="s">
        <v>579</v>
      </c>
      <c r="F514" s="50" t="s">
        <v>73</v>
      </c>
      <c r="G514" t="s">
        <v>119</v>
      </c>
      <c r="H514" s="143">
        <v>12698000</v>
      </c>
      <c r="I514" s="50" t="s">
        <v>1912</v>
      </c>
      <c r="J514" s="50"/>
      <c r="K514" s="107"/>
      <c r="L514" s="50"/>
      <c r="M514" s="142"/>
      <c r="N514" s="50"/>
      <c r="O514" s="50"/>
      <c r="P514" s="143"/>
      <c r="Q514" s="50"/>
      <c r="R514" s="142"/>
      <c r="S514" s="142"/>
      <c r="T514" s="143"/>
      <c r="U514" s="50"/>
      <c r="V514" s="50"/>
      <c r="W514" s="50">
        <v>512</v>
      </c>
    </row>
    <row r="515" spans="1:23" hidden="1" x14ac:dyDescent="0.3">
      <c r="A515" s="50" t="s">
        <v>1913</v>
      </c>
      <c r="B515" t="s">
        <v>115</v>
      </c>
      <c r="C515" s="50" t="s">
        <v>134</v>
      </c>
      <c r="D515" s="50" t="s">
        <v>136</v>
      </c>
      <c r="E515" s="50" t="s">
        <v>647</v>
      </c>
      <c r="F515" s="50" t="s">
        <v>73</v>
      </c>
      <c r="G515" t="s">
        <v>119</v>
      </c>
      <c r="H515" s="143">
        <v>36888000</v>
      </c>
      <c r="I515" s="50" t="s">
        <v>1914</v>
      </c>
      <c r="J515" s="50"/>
      <c r="K515" s="107"/>
      <c r="L515" s="50"/>
      <c r="M515" s="142"/>
      <c r="N515" s="50"/>
      <c r="O515" s="50"/>
      <c r="P515" s="143"/>
      <c r="Q515" s="50"/>
      <c r="R515" s="142"/>
      <c r="S515" s="142"/>
      <c r="T515" s="143"/>
      <c r="U515" s="50"/>
      <c r="V515" s="50"/>
      <c r="W515" s="50">
        <v>513</v>
      </c>
    </row>
    <row r="516" spans="1:23" hidden="1" x14ac:dyDescent="0.3">
      <c r="A516" s="50" t="s">
        <v>1915</v>
      </c>
      <c r="B516" t="s">
        <v>115</v>
      </c>
      <c r="C516" s="50" t="s">
        <v>134</v>
      </c>
      <c r="D516" s="50" t="s">
        <v>70</v>
      </c>
      <c r="E516" s="50" t="s">
        <v>235</v>
      </c>
      <c r="F516" s="50" t="s">
        <v>170</v>
      </c>
      <c r="G516" t="s">
        <v>119</v>
      </c>
      <c r="H516" s="143">
        <v>1740000</v>
      </c>
      <c r="I516" s="50" t="s">
        <v>1916</v>
      </c>
      <c r="J516" s="50"/>
      <c r="K516" s="107"/>
      <c r="L516" s="50"/>
      <c r="M516" s="142"/>
      <c r="N516" s="50"/>
      <c r="O516" s="50"/>
      <c r="P516" s="143"/>
      <c r="Q516" s="50"/>
      <c r="R516" s="142"/>
      <c r="S516" s="142"/>
      <c r="T516" s="143"/>
      <c r="U516" s="50"/>
      <c r="V516" s="50"/>
      <c r="W516" s="50">
        <v>514</v>
      </c>
    </row>
    <row r="517" spans="1:23" hidden="1" x14ac:dyDescent="0.3">
      <c r="A517" s="50" t="s">
        <v>1917</v>
      </c>
      <c r="B517" t="s">
        <v>115</v>
      </c>
      <c r="C517" s="50" t="s">
        <v>134</v>
      </c>
      <c r="D517" s="50" t="s">
        <v>70</v>
      </c>
      <c r="E517" s="50" t="s">
        <v>389</v>
      </c>
      <c r="F517" s="50" t="s">
        <v>118</v>
      </c>
      <c r="G517" t="s">
        <v>119</v>
      </c>
      <c r="H517" s="143">
        <v>536117</v>
      </c>
      <c r="I517" s="50" t="s">
        <v>1918</v>
      </c>
      <c r="J517" s="50"/>
      <c r="K517" s="107"/>
      <c r="L517" s="50"/>
      <c r="M517" s="142"/>
      <c r="N517" s="50"/>
      <c r="O517" s="50"/>
      <c r="P517" s="143"/>
      <c r="Q517" s="50"/>
      <c r="R517" s="142"/>
      <c r="S517" s="142"/>
      <c r="T517" s="143"/>
      <c r="U517" s="50"/>
      <c r="V517" s="50"/>
      <c r="W517" s="50">
        <v>515</v>
      </c>
    </row>
    <row r="518" spans="1:23" hidden="1" x14ac:dyDescent="0.3">
      <c r="A518" s="50" t="s">
        <v>1919</v>
      </c>
      <c r="B518" t="s">
        <v>133</v>
      </c>
      <c r="C518" s="50" t="s">
        <v>134</v>
      </c>
      <c r="D518" s="50" t="s">
        <v>70</v>
      </c>
      <c r="E518" s="50" t="s">
        <v>1323</v>
      </c>
      <c r="F518" s="50" t="s">
        <v>73</v>
      </c>
      <c r="G518" t="s">
        <v>133</v>
      </c>
      <c r="H518" s="143">
        <v>10324000</v>
      </c>
      <c r="I518" s="50" t="s">
        <v>1920</v>
      </c>
      <c r="J518" s="50"/>
      <c r="K518" s="107"/>
      <c r="L518" s="50"/>
      <c r="M518" s="142"/>
      <c r="N518" s="50"/>
      <c r="O518" s="50"/>
      <c r="P518" s="143"/>
      <c r="Q518" s="50"/>
      <c r="R518" s="142"/>
      <c r="S518" s="142"/>
      <c r="T518" s="143"/>
      <c r="U518" s="50"/>
      <c r="V518" s="50"/>
      <c r="W518" s="50">
        <v>516</v>
      </c>
    </row>
    <row r="519" spans="1:23" hidden="1" x14ac:dyDescent="0.3">
      <c r="A519" s="50" t="s">
        <v>1921</v>
      </c>
      <c r="B519" t="s">
        <v>115</v>
      </c>
      <c r="C519" s="50" t="s">
        <v>317</v>
      </c>
      <c r="D519" s="50" t="s">
        <v>97</v>
      </c>
      <c r="E519" s="50" t="s">
        <v>643</v>
      </c>
      <c r="F519" s="50" t="s">
        <v>73</v>
      </c>
      <c r="G519" t="s">
        <v>119</v>
      </c>
      <c r="H519" s="143">
        <v>19500000</v>
      </c>
      <c r="I519" s="50" t="s">
        <v>1922</v>
      </c>
      <c r="J519" s="50"/>
      <c r="K519" s="107"/>
      <c r="L519" s="50"/>
      <c r="M519" s="142"/>
      <c r="N519" s="50"/>
      <c r="O519" s="50"/>
      <c r="P519" s="143"/>
      <c r="Q519" s="50"/>
      <c r="R519" s="142"/>
      <c r="S519" s="142"/>
      <c r="T519" s="143"/>
      <c r="U519" s="50"/>
      <c r="V519" s="50"/>
      <c r="W519" s="50">
        <v>517</v>
      </c>
    </row>
    <row r="520" spans="1:23" hidden="1" x14ac:dyDescent="0.3">
      <c r="A520" s="50" t="s">
        <v>1923</v>
      </c>
      <c r="B520" t="s">
        <v>115</v>
      </c>
      <c r="C520" s="50" t="s">
        <v>166</v>
      </c>
      <c r="D520" s="50" t="s">
        <v>136</v>
      </c>
      <c r="E520" s="50" t="s">
        <v>829</v>
      </c>
      <c r="F520" s="50" t="s">
        <v>170</v>
      </c>
      <c r="G520" t="s">
        <v>119</v>
      </c>
      <c r="H520" s="143">
        <v>1500000</v>
      </c>
      <c r="I520" s="50" t="s">
        <v>1924</v>
      </c>
      <c r="J520" s="50"/>
      <c r="K520" s="107"/>
      <c r="L520" s="50"/>
      <c r="M520" s="142"/>
      <c r="N520" s="50"/>
      <c r="O520" s="50"/>
      <c r="P520" s="143"/>
      <c r="Q520" s="50"/>
      <c r="R520" s="142"/>
      <c r="S520" s="142"/>
      <c r="T520" s="143"/>
      <c r="U520" s="50"/>
      <c r="V520" s="50"/>
      <c r="W520" s="50">
        <v>518</v>
      </c>
    </row>
    <row r="521" spans="1:23" hidden="1" x14ac:dyDescent="0.3">
      <c r="A521" s="50" t="s">
        <v>1925</v>
      </c>
      <c r="B521" t="s">
        <v>133</v>
      </c>
      <c r="C521" s="50" t="s">
        <v>317</v>
      </c>
      <c r="D521" s="50" t="s">
        <v>97</v>
      </c>
      <c r="E521" s="50" t="s">
        <v>303</v>
      </c>
      <c r="F521" s="50" t="s">
        <v>170</v>
      </c>
      <c r="G521" t="s">
        <v>133</v>
      </c>
      <c r="H521" s="143">
        <v>688500</v>
      </c>
      <c r="I521" s="50" t="s">
        <v>1926</v>
      </c>
      <c r="J521" s="50"/>
      <c r="K521" s="107"/>
      <c r="L521" s="50"/>
      <c r="M521" s="142"/>
      <c r="N521" s="50"/>
      <c r="O521" s="50"/>
      <c r="P521" s="143"/>
      <c r="Q521" s="50"/>
      <c r="R521" s="142"/>
      <c r="S521" s="142"/>
      <c r="T521" s="143"/>
      <c r="U521" s="50"/>
      <c r="V521" s="50"/>
      <c r="W521" s="50">
        <v>519</v>
      </c>
    </row>
    <row r="522" spans="1:23" hidden="1" x14ac:dyDescent="0.3">
      <c r="A522" s="50" t="s">
        <v>1927</v>
      </c>
      <c r="B522" t="s">
        <v>115</v>
      </c>
      <c r="C522" s="50" t="s">
        <v>317</v>
      </c>
      <c r="D522" s="50" t="s">
        <v>70</v>
      </c>
      <c r="E522" s="50" t="s">
        <v>389</v>
      </c>
      <c r="F522" s="50" t="s">
        <v>170</v>
      </c>
      <c r="G522" t="s">
        <v>119</v>
      </c>
      <c r="H522" s="143">
        <v>1100588</v>
      </c>
      <c r="I522" s="50" t="s">
        <v>1928</v>
      </c>
      <c r="J522" s="50"/>
      <c r="K522" s="107"/>
      <c r="L522" s="50"/>
      <c r="M522" s="142"/>
      <c r="N522" s="50"/>
      <c r="O522" s="50"/>
      <c r="P522" s="143"/>
      <c r="Q522" s="50"/>
      <c r="R522" s="142"/>
      <c r="S522" s="142"/>
      <c r="T522" s="143"/>
      <c r="U522" s="50"/>
      <c r="V522" s="50"/>
      <c r="W522" s="50">
        <v>520</v>
      </c>
    </row>
    <row r="523" spans="1:23" hidden="1" x14ac:dyDescent="0.3">
      <c r="A523" s="50" t="s">
        <v>1929</v>
      </c>
      <c r="B523" t="s">
        <v>115</v>
      </c>
      <c r="C523" s="50" t="s">
        <v>317</v>
      </c>
      <c r="D523" s="50" t="s">
        <v>97</v>
      </c>
      <c r="E523" s="50" t="s">
        <v>1930</v>
      </c>
      <c r="F523" s="50" t="s">
        <v>118</v>
      </c>
      <c r="G523" t="s">
        <v>119</v>
      </c>
      <c r="H523" s="143">
        <v>88952</v>
      </c>
      <c r="I523" s="50" t="s">
        <v>1931</v>
      </c>
      <c r="J523" s="50"/>
      <c r="K523" s="107"/>
      <c r="L523" s="50"/>
      <c r="M523" s="142"/>
      <c r="N523" s="50"/>
      <c r="O523" s="50"/>
      <c r="P523" s="143"/>
      <c r="Q523" s="50"/>
      <c r="R523" s="142"/>
      <c r="S523" s="142"/>
      <c r="T523" s="143"/>
      <c r="U523" s="50"/>
      <c r="V523" s="50"/>
      <c r="W523" s="50">
        <v>521</v>
      </c>
    </row>
    <row r="524" spans="1:23" hidden="1" x14ac:dyDescent="0.3">
      <c r="A524" s="50" t="s">
        <v>1932</v>
      </c>
      <c r="B524" t="s">
        <v>115</v>
      </c>
      <c r="C524" s="50" t="s">
        <v>317</v>
      </c>
      <c r="D524" s="50" t="s">
        <v>97</v>
      </c>
      <c r="E524" s="50" t="s">
        <v>742</v>
      </c>
      <c r="F524" s="50" t="s">
        <v>118</v>
      </c>
      <c r="G524" t="s">
        <v>119</v>
      </c>
      <c r="H524" s="143">
        <v>332560</v>
      </c>
      <c r="I524" s="50" t="s">
        <v>1933</v>
      </c>
      <c r="J524" s="50"/>
      <c r="K524" s="107"/>
      <c r="L524" s="50"/>
      <c r="M524" s="142"/>
      <c r="N524" s="50"/>
      <c r="O524" s="50"/>
      <c r="P524" s="143"/>
      <c r="Q524" s="50"/>
      <c r="R524" s="142"/>
      <c r="S524" s="142"/>
      <c r="T524" s="143"/>
      <c r="U524" s="50"/>
      <c r="V524" s="50"/>
      <c r="W524" s="50">
        <v>522</v>
      </c>
    </row>
    <row r="525" spans="1:23" hidden="1" x14ac:dyDescent="0.3">
      <c r="A525" s="50" t="s">
        <v>1934</v>
      </c>
      <c r="B525" t="s">
        <v>115</v>
      </c>
      <c r="C525" s="50" t="s">
        <v>317</v>
      </c>
      <c r="D525" s="50" t="s">
        <v>97</v>
      </c>
      <c r="E525" s="50" t="s">
        <v>1056</v>
      </c>
      <c r="F525" s="50" t="s">
        <v>170</v>
      </c>
      <c r="G525" t="s">
        <v>119</v>
      </c>
      <c r="H525" s="143">
        <v>787345</v>
      </c>
      <c r="I525" s="50" t="s">
        <v>1935</v>
      </c>
      <c r="J525" s="50"/>
      <c r="K525" s="107"/>
      <c r="L525" s="50"/>
      <c r="M525" s="142"/>
      <c r="N525" s="50"/>
      <c r="O525" s="50"/>
      <c r="P525" s="143"/>
      <c r="Q525" s="50"/>
      <c r="R525" s="142"/>
      <c r="S525" s="142"/>
      <c r="T525" s="143"/>
      <c r="U525" s="50"/>
      <c r="V525" s="50"/>
      <c r="W525" s="50">
        <v>523</v>
      </c>
    </row>
    <row r="526" spans="1:23" hidden="1" x14ac:dyDescent="0.3">
      <c r="A526" s="50" t="s">
        <v>1936</v>
      </c>
      <c r="B526" t="s">
        <v>115</v>
      </c>
      <c r="C526" s="50" t="s">
        <v>587</v>
      </c>
      <c r="D526" s="50" t="s">
        <v>136</v>
      </c>
      <c r="E526" s="50" t="s">
        <v>1937</v>
      </c>
      <c r="F526" s="50" t="s">
        <v>118</v>
      </c>
      <c r="G526" t="s">
        <v>119</v>
      </c>
      <c r="H526" s="143">
        <v>80000</v>
      </c>
      <c r="I526" s="50" t="s">
        <v>1938</v>
      </c>
      <c r="J526" s="50"/>
      <c r="K526" s="107"/>
      <c r="L526" s="50"/>
      <c r="M526" s="142"/>
      <c r="N526" s="50"/>
      <c r="O526" s="50"/>
      <c r="P526" s="143"/>
      <c r="Q526" s="50"/>
      <c r="R526" s="142"/>
      <c r="S526" s="142"/>
      <c r="T526" s="143"/>
      <c r="U526" s="50"/>
      <c r="V526" s="50"/>
      <c r="W526" s="50">
        <v>524</v>
      </c>
    </row>
    <row r="527" spans="1:23" hidden="1" x14ac:dyDescent="0.3">
      <c r="A527" s="50" t="s">
        <v>1939</v>
      </c>
      <c r="B527" t="s">
        <v>66</v>
      </c>
      <c r="C527" s="50" t="s">
        <v>262</v>
      </c>
      <c r="D527" s="50" t="s">
        <v>70</v>
      </c>
      <c r="E527" s="50" t="s">
        <v>794</v>
      </c>
      <c r="F527" s="50" t="s">
        <v>118</v>
      </c>
      <c r="G527" t="s">
        <v>66</v>
      </c>
      <c r="H527" s="143">
        <v>575000</v>
      </c>
      <c r="I527" s="50" t="s">
        <v>1941</v>
      </c>
      <c r="J527" s="50"/>
      <c r="K527" s="107"/>
      <c r="L527" s="50"/>
      <c r="M527" s="142"/>
      <c r="N527" s="50"/>
      <c r="O527" s="50"/>
      <c r="P527" s="143"/>
      <c r="Q527" s="50"/>
      <c r="R527" s="142"/>
      <c r="S527" s="142"/>
      <c r="T527" s="143"/>
      <c r="U527" s="50"/>
      <c r="V527" s="50"/>
      <c r="W527" s="50">
        <v>525</v>
      </c>
    </row>
    <row r="528" spans="1:23" hidden="1" x14ac:dyDescent="0.3">
      <c r="A528" s="50" t="s">
        <v>1942</v>
      </c>
      <c r="B528" t="s">
        <v>66</v>
      </c>
      <c r="C528" s="50" t="s">
        <v>262</v>
      </c>
      <c r="D528" s="50" t="s">
        <v>70</v>
      </c>
      <c r="E528" s="50" t="s">
        <v>263</v>
      </c>
      <c r="F528" s="50" t="s">
        <v>118</v>
      </c>
      <c r="G528" t="s">
        <v>66</v>
      </c>
      <c r="H528" s="143">
        <v>200000</v>
      </c>
      <c r="I528" s="50" t="s">
        <v>1944</v>
      </c>
      <c r="J528" s="50"/>
      <c r="K528" s="107"/>
      <c r="L528" s="50"/>
      <c r="M528" s="142"/>
      <c r="N528" s="50"/>
      <c r="O528" s="50"/>
      <c r="P528" s="143"/>
      <c r="Q528" s="50"/>
      <c r="R528" s="142"/>
      <c r="S528" s="142"/>
      <c r="T528" s="143"/>
      <c r="U528" s="50"/>
      <c r="V528" s="50"/>
      <c r="W528" s="50">
        <v>526</v>
      </c>
    </row>
    <row r="529" spans="1:23" hidden="1" x14ac:dyDescent="0.3">
      <c r="A529" s="50" t="s">
        <v>1945</v>
      </c>
      <c r="B529" t="s">
        <v>115</v>
      </c>
      <c r="C529" s="50" t="s">
        <v>277</v>
      </c>
      <c r="D529" s="50" t="s">
        <v>70</v>
      </c>
      <c r="E529" s="50" t="s">
        <v>128</v>
      </c>
      <c r="F529" s="50" t="s">
        <v>118</v>
      </c>
      <c r="G529" t="s">
        <v>119</v>
      </c>
      <c r="H529" s="143">
        <v>210000</v>
      </c>
      <c r="I529" s="50" t="s">
        <v>1946</v>
      </c>
      <c r="J529" s="50"/>
      <c r="K529" s="107"/>
      <c r="L529" s="50"/>
      <c r="M529" s="142"/>
      <c r="N529" s="50"/>
      <c r="O529" s="50"/>
      <c r="P529" s="143"/>
      <c r="Q529" s="50"/>
      <c r="R529" s="142"/>
      <c r="S529" s="142"/>
      <c r="T529" s="143"/>
      <c r="U529" s="50"/>
      <c r="V529" s="50"/>
      <c r="W529" s="50">
        <v>527</v>
      </c>
    </row>
    <row r="530" spans="1:23" hidden="1" x14ac:dyDescent="0.3">
      <c r="A530" s="50" t="s">
        <v>1947</v>
      </c>
      <c r="B530" t="s">
        <v>133</v>
      </c>
      <c r="C530" s="50" t="s">
        <v>277</v>
      </c>
      <c r="D530" s="50" t="s">
        <v>97</v>
      </c>
      <c r="E530" s="50" t="s">
        <v>747</v>
      </c>
      <c r="F530" s="50" t="s">
        <v>118</v>
      </c>
      <c r="G530" t="s">
        <v>133</v>
      </c>
      <c r="H530" s="143">
        <v>15000</v>
      </c>
      <c r="I530" s="50" t="s">
        <v>1948</v>
      </c>
      <c r="J530" s="50"/>
      <c r="K530" s="107"/>
      <c r="L530" s="50"/>
      <c r="M530" s="142"/>
      <c r="N530" s="50"/>
      <c r="O530" s="50"/>
      <c r="P530" s="143"/>
      <c r="Q530" s="50"/>
      <c r="R530" s="142"/>
      <c r="S530" s="142"/>
      <c r="T530" s="143"/>
      <c r="U530" s="50"/>
      <c r="V530" s="50"/>
      <c r="W530" s="50">
        <v>528</v>
      </c>
    </row>
    <row r="531" spans="1:23" hidden="1" x14ac:dyDescent="0.3">
      <c r="A531" s="50" t="s">
        <v>1949</v>
      </c>
      <c r="B531" t="s">
        <v>133</v>
      </c>
      <c r="C531" s="50" t="s">
        <v>277</v>
      </c>
      <c r="D531" s="50" t="s">
        <v>97</v>
      </c>
      <c r="E531" s="50" t="s">
        <v>633</v>
      </c>
      <c r="F531" s="50" t="s">
        <v>118</v>
      </c>
      <c r="G531" t="s">
        <v>133</v>
      </c>
      <c r="H531" s="143">
        <v>7168.8</v>
      </c>
      <c r="I531" s="50" t="s">
        <v>1950</v>
      </c>
      <c r="J531" s="50"/>
      <c r="K531" s="107"/>
      <c r="L531" s="50"/>
      <c r="M531" s="142"/>
      <c r="N531" s="50"/>
      <c r="O531" s="50"/>
      <c r="P531" s="143"/>
      <c r="Q531" s="50"/>
      <c r="R531" s="142"/>
      <c r="S531" s="142"/>
      <c r="T531" s="143"/>
      <c r="U531" s="50"/>
      <c r="V531" s="50"/>
      <c r="W531" s="50">
        <v>529</v>
      </c>
    </row>
    <row r="532" spans="1:23" hidden="1" x14ac:dyDescent="0.3">
      <c r="A532" s="50" t="s">
        <v>1951</v>
      </c>
      <c r="B532" t="s">
        <v>133</v>
      </c>
      <c r="C532" s="50" t="s">
        <v>332</v>
      </c>
      <c r="D532" s="50" t="s">
        <v>136</v>
      </c>
      <c r="E532" s="50" t="s">
        <v>611</v>
      </c>
      <c r="F532" s="50" t="s">
        <v>73</v>
      </c>
      <c r="G532" t="s">
        <v>133</v>
      </c>
      <c r="H532" s="143">
        <v>4832878.55</v>
      </c>
      <c r="I532" s="50" t="s">
        <v>1953</v>
      </c>
      <c r="J532" s="50"/>
      <c r="K532" s="107"/>
      <c r="L532" s="50"/>
      <c r="M532" s="142"/>
      <c r="N532" s="50"/>
      <c r="O532" s="50"/>
      <c r="P532" s="143"/>
      <c r="Q532" s="50"/>
      <c r="R532" s="142"/>
      <c r="S532" s="142"/>
      <c r="T532" s="143"/>
      <c r="U532" s="50"/>
      <c r="V532" s="50"/>
      <c r="W532" s="50">
        <v>530</v>
      </c>
    </row>
    <row r="533" spans="1:23" hidden="1" x14ac:dyDescent="0.3">
      <c r="A533" s="50" t="s">
        <v>1954</v>
      </c>
      <c r="B533" t="s">
        <v>115</v>
      </c>
      <c r="C533" s="50" t="s">
        <v>317</v>
      </c>
      <c r="D533" s="50" t="s">
        <v>70</v>
      </c>
      <c r="E533" s="50" t="s">
        <v>128</v>
      </c>
      <c r="F533" s="50" t="s">
        <v>118</v>
      </c>
      <c r="G533" t="s">
        <v>119</v>
      </c>
      <c r="H533" s="143">
        <v>287000</v>
      </c>
      <c r="I533" s="50" t="s">
        <v>1955</v>
      </c>
      <c r="J533" s="50"/>
      <c r="K533" s="107"/>
      <c r="L533" s="50"/>
      <c r="M533" s="142"/>
      <c r="N533" s="50"/>
      <c r="O533" s="50"/>
      <c r="P533" s="143"/>
      <c r="Q533" s="50"/>
      <c r="R533" s="142"/>
      <c r="S533" s="142"/>
      <c r="T533" s="143"/>
      <c r="U533" s="50"/>
      <c r="V533" s="50"/>
      <c r="W533" s="50">
        <v>531</v>
      </c>
    </row>
    <row r="534" spans="1:23" hidden="1" x14ac:dyDescent="0.3">
      <c r="A534" s="50" t="s">
        <v>1956</v>
      </c>
      <c r="B534" t="s">
        <v>66</v>
      </c>
      <c r="C534" s="50" t="s">
        <v>262</v>
      </c>
      <c r="D534" s="50" t="s">
        <v>70</v>
      </c>
      <c r="E534" s="50" t="s">
        <v>263</v>
      </c>
      <c r="F534" s="50" t="s">
        <v>118</v>
      </c>
      <c r="G534" t="s">
        <v>66</v>
      </c>
      <c r="H534" s="143">
        <v>580000</v>
      </c>
      <c r="I534" s="50" t="s">
        <v>1957</v>
      </c>
      <c r="J534" s="50"/>
      <c r="K534" s="107"/>
      <c r="L534" s="50"/>
      <c r="M534" s="142"/>
      <c r="N534" s="50"/>
      <c r="O534" s="50"/>
      <c r="P534" s="143"/>
      <c r="Q534" s="50"/>
      <c r="R534" s="142"/>
      <c r="S534" s="142"/>
      <c r="T534" s="143"/>
      <c r="U534" s="50"/>
      <c r="V534" s="50"/>
      <c r="W534" s="50">
        <v>532</v>
      </c>
    </row>
    <row r="535" spans="1:23" hidden="1" x14ac:dyDescent="0.3">
      <c r="A535" s="50" t="s">
        <v>1958</v>
      </c>
      <c r="B535" t="s">
        <v>115</v>
      </c>
      <c r="C535" s="50" t="s">
        <v>1175</v>
      </c>
      <c r="D535" s="50" t="s">
        <v>70</v>
      </c>
      <c r="E535" s="50" t="s">
        <v>389</v>
      </c>
      <c r="F535" s="50" t="s">
        <v>118</v>
      </c>
      <c r="G535" t="s">
        <v>119</v>
      </c>
      <c r="H535" s="143">
        <v>580000</v>
      </c>
      <c r="I535" s="50" t="s">
        <v>1959</v>
      </c>
      <c r="J535" s="50"/>
      <c r="K535" s="107"/>
      <c r="L535" s="50"/>
      <c r="M535" s="142"/>
      <c r="N535" s="50"/>
      <c r="O535" s="50"/>
      <c r="P535" s="143"/>
      <c r="Q535" s="50"/>
      <c r="R535" s="142"/>
      <c r="S535" s="142"/>
      <c r="T535" s="143"/>
      <c r="U535" s="50"/>
      <c r="V535" s="50"/>
      <c r="W535" s="50">
        <v>533</v>
      </c>
    </row>
    <row r="536" spans="1:23" hidden="1" x14ac:dyDescent="0.3">
      <c r="A536" s="50" t="s">
        <v>1960</v>
      </c>
      <c r="B536" t="s">
        <v>115</v>
      </c>
      <c r="C536" s="50" t="s">
        <v>1175</v>
      </c>
      <c r="D536" s="50" t="s">
        <v>70</v>
      </c>
      <c r="E536" s="50" t="s">
        <v>143</v>
      </c>
      <c r="F536" s="50" t="s">
        <v>118</v>
      </c>
      <c r="G536" t="s">
        <v>119</v>
      </c>
      <c r="H536" s="143">
        <v>553000</v>
      </c>
      <c r="I536" s="50" t="s">
        <v>1961</v>
      </c>
      <c r="J536" s="50"/>
      <c r="K536" s="107"/>
      <c r="L536" s="50"/>
      <c r="M536" s="142"/>
      <c r="N536" s="50"/>
      <c r="O536" s="50"/>
      <c r="P536" s="143"/>
      <c r="Q536" s="50"/>
      <c r="R536" s="142"/>
      <c r="S536" s="142"/>
      <c r="T536" s="143"/>
      <c r="U536" s="50"/>
      <c r="V536" s="50"/>
      <c r="W536" s="50">
        <v>534</v>
      </c>
    </row>
    <row r="537" spans="1:23" hidden="1" x14ac:dyDescent="0.3">
      <c r="A537" s="50" t="s">
        <v>1962</v>
      </c>
      <c r="B537" t="s">
        <v>115</v>
      </c>
      <c r="C537" s="50" t="s">
        <v>1175</v>
      </c>
      <c r="D537" s="50" t="s">
        <v>136</v>
      </c>
      <c r="E537" s="50" t="s">
        <v>1963</v>
      </c>
      <c r="F537" s="50" t="s">
        <v>118</v>
      </c>
      <c r="G537" t="s">
        <v>119</v>
      </c>
      <c r="H537" s="143">
        <v>250000</v>
      </c>
      <c r="I537" s="50" t="s">
        <v>1964</v>
      </c>
      <c r="J537" s="50"/>
      <c r="K537" s="107"/>
      <c r="L537" s="50"/>
      <c r="M537" s="142"/>
      <c r="N537" s="50"/>
      <c r="O537" s="50"/>
      <c r="P537" s="143"/>
      <c r="Q537" s="50"/>
      <c r="R537" s="142"/>
      <c r="S537" s="142"/>
      <c r="T537" s="143"/>
      <c r="U537" s="50"/>
      <c r="V537" s="50"/>
      <c r="W537" s="50">
        <v>535</v>
      </c>
    </row>
    <row r="538" spans="1:23" hidden="1" x14ac:dyDescent="0.3">
      <c r="A538" s="50" t="s">
        <v>1965</v>
      </c>
      <c r="B538" t="s">
        <v>115</v>
      </c>
      <c r="C538" s="50" t="s">
        <v>1175</v>
      </c>
      <c r="D538" s="50" t="s">
        <v>136</v>
      </c>
      <c r="E538" s="50" t="s">
        <v>1711</v>
      </c>
      <c r="F538" s="50" t="s">
        <v>118</v>
      </c>
      <c r="G538" t="s">
        <v>119</v>
      </c>
      <c r="H538" s="143">
        <v>150000</v>
      </c>
      <c r="I538" s="50" t="s">
        <v>1966</v>
      </c>
      <c r="J538" s="50"/>
      <c r="K538" s="107"/>
      <c r="L538" s="50"/>
      <c r="M538" s="142"/>
      <c r="N538" s="50"/>
      <c r="O538" s="50"/>
      <c r="P538" s="143"/>
      <c r="Q538" s="50"/>
      <c r="R538" s="142"/>
      <c r="S538" s="142"/>
      <c r="T538" s="143"/>
      <c r="U538" s="50"/>
      <c r="V538" s="50"/>
      <c r="W538" s="50">
        <v>536</v>
      </c>
    </row>
    <row r="539" spans="1:23" hidden="1" x14ac:dyDescent="0.3">
      <c r="A539" s="50" t="s">
        <v>1967</v>
      </c>
      <c r="B539" t="s">
        <v>115</v>
      </c>
      <c r="C539" s="50" t="s">
        <v>1175</v>
      </c>
      <c r="D539" s="50" t="s">
        <v>136</v>
      </c>
      <c r="E539" s="50" t="s">
        <v>1968</v>
      </c>
      <c r="F539" s="50" t="s">
        <v>118</v>
      </c>
      <c r="G539" t="s">
        <v>119</v>
      </c>
      <c r="H539" s="143">
        <v>266000</v>
      </c>
      <c r="I539" s="50" t="s">
        <v>1969</v>
      </c>
      <c r="J539" s="50"/>
      <c r="K539" s="107"/>
      <c r="L539" s="50"/>
      <c r="M539" s="142"/>
      <c r="N539" s="50"/>
      <c r="O539" s="50"/>
      <c r="P539" s="143"/>
      <c r="Q539" s="50"/>
      <c r="R539" s="142"/>
      <c r="S539" s="142"/>
      <c r="T539" s="143"/>
      <c r="U539" s="50"/>
      <c r="V539" s="50"/>
      <c r="W539" s="50">
        <v>537</v>
      </c>
    </row>
    <row r="540" spans="1:23" hidden="1" x14ac:dyDescent="0.3">
      <c r="A540" s="50" t="s">
        <v>1970</v>
      </c>
      <c r="B540" t="s">
        <v>115</v>
      </c>
      <c r="C540" s="50" t="s">
        <v>1175</v>
      </c>
      <c r="D540" s="50" t="s">
        <v>136</v>
      </c>
      <c r="E540" s="50" t="s">
        <v>611</v>
      </c>
      <c r="F540" s="50" t="s">
        <v>170</v>
      </c>
      <c r="G540" t="s">
        <v>119</v>
      </c>
      <c r="H540" s="143">
        <v>1550000</v>
      </c>
      <c r="I540" s="50" t="s">
        <v>1971</v>
      </c>
      <c r="J540" s="50"/>
      <c r="K540" s="107"/>
      <c r="L540" s="50"/>
      <c r="M540" s="142"/>
      <c r="N540" s="50"/>
      <c r="O540" s="50"/>
      <c r="P540" s="143"/>
      <c r="Q540" s="50"/>
      <c r="R540" s="142"/>
      <c r="S540" s="142"/>
      <c r="T540" s="143"/>
      <c r="U540" s="50"/>
      <c r="V540" s="50"/>
      <c r="W540" s="50">
        <v>538</v>
      </c>
    </row>
    <row r="541" spans="1:23" hidden="1" x14ac:dyDescent="0.3">
      <c r="A541" s="50" t="s">
        <v>1972</v>
      </c>
      <c r="B541" t="s">
        <v>115</v>
      </c>
      <c r="C541" s="50" t="s">
        <v>1175</v>
      </c>
      <c r="D541" s="50" t="s">
        <v>136</v>
      </c>
      <c r="E541" s="50" t="s">
        <v>1937</v>
      </c>
      <c r="F541" s="50" t="s">
        <v>118</v>
      </c>
      <c r="G541" t="s">
        <v>119</v>
      </c>
      <c r="H541" s="143">
        <v>580000</v>
      </c>
      <c r="I541" s="50" t="s">
        <v>1973</v>
      </c>
      <c r="J541" s="50"/>
      <c r="K541" s="107"/>
      <c r="L541" s="50"/>
      <c r="M541" s="142"/>
      <c r="N541" s="50"/>
      <c r="O541" s="50"/>
      <c r="P541" s="143"/>
      <c r="Q541" s="50"/>
      <c r="R541" s="142"/>
      <c r="S541" s="142"/>
      <c r="T541" s="143"/>
      <c r="U541" s="50"/>
      <c r="V541" s="50"/>
      <c r="W541" s="50">
        <v>539</v>
      </c>
    </row>
    <row r="542" spans="1:23" hidden="1" x14ac:dyDescent="0.3">
      <c r="A542" s="50" t="s">
        <v>1974</v>
      </c>
      <c r="B542" t="s">
        <v>115</v>
      </c>
      <c r="C542" s="50" t="s">
        <v>1175</v>
      </c>
      <c r="D542" s="50" t="s">
        <v>136</v>
      </c>
      <c r="E542" s="50" t="s">
        <v>1975</v>
      </c>
      <c r="F542" s="50" t="s">
        <v>170</v>
      </c>
      <c r="G542" t="s">
        <v>119</v>
      </c>
      <c r="H542" s="143">
        <v>584000</v>
      </c>
      <c r="I542" s="50" t="s">
        <v>1976</v>
      </c>
      <c r="J542" s="50"/>
      <c r="K542" s="107"/>
      <c r="L542" s="50"/>
      <c r="M542" s="142"/>
      <c r="N542" s="50"/>
      <c r="O542" s="50"/>
      <c r="P542" s="143"/>
      <c r="Q542" s="50"/>
      <c r="R542" s="142"/>
      <c r="S542" s="142"/>
      <c r="T542" s="143"/>
      <c r="U542" s="50"/>
      <c r="V542" s="50"/>
      <c r="W542" s="50">
        <v>540</v>
      </c>
    </row>
    <row r="543" spans="1:23" hidden="1" x14ac:dyDescent="0.3">
      <c r="A543" s="50" t="s">
        <v>1977</v>
      </c>
      <c r="B543" t="s">
        <v>115</v>
      </c>
      <c r="C543" s="50" t="s">
        <v>1175</v>
      </c>
      <c r="D543" s="50" t="s">
        <v>136</v>
      </c>
      <c r="E543" s="50" t="s">
        <v>1975</v>
      </c>
      <c r="F543" s="50" t="s">
        <v>118</v>
      </c>
      <c r="G543" t="s">
        <v>119</v>
      </c>
      <c r="H543" s="143">
        <v>580000</v>
      </c>
      <c r="I543" s="50" t="s">
        <v>1978</v>
      </c>
      <c r="J543" s="50"/>
      <c r="K543" s="107"/>
      <c r="L543" s="50"/>
      <c r="M543" s="142"/>
      <c r="N543" s="50"/>
      <c r="O543" s="50"/>
      <c r="P543" s="143"/>
      <c r="Q543" s="50"/>
      <c r="R543" s="142"/>
      <c r="S543" s="142"/>
      <c r="T543" s="143"/>
      <c r="U543" s="50"/>
      <c r="V543" s="50"/>
      <c r="W543" s="50">
        <v>541</v>
      </c>
    </row>
    <row r="544" spans="1:23" hidden="1" x14ac:dyDescent="0.3">
      <c r="A544" s="50" t="s">
        <v>1979</v>
      </c>
      <c r="B544" t="s">
        <v>115</v>
      </c>
      <c r="C544" s="50" t="s">
        <v>1175</v>
      </c>
      <c r="D544" s="50" t="s">
        <v>136</v>
      </c>
      <c r="E544" s="50" t="s">
        <v>1980</v>
      </c>
      <c r="F544" s="50" t="s">
        <v>118</v>
      </c>
      <c r="G544" t="s">
        <v>119</v>
      </c>
      <c r="H544" s="143">
        <v>550000</v>
      </c>
      <c r="I544" s="50" t="s">
        <v>1981</v>
      </c>
      <c r="J544" s="50"/>
      <c r="K544" s="107"/>
      <c r="L544" s="50"/>
      <c r="M544" s="142"/>
      <c r="N544" s="50"/>
      <c r="O544" s="50"/>
      <c r="P544" s="143"/>
      <c r="Q544" s="50"/>
      <c r="R544" s="142"/>
      <c r="S544" s="142"/>
      <c r="T544" s="143"/>
      <c r="U544" s="50"/>
      <c r="V544" s="50"/>
      <c r="W544" s="50">
        <v>542</v>
      </c>
    </row>
    <row r="545" spans="1:23" hidden="1" x14ac:dyDescent="0.3">
      <c r="A545" s="50" t="s">
        <v>1982</v>
      </c>
      <c r="B545" t="s">
        <v>66</v>
      </c>
      <c r="C545" s="50" t="s">
        <v>262</v>
      </c>
      <c r="D545" s="50" t="s">
        <v>70</v>
      </c>
      <c r="E545" s="50" t="s">
        <v>536</v>
      </c>
      <c r="F545" s="50" t="s">
        <v>118</v>
      </c>
      <c r="G545" t="s">
        <v>66</v>
      </c>
      <c r="H545" s="143">
        <v>520000</v>
      </c>
      <c r="I545" s="50" t="s">
        <v>1858</v>
      </c>
      <c r="J545" s="50"/>
      <c r="K545" s="107"/>
      <c r="L545" s="50"/>
      <c r="M545" s="142"/>
      <c r="N545" s="50"/>
      <c r="O545" s="50"/>
      <c r="P545" s="143"/>
      <c r="Q545" s="50"/>
      <c r="R545" s="142"/>
      <c r="S545" s="142"/>
      <c r="T545" s="143"/>
      <c r="U545" s="50"/>
      <c r="V545" s="50"/>
      <c r="W545" s="50">
        <v>543</v>
      </c>
    </row>
    <row r="546" spans="1:23" hidden="1" x14ac:dyDescent="0.3">
      <c r="A546" s="50" t="s">
        <v>1984</v>
      </c>
      <c r="B546" t="s">
        <v>115</v>
      </c>
      <c r="C546" s="50" t="s">
        <v>134</v>
      </c>
      <c r="D546" s="50" t="s">
        <v>97</v>
      </c>
      <c r="E546" s="50" t="s">
        <v>747</v>
      </c>
      <c r="F546" s="50" t="s">
        <v>170</v>
      </c>
      <c r="G546" t="s">
        <v>119</v>
      </c>
      <c r="H546" s="143">
        <v>710128</v>
      </c>
      <c r="I546" s="50" t="s">
        <v>1985</v>
      </c>
      <c r="J546" s="50"/>
      <c r="K546" s="107"/>
      <c r="L546" s="50"/>
      <c r="M546" s="142"/>
      <c r="N546" s="50"/>
      <c r="O546" s="50"/>
      <c r="P546" s="143"/>
      <c r="Q546" s="50"/>
      <c r="R546" s="142"/>
      <c r="S546" s="142"/>
      <c r="T546" s="143"/>
      <c r="U546" s="50"/>
      <c r="V546" s="50"/>
      <c r="W546" s="50">
        <v>544</v>
      </c>
    </row>
    <row r="547" spans="1:23" hidden="1" x14ac:dyDescent="0.3">
      <c r="A547" s="50" t="s">
        <v>1986</v>
      </c>
      <c r="B547" t="s">
        <v>115</v>
      </c>
      <c r="C547" s="50" t="s">
        <v>134</v>
      </c>
      <c r="D547" s="50" t="s">
        <v>97</v>
      </c>
      <c r="E547" s="50" t="s">
        <v>747</v>
      </c>
      <c r="F547" s="50" t="s">
        <v>170</v>
      </c>
      <c r="G547" t="s">
        <v>119</v>
      </c>
      <c r="H547" s="143">
        <v>710128</v>
      </c>
      <c r="I547" s="50" t="s">
        <v>1987</v>
      </c>
      <c r="J547" s="50"/>
      <c r="K547" s="107"/>
      <c r="L547" s="50"/>
      <c r="M547" s="142"/>
      <c r="N547" s="50"/>
      <c r="O547" s="50"/>
      <c r="P547" s="143"/>
      <c r="Q547" s="50"/>
      <c r="R547" s="142"/>
      <c r="S547" s="142"/>
      <c r="T547" s="143"/>
      <c r="U547" s="50"/>
      <c r="V547" s="50"/>
      <c r="W547" s="50">
        <v>545</v>
      </c>
    </row>
    <row r="548" spans="1:23" hidden="1" x14ac:dyDescent="0.3">
      <c r="A548" s="50" t="s">
        <v>1988</v>
      </c>
      <c r="B548" t="s">
        <v>115</v>
      </c>
      <c r="C548" s="50" t="s">
        <v>134</v>
      </c>
      <c r="D548" s="50" t="s">
        <v>70</v>
      </c>
      <c r="E548" s="50" t="s">
        <v>143</v>
      </c>
      <c r="F548" s="50" t="s">
        <v>118</v>
      </c>
      <c r="G548" t="s">
        <v>119</v>
      </c>
      <c r="H548" s="143">
        <v>580000</v>
      </c>
      <c r="I548" s="50" t="s">
        <v>1989</v>
      </c>
      <c r="J548" s="50"/>
      <c r="K548" s="107"/>
      <c r="L548" s="50"/>
      <c r="M548" s="142"/>
      <c r="N548" s="50"/>
      <c r="O548" s="50"/>
      <c r="P548" s="143"/>
      <c r="Q548" s="50"/>
      <c r="R548" s="142"/>
      <c r="S548" s="142"/>
      <c r="T548" s="143"/>
      <c r="U548" s="50"/>
      <c r="V548" s="50"/>
      <c r="W548" s="50">
        <v>546</v>
      </c>
    </row>
    <row r="549" spans="1:23" hidden="1" x14ac:dyDescent="0.3">
      <c r="A549" s="50" t="s">
        <v>1990</v>
      </c>
      <c r="B549" t="s">
        <v>115</v>
      </c>
      <c r="C549" s="50" t="s">
        <v>332</v>
      </c>
      <c r="D549" s="50" t="s">
        <v>136</v>
      </c>
      <c r="E549" s="50" t="s">
        <v>1886</v>
      </c>
      <c r="F549" s="50" t="s">
        <v>73</v>
      </c>
      <c r="G549" t="s">
        <v>119</v>
      </c>
      <c r="H549" s="143">
        <v>482921.82</v>
      </c>
      <c r="I549" s="50" t="s">
        <v>1991</v>
      </c>
      <c r="J549" s="50"/>
      <c r="K549" s="107"/>
      <c r="L549" s="50"/>
      <c r="M549" s="142"/>
      <c r="N549" s="50"/>
      <c r="O549" s="50"/>
      <c r="P549" s="143"/>
      <c r="Q549" s="50"/>
      <c r="R549" s="142"/>
      <c r="S549" s="142"/>
      <c r="T549" s="143"/>
      <c r="U549" s="50"/>
      <c r="V549" s="50"/>
      <c r="W549" s="50">
        <v>547</v>
      </c>
    </row>
    <row r="550" spans="1:23" hidden="1" x14ac:dyDescent="0.3">
      <c r="A550" s="50" t="s">
        <v>1992</v>
      </c>
      <c r="B550" t="s">
        <v>115</v>
      </c>
      <c r="C550" s="50" t="s">
        <v>332</v>
      </c>
      <c r="D550" s="50" t="s">
        <v>70</v>
      </c>
      <c r="E550" s="50" t="s">
        <v>1103</v>
      </c>
      <c r="F550" s="50" t="s">
        <v>118</v>
      </c>
      <c r="G550" t="s">
        <v>119</v>
      </c>
      <c r="H550" s="143">
        <v>580000</v>
      </c>
      <c r="I550" s="50" t="s">
        <v>1993</v>
      </c>
      <c r="J550" s="50"/>
      <c r="K550" s="107"/>
      <c r="L550" s="50"/>
      <c r="M550" s="142"/>
      <c r="N550" s="50"/>
      <c r="O550" s="50"/>
      <c r="P550" s="143"/>
      <c r="Q550" s="50"/>
      <c r="R550" s="142"/>
      <c r="S550" s="142"/>
      <c r="T550" s="143"/>
      <c r="U550" s="50"/>
      <c r="V550" s="50"/>
      <c r="W550" s="50">
        <v>548</v>
      </c>
    </row>
    <row r="551" spans="1:23" hidden="1" x14ac:dyDescent="0.3">
      <c r="A551" s="50" t="s">
        <v>1994</v>
      </c>
      <c r="B551" t="s">
        <v>1995</v>
      </c>
      <c r="C551" s="50" t="s">
        <v>262</v>
      </c>
      <c r="D551" s="50" t="s">
        <v>70</v>
      </c>
      <c r="E551" s="50" t="s">
        <v>603</v>
      </c>
      <c r="F551" s="50" t="s">
        <v>118</v>
      </c>
      <c r="G551" t="s">
        <v>119</v>
      </c>
      <c r="H551" s="143">
        <v>430000</v>
      </c>
      <c r="I551" s="50" t="s">
        <v>1996</v>
      </c>
      <c r="J551" s="50"/>
      <c r="K551" s="107"/>
      <c r="L551" s="50"/>
      <c r="M551" s="142"/>
      <c r="N551" s="50"/>
      <c r="O551" s="50"/>
      <c r="P551" s="143"/>
      <c r="Q551" s="50"/>
      <c r="R551" s="142"/>
      <c r="S551" s="142"/>
      <c r="T551" s="143"/>
      <c r="U551" s="50"/>
      <c r="V551" s="50"/>
      <c r="W551" s="50">
        <v>549</v>
      </c>
    </row>
    <row r="552" spans="1:23" hidden="1" x14ac:dyDescent="0.3">
      <c r="A552" s="50" t="s">
        <v>1997</v>
      </c>
      <c r="B552" t="s">
        <v>1995</v>
      </c>
      <c r="C552" s="50" t="s">
        <v>277</v>
      </c>
      <c r="D552" s="50" t="s">
        <v>70</v>
      </c>
      <c r="E552" s="50" t="s">
        <v>235</v>
      </c>
      <c r="F552" s="50" t="s">
        <v>118</v>
      </c>
      <c r="G552" t="s">
        <v>119</v>
      </c>
      <c r="H552" s="143">
        <v>50000</v>
      </c>
      <c r="I552" s="50" t="s">
        <v>1998</v>
      </c>
      <c r="J552" s="50"/>
      <c r="K552" s="107"/>
      <c r="L552" s="50"/>
      <c r="M552" s="142"/>
      <c r="N552" s="50"/>
      <c r="O552" s="50"/>
      <c r="P552" s="143"/>
      <c r="Q552" s="50"/>
      <c r="R552" s="142"/>
      <c r="S552" s="142"/>
      <c r="T552" s="143"/>
      <c r="U552" s="50"/>
      <c r="V552" s="50"/>
      <c r="W552" s="50">
        <v>550</v>
      </c>
    </row>
    <row r="553" spans="1:23" hidden="1" x14ac:dyDescent="0.3">
      <c r="A553" s="50" t="s">
        <v>1999</v>
      </c>
      <c r="B553" t="s">
        <v>1995</v>
      </c>
      <c r="C553" s="50" t="s">
        <v>798</v>
      </c>
      <c r="D553" s="50" t="s">
        <v>70</v>
      </c>
      <c r="E553" s="50" t="s">
        <v>864</v>
      </c>
      <c r="F553" s="50" t="s">
        <v>73</v>
      </c>
      <c r="G553" t="s">
        <v>119</v>
      </c>
      <c r="H553" s="143">
        <v>3000000</v>
      </c>
      <c r="I553" s="50" t="s">
        <v>2000</v>
      </c>
      <c r="J553" s="50"/>
      <c r="K553" s="107"/>
      <c r="L553" s="50"/>
      <c r="M553" s="142"/>
      <c r="N553" s="50"/>
      <c r="O553" s="50"/>
      <c r="P553" s="143"/>
      <c r="Q553" s="50"/>
      <c r="R553" s="142"/>
      <c r="S553" s="142"/>
      <c r="T553" s="143"/>
      <c r="U553" s="50"/>
      <c r="V553" s="50"/>
      <c r="W553" s="50">
        <v>551</v>
      </c>
    </row>
    <row r="554" spans="1:23" hidden="1" x14ac:dyDescent="0.3">
      <c r="A554" s="50" t="s">
        <v>2001</v>
      </c>
      <c r="B554" t="s">
        <v>1995</v>
      </c>
      <c r="C554" s="50" t="s">
        <v>798</v>
      </c>
      <c r="D554" s="50" t="s">
        <v>70</v>
      </c>
      <c r="E554" s="50" t="s">
        <v>1524</v>
      </c>
      <c r="F554" s="50" t="s">
        <v>73</v>
      </c>
      <c r="G554" t="s">
        <v>119</v>
      </c>
      <c r="H554" s="143">
        <v>19000000</v>
      </c>
      <c r="I554" s="50" t="s">
        <v>2002</v>
      </c>
      <c r="J554" s="50"/>
      <c r="K554" s="107"/>
      <c r="L554" s="50"/>
      <c r="M554" s="142"/>
      <c r="N554" s="50"/>
      <c r="O554" s="50"/>
      <c r="P554" s="143"/>
      <c r="Q554" s="50"/>
      <c r="R554" s="142"/>
      <c r="S554" s="142"/>
      <c r="T554" s="143"/>
      <c r="U554" s="50"/>
      <c r="V554" s="50"/>
      <c r="W554" s="50">
        <v>552</v>
      </c>
    </row>
    <row r="555" spans="1:23" hidden="1" x14ac:dyDescent="0.3">
      <c r="A555" s="50" t="s">
        <v>2003</v>
      </c>
      <c r="B555" t="s">
        <v>1995</v>
      </c>
      <c r="C555" s="50" t="s">
        <v>798</v>
      </c>
      <c r="D555" s="50" t="s">
        <v>70</v>
      </c>
      <c r="E555" s="50" t="s">
        <v>864</v>
      </c>
      <c r="F555" s="50" t="s">
        <v>170</v>
      </c>
      <c r="G555" t="s">
        <v>119</v>
      </c>
      <c r="H555" s="143">
        <v>1200000</v>
      </c>
      <c r="I555" s="50" t="s">
        <v>2000</v>
      </c>
      <c r="J555" s="50"/>
      <c r="K555" s="107"/>
      <c r="L555" s="50"/>
      <c r="M555" s="142"/>
      <c r="N555" s="50"/>
      <c r="O555" s="50"/>
      <c r="P555" s="143"/>
      <c r="Q555" s="50"/>
      <c r="R555" s="142"/>
      <c r="S555" s="142"/>
      <c r="T555" s="143"/>
      <c r="U555" s="50"/>
      <c r="V555" s="50"/>
      <c r="W555" s="50">
        <v>553</v>
      </c>
    </row>
    <row r="556" spans="1:23" hidden="1" x14ac:dyDescent="0.3">
      <c r="A556" s="50" t="s">
        <v>2004</v>
      </c>
      <c r="B556" t="s">
        <v>1995</v>
      </c>
      <c r="C556" s="50" t="s">
        <v>798</v>
      </c>
      <c r="D556" s="50" t="s">
        <v>70</v>
      </c>
      <c r="E556" s="50" t="s">
        <v>864</v>
      </c>
      <c r="F556" s="50" t="s">
        <v>73</v>
      </c>
      <c r="G556" t="s">
        <v>119</v>
      </c>
      <c r="H556" s="143">
        <v>5200000</v>
      </c>
      <c r="I556" s="50" t="s">
        <v>2000</v>
      </c>
      <c r="J556" s="50"/>
      <c r="K556" s="107"/>
      <c r="L556" s="50"/>
      <c r="M556" s="142"/>
      <c r="N556" s="50"/>
      <c r="O556" s="50"/>
      <c r="P556" s="143"/>
      <c r="Q556" s="50"/>
      <c r="R556" s="142"/>
      <c r="S556" s="142"/>
      <c r="T556" s="143"/>
      <c r="U556" s="50"/>
      <c r="V556" s="50"/>
      <c r="W556" s="50">
        <v>554</v>
      </c>
    </row>
    <row r="557" spans="1:23" hidden="1" x14ac:dyDescent="0.3">
      <c r="A557" s="50" t="s">
        <v>2005</v>
      </c>
      <c r="B557" t="s">
        <v>1995</v>
      </c>
      <c r="C557" s="50" t="s">
        <v>798</v>
      </c>
      <c r="D557" s="50" t="s">
        <v>70</v>
      </c>
      <c r="E557" s="50" t="s">
        <v>864</v>
      </c>
      <c r="F557" s="50" t="s">
        <v>73</v>
      </c>
      <c r="G557" t="s">
        <v>119</v>
      </c>
      <c r="H557" s="143">
        <v>17000000</v>
      </c>
      <c r="I557" s="50" t="s">
        <v>2000</v>
      </c>
      <c r="J557" s="50"/>
      <c r="K557" s="107"/>
      <c r="L557" s="50"/>
      <c r="M557" s="142"/>
      <c r="N557" s="50"/>
      <c r="O557" s="50"/>
      <c r="P557" s="143"/>
      <c r="Q557" s="50"/>
      <c r="R557" s="142"/>
      <c r="S557" s="142"/>
      <c r="T557" s="143"/>
      <c r="U557" s="50"/>
      <c r="V557" s="50"/>
      <c r="W557" s="50">
        <v>555</v>
      </c>
    </row>
    <row r="558" spans="1:23" hidden="1" x14ac:dyDescent="0.3">
      <c r="A558" s="50" t="s">
        <v>2006</v>
      </c>
      <c r="B558" t="s">
        <v>1995</v>
      </c>
      <c r="C558" s="50" t="s">
        <v>798</v>
      </c>
      <c r="D558" s="50" t="s">
        <v>70</v>
      </c>
      <c r="E558" s="50" t="s">
        <v>864</v>
      </c>
      <c r="F558" s="50" t="s">
        <v>73</v>
      </c>
      <c r="G558" t="s">
        <v>119</v>
      </c>
      <c r="H558" s="143">
        <v>4700000</v>
      </c>
      <c r="I558" s="50" t="s">
        <v>2000</v>
      </c>
      <c r="J558" s="50"/>
      <c r="K558" s="107"/>
      <c r="L558" s="50"/>
      <c r="M558" s="142"/>
      <c r="N558" s="50"/>
      <c r="O558" s="50"/>
      <c r="P558" s="143"/>
      <c r="Q558" s="50"/>
      <c r="R558" s="142"/>
      <c r="S558" s="142"/>
      <c r="T558" s="143"/>
      <c r="U558" s="50"/>
      <c r="V558" s="50"/>
      <c r="W558" s="50">
        <v>556</v>
      </c>
    </row>
    <row r="559" spans="1:23" hidden="1" x14ac:dyDescent="0.3">
      <c r="A559" s="50" t="s">
        <v>2007</v>
      </c>
      <c r="B559" t="s">
        <v>1995</v>
      </c>
      <c r="C559" s="50" t="s">
        <v>798</v>
      </c>
      <c r="D559" s="50" t="s">
        <v>70</v>
      </c>
      <c r="E559" s="50" t="s">
        <v>864</v>
      </c>
      <c r="F559" s="50" t="s">
        <v>170</v>
      </c>
      <c r="G559" t="s">
        <v>119</v>
      </c>
      <c r="H559" s="143">
        <v>780000</v>
      </c>
      <c r="I559" s="50" t="s">
        <v>2000</v>
      </c>
      <c r="J559" s="50"/>
      <c r="K559" s="107"/>
      <c r="L559" s="50"/>
      <c r="M559" s="142"/>
      <c r="N559" s="50"/>
      <c r="O559" s="50"/>
      <c r="P559" s="143"/>
      <c r="Q559" s="50"/>
      <c r="R559" s="142"/>
      <c r="S559" s="142"/>
      <c r="T559" s="143"/>
      <c r="U559" s="50"/>
      <c r="V559" s="50"/>
      <c r="W559" s="50">
        <v>557</v>
      </c>
    </row>
    <row r="560" spans="1:23" hidden="1" x14ac:dyDescent="0.3">
      <c r="A560" s="50" t="s">
        <v>2008</v>
      </c>
      <c r="B560" t="s">
        <v>1995</v>
      </c>
      <c r="C560" s="50" t="s">
        <v>798</v>
      </c>
      <c r="D560" s="50" t="s">
        <v>70</v>
      </c>
      <c r="E560" s="50" t="s">
        <v>864</v>
      </c>
      <c r="F560" s="50" t="s">
        <v>170</v>
      </c>
      <c r="G560" t="s">
        <v>119</v>
      </c>
      <c r="H560" s="143">
        <v>1100000</v>
      </c>
      <c r="I560" s="50" t="s">
        <v>2000</v>
      </c>
      <c r="J560" s="50"/>
      <c r="K560" s="107"/>
      <c r="L560" s="50"/>
      <c r="M560" s="142"/>
      <c r="N560" s="50"/>
      <c r="O560" s="50"/>
      <c r="P560" s="143"/>
      <c r="Q560" s="50"/>
      <c r="R560" s="142"/>
      <c r="S560" s="142"/>
      <c r="T560" s="143"/>
      <c r="U560" s="50"/>
      <c r="V560" s="50"/>
      <c r="W560" s="50">
        <v>558</v>
      </c>
    </row>
    <row r="561" spans="1:23" hidden="1" x14ac:dyDescent="0.3">
      <c r="A561" s="50" t="s">
        <v>2009</v>
      </c>
      <c r="B561" t="s">
        <v>1995</v>
      </c>
      <c r="C561" s="50" t="s">
        <v>587</v>
      </c>
      <c r="D561" s="50" t="s">
        <v>174</v>
      </c>
      <c r="E561" s="50" t="s">
        <v>834</v>
      </c>
      <c r="F561" s="50" t="s">
        <v>170</v>
      </c>
      <c r="G561" t="s">
        <v>119</v>
      </c>
      <c r="H561" s="143">
        <v>585000</v>
      </c>
      <c r="I561" s="50" t="s">
        <v>2010</v>
      </c>
      <c r="J561" s="50"/>
      <c r="K561" s="107"/>
      <c r="L561" s="50"/>
      <c r="M561" s="142"/>
      <c r="N561" s="50"/>
      <c r="O561" s="50"/>
      <c r="P561" s="143"/>
      <c r="Q561" s="50"/>
      <c r="R561" s="142"/>
      <c r="S561" s="142"/>
      <c r="T561" s="143"/>
      <c r="U561" s="50"/>
      <c r="V561" s="50"/>
      <c r="W561" s="50">
        <v>560</v>
      </c>
    </row>
    <row r="562" spans="1:23" hidden="1" x14ac:dyDescent="0.3">
      <c r="A562" s="50" t="s">
        <v>2011</v>
      </c>
      <c r="B562" t="s">
        <v>1995</v>
      </c>
      <c r="C562" s="50" t="s">
        <v>798</v>
      </c>
      <c r="D562" s="50" t="s">
        <v>70</v>
      </c>
      <c r="E562" s="50" t="s">
        <v>1524</v>
      </c>
      <c r="F562" s="50" t="s">
        <v>73</v>
      </c>
      <c r="G562" t="s">
        <v>119</v>
      </c>
      <c r="H562" s="143">
        <v>75000000</v>
      </c>
      <c r="I562" s="50" t="s">
        <v>2002</v>
      </c>
      <c r="J562" s="50"/>
      <c r="K562" s="107"/>
      <c r="L562" s="50"/>
      <c r="M562" s="142"/>
      <c r="N562" s="50"/>
      <c r="O562" s="50"/>
      <c r="P562" s="143"/>
      <c r="Q562" s="50"/>
      <c r="R562" s="142"/>
      <c r="S562" s="142"/>
      <c r="T562" s="143"/>
      <c r="U562" s="50"/>
      <c r="V562" s="50"/>
      <c r="W562" s="50"/>
    </row>
    <row r="563" spans="1:23" hidden="1" x14ac:dyDescent="0.3">
      <c r="A563" s="50" t="s">
        <v>2012</v>
      </c>
      <c r="B563" t="s">
        <v>1995</v>
      </c>
      <c r="C563" s="50" t="s">
        <v>746</v>
      </c>
      <c r="D563" s="50" t="s">
        <v>70</v>
      </c>
      <c r="E563" s="50" t="s">
        <v>603</v>
      </c>
      <c r="F563" s="50" t="s">
        <v>118</v>
      </c>
      <c r="G563" t="s">
        <v>119</v>
      </c>
      <c r="H563" s="143">
        <v>375000</v>
      </c>
      <c r="I563" s="50" t="s">
        <v>2013</v>
      </c>
      <c r="J563" s="50"/>
      <c r="K563" s="107"/>
      <c r="L563" s="50"/>
      <c r="M563" s="142"/>
      <c r="N563" s="50"/>
      <c r="O563" s="50"/>
      <c r="P563" s="143"/>
      <c r="Q563" s="50"/>
      <c r="R563" s="142"/>
      <c r="S563" s="142"/>
      <c r="T563" s="143"/>
      <c r="U563" s="50"/>
      <c r="V563" s="50"/>
      <c r="W563" s="50"/>
    </row>
    <row r="564" spans="1:23" hidden="1" x14ac:dyDescent="0.3">
      <c r="A564" s="50" t="s">
        <v>2014</v>
      </c>
      <c r="B564" t="s">
        <v>1995</v>
      </c>
      <c r="C564" s="50" t="s">
        <v>317</v>
      </c>
      <c r="D564" s="50" t="s">
        <v>97</v>
      </c>
      <c r="E564" s="50" t="s">
        <v>2015</v>
      </c>
      <c r="F564" s="50" t="s">
        <v>118</v>
      </c>
      <c r="G564" t="s">
        <v>119</v>
      </c>
      <c r="H564" s="143">
        <v>580000</v>
      </c>
      <c r="I564" s="50" t="s">
        <v>2016</v>
      </c>
      <c r="J564" s="50"/>
      <c r="K564" s="107"/>
      <c r="L564" s="50"/>
      <c r="M564" s="142"/>
      <c r="N564" s="50"/>
      <c r="O564" s="50"/>
      <c r="P564" s="143"/>
      <c r="Q564" s="50"/>
      <c r="R564" s="142"/>
      <c r="S564" s="142"/>
      <c r="T564" s="143"/>
      <c r="U564" s="50"/>
      <c r="V564" s="50"/>
      <c r="W564" s="50"/>
    </row>
    <row r="565" spans="1:23" hidden="1" x14ac:dyDescent="0.3">
      <c r="A565" s="50" t="s">
        <v>2017</v>
      </c>
      <c r="B565" t="s">
        <v>1995</v>
      </c>
      <c r="C565" s="50" t="s">
        <v>1036</v>
      </c>
      <c r="D565" s="50" t="s">
        <v>70</v>
      </c>
      <c r="E565" s="50" t="s">
        <v>288</v>
      </c>
      <c r="F565" s="50" t="s">
        <v>73</v>
      </c>
      <c r="G565" t="s">
        <v>119</v>
      </c>
      <c r="H565" s="143">
        <v>40000000</v>
      </c>
      <c r="I565" s="50" t="s">
        <v>2018</v>
      </c>
      <c r="J565" s="50"/>
      <c r="K565" s="107"/>
      <c r="L565" s="50"/>
      <c r="M565" s="142"/>
      <c r="N565" s="50"/>
      <c r="O565" s="50"/>
      <c r="P565" s="143"/>
      <c r="Q565" s="50"/>
      <c r="R565" s="142"/>
      <c r="S565" s="142"/>
      <c r="T565" s="143"/>
      <c r="U565" s="50"/>
      <c r="V565" s="50"/>
      <c r="W565" s="50"/>
    </row>
    <row r="566" spans="1:23" hidden="1" x14ac:dyDescent="0.3">
      <c r="A566" s="50" t="s">
        <v>2019</v>
      </c>
      <c r="B566" t="s">
        <v>1995</v>
      </c>
      <c r="C566" s="50" t="s">
        <v>1036</v>
      </c>
      <c r="D566" s="50" t="s">
        <v>70</v>
      </c>
      <c r="E566" s="50" t="s">
        <v>716</v>
      </c>
      <c r="F566" s="50" t="s">
        <v>73</v>
      </c>
      <c r="G566" t="s">
        <v>119</v>
      </c>
      <c r="H566" s="143">
        <v>60000000</v>
      </c>
      <c r="I566" s="50" t="s">
        <v>1870</v>
      </c>
      <c r="J566" s="50"/>
      <c r="K566" s="107"/>
      <c r="L566" s="50"/>
      <c r="M566" s="142"/>
      <c r="N566" s="50"/>
      <c r="O566" s="50"/>
      <c r="P566" s="143"/>
      <c r="Q566" s="50"/>
      <c r="R566" s="142"/>
      <c r="S566" s="142"/>
      <c r="T566" s="143"/>
      <c r="U566" s="50"/>
      <c r="V566" s="50"/>
      <c r="W566" s="50"/>
    </row>
    <row r="567" spans="1:23" hidden="1" x14ac:dyDescent="0.3">
      <c r="A567" s="50" t="s">
        <v>2020</v>
      </c>
      <c r="B567" t="s">
        <v>1995</v>
      </c>
      <c r="C567" s="50" t="s">
        <v>214</v>
      </c>
      <c r="D567" s="50" t="s">
        <v>97</v>
      </c>
      <c r="E567" s="50" t="s">
        <v>2021</v>
      </c>
      <c r="F567" s="50" t="s">
        <v>118</v>
      </c>
      <c r="G567" t="s">
        <v>119</v>
      </c>
      <c r="H567" s="143">
        <v>299000</v>
      </c>
      <c r="I567" s="50" t="s">
        <v>2022</v>
      </c>
      <c r="J567" s="50"/>
      <c r="K567" s="107"/>
      <c r="L567" s="50"/>
      <c r="M567" s="142"/>
      <c r="N567" s="50"/>
      <c r="O567" s="50"/>
      <c r="P567" s="143"/>
      <c r="Q567" s="50"/>
      <c r="R567" s="142"/>
      <c r="S567" s="142"/>
      <c r="T567" s="143"/>
      <c r="U567" s="50"/>
      <c r="V567" s="50"/>
      <c r="W567" s="50"/>
    </row>
    <row r="568" spans="1:23" hidden="1" x14ac:dyDescent="0.3">
      <c r="A568" s="50" t="s">
        <v>2023</v>
      </c>
      <c r="B568" t="s">
        <v>66</v>
      </c>
      <c r="C568" s="50" t="s">
        <v>1175</v>
      </c>
      <c r="D568" s="50" t="s">
        <v>70</v>
      </c>
      <c r="E568" s="50" t="s">
        <v>143</v>
      </c>
      <c r="F568" s="50" t="s">
        <v>73</v>
      </c>
      <c r="G568" t="s">
        <v>66</v>
      </c>
      <c r="H568" s="143">
        <v>193631.06</v>
      </c>
      <c r="I568" s="50" t="s">
        <v>2026</v>
      </c>
      <c r="J568" s="50"/>
      <c r="K568" s="107"/>
      <c r="L568" s="50"/>
      <c r="M568" s="142"/>
      <c r="N568" s="50"/>
      <c r="O568" s="50"/>
      <c r="P568" s="143"/>
      <c r="Q568" s="50"/>
      <c r="R568" s="142"/>
      <c r="S568" s="142"/>
      <c r="T568" s="143"/>
      <c r="U568" s="50"/>
      <c r="V568" s="50"/>
      <c r="W568" s="50"/>
    </row>
    <row r="569" spans="1:23" hidden="1" x14ac:dyDescent="0.3">
      <c r="A569" s="50" t="s">
        <v>2027</v>
      </c>
      <c r="B569" t="s">
        <v>66</v>
      </c>
      <c r="C569" s="50" t="s">
        <v>760</v>
      </c>
      <c r="D569" s="50" t="s">
        <v>70</v>
      </c>
      <c r="E569" s="50" t="s">
        <v>1103</v>
      </c>
      <c r="F569" s="50" t="s">
        <v>118</v>
      </c>
      <c r="G569" t="s">
        <v>66</v>
      </c>
      <c r="H569" s="143">
        <v>15580</v>
      </c>
      <c r="I569" s="50" t="s">
        <v>2029</v>
      </c>
      <c r="J569" s="50"/>
      <c r="K569" s="107"/>
      <c r="L569" s="50"/>
      <c r="M569" s="142"/>
      <c r="N569" s="50"/>
      <c r="O569" s="50"/>
      <c r="P569" s="143"/>
      <c r="Q569" s="50"/>
      <c r="R569" s="142"/>
      <c r="S569" s="142"/>
      <c r="T569" s="143"/>
      <c r="U569" s="50"/>
      <c r="V569" s="50"/>
      <c r="W569" s="50"/>
    </row>
    <row r="570" spans="1:23" hidden="1" x14ac:dyDescent="0.3">
      <c r="A570" s="50" t="s">
        <v>2030</v>
      </c>
      <c r="B570" t="s">
        <v>1995</v>
      </c>
      <c r="C570" s="50" t="s">
        <v>317</v>
      </c>
      <c r="D570" s="50" t="s">
        <v>70</v>
      </c>
      <c r="E570" s="50" t="s">
        <v>128</v>
      </c>
      <c r="F570" s="50" t="s">
        <v>118</v>
      </c>
      <c r="G570" t="s">
        <v>119</v>
      </c>
      <c r="H570" s="143">
        <v>45000</v>
      </c>
      <c r="I570" s="50" t="s">
        <v>2031</v>
      </c>
      <c r="J570" s="50"/>
      <c r="K570" s="107"/>
      <c r="L570" s="50"/>
      <c r="M570" s="142"/>
      <c r="N570" s="50"/>
      <c r="O570" s="50"/>
      <c r="P570" s="143"/>
      <c r="Q570" s="50"/>
      <c r="R570" s="142"/>
      <c r="S570" s="142"/>
      <c r="T570" s="143"/>
      <c r="U570" s="50"/>
      <c r="V570" s="50"/>
      <c r="W570" s="50"/>
    </row>
    <row r="571" spans="1:23" hidden="1" x14ac:dyDescent="0.3">
      <c r="A571" s="50" t="s">
        <v>2032</v>
      </c>
      <c r="B571" t="s">
        <v>1995</v>
      </c>
      <c r="C571" s="50" t="s">
        <v>1175</v>
      </c>
      <c r="D571" s="50" t="s">
        <v>97</v>
      </c>
      <c r="E571" s="50" t="s">
        <v>2033</v>
      </c>
      <c r="F571" s="50" t="s">
        <v>118</v>
      </c>
      <c r="G571" t="s">
        <v>119</v>
      </c>
      <c r="H571" s="143">
        <v>580000</v>
      </c>
      <c r="I571" s="50" t="s">
        <v>2034</v>
      </c>
      <c r="J571" s="50"/>
      <c r="K571" s="107"/>
      <c r="L571" s="50"/>
      <c r="M571" s="142"/>
      <c r="N571" s="50"/>
      <c r="O571" s="50"/>
      <c r="P571" s="143"/>
      <c r="Q571" s="50"/>
      <c r="R571" s="142"/>
      <c r="S571" s="142"/>
      <c r="T571" s="143"/>
      <c r="U571" s="50"/>
      <c r="V571" s="50"/>
      <c r="W571" s="50"/>
    </row>
    <row r="572" spans="1:23" hidden="1" x14ac:dyDescent="0.3">
      <c r="A572" s="50" t="s">
        <v>2035</v>
      </c>
      <c r="B572" t="s">
        <v>1995</v>
      </c>
      <c r="C572" s="50" t="s">
        <v>282</v>
      </c>
      <c r="D572" s="50" t="s">
        <v>97</v>
      </c>
      <c r="E572" s="50" t="s">
        <v>251</v>
      </c>
      <c r="F572" s="50" t="s">
        <v>73</v>
      </c>
      <c r="G572" t="s">
        <v>119</v>
      </c>
      <c r="H572" s="143">
        <v>4300000</v>
      </c>
      <c r="I572" s="50" t="s">
        <v>722</v>
      </c>
      <c r="J572" s="50"/>
      <c r="K572" s="107"/>
      <c r="L572" s="50"/>
      <c r="M572" s="142"/>
      <c r="N572" s="50"/>
      <c r="O572" s="50"/>
      <c r="P572" s="143"/>
      <c r="Q572" s="50"/>
      <c r="R572" s="142"/>
      <c r="S572" s="142"/>
      <c r="T572" s="143"/>
      <c r="U572" s="50"/>
      <c r="V572" s="50"/>
      <c r="W572" s="50"/>
    </row>
    <row r="573" spans="1:23" hidden="1" x14ac:dyDescent="0.3">
      <c r="A573" s="50" t="s">
        <v>2036</v>
      </c>
      <c r="B573" t="s">
        <v>1995</v>
      </c>
      <c r="C573" s="50" t="s">
        <v>68</v>
      </c>
      <c r="D573" s="50" t="s">
        <v>97</v>
      </c>
      <c r="E573" s="50" t="s">
        <v>1239</v>
      </c>
      <c r="F573" s="50" t="s">
        <v>118</v>
      </c>
      <c r="G573" t="s">
        <v>119</v>
      </c>
      <c r="H573" s="143">
        <v>69120</v>
      </c>
      <c r="I573" s="50" t="s">
        <v>2037</v>
      </c>
      <c r="J573" s="50"/>
      <c r="K573" s="107"/>
      <c r="L573" s="50"/>
      <c r="M573" s="142"/>
      <c r="N573" s="50"/>
      <c r="O573" s="50"/>
      <c r="P573" s="143"/>
      <c r="Q573" s="50"/>
      <c r="R573" s="142"/>
      <c r="S573" s="142"/>
      <c r="T573" s="143"/>
      <c r="U573" s="50"/>
      <c r="V573" s="50"/>
      <c r="W573" s="50"/>
    </row>
    <row r="574" spans="1:23" hidden="1" x14ac:dyDescent="0.3">
      <c r="A574" s="50" t="s">
        <v>2038</v>
      </c>
      <c r="B574" t="s">
        <v>1995</v>
      </c>
      <c r="C574" s="50" t="s">
        <v>760</v>
      </c>
      <c r="D574" s="50" t="s">
        <v>70</v>
      </c>
      <c r="E574" s="50" t="s">
        <v>603</v>
      </c>
      <c r="F574" s="50" t="s">
        <v>118</v>
      </c>
      <c r="G574" t="s">
        <v>119</v>
      </c>
      <c r="H574" s="143">
        <v>20584</v>
      </c>
      <c r="I574" s="50" t="s">
        <v>2039</v>
      </c>
      <c r="J574" s="50"/>
      <c r="K574" s="107"/>
      <c r="L574" s="50"/>
      <c r="M574" s="142"/>
      <c r="N574" s="50"/>
      <c r="O574" s="50"/>
      <c r="P574" s="143"/>
      <c r="Q574" s="50"/>
      <c r="R574" s="142"/>
      <c r="S574" s="142"/>
      <c r="T574" s="143"/>
      <c r="U574" s="50"/>
      <c r="V574" s="50"/>
      <c r="W574" s="50"/>
    </row>
    <row r="575" spans="1:23" hidden="1" x14ac:dyDescent="0.3">
      <c r="A575" s="50" t="s">
        <v>2040</v>
      </c>
      <c r="B575" t="s">
        <v>1995</v>
      </c>
      <c r="C575" s="50" t="s">
        <v>262</v>
      </c>
      <c r="D575" s="50" t="s">
        <v>70</v>
      </c>
      <c r="E575" s="50" t="s">
        <v>794</v>
      </c>
      <c r="F575" s="50" t="s">
        <v>170</v>
      </c>
      <c r="G575" t="s">
        <v>119</v>
      </c>
      <c r="H575" s="143">
        <v>800000</v>
      </c>
      <c r="I575" s="50" t="s">
        <v>2041</v>
      </c>
      <c r="J575" s="50"/>
      <c r="K575" s="107"/>
      <c r="L575" s="50"/>
      <c r="M575" s="142"/>
      <c r="N575" s="50"/>
      <c r="O575" s="50"/>
      <c r="P575" s="143"/>
      <c r="Q575" s="50"/>
      <c r="R575" s="142"/>
      <c r="S575" s="142"/>
      <c r="T575" s="143"/>
      <c r="U575" s="50"/>
      <c r="V575" s="50"/>
      <c r="W575" s="50"/>
    </row>
    <row r="576" spans="1:23" hidden="1" x14ac:dyDescent="0.3">
      <c r="A576" s="50" t="s">
        <v>2042</v>
      </c>
      <c r="B576" t="s">
        <v>66</v>
      </c>
      <c r="C576" s="50" t="s">
        <v>760</v>
      </c>
      <c r="D576" s="50" t="s">
        <v>70</v>
      </c>
      <c r="E576" s="50" t="s">
        <v>1103</v>
      </c>
      <c r="F576" s="50" t="s">
        <v>170</v>
      </c>
      <c r="G576" t="s">
        <v>66</v>
      </c>
      <c r="H576" s="143">
        <v>9390.2199999999993</v>
      </c>
      <c r="I576" s="50" t="s">
        <v>2044</v>
      </c>
      <c r="J576" s="50"/>
      <c r="K576" s="107"/>
      <c r="L576" s="50"/>
      <c r="M576" s="142"/>
      <c r="N576" s="50"/>
      <c r="O576" s="50"/>
      <c r="P576" s="143"/>
      <c r="Q576" s="50"/>
      <c r="R576" s="142"/>
      <c r="S576" s="142"/>
      <c r="T576" s="143"/>
      <c r="U576" s="50"/>
      <c r="V576" s="50"/>
      <c r="W576" s="50"/>
    </row>
    <row r="577" spans="1:23" hidden="1" x14ac:dyDescent="0.3">
      <c r="A577" s="50" t="s">
        <v>2045</v>
      </c>
      <c r="B577" t="s">
        <v>1995</v>
      </c>
      <c r="C577" s="50" t="s">
        <v>798</v>
      </c>
      <c r="D577" s="50" t="s">
        <v>70</v>
      </c>
      <c r="E577" s="50" t="s">
        <v>861</v>
      </c>
      <c r="F577" s="50" t="s">
        <v>73</v>
      </c>
      <c r="G577" t="s">
        <v>119</v>
      </c>
      <c r="H577" s="143">
        <v>10000000</v>
      </c>
      <c r="I577" s="50" t="s">
        <v>2046</v>
      </c>
      <c r="J577" s="50"/>
      <c r="K577" s="107"/>
      <c r="L577" s="50"/>
      <c r="M577" s="142"/>
      <c r="N577" s="50"/>
      <c r="O577" s="50"/>
      <c r="P577" s="143"/>
      <c r="Q577" s="50"/>
      <c r="R577" s="142"/>
      <c r="S577" s="142"/>
      <c r="T577" s="143"/>
      <c r="U577" s="50"/>
      <c r="V577" s="50"/>
      <c r="W577" s="50"/>
    </row>
    <row r="578" spans="1:23" hidden="1" x14ac:dyDescent="0.3">
      <c r="A578" s="50" t="s">
        <v>2047</v>
      </c>
      <c r="B578" t="s">
        <v>1995</v>
      </c>
      <c r="C578" s="50" t="s">
        <v>798</v>
      </c>
      <c r="D578" s="50" t="s">
        <v>70</v>
      </c>
      <c r="E578" s="50" t="s">
        <v>864</v>
      </c>
      <c r="F578" s="50" t="s">
        <v>73</v>
      </c>
      <c r="G578" t="s">
        <v>119</v>
      </c>
      <c r="H578" s="143">
        <v>337986.65</v>
      </c>
      <c r="I578" s="50" t="s">
        <v>2048</v>
      </c>
      <c r="J578" s="50"/>
      <c r="K578" s="107"/>
      <c r="L578" s="50"/>
      <c r="M578" s="142"/>
      <c r="N578" s="50"/>
      <c r="O578" s="50"/>
      <c r="P578" s="143"/>
      <c r="Q578" s="50"/>
      <c r="R578" s="142"/>
      <c r="S578" s="142"/>
      <c r="T578" s="143"/>
      <c r="U578" s="50"/>
      <c r="V578" s="50"/>
      <c r="W578" s="50"/>
    </row>
    <row r="579" spans="1:23" hidden="1" x14ac:dyDescent="0.3">
      <c r="A579" s="50" t="s">
        <v>2049</v>
      </c>
      <c r="B579" t="s">
        <v>1995</v>
      </c>
      <c r="C579" s="50" t="s">
        <v>798</v>
      </c>
      <c r="D579" s="50" t="s">
        <v>70</v>
      </c>
      <c r="E579" s="50" t="s">
        <v>1524</v>
      </c>
      <c r="F579" s="50" t="s">
        <v>73</v>
      </c>
      <c r="G579" t="s">
        <v>119</v>
      </c>
      <c r="H579" s="143">
        <v>17000000</v>
      </c>
      <c r="I579" s="50" t="s">
        <v>2002</v>
      </c>
      <c r="J579" s="50"/>
      <c r="K579" s="107"/>
      <c r="L579" s="50"/>
      <c r="M579" s="142"/>
      <c r="N579" s="50"/>
      <c r="O579" s="50"/>
      <c r="P579" s="143"/>
      <c r="Q579" s="50"/>
      <c r="R579" s="142"/>
      <c r="S579" s="142"/>
      <c r="T579" s="143"/>
      <c r="U579" s="50"/>
      <c r="V579" s="50"/>
      <c r="W579" s="50"/>
    </row>
    <row r="580" spans="1:23" hidden="1" x14ac:dyDescent="0.3">
      <c r="A580" s="50" t="s">
        <v>2050</v>
      </c>
      <c r="B580" t="s">
        <v>1995</v>
      </c>
      <c r="C580" s="50" t="s">
        <v>262</v>
      </c>
      <c r="D580" s="50" t="s">
        <v>70</v>
      </c>
      <c r="E580" s="50" t="s">
        <v>263</v>
      </c>
      <c r="F580" s="50" t="s">
        <v>73</v>
      </c>
      <c r="G580" t="s">
        <v>119</v>
      </c>
      <c r="H580" s="143">
        <v>124960000</v>
      </c>
      <c r="I580" s="50" t="s">
        <v>2051</v>
      </c>
      <c r="J580" s="50"/>
      <c r="K580" s="107"/>
      <c r="L580" s="50"/>
      <c r="M580" s="142"/>
      <c r="N580" s="50"/>
      <c r="O580" s="50"/>
      <c r="P580" s="143"/>
      <c r="Q580" s="50"/>
      <c r="R580" s="142"/>
      <c r="S580" s="142"/>
      <c r="T580" s="143"/>
      <c r="U580" s="50"/>
      <c r="V580" s="50"/>
      <c r="W580" s="50"/>
    </row>
    <row r="581" spans="1:23" hidden="1" x14ac:dyDescent="0.3">
      <c r="A581" s="50" t="s">
        <v>2052</v>
      </c>
      <c r="B581" t="s">
        <v>1995</v>
      </c>
      <c r="C581" s="50" t="s">
        <v>262</v>
      </c>
      <c r="D581" s="50" t="s">
        <v>70</v>
      </c>
      <c r="E581" s="50" t="s">
        <v>1524</v>
      </c>
      <c r="F581" s="50" t="s">
        <v>73</v>
      </c>
      <c r="G581" t="s">
        <v>119</v>
      </c>
      <c r="H581" s="143">
        <v>1850000</v>
      </c>
      <c r="I581" s="50" t="s">
        <v>2053</v>
      </c>
      <c r="J581" s="50"/>
      <c r="K581" s="107"/>
      <c r="L581" s="50"/>
      <c r="M581" s="142"/>
      <c r="N581" s="50"/>
      <c r="O581" s="50"/>
      <c r="P581" s="143"/>
      <c r="Q581" s="50"/>
      <c r="R581" s="142"/>
      <c r="S581" s="142"/>
      <c r="T581" s="143"/>
      <c r="U581" s="50"/>
      <c r="V581" s="50"/>
      <c r="W581" s="50"/>
    </row>
    <row r="582" spans="1:23" hidden="1" x14ac:dyDescent="0.3">
      <c r="A582" s="50" t="s">
        <v>2054</v>
      </c>
      <c r="B582" t="s">
        <v>66</v>
      </c>
      <c r="C582" s="50" t="s">
        <v>317</v>
      </c>
      <c r="D582" s="50" t="s">
        <v>70</v>
      </c>
      <c r="E582" s="50" t="s">
        <v>603</v>
      </c>
      <c r="F582" s="50" t="s">
        <v>73</v>
      </c>
      <c r="G582" t="s">
        <v>66</v>
      </c>
      <c r="H582" s="143">
        <v>554037090</v>
      </c>
      <c r="I582" s="50" t="s">
        <v>2056</v>
      </c>
      <c r="J582" s="50" t="s">
        <v>2057</v>
      </c>
      <c r="K582" s="107">
        <v>554037090</v>
      </c>
      <c r="L582" s="50" t="s">
        <v>2062</v>
      </c>
      <c r="M582" s="142">
        <v>46176</v>
      </c>
      <c r="N582" s="50"/>
      <c r="O582" s="50"/>
      <c r="P582" s="143"/>
      <c r="Q582" s="50"/>
      <c r="R582" s="142"/>
      <c r="S582" s="142"/>
      <c r="T582" s="143"/>
      <c r="U582" s="50"/>
      <c r="V582" s="50"/>
      <c r="W582" s="50"/>
    </row>
    <row r="583" spans="1:23" hidden="1" x14ac:dyDescent="0.3">
      <c r="A583" s="50" t="s">
        <v>2063</v>
      </c>
      <c r="B583" t="s">
        <v>1995</v>
      </c>
      <c r="C583" s="50" t="s">
        <v>134</v>
      </c>
      <c r="D583" s="50" t="s">
        <v>70</v>
      </c>
      <c r="E583" s="50" t="s">
        <v>603</v>
      </c>
      <c r="F583" s="50" t="s">
        <v>118</v>
      </c>
      <c r="G583" t="s">
        <v>119</v>
      </c>
      <c r="H583" s="143">
        <v>221776</v>
      </c>
      <c r="I583" s="50" t="s">
        <v>2064</v>
      </c>
      <c r="J583" s="50"/>
      <c r="K583" s="107"/>
      <c r="L583" s="50"/>
      <c r="M583" s="142"/>
      <c r="N583" s="50"/>
      <c r="O583" s="50"/>
      <c r="P583" s="143"/>
      <c r="Q583" s="50"/>
      <c r="R583" s="142"/>
      <c r="S583" s="142"/>
      <c r="T583" s="143"/>
      <c r="U583" s="50"/>
      <c r="V583" s="50"/>
      <c r="W583" s="50"/>
    </row>
    <row r="584" spans="1:23" hidden="1" x14ac:dyDescent="0.3">
      <c r="A584" s="50" t="s">
        <v>2065</v>
      </c>
      <c r="B584" t="s">
        <v>1995</v>
      </c>
      <c r="C584" s="50" t="s">
        <v>134</v>
      </c>
      <c r="D584" s="50" t="s">
        <v>97</v>
      </c>
      <c r="E584" s="50" t="s">
        <v>310</v>
      </c>
      <c r="F584" s="50" t="s">
        <v>170</v>
      </c>
      <c r="G584" t="s">
        <v>119</v>
      </c>
      <c r="H584" s="143">
        <v>1015962</v>
      </c>
      <c r="I584" s="50" t="s">
        <v>2066</v>
      </c>
      <c r="J584" s="50"/>
      <c r="K584" s="107"/>
      <c r="L584" s="50"/>
      <c r="M584" s="142"/>
      <c r="N584" s="50"/>
      <c r="O584" s="50"/>
      <c r="P584" s="143"/>
      <c r="Q584" s="50"/>
      <c r="R584" s="142"/>
      <c r="S584" s="142"/>
      <c r="T584" s="143"/>
      <c r="U584" s="50"/>
      <c r="V584" s="50"/>
      <c r="W584" s="50"/>
    </row>
    <row r="585" spans="1:23" hidden="1" x14ac:dyDescent="0.3">
      <c r="A585" s="50" t="s">
        <v>2067</v>
      </c>
      <c r="B585" t="s">
        <v>1995</v>
      </c>
      <c r="C585" s="50" t="s">
        <v>346</v>
      </c>
      <c r="D585" s="50" t="s">
        <v>136</v>
      </c>
      <c r="E585" s="50" t="s">
        <v>611</v>
      </c>
      <c r="F585" s="50" t="s">
        <v>73</v>
      </c>
      <c r="G585" t="s">
        <v>119</v>
      </c>
      <c r="H585" s="143">
        <v>18900001.149999999</v>
      </c>
      <c r="I585" s="50" t="s">
        <v>2068</v>
      </c>
      <c r="J585" s="50"/>
      <c r="K585" s="107"/>
      <c r="L585" s="50"/>
      <c r="M585" s="142"/>
      <c r="N585" s="50"/>
      <c r="O585" s="50"/>
      <c r="P585" s="143"/>
      <c r="Q585" s="50"/>
      <c r="R585" s="142"/>
      <c r="S585" s="142"/>
      <c r="T585" s="143"/>
      <c r="U585" s="50"/>
      <c r="V585" s="50"/>
      <c r="W585" s="50"/>
    </row>
    <row r="586" spans="1:23" hidden="1" x14ac:dyDescent="0.3">
      <c r="A586" s="50" t="s">
        <v>2069</v>
      </c>
      <c r="B586" t="s">
        <v>1995</v>
      </c>
      <c r="C586" s="50" t="s">
        <v>277</v>
      </c>
      <c r="D586" s="50" t="s">
        <v>70</v>
      </c>
      <c r="E586" s="50" t="s">
        <v>579</v>
      </c>
      <c r="F586" s="50" t="s">
        <v>118</v>
      </c>
      <c r="G586" t="s">
        <v>119</v>
      </c>
      <c r="H586" s="143">
        <v>387419</v>
      </c>
      <c r="I586" s="50" t="s">
        <v>2070</v>
      </c>
      <c r="J586" s="50"/>
      <c r="K586" s="107"/>
      <c r="L586" s="50"/>
      <c r="M586" s="142"/>
      <c r="N586" s="50"/>
      <c r="O586" s="50"/>
      <c r="P586" s="143"/>
      <c r="Q586" s="50"/>
      <c r="R586" s="142"/>
      <c r="S586" s="142"/>
      <c r="T586" s="143"/>
      <c r="U586" s="50"/>
      <c r="V586" s="50"/>
      <c r="W586" s="50"/>
    </row>
    <row r="587" spans="1:23" hidden="1" x14ac:dyDescent="0.3">
      <c r="A587" s="50" t="s">
        <v>2071</v>
      </c>
      <c r="B587" t="s">
        <v>1995</v>
      </c>
      <c r="C587" s="50" t="s">
        <v>277</v>
      </c>
      <c r="D587" s="50" t="s">
        <v>70</v>
      </c>
      <c r="E587" s="50" t="s">
        <v>235</v>
      </c>
      <c r="F587" s="50" t="s">
        <v>118</v>
      </c>
      <c r="G587" t="s">
        <v>119</v>
      </c>
      <c r="H587" s="143">
        <v>17662.5</v>
      </c>
      <c r="I587" s="50" t="s">
        <v>668</v>
      </c>
      <c r="J587" s="50"/>
      <c r="K587" s="107"/>
      <c r="L587" s="50"/>
      <c r="M587" s="142"/>
      <c r="N587" s="50"/>
      <c r="O587" s="50"/>
      <c r="P587" s="143"/>
      <c r="Q587" s="50"/>
      <c r="R587" s="142"/>
      <c r="S587" s="142"/>
      <c r="T587" s="143"/>
      <c r="U587" s="50"/>
      <c r="V587" s="50"/>
      <c r="W587" s="50"/>
    </row>
    <row r="588" spans="1:23" hidden="1" x14ac:dyDescent="0.3">
      <c r="A588" s="50" t="s">
        <v>2072</v>
      </c>
      <c r="B588" t="s">
        <v>1995</v>
      </c>
      <c r="C588" s="50" t="s">
        <v>317</v>
      </c>
      <c r="D588" s="50" t="s">
        <v>97</v>
      </c>
      <c r="E588" s="50" t="s">
        <v>747</v>
      </c>
      <c r="F588" s="50" t="s">
        <v>118</v>
      </c>
      <c r="G588" t="s">
        <v>119</v>
      </c>
      <c r="H588" s="143">
        <v>343000</v>
      </c>
      <c r="I588" s="50" t="s">
        <v>2073</v>
      </c>
      <c r="J588" s="50"/>
      <c r="K588" s="107"/>
      <c r="L588" s="50"/>
      <c r="M588" s="142"/>
      <c r="N588" s="50"/>
      <c r="O588" s="50"/>
      <c r="P588" s="143"/>
      <c r="Q588" s="50"/>
      <c r="R588" s="142"/>
      <c r="S588" s="142"/>
      <c r="T588" s="143"/>
      <c r="U588" s="50"/>
      <c r="V588" s="50"/>
      <c r="W588" s="50"/>
    </row>
    <row r="589" spans="1:23" hidden="1" x14ac:dyDescent="0.3">
      <c r="A589" s="50" t="s">
        <v>2074</v>
      </c>
      <c r="B589" t="s">
        <v>1995</v>
      </c>
      <c r="C589" s="50" t="s">
        <v>277</v>
      </c>
      <c r="D589" s="50" t="s">
        <v>70</v>
      </c>
      <c r="E589" s="50" t="s">
        <v>128</v>
      </c>
      <c r="F589" s="50" t="s">
        <v>118</v>
      </c>
      <c r="G589" t="s">
        <v>119</v>
      </c>
      <c r="H589" s="143">
        <v>125000</v>
      </c>
      <c r="I589" s="50" t="s">
        <v>2075</v>
      </c>
      <c r="J589" s="50"/>
      <c r="K589" s="107"/>
      <c r="L589" s="50"/>
      <c r="M589" s="142"/>
      <c r="N589" s="50"/>
      <c r="O589" s="50"/>
      <c r="P589" s="143"/>
      <c r="Q589" s="50"/>
      <c r="R589" s="142"/>
      <c r="S589" s="142"/>
      <c r="T589" s="143"/>
      <c r="U589" s="50"/>
      <c r="V589" s="50"/>
      <c r="W589" s="50"/>
    </row>
    <row r="590" spans="1:23" hidden="1" x14ac:dyDescent="0.3">
      <c r="A590" s="50" t="s">
        <v>2076</v>
      </c>
      <c r="B590" t="s">
        <v>1995</v>
      </c>
      <c r="C590" s="50" t="s">
        <v>277</v>
      </c>
      <c r="D590" s="50" t="s">
        <v>70</v>
      </c>
      <c r="E590" s="50" t="s">
        <v>389</v>
      </c>
      <c r="F590" s="50" t="s">
        <v>118</v>
      </c>
      <c r="G590" t="s">
        <v>119</v>
      </c>
      <c r="H590" s="143">
        <v>11500</v>
      </c>
      <c r="I590" s="50" t="s">
        <v>755</v>
      </c>
      <c r="J590" s="50"/>
      <c r="K590" s="107"/>
      <c r="L590" s="50"/>
      <c r="M590" s="142"/>
      <c r="N590" s="50"/>
      <c r="O590" s="50"/>
      <c r="P590" s="143"/>
      <c r="Q590" s="50"/>
      <c r="R590" s="142"/>
      <c r="S590" s="142"/>
      <c r="T590" s="143"/>
      <c r="U590" s="50"/>
      <c r="V590" s="50"/>
      <c r="W590" s="50"/>
    </row>
    <row r="591" spans="1:23" hidden="1" x14ac:dyDescent="0.3">
      <c r="A591" s="50" t="s">
        <v>2077</v>
      </c>
      <c r="B591" t="s">
        <v>1995</v>
      </c>
      <c r="C591" s="50" t="s">
        <v>277</v>
      </c>
      <c r="D591" s="50" t="s">
        <v>97</v>
      </c>
      <c r="E591" s="50" t="s">
        <v>747</v>
      </c>
      <c r="F591" s="50" t="s">
        <v>118</v>
      </c>
      <c r="G591" t="s">
        <v>119</v>
      </c>
      <c r="H591" s="143">
        <v>214399</v>
      </c>
      <c r="I591" s="50" t="s">
        <v>2078</v>
      </c>
      <c r="J591" s="50"/>
      <c r="K591" s="107"/>
      <c r="L591" s="50"/>
      <c r="M591" s="142"/>
      <c r="N591" s="50"/>
      <c r="O591" s="50"/>
      <c r="P591" s="143"/>
      <c r="Q591" s="50"/>
      <c r="R591" s="142"/>
      <c r="S591" s="142"/>
      <c r="T591" s="143"/>
      <c r="U591" s="50"/>
      <c r="V591" s="50"/>
      <c r="W591" s="50"/>
    </row>
    <row r="592" spans="1:23" hidden="1" x14ac:dyDescent="0.3">
      <c r="A592" s="50" t="s">
        <v>2079</v>
      </c>
      <c r="B592" t="s">
        <v>1995</v>
      </c>
      <c r="C592" s="50" t="s">
        <v>367</v>
      </c>
      <c r="D592" s="50" t="s">
        <v>174</v>
      </c>
      <c r="E592" s="50" t="s">
        <v>2080</v>
      </c>
      <c r="F592" s="50" t="s">
        <v>118</v>
      </c>
      <c r="G592" t="s">
        <v>119</v>
      </c>
      <c r="H592" s="143">
        <v>18345</v>
      </c>
      <c r="I592" s="50" t="s">
        <v>2081</v>
      </c>
      <c r="J592" s="50"/>
      <c r="K592" s="107"/>
      <c r="L592" s="50"/>
      <c r="M592" s="142"/>
      <c r="N592" s="50"/>
      <c r="O592" s="50"/>
      <c r="P592" s="143"/>
      <c r="Q592" s="50"/>
      <c r="R592" s="142"/>
      <c r="S592" s="142"/>
      <c r="T592" s="143"/>
      <c r="U592" s="50"/>
      <c r="V592" s="50"/>
      <c r="W592" s="50"/>
    </row>
    <row r="593" spans="1:23" hidden="1" x14ac:dyDescent="0.3">
      <c r="A593" s="50" t="s">
        <v>2082</v>
      </c>
      <c r="B593" t="s">
        <v>1995</v>
      </c>
      <c r="C593" s="50" t="s">
        <v>68</v>
      </c>
      <c r="D593" s="50" t="s">
        <v>97</v>
      </c>
      <c r="E593" s="50" t="s">
        <v>251</v>
      </c>
      <c r="F593" s="50" t="s">
        <v>170</v>
      </c>
      <c r="G593" t="s">
        <v>119</v>
      </c>
      <c r="H593" s="143">
        <v>117365.5</v>
      </c>
      <c r="I593" s="50" t="s">
        <v>2083</v>
      </c>
      <c r="J593" s="50"/>
      <c r="K593" s="107"/>
      <c r="L593" s="50"/>
      <c r="M593" s="142"/>
      <c r="N593" s="50"/>
      <c r="O593" s="50"/>
      <c r="P593" s="143"/>
      <c r="Q593" s="50"/>
      <c r="R593" s="142"/>
      <c r="S593" s="142"/>
      <c r="T593" s="143"/>
      <c r="U593" s="50"/>
      <c r="V593" s="50"/>
      <c r="W593" s="50"/>
    </row>
    <row r="594" spans="1:23" hidden="1" x14ac:dyDescent="0.3">
      <c r="A594" s="50" t="s">
        <v>2084</v>
      </c>
      <c r="B594" t="s">
        <v>1995</v>
      </c>
      <c r="C594" s="50" t="s">
        <v>746</v>
      </c>
      <c r="D594" s="50" t="s">
        <v>136</v>
      </c>
      <c r="E594" s="50" t="s">
        <v>611</v>
      </c>
      <c r="F594" s="50" t="s">
        <v>73</v>
      </c>
      <c r="G594" t="s">
        <v>119</v>
      </c>
      <c r="H594" s="143">
        <v>50000000</v>
      </c>
      <c r="I594" s="50" t="s">
        <v>2086</v>
      </c>
      <c r="J594" s="50"/>
      <c r="K594" s="107"/>
      <c r="L594" s="50"/>
      <c r="M594" s="142"/>
      <c r="N594" s="50"/>
      <c r="O594" s="50"/>
      <c r="P594" s="143"/>
      <c r="Q594" s="50"/>
      <c r="R594" s="142"/>
      <c r="S594" s="142"/>
      <c r="T594" s="143"/>
      <c r="U594" s="50"/>
      <c r="V594" s="50"/>
      <c r="W594" s="50"/>
    </row>
    <row r="595" spans="1:23" hidden="1" x14ac:dyDescent="0.3">
      <c r="A595" s="50" t="s">
        <v>2087</v>
      </c>
      <c r="B595" t="s">
        <v>1995</v>
      </c>
      <c r="C595" s="50" t="s">
        <v>134</v>
      </c>
      <c r="D595" s="50" t="s">
        <v>136</v>
      </c>
      <c r="E595" s="50" t="s">
        <v>2088</v>
      </c>
      <c r="F595" s="50" t="s">
        <v>118</v>
      </c>
      <c r="G595" t="s">
        <v>119</v>
      </c>
      <c r="H595" s="143">
        <v>100000</v>
      </c>
      <c r="I595" s="50" t="s">
        <v>2089</v>
      </c>
      <c r="J595" s="50"/>
      <c r="K595" s="107"/>
      <c r="L595" s="50"/>
      <c r="M595" s="142"/>
      <c r="N595" s="50"/>
      <c r="O595" s="50"/>
      <c r="P595" s="143"/>
      <c r="Q595" s="50"/>
      <c r="R595" s="142"/>
      <c r="S595" s="142"/>
      <c r="T595" s="143"/>
      <c r="U595" s="50"/>
      <c r="V595" s="50"/>
      <c r="W595" s="50"/>
    </row>
    <row r="596" spans="1:23" hidden="1" x14ac:dyDescent="0.3">
      <c r="A596" s="50" t="s">
        <v>2090</v>
      </c>
      <c r="B596" t="s">
        <v>1995</v>
      </c>
      <c r="C596" s="50" t="s">
        <v>134</v>
      </c>
      <c r="D596" s="50" t="s">
        <v>136</v>
      </c>
      <c r="E596" s="50" t="s">
        <v>2091</v>
      </c>
      <c r="F596" s="50" t="s">
        <v>118</v>
      </c>
      <c r="G596" t="s">
        <v>119</v>
      </c>
      <c r="H596" s="143">
        <v>140000</v>
      </c>
      <c r="I596" s="50" t="s">
        <v>2092</v>
      </c>
      <c r="J596" s="50"/>
      <c r="K596" s="107"/>
      <c r="L596" s="50"/>
      <c r="M596" s="142"/>
      <c r="N596" s="50"/>
      <c r="O596" s="50"/>
      <c r="P596" s="143"/>
      <c r="Q596" s="50"/>
      <c r="R596" s="142"/>
      <c r="S596" s="142"/>
      <c r="T596" s="143"/>
      <c r="U596" s="50"/>
      <c r="V596" s="50"/>
      <c r="W596" s="50"/>
    </row>
    <row r="597" spans="1:23" hidden="1" x14ac:dyDescent="0.3">
      <c r="A597" s="50" t="s">
        <v>2093</v>
      </c>
      <c r="B597" t="s">
        <v>1995</v>
      </c>
      <c r="C597" s="50" t="s">
        <v>134</v>
      </c>
      <c r="D597" s="50" t="s">
        <v>136</v>
      </c>
      <c r="E597" s="50" t="s">
        <v>1086</v>
      </c>
      <c r="F597" s="50" t="s">
        <v>118</v>
      </c>
      <c r="G597" t="s">
        <v>119</v>
      </c>
      <c r="H597" s="143">
        <v>200000</v>
      </c>
      <c r="I597" s="50" t="s">
        <v>2094</v>
      </c>
      <c r="J597" s="50"/>
      <c r="K597" s="107"/>
      <c r="L597" s="50"/>
      <c r="M597" s="142"/>
      <c r="N597" s="50"/>
      <c r="O597" s="50"/>
      <c r="P597" s="143"/>
      <c r="Q597" s="50"/>
      <c r="R597" s="142"/>
      <c r="S597" s="142"/>
      <c r="T597" s="143"/>
      <c r="U597" s="50"/>
      <c r="V597" s="50"/>
      <c r="W597" s="50"/>
    </row>
    <row r="598" spans="1:23" hidden="1" x14ac:dyDescent="0.3">
      <c r="A598" s="50" t="s">
        <v>2095</v>
      </c>
      <c r="B598" t="s">
        <v>1995</v>
      </c>
      <c r="C598" s="50" t="s">
        <v>282</v>
      </c>
      <c r="D598" s="50" t="s">
        <v>97</v>
      </c>
      <c r="E598" s="50" t="s">
        <v>1081</v>
      </c>
      <c r="F598" s="50" t="s">
        <v>118</v>
      </c>
      <c r="G598" t="s">
        <v>119</v>
      </c>
      <c r="H598" s="143">
        <v>396000</v>
      </c>
      <c r="I598" s="50"/>
      <c r="J598" s="50"/>
      <c r="K598" s="107"/>
      <c r="L598" s="50"/>
      <c r="M598" s="142"/>
      <c r="N598" s="50"/>
      <c r="O598" s="50"/>
      <c r="P598" s="143"/>
      <c r="Q598" s="50"/>
      <c r="R598" s="142"/>
      <c r="S598" s="142"/>
      <c r="T598" s="143"/>
      <c r="U598" s="50"/>
      <c r="V598" s="50"/>
      <c r="W598" s="50"/>
    </row>
    <row r="599" spans="1:23" hidden="1" x14ac:dyDescent="0.3">
      <c r="A599" s="50" t="s">
        <v>2096</v>
      </c>
      <c r="B599" t="s">
        <v>1995</v>
      </c>
      <c r="C599" s="50" t="s">
        <v>134</v>
      </c>
      <c r="D599" s="50" t="s">
        <v>97</v>
      </c>
      <c r="E599" s="50" t="s">
        <v>1353</v>
      </c>
      <c r="F599" s="50" t="s">
        <v>170</v>
      </c>
      <c r="G599" t="s">
        <v>119</v>
      </c>
      <c r="H599" s="143">
        <v>1015962</v>
      </c>
      <c r="I599" s="50" t="s">
        <v>2097</v>
      </c>
      <c r="J599" s="50"/>
      <c r="K599" s="107"/>
      <c r="L599" s="50"/>
      <c r="M599" s="142"/>
      <c r="N599" s="50"/>
      <c r="O599" s="50"/>
      <c r="P599" s="143"/>
      <c r="Q599" s="50"/>
      <c r="R599" s="142"/>
      <c r="S599" s="142"/>
      <c r="T599" s="143"/>
      <c r="U599" s="50"/>
      <c r="V599" s="50"/>
      <c r="W599" s="50"/>
    </row>
    <row r="600" spans="1:23" hidden="1" x14ac:dyDescent="0.3">
      <c r="A600" s="50" t="s">
        <v>2098</v>
      </c>
      <c r="B600" t="s">
        <v>1995</v>
      </c>
      <c r="C600" s="50" t="s">
        <v>277</v>
      </c>
      <c r="D600" s="50" t="s">
        <v>70</v>
      </c>
      <c r="E600" s="50" t="s">
        <v>579</v>
      </c>
      <c r="F600" s="50" t="s">
        <v>170</v>
      </c>
      <c r="G600" t="s">
        <v>119</v>
      </c>
      <c r="H600" s="143">
        <v>1300000</v>
      </c>
      <c r="I600" s="50" t="s">
        <v>2099</v>
      </c>
      <c r="J600" s="50"/>
      <c r="K600" s="107"/>
      <c r="L600" s="50"/>
      <c r="M600" s="142"/>
      <c r="N600" s="50"/>
      <c r="O600" s="50"/>
      <c r="P600" s="143"/>
      <c r="Q600" s="50"/>
      <c r="R600" s="142"/>
      <c r="S600" s="142"/>
      <c r="T600" s="143"/>
      <c r="U600" s="50"/>
      <c r="V600" s="50"/>
      <c r="W600" s="50"/>
    </row>
    <row r="601" spans="1:23" hidden="1" x14ac:dyDescent="0.3">
      <c r="A601" s="50" t="s">
        <v>2100</v>
      </c>
      <c r="B601" t="s">
        <v>1995</v>
      </c>
      <c r="C601" s="50" t="s">
        <v>277</v>
      </c>
      <c r="D601" s="50" t="s">
        <v>97</v>
      </c>
      <c r="E601" s="50" t="s">
        <v>1353</v>
      </c>
      <c r="F601" s="50" t="s">
        <v>118</v>
      </c>
      <c r="G601" t="s">
        <v>119</v>
      </c>
      <c r="H601" s="143">
        <v>60000</v>
      </c>
      <c r="I601" s="50" t="s">
        <v>2101</v>
      </c>
      <c r="J601" s="50"/>
      <c r="K601" s="107"/>
      <c r="L601" s="50"/>
      <c r="M601" s="142"/>
      <c r="N601" s="50"/>
      <c r="O601" s="50"/>
      <c r="P601" s="143"/>
      <c r="Q601" s="50"/>
      <c r="R601" s="142"/>
      <c r="S601" s="142"/>
      <c r="T601" s="143"/>
      <c r="U601" s="50"/>
      <c r="V601" s="50"/>
      <c r="W601" s="50"/>
    </row>
    <row r="602" spans="1:23" hidden="1" x14ac:dyDescent="0.3">
      <c r="A602" s="50" t="s">
        <v>2102</v>
      </c>
      <c r="B602" t="s">
        <v>1995</v>
      </c>
      <c r="C602" s="50" t="s">
        <v>277</v>
      </c>
      <c r="D602" s="50" t="s">
        <v>97</v>
      </c>
      <c r="E602" s="50" t="s">
        <v>747</v>
      </c>
      <c r="F602" s="50" t="s">
        <v>118</v>
      </c>
      <c r="G602" t="s">
        <v>119</v>
      </c>
      <c r="H602" s="143">
        <v>15000</v>
      </c>
      <c r="I602" s="50" t="s">
        <v>2103</v>
      </c>
      <c r="J602" s="50"/>
      <c r="K602" s="107"/>
      <c r="L602" s="50"/>
      <c r="M602" s="142"/>
      <c r="N602" s="50"/>
      <c r="O602" s="50"/>
      <c r="P602" s="143"/>
      <c r="Q602" s="50"/>
      <c r="R602" s="142"/>
      <c r="S602" s="142"/>
      <c r="T602" s="143"/>
      <c r="U602" s="50"/>
      <c r="V602" s="50"/>
      <c r="W602" s="50"/>
    </row>
    <row r="603" spans="1:23" hidden="1" x14ac:dyDescent="0.3">
      <c r="A603" s="50" t="s">
        <v>2104</v>
      </c>
      <c r="B603" t="s">
        <v>1995</v>
      </c>
      <c r="C603" s="50" t="s">
        <v>277</v>
      </c>
      <c r="D603" s="50" t="s">
        <v>70</v>
      </c>
      <c r="E603" s="50" t="s">
        <v>579</v>
      </c>
      <c r="F603" s="50" t="s">
        <v>170</v>
      </c>
      <c r="G603" t="s">
        <v>119</v>
      </c>
      <c r="H603" s="143">
        <v>730000</v>
      </c>
      <c r="I603" s="50" t="s">
        <v>2105</v>
      </c>
      <c r="J603" s="50"/>
      <c r="K603" s="107"/>
      <c r="L603" s="50"/>
      <c r="M603" s="142"/>
      <c r="N603" s="50"/>
      <c r="O603" s="50"/>
      <c r="P603" s="143"/>
      <c r="Q603" s="50"/>
      <c r="R603" s="142"/>
      <c r="S603" s="142"/>
      <c r="T603" s="143"/>
      <c r="U603" s="50"/>
      <c r="V603" s="50"/>
      <c r="W603" s="50"/>
    </row>
    <row r="604" spans="1:23" hidden="1" x14ac:dyDescent="0.3">
      <c r="A604" s="50" t="s">
        <v>2106</v>
      </c>
      <c r="B604" t="s">
        <v>1995</v>
      </c>
      <c r="C604" s="50" t="s">
        <v>277</v>
      </c>
      <c r="D604" s="50" t="s">
        <v>97</v>
      </c>
      <c r="E604" s="50" t="s">
        <v>742</v>
      </c>
      <c r="F604" s="50" t="s">
        <v>118</v>
      </c>
      <c r="G604" t="s">
        <v>119</v>
      </c>
      <c r="H604" s="143">
        <v>131319</v>
      </c>
      <c r="I604" s="50" t="s">
        <v>2107</v>
      </c>
      <c r="J604" s="50"/>
      <c r="K604" s="107"/>
      <c r="L604" s="50"/>
      <c r="M604" s="142"/>
      <c r="N604" s="50"/>
      <c r="O604" s="50"/>
      <c r="P604" s="143"/>
      <c r="Q604" s="50"/>
      <c r="R604" s="142"/>
      <c r="S604" s="142"/>
      <c r="T604" s="143"/>
      <c r="U604" s="50"/>
      <c r="V604" s="50"/>
      <c r="W604" s="50"/>
    </row>
    <row r="605" spans="1:23" hidden="1" x14ac:dyDescent="0.3">
      <c r="A605" s="50" t="s">
        <v>2108</v>
      </c>
      <c r="B605" t="s">
        <v>1995</v>
      </c>
      <c r="C605" s="50" t="s">
        <v>277</v>
      </c>
      <c r="D605" s="50" t="s">
        <v>70</v>
      </c>
      <c r="E605" s="50" t="s">
        <v>568</v>
      </c>
      <c r="F605" s="50" t="s">
        <v>118</v>
      </c>
      <c r="G605" t="s">
        <v>119</v>
      </c>
      <c r="H605" s="143">
        <v>523114</v>
      </c>
      <c r="I605" s="50" t="s">
        <v>2109</v>
      </c>
      <c r="J605" s="50"/>
      <c r="K605" s="107"/>
      <c r="L605" s="50"/>
      <c r="M605" s="142"/>
      <c r="N605" s="50"/>
      <c r="O605" s="50"/>
      <c r="P605" s="143"/>
      <c r="Q605" s="50"/>
      <c r="R605" s="142"/>
      <c r="S605" s="142"/>
      <c r="T605" s="143"/>
      <c r="U605" s="50"/>
      <c r="V605" s="50"/>
      <c r="W605" s="50"/>
    </row>
    <row r="606" spans="1:23" hidden="1" x14ac:dyDescent="0.3">
      <c r="A606" s="50" t="s">
        <v>2110</v>
      </c>
      <c r="B606" t="s">
        <v>1995</v>
      </c>
      <c r="C606" s="50" t="s">
        <v>277</v>
      </c>
      <c r="D606" s="50" t="s">
        <v>70</v>
      </c>
      <c r="E606" s="50" t="s">
        <v>579</v>
      </c>
      <c r="F606" s="50" t="s">
        <v>170</v>
      </c>
      <c r="G606" t="s">
        <v>119</v>
      </c>
      <c r="H606" s="143">
        <v>730000</v>
      </c>
      <c r="I606" s="50" t="s">
        <v>2111</v>
      </c>
      <c r="J606" s="50"/>
      <c r="K606" s="107"/>
      <c r="L606" s="50"/>
      <c r="M606" s="142"/>
      <c r="N606" s="50"/>
      <c r="O606" s="50"/>
      <c r="P606" s="143"/>
      <c r="Q606" s="50"/>
      <c r="R606" s="142"/>
      <c r="S606" s="142"/>
      <c r="T606" s="143"/>
      <c r="U606" s="50"/>
      <c r="V606" s="50"/>
      <c r="W606" s="50"/>
    </row>
    <row r="607" spans="1:23" hidden="1" x14ac:dyDescent="0.3">
      <c r="A607" s="50" t="s">
        <v>2112</v>
      </c>
      <c r="B607" t="s">
        <v>1995</v>
      </c>
      <c r="C607" s="50" t="s">
        <v>277</v>
      </c>
      <c r="D607" s="50" t="s">
        <v>97</v>
      </c>
      <c r="E607" s="50" t="s">
        <v>633</v>
      </c>
      <c r="F607" s="50" t="s">
        <v>118</v>
      </c>
      <c r="G607" t="s">
        <v>119</v>
      </c>
      <c r="H607" s="143">
        <v>7168.8</v>
      </c>
      <c r="I607" s="50" t="s">
        <v>2113</v>
      </c>
      <c r="J607" s="50"/>
      <c r="K607" s="107"/>
      <c r="L607" s="50"/>
      <c r="M607" s="142"/>
      <c r="N607" s="50"/>
      <c r="O607" s="50"/>
      <c r="P607" s="143"/>
      <c r="Q607" s="50"/>
      <c r="R607" s="142"/>
      <c r="S607" s="142"/>
      <c r="T607" s="143"/>
      <c r="U607" s="50"/>
      <c r="V607" s="50"/>
      <c r="W607" s="50"/>
    </row>
    <row r="608" spans="1:23" hidden="1" x14ac:dyDescent="0.3">
      <c r="A608" s="50" t="s">
        <v>2114</v>
      </c>
      <c r="B608" t="s">
        <v>1995</v>
      </c>
      <c r="C608" s="50" t="s">
        <v>282</v>
      </c>
      <c r="D608" s="50" t="s">
        <v>97</v>
      </c>
      <c r="E608" s="50" t="s">
        <v>306</v>
      </c>
      <c r="F608" s="50" t="s">
        <v>118</v>
      </c>
      <c r="G608" t="s">
        <v>119</v>
      </c>
      <c r="H608" s="143">
        <v>150000</v>
      </c>
      <c r="I608" s="50" t="s">
        <v>2115</v>
      </c>
      <c r="J608" s="50"/>
      <c r="K608" s="107"/>
      <c r="L608" s="50"/>
      <c r="M608" s="142"/>
      <c r="N608" s="50"/>
      <c r="O608" s="50"/>
      <c r="P608" s="143"/>
      <c r="Q608" s="50"/>
      <c r="R608" s="142"/>
      <c r="S608" s="142"/>
      <c r="T608" s="143"/>
      <c r="U608" s="50"/>
      <c r="V608" s="50"/>
      <c r="W608" s="50"/>
    </row>
    <row r="609" spans="1:23" hidden="1" x14ac:dyDescent="0.3">
      <c r="A609" s="50" t="s">
        <v>2116</v>
      </c>
      <c r="B609" t="s">
        <v>1995</v>
      </c>
      <c r="C609" s="50" t="s">
        <v>282</v>
      </c>
      <c r="D609" s="50" t="s">
        <v>97</v>
      </c>
      <c r="E609" s="50" t="s">
        <v>306</v>
      </c>
      <c r="F609" s="50" t="s">
        <v>118</v>
      </c>
      <c r="G609" t="s">
        <v>119</v>
      </c>
      <c r="H609" s="143">
        <v>150000</v>
      </c>
      <c r="I609" s="50" t="s">
        <v>2117</v>
      </c>
      <c r="J609" s="50"/>
      <c r="K609" s="107"/>
      <c r="L609" s="50"/>
      <c r="M609" s="142"/>
      <c r="N609" s="50"/>
      <c r="O609" s="50"/>
      <c r="P609" s="143"/>
      <c r="Q609" s="50"/>
      <c r="R609" s="142"/>
      <c r="S609" s="142"/>
      <c r="T609" s="143"/>
      <c r="U609" s="50"/>
      <c r="V609" s="50"/>
      <c r="W609" s="50"/>
    </row>
    <row r="610" spans="1:23" hidden="1" x14ac:dyDescent="0.3">
      <c r="A610" s="50" t="s">
        <v>2118</v>
      </c>
      <c r="B610" t="s">
        <v>1995</v>
      </c>
      <c r="C610" s="50" t="s">
        <v>282</v>
      </c>
      <c r="D610" s="50" t="s">
        <v>97</v>
      </c>
      <c r="E610" s="50" t="s">
        <v>1353</v>
      </c>
      <c r="F610" s="50" t="s">
        <v>118</v>
      </c>
      <c r="G610" t="s">
        <v>119</v>
      </c>
      <c r="H610" s="143">
        <v>146160</v>
      </c>
      <c r="I610" s="50" t="s">
        <v>2119</v>
      </c>
      <c r="J610" s="50"/>
      <c r="K610" s="107"/>
      <c r="L610" s="50"/>
      <c r="M610" s="142"/>
      <c r="N610" s="50"/>
      <c r="O610" s="50"/>
      <c r="P610" s="143"/>
      <c r="Q610" s="50"/>
      <c r="R610" s="142"/>
      <c r="S610" s="142"/>
      <c r="T610" s="143"/>
      <c r="U610" s="50"/>
      <c r="V610" s="50"/>
      <c r="W610" s="50"/>
    </row>
    <row r="611" spans="1:23" hidden="1" x14ac:dyDescent="0.3">
      <c r="A611" s="50" t="s">
        <v>2120</v>
      </c>
      <c r="B611" t="s">
        <v>1995</v>
      </c>
      <c r="C611" s="50" t="s">
        <v>587</v>
      </c>
      <c r="D611" s="50" t="s">
        <v>97</v>
      </c>
      <c r="E611" s="50" t="s">
        <v>643</v>
      </c>
      <c r="F611" s="50" t="s">
        <v>118</v>
      </c>
      <c r="G611" t="s">
        <v>119</v>
      </c>
      <c r="H611" s="143">
        <v>102250</v>
      </c>
      <c r="I611" s="50" t="s">
        <v>2121</v>
      </c>
      <c r="J611" s="50"/>
      <c r="K611" s="107"/>
      <c r="L611" s="50"/>
      <c r="M611" s="142"/>
      <c r="N611" s="50"/>
      <c r="O611" s="50"/>
      <c r="P611" s="143"/>
      <c r="Q611" s="50"/>
      <c r="R611" s="142"/>
      <c r="S611" s="142"/>
      <c r="T611" s="143"/>
      <c r="U611" s="50"/>
      <c r="V611" s="50"/>
      <c r="W611" s="50"/>
    </row>
    <row r="612" spans="1:23" hidden="1" x14ac:dyDescent="0.3">
      <c r="A612" s="50" t="s">
        <v>2122</v>
      </c>
      <c r="B612" t="s">
        <v>1995</v>
      </c>
      <c r="C612" s="50" t="s">
        <v>346</v>
      </c>
      <c r="D612" s="50" t="s">
        <v>70</v>
      </c>
      <c r="E612" s="50" t="s">
        <v>603</v>
      </c>
      <c r="F612" s="50" t="s">
        <v>73</v>
      </c>
      <c r="G612" t="s">
        <v>119</v>
      </c>
      <c r="H612" s="143">
        <v>6457675</v>
      </c>
      <c r="I612" s="50" t="s">
        <v>2123</v>
      </c>
      <c r="J612" s="50"/>
      <c r="K612" s="107"/>
      <c r="L612" s="50"/>
      <c r="M612" s="142"/>
      <c r="N612" s="50"/>
      <c r="O612" s="50"/>
      <c r="P612" s="143"/>
      <c r="Q612" s="50"/>
      <c r="R612" s="142"/>
      <c r="S612" s="142"/>
      <c r="T612" s="143"/>
      <c r="U612" s="50"/>
      <c r="V612" s="50"/>
      <c r="W612" s="50"/>
    </row>
    <row r="613" spans="1:23" hidden="1" x14ac:dyDescent="0.3">
      <c r="A613" s="50" t="s">
        <v>2124</v>
      </c>
      <c r="B613" t="s">
        <v>1995</v>
      </c>
      <c r="C613" s="50" t="s">
        <v>1028</v>
      </c>
      <c r="D613" s="50" t="s">
        <v>97</v>
      </c>
      <c r="E613" s="50" t="s">
        <v>1353</v>
      </c>
      <c r="F613" s="50" t="s">
        <v>118</v>
      </c>
      <c r="G613" t="s">
        <v>119</v>
      </c>
      <c r="H613" s="143">
        <v>150000</v>
      </c>
      <c r="I613" s="50" t="s">
        <v>2125</v>
      </c>
      <c r="J613" s="50"/>
      <c r="K613" s="107"/>
      <c r="L613" s="50"/>
      <c r="M613" s="142"/>
      <c r="N613" s="50"/>
      <c r="O613" s="50"/>
      <c r="P613" s="143"/>
      <c r="Q613" s="50"/>
      <c r="R613" s="142"/>
      <c r="S613" s="142"/>
      <c r="T613" s="143"/>
      <c r="U613" s="50"/>
      <c r="V613" s="50"/>
      <c r="W613" s="50"/>
    </row>
    <row r="614" spans="1:23" hidden="1" x14ac:dyDescent="0.3">
      <c r="A614" s="50" t="s">
        <v>2126</v>
      </c>
      <c r="B614" t="s">
        <v>1995</v>
      </c>
      <c r="C614" s="50" t="s">
        <v>166</v>
      </c>
      <c r="D614" s="50" t="s">
        <v>97</v>
      </c>
      <c r="E614" s="50" t="s">
        <v>747</v>
      </c>
      <c r="F614" s="50" t="s">
        <v>73</v>
      </c>
      <c r="G614" t="s">
        <v>119</v>
      </c>
      <c r="H614" s="143">
        <v>276262.46000000002</v>
      </c>
      <c r="I614" s="50" t="s">
        <v>2127</v>
      </c>
      <c r="J614" s="50"/>
      <c r="K614" s="107"/>
      <c r="L614" s="50"/>
      <c r="M614" s="142"/>
      <c r="N614" s="50"/>
      <c r="O614" s="50"/>
      <c r="P614" s="143"/>
      <c r="Q614" s="50"/>
      <c r="R614" s="142"/>
      <c r="S614" s="142"/>
      <c r="T614" s="143"/>
      <c r="U614" s="50"/>
      <c r="V614" s="50"/>
      <c r="W614" s="50"/>
    </row>
    <row r="615" spans="1:23" hidden="1" x14ac:dyDescent="0.3">
      <c r="A615" s="50" t="s">
        <v>2128</v>
      </c>
      <c r="B615" t="s">
        <v>1995</v>
      </c>
      <c r="C615" s="50" t="s">
        <v>166</v>
      </c>
      <c r="D615" s="50" t="s">
        <v>97</v>
      </c>
      <c r="E615" s="50" t="s">
        <v>633</v>
      </c>
      <c r="F615" s="50" t="s">
        <v>118</v>
      </c>
      <c r="G615" t="s">
        <v>119</v>
      </c>
      <c r="H615" s="143">
        <v>12500</v>
      </c>
      <c r="I615" s="50" t="s">
        <v>2129</v>
      </c>
      <c r="J615" s="50"/>
      <c r="K615" s="107"/>
      <c r="L615" s="50"/>
      <c r="M615" s="142"/>
      <c r="N615" s="50"/>
      <c r="O615" s="50"/>
      <c r="P615" s="143"/>
      <c r="Q615" s="50"/>
      <c r="R615" s="142"/>
      <c r="S615" s="142"/>
      <c r="T615" s="143"/>
      <c r="U615" s="50"/>
      <c r="V615" s="50"/>
      <c r="W615" s="50"/>
    </row>
    <row r="616" spans="1:23" hidden="1" x14ac:dyDescent="0.3">
      <c r="A616" s="50" t="s">
        <v>2130</v>
      </c>
      <c r="B616" t="s">
        <v>1995</v>
      </c>
      <c r="C616" s="50" t="s">
        <v>587</v>
      </c>
      <c r="D616" s="50" t="s">
        <v>97</v>
      </c>
      <c r="E616" s="50" t="s">
        <v>643</v>
      </c>
      <c r="F616" s="50" t="s">
        <v>118</v>
      </c>
      <c r="G616" t="s">
        <v>119</v>
      </c>
      <c r="H616" s="143">
        <v>402250</v>
      </c>
      <c r="I616" s="50" t="s">
        <v>2131</v>
      </c>
      <c r="J616" s="50"/>
      <c r="K616" s="107"/>
      <c r="L616" s="50"/>
      <c r="M616" s="142"/>
      <c r="N616" s="50"/>
      <c r="O616" s="50"/>
      <c r="P616" s="143"/>
      <c r="Q616" s="50"/>
      <c r="R616" s="142"/>
      <c r="S616" s="142"/>
      <c r="T616" s="143"/>
      <c r="U616" s="50"/>
      <c r="V616" s="50"/>
      <c r="W616" s="50"/>
    </row>
    <row r="617" spans="1:23" hidden="1" x14ac:dyDescent="0.3">
      <c r="A617" s="50" t="s">
        <v>2132</v>
      </c>
      <c r="B617" t="s">
        <v>1995</v>
      </c>
      <c r="C617" s="50" t="s">
        <v>277</v>
      </c>
      <c r="D617" s="50" t="s">
        <v>97</v>
      </c>
      <c r="E617" s="50" t="s">
        <v>546</v>
      </c>
      <c r="F617" s="50" t="s">
        <v>118</v>
      </c>
      <c r="G617" t="s">
        <v>119</v>
      </c>
      <c r="H617" s="143">
        <v>13618</v>
      </c>
      <c r="I617" s="50" t="s">
        <v>2133</v>
      </c>
      <c r="J617" s="50"/>
      <c r="K617" s="107"/>
      <c r="L617" s="50"/>
      <c r="M617" s="142"/>
      <c r="N617" s="50"/>
      <c r="O617" s="50"/>
      <c r="P617" s="143"/>
      <c r="Q617" s="50"/>
      <c r="R617" s="142"/>
      <c r="S617" s="142"/>
      <c r="T617" s="143"/>
      <c r="U617" s="50"/>
      <c r="V617" s="50"/>
      <c r="W617" s="50"/>
    </row>
    <row r="618" spans="1:23" hidden="1" x14ac:dyDescent="0.3">
      <c r="A618" s="50" t="s">
        <v>2134</v>
      </c>
      <c r="B618" t="s">
        <v>1995</v>
      </c>
      <c r="C618" s="50" t="s">
        <v>317</v>
      </c>
      <c r="D618" s="50" t="s">
        <v>97</v>
      </c>
      <c r="E618" s="50" t="s">
        <v>303</v>
      </c>
      <c r="F618" s="50" t="s">
        <v>170</v>
      </c>
      <c r="G618" t="s">
        <v>119</v>
      </c>
      <c r="H618" s="143">
        <v>688500</v>
      </c>
      <c r="I618" s="50" t="s">
        <v>2135</v>
      </c>
      <c r="J618" s="50"/>
      <c r="K618" s="107"/>
      <c r="L618" s="50"/>
      <c r="M618" s="142"/>
      <c r="N618" s="50"/>
      <c r="O618" s="50"/>
      <c r="P618" s="143"/>
      <c r="Q618" s="50"/>
      <c r="R618" s="142"/>
      <c r="S618" s="142"/>
      <c r="T618" s="143"/>
      <c r="U618" s="50"/>
      <c r="V618" s="50"/>
      <c r="W618" s="50"/>
    </row>
    <row r="619" spans="1:23" hidden="1" x14ac:dyDescent="0.3">
      <c r="A619" s="50" t="s">
        <v>2136</v>
      </c>
      <c r="B619" t="s">
        <v>1995</v>
      </c>
      <c r="C619" s="50" t="s">
        <v>277</v>
      </c>
      <c r="D619" s="50" t="s">
        <v>70</v>
      </c>
      <c r="E619" s="50" t="s">
        <v>579</v>
      </c>
      <c r="F619" s="50" t="s">
        <v>118</v>
      </c>
      <c r="G619" t="s">
        <v>119</v>
      </c>
      <c r="H619" s="143">
        <v>545320</v>
      </c>
      <c r="I619" s="50" t="s">
        <v>2137</v>
      </c>
      <c r="J619" s="50"/>
      <c r="K619" s="107"/>
      <c r="L619" s="50"/>
      <c r="M619" s="142"/>
      <c r="N619" s="50"/>
      <c r="O619" s="50"/>
      <c r="P619" s="143"/>
      <c r="Q619" s="50"/>
      <c r="R619" s="142"/>
      <c r="S619" s="142"/>
      <c r="T619" s="143"/>
      <c r="U619" s="50"/>
      <c r="V619" s="50"/>
      <c r="W619" s="50"/>
    </row>
    <row r="620" spans="1:23" hidden="1" x14ac:dyDescent="0.3">
      <c r="A620" s="50" t="s">
        <v>2138</v>
      </c>
      <c r="B620" t="s">
        <v>1995</v>
      </c>
      <c r="C620" s="50" t="s">
        <v>587</v>
      </c>
      <c r="D620" s="50" t="s">
        <v>136</v>
      </c>
      <c r="E620" s="50" t="s">
        <v>138</v>
      </c>
      <c r="F620" s="50" t="s">
        <v>73</v>
      </c>
      <c r="G620" t="s">
        <v>119</v>
      </c>
      <c r="H620" s="143">
        <v>53200000</v>
      </c>
      <c r="I620" s="50" t="s">
        <v>2139</v>
      </c>
      <c r="J620" s="50"/>
      <c r="K620" s="107"/>
      <c r="L620" s="50"/>
      <c r="M620" s="142"/>
      <c r="N620" s="50"/>
      <c r="O620" s="50"/>
      <c r="P620" s="143"/>
      <c r="Q620" s="50"/>
      <c r="R620" s="142"/>
      <c r="S620" s="142"/>
      <c r="T620" s="143"/>
      <c r="U620" s="50"/>
      <c r="V620" s="50"/>
      <c r="W620" s="50"/>
    </row>
    <row r="621" spans="1:23" hidden="1" x14ac:dyDescent="0.3">
      <c r="A621" s="50" t="s">
        <v>2140</v>
      </c>
      <c r="B621" t="s">
        <v>1995</v>
      </c>
      <c r="C621" s="50" t="s">
        <v>587</v>
      </c>
      <c r="D621" s="50" t="s">
        <v>136</v>
      </c>
      <c r="E621" s="50" t="s">
        <v>138</v>
      </c>
      <c r="F621" s="50" t="s">
        <v>73</v>
      </c>
      <c r="G621" t="s">
        <v>119</v>
      </c>
      <c r="H621" s="143">
        <v>53200000</v>
      </c>
      <c r="I621" s="50" t="s">
        <v>2141</v>
      </c>
      <c r="J621" s="50"/>
      <c r="K621" s="107"/>
      <c r="L621" s="50"/>
      <c r="M621" s="142"/>
      <c r="N621" s="50"/>
      <c r="O621" s="50"/>
      <c r="P621" s="143"/>
      <c r="Q621" s="50"/>
      <c r="R621" s="142"/>
      <c r="S621" s="142"/>
      <c r="T621" s="143"/>
      <c r="U621" s="50"/>
      <c r="V621" s="50"/>
      <c r="W621" s="50"/>
    </row>
    <row r="622" spans="1:23" hidden="1" x14ac:dyDescent="0.3">
      <c r="A622" s="50" t="s">
        <v>2142</v>
      </c>
      <c r="B622" t="s">
        <v>1995</v>
      </c>
      <c r="C622" s="50" t="s">
        <v>1175</v>
      </c>
      <c r="D622" s="50" t="s">
        <v>70</v>
      </c>
      <c r="E622" s="50" t="s">
        <v>568</v>
      </c>
      <c r="F622" s="50" t="s">
        <v>73</v>
      </c>
      <c r="G622" t="s">
        <v>119</v>
      </c>
      <c r="H622" s="143">
        <v>579999.93000000005</v>
      </c>
      <c r="I622" s="50" t="s">
        <v>2143</v>
      </c>
      <c r="J622" s="50"/>
      <c r="K622" s="107"/>
      <c r="L622" s="50"/>
      <c r="M622" s="142"/>
      <c r="N622" s="50"/>
      <c r="O622" s="50"/>
      <c r="P622" s="143"/>
      <c r="Q622" s="50"/>
      <c r="R622" s="142"/>
      <c r="S622" s="142"/>
      <c r="T622" s="143"/>
      <c r="U622" s="50"/>
      <c r="V622" s="50"/>
      <c r="W622" s="50"/>
    </row>
    <row r="623" spans="1:23" hidden="1" x14ac:dyDescent="0.3">
      <c r="A623" s="50" t="s">
        <v>2144</v>
      </c>
      <c r="B623" t="s">
        <v>1995</v>
      </c>
      <c r="C623" s="50" t="s">
        <v>317</v>
      </c>
      <c r="D623" s="50" t="s">
        <v>70</v>
      </c>
      <c r="E623" s="50" t="s">
        <v>603</v>
      </c>
      <c r="F623" s="50" t="s">
        <v>118</v>
      </c>
      <c r="G623" t="s">
        <v>119</v>
      </c>
      <c r="H623" s="143">
        <v>133524</v>
      </c>
      <c r="I623" s="50" t="s">
        <v>2145</v>
      </c>
      <c r="J623" s="50"/>
      <c r="K623" s="107"/>
      <c r="L623" s="50"/>
      <c r="M623" s="142"/>
      <c r="N623" s="50"/>
      <c r="O623" s="50"/>
      <c r="P623" s="143"/>
      <c r="Q623" s="50"/>
      <c r="R623" s="142"/>
      <c r="S623" s="142"/>
      <c r="T623" s="143"/>
      <c r="U623" s="50"/>
      <c r="V623" s="50"/>
      <c r="W623" s="50"/>
    </row>
    <row r="624" spans="1:23" hidden="1" x14ac:dyDescent="0.3">
      <c r="A624" s="50" t="s">
        <v>2148</v>
      </c>
      <c r="B624" t="s">
        <v>1995</v>
      </c>
      <c r="C624" s="50" t="s">
        <v>214</v>
      </c>
      <c r="D624" s="50" t="s">
        <v>136</v>
      </c>
      <c r="E624" s="50" t="s">
        <v>829</v>
      </c>
      <c r="F624" s="50" t="s">
        <v>73</v>
      </c>
      <c r="G624" t="s">
        <v>119</v>
      </c>
      <c r="H624" s="143">
        <v>2218488</v>
      </c>
      <c r="I624" s="50" t="s">
        <v>2149</v>
      </c>
      <c r="J624" s="50"/>
      <c r="K624" s="107"/>
      <c r="L624" s="50"/>
      <c r="M624" s="142"/>
      <c r="N624" s="50"/>
      <c r="O624" s="50"/>
      <c r="P624" s="143"/>
      <c r="Q624" s="50"/>
      <c r="R624" s="142"/>
      <c r="S624" s="142"/>
      <c r="T624" s="143"/>
      <c r="U624" s="50"/>
      <c r="V624" s="50"/>
      <c r="W624" s="50"/>
    </row>
    <row r="625" spans="1:23" hidden="1" x14ac:dyDescent="0.3">
      <c r="A625" s="50" t="s">
        <v>2150</v>
      </c>
      <c r="B625" t="s">
        <v>1995</v>
      </c>
      <c r="C625" s="50" t="s">
        <v>166</v>
      </c>
      <c r="D625" s="50" t="s">
        <v>97</v>
      </c>
      <c r="E625" s="50" t="s">
        <v>643</v>
      </c>
      <c r="F625" s="50" t="s">
        <v>118</v>
      </c>
      <c r="G625" t="s">
        <v>119</v>
      </c>
      <c r="H625" s="143">
        <v>144499</v>
      </c>
      <c r="I625" s="50" t="s">
        <v>2151</v>
      </c>
      <c r="J625" s="50"/>
      <c r="K625" s="107"/>
      <c r="L625" s="50"/>
      <c r="M625" s="142"/>
      <c r="N625" s="50"/>
      <c r="O625" s="50"/>
      <c r="P625" s="143"/>
      <c r="Q625" s="50"/>
      <c r="R625" s="142"/>
      <c r="S625" s="142"/>
      <c r="T625" s="143"/>
      <c r="U625" s="50"/>
      <c r="V625" s="50"/>
      <c r="W625" s="50"/>
    </row>
    <row r="626" spans="1:23" hidden="1" x14ac:dyDescent="0.3">
      <c r="A626" s="50" t="s">
        <v>2152</v>
      </c>
      <c r="B626" t="s">
        <v>1995</v>
      </c>
      <c r="C626" s="50" t="s">
        <v>166</v>
      </c>
      <c r="D626" s="50" t="s">
        <v>70</v>
      </c>
      <c r="E626" s="50" t="s">
        <v>603</v>
      </c>
      <c r="F626" s="50" t="s">
        <v>118</v>
      </c>
      <c r="G626" t="s">
        <v>119</v>
      </c>
      <c r="H626" s="143">
        <v>140504</v>
      </c>
      <c r="I626" s="50" t="s">
        <v>2153</v>
      </c>
      <c r="J626" s="50"/>
      <c r="K626" s="107"/>
      <c r="L626" s="50"/>
      <c r="M626" s="142"/>
      <c r="N626" s="50"/>
      <c r="O626" s="50"/>
      <c r="P626" s="143"/>
      <c r="Q626" s="50"/>
      <c r="R626" s="142"/>
      <c r="S626" s="142"/>
      <c r="T626" s="143"/>
      <c r="U626" s="50"/>
      <c r="V626" s="50"/>
      <c r="W626" s="50"/>
    </row>
    <row r="627" spans="1:23" hidden="1" x14ac:dyDescent="0.3">
      <c r="A627" s="50" t="s">
        <v>2146</v>
      </c>
      <c r="B627" t="s">
        <v>1995</v>
      </c>
      <c r="C627" s="50" t="s">
        <v>317</v>
      </c>
      <c r="D627" s="50" t="s">
        <v>70</v>
      </c>
      <c r="E627" s="50" t="s">
        <v>235</v>
      </c>
      <c r="F627" s="50" t="s">
        <v>118</v>
      </c>
      <c r="G627" t="s">
        <v>119</v>
      </c>
      <c r="H627" s="143">
        <v>500000</v>
      </c>
      <c r="I627" s="50" t="s">
        <v>2147</v>
      </c>
      <c r="J627" s="50"/>
      <c r="K627" s="107"/>
      <c r="L627" s="50"/>
      <c r="M627" s="142"/>
      <c r="N627" s="50"/>
      <c r="O627" s="50"/>
      <c r="P627" s="143"/>
      <c r="Q627" s="50"/>
      <c r="R627" s="142"/>
      <c r="S627" s="142"/>
      <c r="T627" s="143"/>
      <c r="U627" s="50"/>
      <c r="V627" s="50"/>
      <c r="W627" s="50"/>
    </row>
    <row r="628" spans="1:23" hidden="1" x14ac:dyDescent="0.3">
      <c r="A628" s="50" t="s">
        <v>2154</v>
      </c>
      <c r="B628" t="s">
        <v>1995</v>
      </c>
      <c r="C628" s="50" t="s">
        <v>798</v>
      </c>
      <c r="D628" s="50" t="s">
        <v>70</v>
      </c>
      <c r="E628" s="50" t="s">
        <v>320</v>
      </c>
      <c r="F628" s="50" t="s">
        <v>73</v>
      </c>
      <c r="G628" t="s">
        <v>119</v>
      </c>
      <c r="H628" s="143">
        <v>14427790.710000001</v>
      </c>
      <c r="I628" s="50" t="s">
        <v>2155</v>
      </c>
      <c r="J628" s="50"/>
      <c r="K628" s="107"/>
      <c r="L628" s="50"/>
      <c r="M628" s="142"/>
      <c r="N628" s="50"/>
      <c r="O628" s="50"/>
      <c r="P628" s="143"/>
      <c r="Q628" s="50"/>
      <c r="R628" s="142"/>
      <c r="S628" s="142"/>
      <c r="T628" s="143"/>
      <c r="U628" s="50"/>
      <c r="V628" s="50"/>
      <c r="W628" s="50"/>
    </row>
    <row r="629" spans="1:23" hidden="1" x14ac:dyDescent="0.3">
      <c r="A629" s="50" t="s">
        <v>2156</v>
      </c>
      <c r="B629" t="s">
        <v>1995</v>
      </c>
      <c r="C629" s="50" t="s">
        <v>683</v>
      </c>
      <c r="D629" s="50" t="s">
        <v>97</v>
      </c>
      <c r="E629" s="50" t="s">
        <v>1353</v>
      </c>
      <c r="F629" s="50" t="s">
        <v>118</v>
      </c>
      <c r="G629" t="s">
        <v>119</v>
      </c>
      <c r="H629" s="143">
        <v>115562</v>
      </c>
      <c r="I629" s="50" t="s">
        <v>2157</v>
      </c>
      <c r="J629" s="50"/>
      <c r="K629" s="107"/>
      <c r="L629" s="50"/>
      <c r="M629" s="142"/>
      <c r="N629" s="50"/>
      <c r="O629" s="50"/>
      <c r="P629" s="143"/>
      <c r="Q629" s="50"/>
      <c r="R629" s="142"/>
      <c r="S629" s="142"/>
      <c r="T629" s="143"/>
      <c r="U629" s="50"/>
      <c r="V629" s="50"/>
      <c r="W629" s="50"/>
    </row>
    <row r="630" spans="1:23" hidden="1" x14ac:dyDescent="0.3">
      <c r="A630" s="50" t="s">
        <v>2158</v>
      </c>
      <c r="B630" t="s">
        <v>1995</v>
      </c>
      <c r="C630" s="50" t="s">
        <v>683</v>
      </c>
      <c r="D630" s="50" t="s">
        <v>97</v>
      </c>
      <c r="E630" s="50" t="s">
        <v>117</v>
      </c>
      <c r="F630" s="50" t="s">
        <v>118</v>
      </c>
      <c r="G630" t="s">
        <v>119</v>
      </c>
      <c r="H630" s="143">
        <v>105531</v>
      </c>
      <c r="I630" s="50" t="s">
        <v>2159</v>
      </c>
      <c r="J630" s="50"/>
      <c r="K630" s="107"/>
      <c r="L630" s="50"/>
      <c r="M630" s="142"/>
      <c r="N630" s="50"/>
      <c r="O630" s="50"/>
      <c r="P630" s="143"/>
      <c r="Q630" s="50"/>
      <c r="R630" s="142"/>
      <c r="S630" s="142"/>
      <c r="T630" s="143"/>
      <c r="U630" s="50"/>
      <c r="V630" s="50"/>
      <c r="W630" s="50"/>
    </row>
    <row r="631" spans="1:23" hidden="1" x14ac:dyDescent="0.3">
      <c r="A631" s="50" t="s">
        <v>2160</v>
      </c>
      <c r="B631" t="s">
        <v>1995</v>
      </c>
      <c r="C631" s="50" t="s">
        <v>683</v>
      </c>
      <c r="D631" s="50" t="s">
        <v>97</v>
      </c>
      <c r="E631" s="50" t="s">
        <v>761</v>
      </c>
      <c r="F631" s="50" t="s">
        <v>118</v>
      </c>
      <c r="G631" t="s">
        <v>119</v>
      </c>
      <c r="H631" s="143">
        <v>4987</v>
      </c>
      <c r="I631" s="50" t="s">
        <v>2161</v>
      </c>
      <c r="J631" s="50"/>
      <c r="K631" s="107"/>
      <c r="L631" s="50"/>
      <c r="M631" s="142"/>
      <c r="N631" s="50"/>
      <c r="O631" s="50"/>
      <c r="P631" s="143"/>
      <c r="Q631" s="50"/>
      <c r="R631" s="142"/>
      <c r="S631" s="142"/>
      <c r="T631" s="143"/>
      <c r="U631" s="50"/>
      <c r="V631" s="50"/>
      <c r="W631" s="50"/>
    </row>
    <row r="632" spans="1:23" hidden="1" x14ac:dyDescent="0.3">
      <c r="A632" s="50" t="s">
        <v>2162</v>
      </c>
      <c r="B632" t="s">
        <v>1995</v>
      </c>
      <c r="C632" s="50" t="s">
        <v>683</v>
      </c>
      <c r="D632" s="50" t="s">
        <v>97</v>
      </c>
      <c r="E632" s="50" t="s">
        <v>765</v>
      </c>
      <c r="F632" s="50" t="s">
        <v>118</v>
      </c>
      <c r="G632" t="s">
        <v>119</v>
      </c>
      <c r="H632" s="143">
        <v>5000</v>
      </c>
      <c r="I632" s="50" t="s">
        <v>2163</v>
      </c>
      <c r="J632" s="50"/>
      <c r="K632" s="107"/>
      <c r="L632" s="50"/>
      <c r="M632" s="142"/>
      <c r="N632" s="50"/>
      <c r="O632" s="50"/>
      <c r="P632" s="143"/>
      <c r="Q632" s="50"/>
      <c r="R632" s="142"/>
      <c r="S632" s="142"/>
      <c r="T632" s="143"/>
      <c r="U632" s="50"/>
      <c r="V632" s="50"/>
      <c r="W632" s="50"/>
    </row>
    <row r="633" spans="1:23" hidden="1" x14ac:dyDescent="0.3">
      <c r="A633" s="50" t="s">
        <v>2164</v>
      </c>
      <c r="B633" t="s">
        <v>1995</v>
      </c>
      <c r="C633" s="50" t="s">
        <v>683</v>
      </c>
      <c r="D633" s="50" t="s">
        <v>97</v>
      </c>
      <c r="E633" s="50" t="s">
        <v>1056</v>
      </c>
      <c r="F633" s="50" t="s">
        <v>118</v>
      </c>
      <c r="G633" t="s">
        <v>119</v>
      </c>
      <c r="H633" s="143">
        <v>10000</v>
      </c>
      <c r="I633" s="50" t="s">
        <v>2165</v>
      </c>
      <c r="J633" s="50"/>
      <c r="K633" s="107"/>
      <c r="L633" s="50"/>
      <c r="M633" s="142"/>
      <c r="N633" s="50"/>
      <c r="O633" s="50"/>
      <c r="P633" s="143"/>
      <c r="Q633" s="50"/>
      <c r="R633" s="142"/>
      <c r="S633" s="142"/>
      <c r="T633" s="143"/>
      <c r="U633" s="50"/>
      <c r="V633" s="50"/>
      <c r="W633" s="50"/>
    </row>
    <row r="634" spans="1:23" hidden="1" x14ac:dyDescent="0.3">
      <c r="A634" s="50" t="s">
        <v>2166</v>
      </c>
      <c r="B634" t="s">
        <v>1995</v>
      </c>
      <c r="C634" s="50" t="s">
        <v>683</v>
      </c>
      <c r="D634" s="50" t="s">
        <v>97</v>
      </c>
      <c r="E634" s="50" t="s">
        <v>546</v>
      </c>
      <c r="F634" s="50" t="s">
        <v>118</v>
      </c>
      <c r="G634" t="s">
        <v>119</v>
      </c>
      <c r="H634" s="143">
        <v>15000</v>
      </c>
      <c r="I634" s="50" t="s">
        <v>2167</v>
      </c>
      <c r="J634" s="50"/>
      <c r="K634" s="107"/>
      <c r="L634" s="50"/>
      <c r="M634" s="142"/>
      <c r="N634" s="50"/>
      <c r="O634" s="50"/>
      <c r="P634" s="143"/>
      <c r="Q634" s="50"/>
      <c r="R634" s="142"/>
      <c r="S634" s="142"/>
      <c r="T634" s="143"/>
      <c r="U634" s="50"/>
      <c r="V634" s="50"/>
      <c r="W634" s="50"/>
    </row>
    <row r="635" spans="1:23" hidden="1" x14ac:dyDescent="0.3">
      <c r="A635" s="50" t="s">
        <v>2168</v>
      </c>
      <c r="B635" t="s">
        <v>1995</v>
      </c>
      <c r="C635" s="50" t="s">
        <v>277</v>
      </c>
      <c r="D635" s="50" t="s">
        <v>70</v>
      </c>
      <c r="E635" s="50" t="s">
        <v>716</v>
      </c>
      <c r="F635" s="50" t="s">
        <v>118</v>
      </c>
      <c r="G635" t="s">
        <v>119</v>
      </c>
      <c r="H635" s="143">
        <v>580000</v>
      </c>
      <c r="I635" s="50" t="s">
        <v>2169</v>
      </c>
      <c r="J635" s="50"/>
      <c r="K635" s="107"/>
      <c r="L635" s="50"/>
      <c r="M635" s="142"/>
      <c r="N635" s="50"/>
      <c r="O635" s="50"/>
      <c r="P635" s="143"/>
      <c r="Q635" s="50"/>
      <c r="R635" s="142"/>
      <c r="S635" s="142"/>
      <c r="T635" s="143"/>
      <c r="U635" s="50"/>
      <c r="V635" s="50"/>
      <c r="W635" s="50"/>
    </row>
    <row r="636" spans="1:23" hidden="1" x14ac:dyDescent="0.3">
      <c r="A636" s="50" t="s">
        <v>2170</v>
      </c>
      <c r="B636" t="s">
        <v>1995</v>
      </c>
      <c r="C636" s="50" t="s">
        <v>277</v>
      </c>
      <c r="D636" s="50" t="s">
        <v>97</v>
      </c>
      <c r="E636" s="50" t="s">
        <v>1930</v>
      </c>
      <c r="F636" s="50" t="s">
        <v>118</v>
      </c>
      <c r="G636" t="s">
        <v>119</v>
      </c>
      <c r="H636" s="143">
        <v>300000</v>
      </c>
      <c r="I636" s="50" t="s">
        <v>2171</v>
      </c>
      <c r="J636" s="50"/>
      <c r="K636" s="107"/>
      <c r="L636" s="50"/>
      <c r="M636" s="142"/>
      <c r="N636" s="50"/>
      <c r="O636" s="50"/>
      <c r="P636" s="143"/>
      <c r="Q636" s="50"/>
      <c r="R636" s="142"/>
      <c r="S636" s="142"/>
      <c r="T636" s="143"/>
      <c r="U636" s="50"/>
      <c r="V636" s="50"/>
      <c r="W636" s="50"/>
    </row>
    <row r="637" spans="1:23" hidden="1" x14ac:dyDescent="0.3">
      <c r="A637" s="50" t="s">
        <v>2172</v>
      </c>
      <c r="B637" t="s">
        <v>1995</v>
      </c>
      <c r="C637" s="50" t="s">
        <v>262</v>
      </c>
      <c r="D637" s="50" t="s">
        <v>136</v>
      </c>
      <c r="E637" s="50" t="s">
        <v>2173</v>
      </c>
      <c r="F637" s="50" t="s">
        <v>118</v>
      </c>
      <c r="G637" t="s">
        <v>119</v>
      </c>
      <c r="H637" s="143">
        <v>73000</v>
      </c>
      <c r="I637" s="50" t="s">
        <v>2174</v>
      </c>
      <c r="J637" s="50"/>
      <c r="K637" s="107"/>
      <c r="L637" s="50"/>
      <c r="M637" s="142"/>
      <c r="N637" s="50"/>
      <c r="O637" s="50"/>
      <c r="P637" s="143"/>
      <c r="Q637" s="50"/>
      <c r="R637" s="142"/>
      <c r="S637" s="142"/>
      <c r="T637" s="143"/>
      <c r="U637" s="50"/>
      <c r="V637" s="50"/>
      <c r="W637" s="50"/>
    </row>
    <row r="638" spans="1:23" hidden="1" x14ac:dyDescent="0.3">
      <c r="A638" s="50" t="s">
        <v>2175</v>
      </c>
      <c r="B638" t="s">
        <v>1995</v>
      </c>
      <c r="C638" s="50" t="s">
        <v>332</v>
      </c>
      <c r="D638" s="50" t="s">
        <v>136</v>
      </c>
      <c r="E638" s="50" t="s">
        <v>611</v>
      </c>
      <c r="F638" s="50" t="s">
        <v>73</v>
      </c>
      <c r="G638" t="s">
        <v>119</v>
      </c>
      <c r="H638" s="143">
        <v>4832878.55</v>
      </c>
      <c r="I638" s="50" t="s">
        <v>2176</v>
      </c>
      <c r="J638" s="50"/>
      <c r="K638" s="107"/>
      <c r="L638" s="50"/>
      <c r="M638" s="142"/>
      <c r="N638" s="50"/>
      <c r="O638" s="50"/>
      <c r="P638" s="143"/>
      <c r="Q638" s="50"/>
      <c r="R638" s="142"/>
      <c r="S638" s="142"/>
      <c r="T638" s="143"/>
      <c r="U638" s="50"/>
      <c r="V638" s="50"/>
      <c r="W638" s="50"/>
    </row>
    <row r="639" spans="1:23" hidden="1" x14ac:dyDescent="0.3">
      <c r="A639" s="50" t="s">
        <v>2177</v>
      </c>
      <c r="B639" t="s">
        <v>1995</v>
      </c>
      <c r="C639" s="50" t="s">
        <v>277</v>
      </c>
      <c r="D639" s="50" t="s">
        <v>70</v>
      </c>
      <c r="E639" s="50" t="s">
        <v>603</v>
      </c>
      <c r="F639" s="50" t="s">
        <v>118</v>
      </c>
      <c r="G639" t="s">
        <v>119</v>
      </c>
      <c r="H639" s="143">
        <v>580000</v>
      </c>
      <c r="I639" s="50" t="s">
        <v>2178</v>
      </c>
      <c r="J639" s="50"/>
      <c r="K639" s="107"/>
      <c r="L639" s="50"/>
      <c r="M639" s="142"/>
      <c r="N639" s="50"/>
      <c r="O639" s="50"/>
      <c r="P639" s="143"/>
      <c r="Q639" s="50"/>
      <c r="R639" s="142"/>
      <c r="S639" s="142"/>
      <c r="T639" s="143"/>
      <c r="U639" s="50"/>
      <c r="V639" s="50"/>
      <c r="W639" s="50">
        <v>561</v>
      </c>
    </row>
    <row r="644" spans="14:14" x14ac:dyDescent="0.3">
      <c r="N644" s="107"/>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F663-DDBA-464D-8A70-22B8F5F184BB}">
  <dimension ref="A1:K358"/>
  <sheetViews>
    <sheetView topLeftCell="A2" workbookViewId="0">
      <selection activeCell="A9" sqref="A9"/>
    </sheetView>
  </sheetViews>
  <sheetFormatPr baseColWidth="10" defaultColWidth="8.88671875" defaultRowHeight="14.4" x14ac:dyDescent="0.3"/>
  <cols>
    <col min="1" max="1" width="26.109375" bestFit="1" customWidth="1"/>
    <col min="2" max="2" width="52.44140625" bestFit="1" customWidth="1"/>
    <col min="3" max="3" width="32.109375" bestFit="1" customWidth="1"/>
    <col min="4" max="4" width="20" style="68" bestFit="1" customWidth="1"/>
    <col min="5" max="5" width="17.6640625" customWidth="1"/>
    <col min="6" max="6" width="26.88671875" style="6" bestFit="1" customWidth="1"/>
    <col min="7" max="7" width="12" bestFit="1" customWidth="1"/>
    <col min="8" max="8" width="15.109375" style="107" bestFit="1" customWidth="1"/>
    <col min="9" max="9" width="52.6640625" bestFit="1" customWidth="1"/>
    <col min="10" max="10" width="255.6640625" style="107" bestFit="1" customWidth="1"/>
    <col min="11" max="11" width="16.44140625" customWidth="1"/>
  </cols>
  <sheetData>
    <row r="1" spans="1:11" ht="68.25" customHeight="1" x14ac:dyDescent="0.3">
      <c r="A1" s="190" t="e" vm="2">
        <v>#VALUE!</v>
      </c>
      <c r="B1" s="190"/>
      <c r="C1" s="190"/>
      <c r="D1" s="190"/>
      <c r="E1" s="190"/>
      <c r="F1" s="190"/>
      <c r="G1" s="190"/>
      <c r="H1" s="190"/>
      <c r="I1" s="190"/>
      <c r="J1" s="190"/>
    </row>
    <row r="2" spans="1:11" ht="29.25" customHeight="1" x14ac:dyDescent="0.3">
      <c r="A2" s="193" t="s">
        <v>2211</v>
      </c>
      <c r="B2" s="193"/>
      <c r="C2" s="193"/>
      <c r="D2" s="193"/>
      <c r="E2" s="193"/>
      <c r="F2" s="193"/>
      <c r="G2" s="193"/>
      <c r="H2" s="193"/>
      <c r="I2" s="193"/>
      <c r="J2" s="193"/>
    </row>
    <row r="3" spans="1:11" ht="29.25" customHeight="1" x14ac:dyDescent="0.3">
      <c r="A3" s="160" t="s">
        <v>0</v>
      </c>
      <c r="B3" s="160" t="s">
        <v>4</v>
      </c>
      <c r="C3" s="160" t="s">
        <v>11</v>
      </c>
      <c r="D3" s="160" t="s">
        <v>3</v>
      </c>
      <c r="E3" s="160" t="s">
        <v>9</v>
      </c>
      <c r="F3" s="168" t="s">
        <v>1</v>
      </c>
      <c r="G3" s="160" t="s">
        <v>2</v>
      </c>
      <c r="H3" s="160" t="s">
        <v>2212</v>
      </c>
      <c r="I3" s="171" t="s">
        <v>6</v>
      </c>
      <c r="J3" s="161" t="s">
        <v>15</v>
      </c>
      <c r="K3" s="161" t="s">
        <v>14</v>
      </c>
    </row>
    <row r="4" spans="1:11" x14ac:dyDescent="0.3">
      <c r="A4" t="s">
        <v>682</v>
      </c>
      <c r="B4" t="s">
        <v>683</v>
      </c>
      <c r="C4" t="s">
        <v>66</v>
      </c>
      <c r="D4" t="s">
        <v>141</v>
      </c>
      <c r="E4" s="164" t="s">
        <v>170</v>
      </c>
      <c r="F4" s="6">
        <v>46076</v>
      </c>
      <c r="G4" t="s">
        <v>66</v>
      </c>
      <c r="H4" t="s">
        <v>2213</v>
      </c>
      <c r="I4" t="s">
        <v>70</v>
      </c>
      <c r="J4" s="107" t="s">
        <v>686</v>
      </c>
      <c r="K4" s="107">
        <v>1260000</v>
      </c>
    </row>
    <row r="5" spans="1:11" x14ac:dyDescent="0.3">
      <c r="A5" t="s">
        <v>1048</v>
      </c>
      <c r="B5" t="s">
        <v>134</v>
      </c>
      <c r="C5" t="s">
        <v>133</v>
      </c>
      <c r="D5" t="s">
        <v>141</v>
      </c>
      <c r="E5" s="164"/>
      <c r="F5" s="6">
        <v>46090</v>
      </c>
      <c r="G5" t="s">
        <v>133</v>
      </c>
      <c r="H5" t="s">
        <v>2214</v>
      </c>
      <c r="I5" t="s">
        <v>70</v>
      </c>
      <c r="J5" s="107" t="s">
        <v>1049</v>
      </c>
      <c r="K5" s="107">
        <v>0</v>
      </c>
    </row>
    <row r="6" spans="1:11" x14ac:dyDescent="0.3">
      <c r="A6" t="s">
        <v>539</v>
      </c>
      <c r="B6" t="s">
        <v>134</v>
      </c>
      <c r="C6" t="s">
        <v>66</v>
      </c>
      <c r="D6" t="s">
        <v>141</v>
      </c>
      <c r="E6" s="164"/>
      <c r="F6" s="6">
        <v>46059</v>
      </c>
      <c r="G6" t="s">
        <v>66</v>
      </c>
      <c r="H6" t="s">
        <v>2215</v>
      </c>
      <c r="I6" t="s">
        <v>70</v>
      </c>
      <c r="J6" s="107" t="s">
        <v>541</v>
      </c>
      <c r="K6" s="107">
        <v>0</v>
      </c>
    </row>
    <row r="7" spans="1:11" x14ac:dyDescent="0.3">
      <c r="A7" t="s">
        <v>1909</v>
      </c>
      <c r="B7" t="s">
        <v>134</v>
      </c>
      <c r="C7" t="s">
        <v>119</v>
      </c>
      <c r="D7" t="s">
        <v>141</v>
      </c>
      <c r="E7" s="164" t="s">
        <v>170</v>
      </c>
      <c r="F7" s="6">
        <v>46140</v>
      </c>
      <c r="G7" t="s">
        <v>115</v>
      </c>
      <c r="H7" t="s">
        <v>2216</v>
      </c>
      <c r="I7" t="s">
        <v>70</v>
      </c>
      <c r="J7" s="107" t="s">
        <v>1910</v>
      </c>
      <c r="K7" s="107">
        <v>1500000</v>
      </c>
    </row>
    <row r="8" spans="1:11" x14ac:dyDescent="0.3">
      <c r="A8" t="s">
        <v>1189</v>
      </c>
      <c r="B8" t="s">
        <v>134</v>
      </c>
      <c r="C8" t="s">
        <v>133</v>
      </c>
      <c r="D8" t="s">
        <v>141</v>
      </c>
      <c r="E8" s="164"/>
      <c r="F8" s="6">
        <v>46101</v>
      </c>
      <c r="G8" t="s">
        <v>133</v>
      </c>
      <c r="H8" t="s">
        <v>2217</v>
      </c>
      <c r="I8" t="s">
        <v>70</v>
      </c>
      <c r="J8" s="107" t="s">
        <v>1190</v>
      </c>
      <c r="K8" s="107">
        <v>0</v>
      </c>
    </row>
    <row r="9" spans="1:11" x14ac:dyDescent="0.3">
      <c r="A9" t="s">
        <v>373</v>
      </c>
      <c r="B9" t="s">
        <v>134</v>
      </c>
      <c r="C9" t="s">
        <v>133</v>
      </c>
      <c r="D9" t="s">
        <v>141</v>
      </c>
      <c r="E9" s="164"/>
      <c r="F9" s="6">
        <v>46057</v>
      </c>
      <c r="G9" t="s">
        <v>133</v>
      </c>
      <c r="H9" t="s">
        <v>2215</v>
      </c>
      <c r="I9" t="s">
        <v>70</v>
      </c>
      <c r="J9" s="107" t="s">
        <v>374</v>
      </c>
      <c r="K9" s="107">
        <v>0</v>
      </c>
    </row>
    <row r="10" spans="1:11" x14ac:dyDescent="0.3">
      <c r="A10" t="s">
        <v>1311</v>
      </c>
      <c r="B10" t="s">
        <v>134</v>
      </c>
      <c r="C10" t="s">
        <v>133</v>
      </c>
      <c r="D10" t="s">
        <v>141</v>
      </c>
      <c r="E10" s="164" t="s">
        <v>170</v>
      </c>
      <c r="F10" s="6">
        <v>46111</v>
      </c>
      <c r="G10" t="s">
        <v>133</v>
      </c>
      <c r="H10" t="s">
        <v>2216</v>
      </c>
      <c r="I10" t="s">
        <v>70</v>
      </c>
      <c r="J10" s="107" t="s">
        <v>1313</v>
      </c>
      <c r="K10" s="107">
        <v>1500000</v>
      </c>
    </row>
    <row r="11" spans="1:11" x14ac:dyDescent="0.3">
      <c r="A11" t="s">
        <v>573</v>
      </c>
      <c r="B11" t="s">
        <v>134</v>
      </c>
      <c r="C11" t="s">
        <v>576</v>
      </c>
      <c r="D11" t="s">
        <v>141</v>
      </c>
      <c r="E11" s="164" t="s">
        <v>118</v>
      </c>
      <c r="F11" s="6">
        <v>46063</v>
      </c>
      <c r="G11" t="s">
        <v>66</v>
      </c>
      <c r="H11" t="s">
        <v>2214</v>
      </c>
      <c r="I11" t="s">
        <v>70</v>
      </c>
      <c r="J11" s="107" t="s">
        <v>577</v>
      </c>
      <c r="K11" s="107">
        <v>148862</v>
      </c>
    </row>
    <row r="12" spans="1:11" x14ac:dyDescent="0.3">
      <c r="A12" t="s">
        <v>1293</v>
      </c>
      <c r="B12" t="s">
        <v>134</v>
      </c>
      <c r="C12" t="s">
        <v>119</v>
      </c>
      <c r="D12" t="s">
        <v>141</v>
      </c>
      <c r="E12" s="164" t="s">
        <v>118</v>
      </c>
      <c r="F12" s="6">
        <v>46108</v>
      </c>
      <c r="G12" t="s">
        <v>115</v>
      </c>
      <c r="H12" t="s">
        <v>2218</v>
      </c>
      <c r="I12" t="s">
        <v>70</v>
      </c>
      <c r="J12" s="107" t="s">
        <v>1294</v>
      </c>
      <c r="K12" s="107">
        <v>221776</v>
      </c>
    </row>
    <row r="13" spans="1:11" x14ac:dyDescent="0.3">
      <c r="A13" t="s">
        <v>609</v>
      </c>
      <c r="B13" t="s">
        <v>134</v>
      </c>
      <c r="C13" t="s">
        <v>66</v>
      </c>
      <c r="D13" t="s">
        <v>141</v>
      </c>
      <c r="E13" s="164" t="s">
        <v>73</v>
      </c>
      <c r="F13" s="6">
        <v>46069</v>
      </c>
      <c r="G13" t="s">
        <v>66</v>
      </c>
      <c r="H13" t="s">
        <v>2219</v>
      </c>
      <c r="I13" t="s">
        <v>136</v>
      </c>
      <c r="J13" s="107" t="s">
        <v>613</v>
      </c>
      <c r="K13" s="107">
        <v>7157349</v>
      </c>
    </row>
    <row r="14" spans="1:11" x14ac:dyDescent="0.3">
      <c r="A14" t="s">
        <v>1911</v>
      </c>
      <c r="B14" t="s">
        <v>134</v>
      </c>
      <c r="C14" t="s">
        <v>119</v>
      </c>
      <c r="D14" t="s">
        <v>141</v>
      </c>
      <c r="E14" s="164" t="s">
        <v>73</v>
      </c>
      <c r="F14" s="6">
        <v>46140</v>
      </c>
      <c r="G14" t="s">
        <v>115</v>
      </c>
      <c r="H14" t="s">
        <v>2213</v>
      </c>
      <c r="I14" t="s">
        <v>70</v>
      </c>
      <c r="J14" s="107" t="s">
        <v>1912</v>
      </c>
      <c r="K14" s="107">
        <v>12698000</v>
      </c>
    </row>
    <row r="15" spans="1:11" x14ac:dyDescent="0.3">
      <c r="A15" t="s">
        <v>1308</v>
      </c>
      <c r="B15" t="s">
        <v>134</v>
      </c>
      <c r="C15" t="s">
        <v>119</v>
      </c>
      <c r="D15" t="s">
        <v>141</v>
      </c>
      <c r="E15" s="164" t="s">
        <v>118</v>
      </c>
      <c r="F15" s="6">
        <v>46111</v>
      </c>
      <c r="G15" t="s">
        <v>115</v>
      </c>
      <c r="H15" t="s">
        <v>2220</v>
      </c>
      <c r="I15" t="s">
        <v>70</v>
      </c>
      <c r="J15" s="107" t="s">
        <v>1310</v>
      </c>
      <c r="K15" s="107">
        <v>390000</v>
      </c>
    </row>
    <row r="16" spans="1:11" x14ac:dyDescent="0.3">
      <c r="A16" t="s">
        <v>701</v>
      </c>
      <c r="B16" t="s">
        <v>134</v>
      </c>
      <c r="C16" t="s">
        <v>66</v>
      </c>
      <c r="D16" t="s">
        <v>141</v>
      </c>
      <c r="E16" s="164" t="s">
        <v>170</v>
      </c>
      <c r="F16" s="6">
        <v>46076</v>
      </c>
      <c r="G16" t="s">
        <v>66</v>
      </c>
      <c r="H16" t="s">
        <v>2221</v>
      </c>
      <c r="I16" t="s">
        <v>97</v>
      </c>
      <c r="J16" s="107" t="s">
        <v>703</v>
      </c>
      <c r="K16" s="107">
        <v>610079</v>
      </c>
    </row>
    <row r="17" spans="1:11" x14ac:dyDescent="0.3">
      <c r="A17" t="s">
        <v>704</v>
      </c>
      <c r="B17" t="s">
        <v>134</v>
      </c>
      <c r="C17" t="s">
        <v>66</v>
      </c>
      <c r="D17" t="s">
        <v>141</v>
      </c>
      <c r="E17" s="164" t="s">
        <v>170</v>
      </c>
      <c r="F17" s="6">
        <v>46076</v>
      </c>
      <c r="G17" t="s">
        <v>66</v>
      </c>
      <c r="H17" t="s">
        <v>2221</v>
      </c>
      <c r="I17" t="s">
        <v>97</v>
      </c>
      <c r="J17" s="107" t="s">
        <v>706</v>
      </c>
      <c r="K17" s="107">
        <v>610079</v>
      </c>
    </row>
    <row r="18" spans="1:11" x14ac:dyDescent="0.3">
      <c r="A18" t="s">
        <v>707</v>
      </c>
      <c r="B18" t="s">
        <v>134</v>
      </c>
      <c r="C18" t="s">
        <v>66</v>
      </c>
      <c r="D18" t="s">
        <v>141</v>
      </c>
      <c r="E18" s="164" t="s">
        <v>170</v>
      </c>
      <c r="F18" s="6">
        <v>46076</v>
      </c>
      <c r="G18" t="s">
        <v>66</v>
      </c>
      <c r="H18" t="s">
        <v>2217</v>
      </c>
      <c r="I18" t="s">
        <v>70</v>
      </c>
      <c r="J18" s="107" t="s">
        <v>709</v>
      </c>
      <c r="K18" s="107">
        <v>998990</v>
      </c>
    </row>
    <row r="19" spans="1:11" x14ac:dyDescent="0.3">
      <c r="A19" t="s">
        <v>1322</v>
      </c>
      <c r="B19" t="s">
        <v>134</v>
      </c>
      <c r="C19" t="s">
        <v>133</v>
      </c>
      <c r="D19" t="s">
        <v>141</v>
      </c>
      <c r="E19" s="164" t="s">
        <v>73</v>
      </c>
      <c r="F19" s="6">
        <v>46111</v>
      </c>
      <c r="G19" t="s">
        <v>133</v>
      </c>
      <c r="H19" t="s">
        <v>2222</v>
      </c>
      <c r="I19" t="s">
        <v>70</v>
      </c>
      <c r="J19" s="107" t="s">
        <v>1324</v>
      </c>
      <c r="K19" s="107">
        <v>10324000</v>
      </c>
    </row>
    <row r="20" spans="1:11" x14ac:dyDescent="0.3">
      <c r="A20" t="s">
        <v>1316</v>
      </c>
      <c r="B20" t="s">
        <v>134</v>
      </c>
      <c r="C20" t="s">
        <v>119</v>
      </c>
      <c r="D20" t="s">
        <v>141</v>
      </c>
      <c r="E20" s="164" t="s">
        <v>118</v>
      </c>
      <c r="F20" s="6">
        <v>46111</v>
      </c>
      <c r="G20" t="s">
        <v>115</v>
      </c>
      <c r="H20" t="s">
        <v>2217</v>
      </c>
      <c r="I20" t="s">
        <v>70</v>
      </c>
      <c r="J20" s="107" t="s">
        <v>1317</v>
      </c>
      <c r="K20" s="107">
        <v>218000</v>
      </c>
    </row>
    <row r="21" spans="1:11" x14ac:dyDescent="0.3">
      <c r="A21" t="s">
        <v>1318</v>
      </c>
      <c r="B21" t="s">
        <v>134</v>
      </c>
      <c r="C21" t="s">
        <v>133</v>
      </c>
      <c r="D21" t="s">
        <v>141</v>
      </c>
      <c r="E21" s="164" t="s">
        <v>73</v>
      </c>
      <c r="F21" s="6">
        <v>46111</v>
      </c>
      <c r="G21" t="s">
        <v>133</v>
      </c>
      <c r="H21" t="s">
        <v>2213</v>
      </c>
      <c r="I21" t="s">
        <v>70</v>
      </c>
      <c r="J21" s="107" t="s">
        <v>1319</v>
      </c>
      <c r="K21" s="107">
        <v>12698000</v>
      </c>
    </row>
    <row r="22" spans="1:11" x14ac:dyDescent="0.3">
      <c r="A22" t="s">
        <v>1295</v>
      </c>
      <c r="B22" t="s">
        <v>134</v>
      </c>
      <c r="C22" t="s">
        <v>119</v>
      </c>
      <c r="D22" t="s">
        <v>141</v>
      </c>
      <c r="E22" s="164" t="s">
        <v>118</v>
      </c>
      <c r="F22" s="6">
        <v>46108</v>
      </c>
      <c r="G22" t="s">
        <v>115</v>
      </c>
      <c r="H22" t="s">
        <v>2218</v>
      </c>
      <c r="I22" t="s">
        <v>70</v>
      </c>
      <c r="J22" s="107" t="s">
        <v>1296</v>
      </c>
      <c r="K22" s="107">
        <v>221776</v>
      </c>
    </row>
    <row r="23" spans="1:11" x14ac:dyDescent="0.3">
      <c r="A23" t="s">
        <v>2063</v>
      </c>
      <c r="B23" t="s">
        <v>134</v>
      </c>
      <c r="C23" t="s">
        <v>119</v>
      </c>
      <c r="D23" t="s">
        <v>141</v>
      </c>
      <c r="E23" s="164" t="s">
        <v>118</v>
      </c>
      <c r="F23" s="6">
        <v>46161</v>
      </c>
      <c r="G23" t="s">
        <v>1995</v>
      </c>
      <c r="H23" t="s">
        <v>2218</v>
      </c>
      <c r="I23" t="s">
        <v>70</v>
      </c>
      <c r="J23" s="107" t="s">
        <v>2064</v>
      </c>
      <c r="K23" s="107">
        <v>221776</v>
      </c>
    </row>
    <row r="24" spans="1:11" x14ac:dyDescent="0.3">
      <c r="A24" t="s">
        <v>1320</v>
      </c>
      <c r="B24" t="s">
        <v>134</v>
      </c>
      <c r="C24" t="s">
        <v>133</v>
      </c>
      <c r="D24" t="s">
        <v>141</v>
      </c>
      <c r="E24" s="164" t="s">
        <v>73</v>
      </c>
      <c r="F24" s="6">
        <v>46111</v>
      </c>
      <c r="G24" t="s">
        <v>133</v>
      </c>
      <c r="H24" t="s">
        <v>2223</v>
      </c>
      <c r="I24" t="s">
        <v>70</v>
      </c>
      <c r="J24" s="107" t="s">
        <v>1321</v>
      </c>
      <c r="K24" s="107">
        <v>6840000</v>
      </c>
    </row>
    <row r="25" spans="1:11" x14ac:dyDescent="0.3">
      <c r="A25" t="s">
        <v>2087</v>
      </c>
      <c r="B25" t="s">
        <v>134</v>
      </c>
      <c r="C25" t="s">
        <v>119</v>
      </c>
      <c r="D25" t="s">
        <v>141</v>
      </c>
      <c r="E25" s="164" t="s">
        <v>118</v>
      </c>
      <c r="F25" s="6">
        <v>46164</v>
      </c>
      <c r="G25" t="s">
        <v>1995</v>
      </c>
      <c r="H25" t="s">
        <v>2224</v>
      </c>
      <c r="I25" t="s">
        <v>136</v>
      </c>
      <c r="J25" s="107" t="s">
        <v>2089</v>
      </c>
      <c r="K25" s="107">
        <v>100000</v>
      </c>
    </row>
    <row r="26" spans="1:11" x14ac:dyDescent="0.3">
      <c r="A26" t="s">
        <v>1984</v>
      </c>
      <c r="B26" t="s">
        <v>134</v>
      </c>
      <c r="C26" t="s">
        <v>119</v>
      </c>
      <c r="D26" t="s">
        <v>141</v>
      </c>
      <c r="E26" s="164" t="s">
        <v>170</v>
      </c>
      <c r="F26" s="6">
        <v>46149</v>
      </c>
      <c r="G26" t="s">
        <v>115</v>
      </c>
      <c r="H26" t="s">
        <v>2225</v>
      </c>
      <c r="I26" t="s">
        <v>97</v>
      </c>
      <c r="J26" s="107" t="s">
        <v>1985</v>
      </c>
      <c r="K26" s="107">
        <v>710128</v>
      </c>
    </row>
    <row r="27" spans="1:11" x14ac:dyDescent="0.3">
      <c r="A27" t="s">
        <v>140</v>
      </c>
      <c r="B27" t="s">
        <v>134</v>
      </c>
      <c r="C27" t="s">
        <v>66</v>
      </c>
      <c r="D27" t="s">
        <v>141</v>
      </c>
      <c r="E27" s="164" t="s">
        <v>73</v>
      </c>
      <c r="F27" s="6">
        <v>46029</v>
      </c>
      <c r="G27" t="s">
        <v>66</v>
      </c>
      <c r="H27" t="s">
        <v>2215</v>
      </c>
      <c r="I27" t="s">
        <v>70</v>
      </c>
      <c r="J27" s="107" t="s">
        <v>145</v>
      </c>
      <c r="K27" s="107">
        <v>61641216</v>
      </c>
    </row>
    <row r="28" spans="1:11" x14ac:dyDescent="0.3">
      <c r="A28" t="s">
        <v>1986</v>
      </c>
      <c r="B28" t="s">
        <v>134</v>
      </c>
      <c r="C28" t="s">
        <v>119</v>
      </c>
      <c r="D28" t="s">
        <v>141</v>
      </c>
      <c r="E28" s="164" t="s">
        <v>170</v>
      </c>
      <c r="F28" s="6">
        <v>46149</v>
      </c>
      <c r="G28" t="s">
        <v>115</v>
      </c>
      <c r="H28" t="s">
        <v>2225</v>
      </c>
      <c r="I28" t="s">
        <v>97</v>
      </c>
      <c r="J28" s="107" t="s">
        <v>1987</v>
      </c>
      <c r="K28" s="107">
        <v>710128</v>
      </c>
    </row>
    <row r="29" spans="1:11" x14ac:dyDescent="0.3">
      <c r="A29" t="s">
        <v>1988</v>
      </c>
      <c r="B29" t="s">
        <v>134</v>
      </c>
      <c r="C29" t="s">
        <v>119</v>
      </c>
      <c r="D29" t="s">
        <v>141</v>
      </c>
      <c r="E29" s="164" t="s">
        <v>118</v>
      </c>
      <c r="F29" s="6">
        <v>46149</v>
      </c>
      <c r="G29" t="s">
        <v>115</v>
      </c>
      <c r="H29" t="s">
        <v>2215</v>
      </c>
      <c r="I29" t="s">
        <v>70</v>
      </c>
      <c r="J29" s="107" t="s">
        <v>1989</v>
      </c>
      <c r="K29" s="107">
        <v>580000</v>
      </c>
    </row>
    <row r="30" spans="1:11" x14ac:dyDescent="0.3">
      <c r="A30" t="s">
        <v>132</v>
      </c>
      <c r="B30" t="s">
        <v>134</v>
      </c>
      <c r="C30" t="s">
        <v>133</v>
      </c>
      <c r="D30" t="s">
        <v>67</v>
      </c>
      <c r="E30" s="164" t="s">
        <v>73</v>
      </c>
      <c r="F30" s="6">
        <v>46150</v>
      </c>
      <c r="G30" t="s">
        <v>133</v>
      </c>
      <c r="H30" t="s">
        <v>2226</v>
      </c>
      <c r="I30" t="s">
        <v>136</v>
      </c>
      <c r="J30" s="107" t="s">
        <v>139</v>
      </c>
      <c r="K30" s="107">
        <v>4120000</v>
      </c>
    </row>
    <row r="31" spans="1:11" x14ac:dyDescent="0.3">
      <c r="A31" t="s">
        <v>160</v>
      </c>
      <c r="B31" t="s">
        <v>134</v>
      </c>
      <c r="C31" t="s">
        <v>66</v>
      </c>
      <c r="D31" t="s">
        <v>141</v>
      </c>
      <c r="E31" s="164"/>
      <c r="F31" s="6">
        <v>46030</v>
      </c>
      <c r="G31" t="s">
        <v>66</v>
      </c>
      <c r="H31" t="s">
        <v>2227</v>
      </c>
      <c r="I31" t="s">
        <v>70</v>
      </c>
      <c r="J31" s="107" t="s">
        <v>164</v>
      </c>
      <c r="K31" s="107">
        <v>0</v>
      </c>
    </row>
    <row r="32" spans="1:11" x14ac:dyDescent="0.3">
      <c r="A32" t="s">
        <v>1919</v>
      </c>
      <c r="B32" t="s">
        <v>134</v>
      </c>
      <c r="C32" t="s">
        <v>133</v>
      </c>
      <c r="D32" t="s">
        <v>141</v>
      </c>
      <c r="E32" s="164" t="s">
        <v>73</v>
      </c>
      <c r="F32" s="6">
        <v>46140</v>
      </c>
      <c r="G32" t="s">
        <v>133</v>
      </c>
      <c r="H32" t="s">
        <v>2222</v>
      </c>
      <c r="I32" t="s">
        <v>70</v>
      </c>
      <c r="J32" s="107" t="s">
        <v>1920</v>
      </c>
      <c r="K32" s="107">
        <v>10324000</v>
      </c>
    </row>
    <row r="33" spans="1:11" x14ac:dyDescent="0.3">
      <c r="A33" t="s">
        <v>2090</v>
      </c>
      <c r="B33" t="s">
        <v>134</v>
      </c>
      <c r="C33" t="s">
        <v>119</v>
      </c>
      <c r="D33" t="s">
        <v>141</v>
      </c>
      <c r="E33" s="164" t="s">
        <v>118</v>
      </c>
      <c r="F33" s="6">
        <v>46164</v>
      </c>
      <c r="G33" t="s">
        <v>1995</v>
      </c>
      <c r="H33" t="s">
        <v>2228</v>
      </c>
      <c r="I33" t="s">
        <v>136</v>
      </c>
      <c r="J33" s="107" t="s">
        <v>2092</v>
      </c>
      <c r="K33" s="107">
        <v>140000</v>
      </c>
    </row>
    <row r="34" spans="1:11" x14ac:dyDescent="0.3">
      <c r="A34" t="s">
        <v>2093</v>
      </c>
      <c r="B34" t="s">
        <v>134</v>
      </c>
      <c r="C34" t="s">
        <v>119</v>
      </c>
      <c r="D34" t="s">
        <v>141</v>
      </c>
      <c r="E34" s="164" t="s">
        <v>118</v>
      </c>
      <c r="F34" s="6">
        <v>46164</v>
      </c>
      <c r="G34" t="s">
        <v>1995</v>
      </c>
      <c r="H34" t="s">
        <v>2229</v>
      </c>
      <c r="I34" t="s">
        <v>136</v>
      </c>
      <c r="J34" s="107" t="s">
        <v>2094</v>
      </c>
      <c r="K34" s="107">
        <v>200000</v>
      </c>
    </row>
    <row r="35" spans="1:11" x14ac:dyDescent="0.3">
      <c r="A35" t="s">
        <v>1917</v>
      </c>
      <c r="B35" t="s">
        <v>134</v>
      </c>
      <c r="C35" t="s">
        <v>119</v>
      </c>
      <c r="D35" t="s">
        <v>141</v>
      </c>
      <c r="E35" s="164" t="s">
        <v>118</v>
      </c>
      <c r="F35" s="6">
        <v>46140</v>
      </c>
      <c r="G35" t="s">
        <v>115</v>
      </c>
      <c r="H35" t="s">
        <v>2230</v>
      </c>
      <c r="I35" t="s">
        <v>70</v>
      </c>
      <c r="J35" s="107" t="s">
        <v>1918</v>
      </c>
      <c r="K35" s="107">
        <v>536117</v>
      </c>
    </row>
    <row r="36" spans="1:11" x14ac:dyDescent="0.3">
      <c r="A36" t="s">
        <v>1106</v>
      </c>
      <c r="B36" t="s">
        <v>317</v>
      </c>
      <c r="C36" t="s">
        <v>66</v>
      </c>
      <c r="D36" t="s">
        <v>141</v>
      </c>
      <c r="E36" s="164" t="s">
        <v>118</v>
      </c>
      <c r="F36" s="6">
        <v>46094</v>
      </c>
      <c r="G36" t="s">
        <v>66</v>
      </c>
      <c r="H36" t="s">
        <v>2221</v>
      </c>
      <c r="I36" t="s">
        <v>97</v>
      </c>
      <c r="J36" s="107" t="s">
        <v>1108</v>
      </c>
      <c r="K36" s="107">
        <v>60000</v>
      </c>
    </row>
    <row r="37" spans="1:11" x14ac:dyDescent="0.3">
      <c r="A37" t="s">
        <v>979</v>
      </c>
      <c r="B37" t="s">
        <v>317</v>
      </c>
      <c r="C37" t="s">
        <v>66</v>
      </c>
      <c r="D37" t="s">
        <v>141</v>
      </c>
      <c r="E37" s="164" t="s">
        <v>73</v>
      </c>
      <c r="F37" s="6">
        <v>46086</v>
      </c>
      <c r="G37" t="s">
        <v>66</v>
      </c>
      <c r="H37" t="s">
        <v>2231</v>
      </c>
      <c r="I37" t="s">
        <v>70</v>
      </c>
      <c r="J37" s="107" t="s">
        <v>981</v>
      </c>
      <c r="K37" s="107">
        <v>60967063</v>
      </c>
    </row>
    <row r="38" spans="1:11" x14ac:dyDescent="0.3">
      <c r="A38" t="s">
        <v>992</v>
      </c>
      <c r="B38" t="s">
        <v>317</v>
      </c>
      <c r="C38" t="s">
        <v>66</v>
      </c>
      <c r="D38" t="s">
        <v>141</v>
      </c>
      <c r="E38" s="164" t="s">
        <v>73</v>
      </c>
      <c r="F38" s="6">
        <v>46086</v>
      </c>
      <c r="G38" t="s">
        <v>66</v>
      </c>
      <c r="H38" t="s">
        <v>2231</v>
      </c>
      <c r="I38" t="s">
        <v>70</v>
      </c>
      <c r="J38" s="107" t="s">
        <v>981</v>
      </c>
      <c r="K38" s="107">
        <v>60967063</v>
      </c>
    </row>
    <row r="39" spans="1:11" x14ac:dyDescent="0.3">
      <c r="A39" t="s">
        <v>1000</v>
      </c>
      <c r="B39" t="s">
        <v>317</v>
      </c>
      <c r="C39" t="s">
        <v>66</v>
      </c>
      <c r="D39" t="s">
        <v>141</v>
      </c>
      <c r="E39" s="164" t="s">
        <v>73</v>
      </c>
      <c r="F39" s="6">
        <v>46086</v>
      </c>
      <c r="G39" t="s">
        <v>66</v>
      </c>
      <c r="H39" t="s">
        <v>2231</v>
      </c>
      <c r="I39" t="s">
        <v>70</v>
      </c>
      <c r="J39" s="107" t="s">
        <v>1002</v>
      </c>
      <c r="K39" s="107">
        <v>60967063</v>
      </c>
    </row>
    <row r="40" spans="1:11" x14ac:dyDescent="0.3">
      <c r="A40" t="s">
        <v>1010</v>
      </c>
      <c r="B40" t="s">
        <v>317</v>
      </c>
      <c r="C40" t="s">
        <v>66</v>
      </c>
      <c r="D40" t="s">
        <v>141</v>
      </c>
      <c r="E40" s="164" t="s">
        <v>73</v>
      </c>
      <c r="F40" s="6">
        <v>46086</v>
      </c>
      <c r="G40" t="s">
        <v>66</v>
      </c>
      <c r="H40" t="s">
        <v>2231</v>
      </c>
      <c r="I40" t="s">
        <v>70</v>
      </c>
      <c r="J40" s="107" t="s">
        <v>1002</v>
      </c>
      <c r="K40" s="107">
        <v>60967063</v>
      </c>
    </row>
    <row r="41" spans="1:11" x14ac:dyDescent="0.3">
      <c r="A41" t="s">
        <v>1015</v>
      </c>
      <c r="B41" t="s">
        <v>317</v>
      </c>
      <c r="C41" t="s">
        <v>66</v>
      </c>
      <c r="D41" t="s">
        <v>141</v>
      </c>
      <c r="E41" s="164" t="s">
        <v>73</v>
      </c>
      <c r="F41" s="6">
        <v>46086</v>
      </c>
      <c r="G41" t="s">
        <v>66</v>
      </c>
      <c r="H41" t="s">
        <v>2231</v>
      </c>
      <c r="I41" t="s">
        <v>70</v>
      </c>
      <c r="J41" s="107" t="s">
        <v>654</v>
      </c>
      <c r="K41" s="107">
        <v>60967063</v>
      </c>
    </row>
    <row r="42" spans="1:11" x14ac:dyDescent="0.3">
      <c r="A42" t="s">
        <v>1023</v>
      </c>
      <c r="B42" t="s">
        <v>317</v>
      </c>
      <c r="C42" t="s">
        <v>133</v>
      </c>
      <c r="D42" t="s">
        <v>141</v>
      </c>
      <c r="E42" s="164" t="s">
        <v>73</v>
      </c>
      <c r="F42" s="6">
        <v>46086</v>
      </c>
      <c r="G42" t="s">
        <v>133</v>
      </c>
      <c r="H42" t="s">
        <v>2214</v>
      </c>
      <c r="I42" t="s">
        <v>70</v>
      </c>
      <c r="J42" s="107" t="s">
        <v>1024</v>
      </c>
      <c r="K42" s="107">
        <v>129378750</v>
      </c>
    </row>
    <row r="43" spans="1:11" x14ac:dyDescent="0.3">
      <c r="A43" t="s">
        <v>1069</v>
      </c>
      <c r="B43" t="s">
        <v>317</v>
      </c>
      <c r="C43" t="s">
        <v>66</v>
      </c>
      <c r="D43" t="s">
        <v>141</v>
      </c>
      <c r="E43" s="164" t="s">
        <v>73</v>
      </c>
      <c r="F43" s="6">
        <v>46093</v>
      </c>
      <c r="G43" t="s">
        <v>66</v>
      </c>
      <c r="H43" t="s">
        <v>2214</v>
      </c>
      <c r="I43" t="s">
        <v>70</v>
      </c>
      <c r="J43" s="107" t="s">
        <v>1024</v>
      </c>
      <c r="K43" s="107">
        <v>129378750</v>
      </c>
    </row>
    <row r="44" spans="1:11" x14ac:dyDescent="0.3">
      <c r="A44" t="s">
        <v>1053</v>
      </c>
      <c r="B44" t="s">
        <v>317</v>
      </c>
      <c r="C44" t="s">
        <v>119</v>
      </c>
      <c r="D44" t="s">
        <v>141</v>
      </c>
      <c r="E44" s="164" t="s">
        <v>170</v>
      </c>
      <c r="F44" s="6">
        <v>46091</v>
      </c>
      <c r="G44" t="s">
        <v>115</v>
      </c>
      <c r="H44" t="s">
        <v>2225</v>
      </c>
      <c r="I44" t="s">
        <v>97</v>
      </c>
      <c r="J44" s="107" t="s">
        <v>1054</v>
      </c>
      <c r="K44" s="107">
        <v>644344</v>
      </c>
    </row>
    <row r="45" spans="1:11" x14ac:dyDescent="0.3">
      <c r="A45" t="s">
        <v>2014</v>
      </c>
      <c r="B45" t="s">
        <v>317</v>
      </c>
      <c r="C45" t="s">
        <v>119</v>
      </c>
      <c r="D45" t="s">
        <v>141</v>
      </c>
      <c r="E45" s="164" t="s">
        <v>118</v>
      </c>
      <c r="F45" s="6">
        <v>46155</v>
      </c>
      <c r="G45" t="s">
        <v>1995</v>
      </c>
      <c r="H45" t="s">
        <v>2232</v>
      </c>
      <c r="I45" t="s">
        <v>97</v>
      </c>
      <c r="J45" s="107" t="s">
        <v>2016</v>
      </c>
      <c r="K45" s="107">
        <v>580000</v>
      </c>
    </row>
    <row r="46" spans="1:11" x14ac:dyDescent="0.3">
      <c r="A46" t="s">
        <v>1881</v>
      </c>
      <c r="B46" t="s">
        <v>317</v>
      </c>
      <c r="C46" t="s">
        <v>119</v>
      </c>
      <c r="D46" t="s">
        <v>141</v>
      </c>
      <c r="E46" s="164" t="s">
        <v>73</v>
      </c>
      <c r="F46" s="6">
        <v>46139</v>
      </c>
      <c r="G46" t="s">
        <v>115</v>
      </c>
      <c r="H46" t="s">
        <v>2233</v>
      </c>
      <c r="I46" t="s">
        <v>136</v>
      </c>
      <c r="J46" s="107" t="s">
        <v>1883</v>
      </c>
      <c r="K46" s="107">
        <v>3987224</v>
      </c>
    </row>
    <row r="47" spans="1:11" x14ac:dyDescent="0.3">
      <c r="A47" t="s">
        <v>975</v>
      </c>
      <c r="B47" t="s">
        <v>317</v>
      </c>
      <c r="C47" t="s">
        <v>66</v>
      </c>
      <c r="D47" t="s">
        <v>141</v>
      </c>
      <c r="E47" s="164" t="s">
        <v>118</v>
      </c>
      <c r="F47" s="6">
        <v>46086</v>
      </c>
      <c r="G47" t="s">
        <v>66</v>
      </c>
      <c r="H47" t="s">
        <v>2234</v>
      </c>
      <c r="I47" t="s">
        <v>947</v>
      </c>
      <c r="J47" s="107" t="s">
        <v>969</v>
      </c>
      <c r="K47" s="107">
        <v>149662</v>
      </c>
    </row>
    <row r="48" spans="1:11" x14ac:dyDescent="0.3">
      <c r="A48" t="s">
        <v>2030</v>
      </c>
      <c r="B48" t="s">
        <v>317</v>
      </c>
      <c r="C48" t="s">
        <v>119</v>
      </c>
      <c r="D48" t="s">
        <v>141</v>
      </c>
      <c r="E48" s="164" t="s">
        <v>118</v>
      </c>
      <c r="F48" s="6">
        <v>46155</v>
      </c>
      <c r="G48" t="s">
        <v>1995</v>
      </c>
      <c r="H48" t="s">
        <v>2235</v>
      </c>
      <c r="I48" t="s">
        <v>70</v>
      </c>
      <c r="J48" s="107" t="s">
        <v>2031</v>
      </c>
      <c r="K48" s="107">
        <v>45000</v>
      </c>
    </row>
    <row r="49" spans="1:11" x14ac:dyDescent="0.3">
      <c r="A49" t="s">
        <v>1710</v>
      </c>
      <c r="B49" t="s">
        <v>317</v>
      </c>
      <c r="C49" t="s">
        <v>119</v>
      </c>
      <c r="D49" t="s">
        <v>141</v>
      </c>
      <c r="E49" s="164" t="s">
        <v>118</v>
      </c>
      <c r="F49" s="6">
        <v>46129</v>
      </c>
      <c r="G49" t="s">
        <v>115</v>
      </c>
      <c r="H49" t="s">
        <v>2236</v>
      </c>
      <c r="I49" t="s">
        <v>136</v>
      </c>
      <c r="J49" s="107" t="s">
        <v>1712</v>
      </c>
      <c r="K49" s="107">
        <v>189000</v>
      </c>
    </row>
    <row r="50" spans="1:11" x14ac:dyDescent="0.3">
      <c r="A50" t="s">
        <v>812</v>
      </c>
      <c r="B50" t="s">
        <v>317</v>
      </c>
      <c r="C50" t="s">
        <v>133</v>
      </c>
      <c r="D50" t="s">
        <v>141</v>
      </c>
      <c r="E50" s="164"/>
      <c r="F50" s="6">
        <v>46035</v>
      </c>
      <c r="G50" t="s">
        <v>133</v>
      </c>
      <c r="H50" t="s">
        <v>2220</v>
      </c>
      <c r="I50" t="s">
        <v>70</v>
      </c>
      <c r="J50" s="107" t="s">
        <v>813</v>
      </c>
      <c r="K50" s="107">
        <v>0</v>
      </c>
    </row>
    <row r="51" spans="1:11" x14ac:dyDescent="0.3">
      <c r="A51" t="s">
        <v>1091</v>
      </c>
      <c r="B51" t="s">
        <v>317</v>
      </c>
      <c r="C51" t="s">
        <v>66</v>
      </c>
      <c r="D51" t="s">
        <v>141</v>
      </c>
      <c r="E51" s="164" t="s">
        <v>73</v>
      </c>
      <c r="F51" s="6">
        <v>46093</v>
      </c>
      <c r="G51" t="s">
        <v>66</v>
      </c>
      <c r="H51" t="s">
        <v>2214</v>
      </c>
      <c r="I51" t="s">
        <v>70</v>
      </c>
      <c r="J51" s="107" t="s">
        <v>1093</v>
      </c>
      <c r="K51" s="107">
        <v>554037090</v>
      </c>
    </row>
    <row r="52" spans="1:11" x14ac:dyDescent="0.3">
      <c r="A52" t="s">
        <v>1713</v>
      </c>
      <c r="B52" t="s">
        <v>317</v>
      </c>
      <c r="C52" t="s">
        <v>66</v>
      </c>
      <c r="D52" t="s">
        <v>141</v>
      </c>
      <c r="E52" s="164" t="s">
        <v>73</v>
      </c>
      <c r="F52" s="6">
        <v>46128</v>
      </c>
      <c r="G52" t="s">
        <v>66</v>
      </c>
      <c r="H52" t="s">
        <v>2214</v>
      </c>
      <c r="I52" t="s">
        <v>70</v>
      </c>
      <c r="J52" s="107" t="s">
        <v>1715</v>
      </c>
      <c r="K52" s="107">
        <v>554037090</v>
      </c>
    </row>
    <row r="53" spans="1:11" x14ac:dyDescent="0.3">
      <c r="A53" t="s">
        <v>1089</v>
      </c>
      <c r="B53" t="s">
        <v>317</v>
      </c>
      <c r="C53" t="s">
        <v>119</v>
      </c>
      <c r="D53" t="s">
        <v>141</v>
      </c>
      <c r="E53" s="164" t="s">
        <v>170</v>
      </c>
      <c r="F53" s="6">
        <v>46093</v>
      </c>
      <c r="G53" t="s">
        <v>115</v>
      </c>
      <c r="H53" t="s">
        <v>2237</v>
      </c>
      <c r="I53" t="s">
        <v>97</v>
      </c>
      <c r="J53" s="107" t="s">
        <v>1090</v>
      </c>
      <c r="K53" s="107">
        <v>1670038</v>
      </c>
    </row>
    <row r="54" spans="1:11" x14ac:dyDescent="0.3">
      <c r="A54" t="s">
        <v>938</v>
      </c>
      <c r="B54" t="s">
        <v>317</v>
      </c>
      <c r="C54" t="s">
        <v>66</v>
      </c>
      <c r="D54" t="s">
        <v>141</v>
      </c>
      <c r="E54" s="164" t="s">
        <v>118</v>
      </c>
      <c r="F54" s="6">
        <v>46085</v>
      </c>
      <c r="G54" t="s">
        <v>66</v>
      </c>
      <c r="H54" t="s">
        <v>2214</v>
      </c>
      <c r="I54" t="s">
        <v>70</v>
      </c>
      <c r="J54" s="107" t="s">
        <v>939</v>
      </c>
      <c r="K54" s="107">
        <v>130000</v>
      </c>
    </row>
    <row r="55" spans="1:11" x14ac:dyDescent="0.3">
      <c r="A55" t="s">
        <v>1084</v>
      </c>
      <c r="B55" t="s">
        <v>317</v>
      </c>
      <c r="C55" t="s">
        <v>66</v>
      </c>
      <c r="D55" t="s">
        <v>141</v>
      </c>
      <c r="E55" s="164" t="s">
        <v>118</v>
      </c>
      <c r="F55" s="6">
        <v>46093</v>
      </c>
      <c r="G55" t="s">
        <v>66</v>
      </c>
      <c r="H55" t="s">
        <v>2229</v>
      </c>
      <c r="I55" t="s">
        <v>136</v>
      </c>
      <c r="J55" s="107" t="s">
        <v>1088</v>
      </c>
      <c r="K55" s="107">
        <v>45200</v>
      </c>
    </row>
    <row r="56" spans="1:11" x14ac:dyDescent="0.3">
      <c r="A56" t="s">
        <v>1884</v>
      </c>
      <c r="B56" t="s">
        <v>317</v>
      </c>
      <c r="C56" t="s">
        <v>66</v>
      </c>
      <c r="D56" t="s">
        <v>141</v>
      </c>
      <c r="E56" s="164" t="s">
        <v>118</v>
      </c>
      <c r="F56" s="6">
        <v>46139</v>
      </c>
      <c r="G56" t="s">
        <v>66</v>
      </c>
      <c r="H56" t="s">
        <v>2238</v>
      </c>
      <c r="I56" t="s">
        <v>136</v>
      </c>
      <c r="J56" s="107" t="s">
        <v>1888</v>
      </c>
      <c r="K56" s="107">
        <v>150000</v>
      </c>
    </row>
    <row r="57" spans="1:11" x14ac:dyDescent="0.3">
      <c r="A57" t="s">
        <v>946</v>
      </c>
      <c r="B57" t="s">
        <v>317</v>
      </c>
      <c r="C57" t="s">
        <v>66</v>
      </c>
      <c r="D57" t="s">
        <v>141</v>
      </c>
      <c r="E57" s="164" t="s">
        <v>118</v>
      </c>
      <c r="F57" s="6">
        <v>46086</v>
      </c>
      <c r="G57" t="s">
        <v>66</v>
      </c>
      <c r="H57" t="s">
        <v>2234</v>
      </c>
      <c r="I57" t="s">
        <v>947</v>
      </c>
      <c r="J57" s="107" t="s">
        <v>951</v>
      </c>
      <c r="K57" s="107">
        <v>149662</v>
      </c>
    </row>
    <row r="58" spans="1:11" x14ac:dyDescent="0.3">
      <c r="A58" t="s">
        <v>961</v>
      </c>
      <c r="B58" t="s">
        <v>317</v>
      </c>
      <c r="C58" t="s">
        <v>66</v>
      </c>
      <c r="D58" t="s">
        <v>141</v>
      </c>
      <c r="E58" s="164" t="s">
        <v>118</v>
      </c>
      <c r="F58" s="6">
        <v>46086</v>
      </c>
      <c r="G58" t="s">
        <v>66</v>
      </c>
      <c r="H58" t="s">
        <v>2234</v>
      </c>
      <c r="I58" t="s">
        <v>947</v>
      </c>
      <c r="J58" s="107" t="s">
        <v>951</v>
      </c>
      <c r="K58" s="107">
        <v>149662</v>
      </c>
    </row>
    <row r="59" spans="1:11" x14ac:dyDescent="0.3">
      <c r="A59" t="s">
        <v>1954</v>
      </c>
      <c r="B59" t="s">
        <v>317</v>
      </c>
      <c r="C59" t="s">
        <v>119</v>
      </c>
      <c r="D59" t="s">
        <v>141</v>
      </c>
      <c r="E59" s="164" t="s">
        <v>118</v>
      </c>
      <c r="F59" s="6">
        <v>46146</v>
      </c>
      <c r="G59" t="s">
        <v>115</v>
      </c>
      <c r="H59" t="s">
        <v>2235</v>
      </c>
      <c r="I59" t="s">
        <v>70</v>
      </c>
      <c r="J59" s="107" t="s">
        <v>1955</v>
      </c>
      <c r="K59" s="107">
        <v>287000</v>
      </c>
    </row>
    <row r="60" spans="1:11" x14ac:dyDescent="0.3">
      <c r="A60" t="s">
        <v>1262</v>
      </c>
      <c r="B60" t="s">
        <v>317</v>
      </c>
      <c r="C60" t="s">
        <v>119</v>
      </c>
      <c r="D60" t="s">
        <v>141</v>
      </c>
      <c r="E60" s="164" t="s">
        <v>73</v>
      </c>
      <c r="F60" s="6">
        <v>46106</v>
      </c>
      <c r="G60" t="s">
        <v>115</v>
      </c>
      <c r="H60" t="s">
        <v>2239</v>
      </c>
      <c r="I60" t="s">
        <v>97</v>
      </c>
      <c r="J60" s="107" t="s">
        <v>1263</v>
      </c>
      <c r="K60" s="107">
        <v>3289872</v>
      </c>
    </row>
    <row r="61" spans="1:11" x14ac:dyDescent="0.3">
      <c r="A61" t="s">
        <v>1708</v>
      </c>
      <c r="B61" t="s">
        <v>317</v>
      </c>
      <c r="C61" t="s">
        <v>119</v>
      </c>
      <c r="D61" t="s">
        <v>141</v>
      </c>
      <c r="E61" s="164" t="s">
        <v>118</v>
      </c>
      <c r="F61" s="6">
        <v>46129</v>
      </c>
      <c r="G61" t="s">
        <v>115</v>
      </c>
      <c r="H61" t="s">
        <v>2213</v>
      </c>
      <c r="I61" t="s">
        <v>70</v>
      </c>
      <c r="J61" s="107" t="s">
        <v>1709</v>
      </c>
      <c r="K61" s="107">
        <v>570000</v>
      </c>
    </row>
    <row r="62" spans="1:11" x14ac:dyDescent="0.3">
      <c r="A62" t="s">
        <v>1895</v>
      </c>
      <c r="B62" t="s">
        <v>317</v>
      </c>
      <c r="C62" t="s">
        <v>66</v>
      </c>
      <c r="D62" t="s">
        <v>141</v>
      </c>
      <c r="E62" s="164" t="s">
        <v>118</v>
      </c>
      <c r="F62" s="6">
        <v>46139</v>
      </c>
      <c r="G62" t="s">
        <v>66</v>
      </c>
      <c r="H62" t="s">
        <v>2221</v>
      </c>
      <c r="I62" t="s">
        <v>97</v>
      </c>
      <c r="J62" s="107" t="s">
        <v>1897</v>
      </c>
      <c r="K62" s="107">
        <v>130000</v>
      </c>
    </row>
    <row r="63" spans="1:11" x14ac:dyDescent="0.3">
      <c r="A63" t="s">
        <v>1891</v>
      </c>
      <c r="B63" t="s">
        <v>317</v>
      </c>
      <c r="C63" t="s">
        <v>119</v>
      </c>
      <c r="D63" t="s">
        <v>141</v>
      </c>
      <c r="E63" s="164" t="s">
        <v>118</v>
      </c>
      <c r="F63" s="6">
        <v>46139</v>
      </c>
      <c r="G63" t="s">
        <v>115</v>
      </c>
      <c r="H63" t="s">
        <v>2240</v>
      </c>
      <c r="I63" t="s">
        <v>97</v>
      </c>
      <c r="J63" s="107" t="s">
        <v>1892</v>
      </c>
      <c r="K63" s="107">
        <v>45000</v>
      </c>
    </row>
    <row r="64" spans="1:11" x14ac:dyDescent="0.3">
      <c r="A64" t="s">
        <v>1889</v>
      </c>
      <c r="B64" t="s">
        <v>317</v>
      </c>
      <c r="C64" t="s">
        <v>119</v>
      </c>
      <c r="D64" t="s">
        <v>141</v>
      </c>
      <c r="E64" s="164" t="s">
        <v>118</v>
      </c>
      <c r="F64" s="6">
        <v>46139</v>
      </c>
      <c r="G64" t="s">
        <v>115</v>
      </c>
      <c r="H64" t="s">
        <v>2235</v>
      </c>
      <c r="I64" t="s">
        <v>70</v>
      </c>
      <c r="J64" s="107" t="s">
        <v>1890</v>
      </c>
      <c r="K64" s="107">
        <v>45000</v>
      </c>
    </row>
    <row r="65" spans="1:11" x14ac:dyDescent="0.3">
      <c r="A65" t="s">
        <v>1196</v>
      </c>
      <c r="B65" t="s">
        <v>317</v>
      </c>
      <c r="C65" t="s">
        <v>133</v>
      </c>
      <c r="D65" t="s">
        <v>141</v>
      </c>
      <c r="E65" s="164" t="s">
        <v>118</v>
      </c>
      <c r="F65" s="6">
        <v>46105</v>
      </c>
      <c r="G65" t="s">
        <v>133</v>
      </c>
      <c r="H65" t="s">
        <v>2241</v>
      </c>
      <c r="I65" t="s">
        <v>70</v>
      </c>
      <c r="J65" s="107" t="s">
        <v>1198</v>
      </c>
      <c r="K65" s="107">
        <v>200000</v>
      </c>
    </row>
    <row r="66" spans="1:11" x14ac:dyDescent="0.3">
      <c r="A66" t="s">
        <v>1264</v>
      </c>
      <c r="B66" t="s">
        <v>317</v>
      </c>
      <c r="C66" t="s">
        <v>133</v>
      </c>
      <c r="D66" t="s">
        <v>141</v>
      </c>
      <c r="E66" s="164" t="s">
        <v>118</v>
      </c>
      <c r="F66" s="6">
        <v>46106</v>
      </c>
      <c r="G66" t="s">
        <v>133</v>
      </c>
      <c r="H66" t="s">
        <v>2242</v>
      </c>
      <c r="I66" t="s">
        <v>97</v>
      </c>
      <c r="J66" s="107" t="s">
        <v>1265</v>
      </c>
      <c r="K66" s="107">
        <v>332560</v>
      </c>
    </row>
    <row r="67" spans="1:11" x14ac:dyDescent="0.3">
      <c r="A67" t="s">
        <v>636</v>
      </c>
      <c r="B67" t="s">
        <v>317</v>
      </c>
      <c r="C67" t="s">
        <v>66</v>
      </c>
      <c r="D67" t="s">
        <v>141</v>
      </c>
      <c r="E67" s="164" t="s">
        <v>118</v>
      </c>
      <c r="F67" s="6">
        <v>46071</v>
      </c>
      <c r="G67" t="s">
        <v>66</v>
      </c>
      <c r="H67" t="s">
        <v>2235</v>
      </c>
      <c r="I67" t="s">
        <v>70</v>
      </c>
      <c r="J67" s="107" t="s">
        <v>638</v>
      </c>
      <c r="K67" s="107">
        <v>45000</v>
      </c>
    </row>
    <row r="68" spans="1:11" x14ac:dyDescent="0.3">
      <c r="A68" t="s">
        <v>967</v>
      </c>
      <c r="B68" t="s">
        <v>317</v>
      </c>
      <c r="C68" t="s">
        <v>66</v>
      </c>
      <c r="D68" t="s">
        <v>141</v>
      </c>
      <c r="E68" s="164" t="s">
        <v>118</v>
      </c>
      <c r="F68" s="6">
        <v>46086</v>
      </c>
      <c r="G68" t="s">
        <v>66</v>
      </c>
      <c r="H68" t="s">
        <v>2234</v>
      </c>
      <c r="I68" t="s">
        <v>947</v>
      </c>
      <c r="J68" s="107" t="s">
        <v>969</v>
      </c>
      <c r="K68" s="107">
        <v>149662</v>
      </c>
    </row>
    <row r="69" spans="1:11" x14ac:dyDescent="0.3">
      <c r="A69" t="s">
        <v>420</v>
      </c>
      <c r="B69" t="s">
        <v>317</v>
      </c>
      <c r="C69" t="s">
        <v>66</v>
      </c>
      <c r="D69" t="s">
        <v>141</v>
      </c>
      <c r="E69" s="164"/>
      <c r="F69" s="6">
        <v>46051</v>
      </c>
      <c r="G69" t="s">
        <v>66</v>
      </c>
      <c r="H69" t="s">
        <v>2215</v>
      </c>
      <c r="I69" t="s">
        <v>70</v>
      </c>
      <c r="J69" s="107" t="s">
        <v>410</v>
      </c>
      <c r="K69" s="107">
        <v>0</v>
      </c>
    </row>
    <row r="70" spans="1:11" x14ac:dyDescent="0.3">
      <c r="A70" t="s">
        <v>542</v>
      </c>
      <c r="B70" t="s">
        <v>317</v>
      </c>
      <c r="C70" t="s">
        <v>66</v>
      </c>
      <c r="D70" t="s">
        <v>141</v>
      </c>
      <c r="E70" s="164"/>
      <c r="F70" s="6">
        <v>46062</v>
      </c>
      <c r="G70" t="s">
        <v>66</v>
      </c>
      <c r="H70" t="s">
        <v>2243</v>
      </c>
      <c r="I70" t="s">
        <v>70</v>
      </c>
      <c r="J70" s="107" t="s">
        <v>544</v>
      </c>
      <c r="K70" s="107">
        <v>0</v>
      </c>
    </row>
    <row r="71" spans="1:11" x14ac:dyDescent="0.3">
      <c r="A71" t="s">
        <v>423</v>
      </c>
      <c r="B71" t="s">
        <v>317</v>
      </c>
      <c r="C71" t="s">
        <v>66</v>
      </c>
      <c r="D71" t="s">
        <v>141</v>
      </c>
      <c r="E71" s="164"/>
      <c r="F71" s="6">
        <v>46051</v>
      </c>
      <c r="G71" t="s">
        <v>66</v>
      </c>
      <c r="H71" t="s">
        <v>2215</v>
      </c>
      <c r="I71" t="s">
        <v>70</v>
      </c>
      <c r="J71" s="107" t="s">
        <v>425</v>
      </c>
      <c r="K71" s="107">
        <v>0</v>
      </c>
    </row>
    <row r="72" spans="1:11" x14ac:dyDescent="0.3">
      <c r="A72" t="s">
        <v>473</v>
      </c>
      <c r="B72" t="s">
        <v>317</v>
      </c>
      <c r="C72" t="s">
        <v>66</v>
      </c>
      <c r="D72" t="s">
        <v>141</v>
      </c>
      <c r="E72" s="164" t="s">
        <v>73</v>
      </c>
      <c r="F72" s="6">
        <v>46050</v>
      </c>
      <c r="G72" t="s">
        <v>66</v>
      </c>
      <c r="H72" t="s">
        <v>2243</v>
      </c>
      <c r="I72" t="s">
        <v>70</v>
      </c>
      <c r="J72" s="107" t="s">
        <v>476</v>
      </c>
      <c r="K72" s="107">
        <v>633856081</v>
      </c>
    </row>
    <row r="73" spans="1:11" x14ac:dyDescent="0.3">
      <c r="A73" t="s">
        <v>1932</v>
      </c>
      <c r="B73" t="s">
        <v>317</v>
      </c>
      <c r="C73" t="s">
        <v>119</v>
      </c>
      <c r="D73" t="s">
        <v>141</v>
      </c>
      <c r="E73" s="164" t="s">
        <v>118</v>
      </c>
      <c r="F73" s="6">
        <v>46140</v>
      </c>
      <c r="G73" t="s">
        <v>115</v>
      </c>
      <c r="H73" t="s">
        <v>2242</v>
      </c>
      <c r="I73" t="s">
        <v>97</v>
      </c>
      <c r="J73" s="107" t="s">
        <v>1933</v>
      </c>
      <c r="K73" s="107">
        <v>332560</v>
      </c>
    </row>
    <row r="74" spans="1:11" x14ac:dyDescent="0.3">
      <c r="A74" t="s">
        <v>408</v>
      </c>
      <c r="B74" t="s">
        <v>317</v>
      </c>
      <c r="C74" t="s">
        <v>66</v>
      </c>
      <c r="D74" t="s">
        <v>141</v>
      </c>
      <c r="E74" s="164"/>
      <c r="F74" s="6">
        <v>46051</v>
      </c>
      <c r="G74" t="s">
        <v>66</v>
      </c>
      <c r="H74" t="s">
        <v>2215</v>
      </c>
      <c r="I74" t="s">
        <v>70</v>
      </c>
      <c r="J74" s="107" t="s">
        <v>410</v>
      </c>
      <c r="K74" s="107">
        <v>0</v>
      </c>
    </row>
    <row r="75" spans="1:11" x14ac:dyDescent="0.3">
      <c r="A75" t="s">
        <v>1929</v>
      </c>
      <c r="B75" t="s">
        <v>317</v>
      </c>
      <c r="C75" t="s">
        <v>119</v>
      </c>
      <c r="D75" t="s">
        <v>141</v>
      </c>
      <c r="E75" s="164" t="s">
        <v>118</v>
      </c>
      <c r="F75" s="6">
        <v>46140</v>
      </c>
      <c r="G75" t="s">
        <v>115</v>
      </c>
      <c r="H75" t="s">
        <v>2244</v>
      </c>
      <c r="I75" t="s">
        <v>97</v>
      </c>
      <c r="J75" s="107" t="s">
        <v>1931</v>
      </c>
      <c r="K75" s="107">
        <v>88952</v>
      </c>
    </row>
    <row r="76" spans="1:11" x14ac:dyDescent="0.3">
      <c r="A76" t="s">
        <v>1873</v>
      </c>
      <c r="B76" t="s">
        <v>317</v>
      </c>
      <c r="C76" t="s">
        <v>119</v>
      </c>
      <c r="D76" t="s">
        <v>141</v>
      </c>
      <c r="E76" s="164" t="s">
        <v>73</v>
      </c>
      <c r="F76" s="6">
        <v>46139</v>
      </c>
      <c r="G76" t="s">
        <v>115</v>
      </c>
      <c r="H76" t="s">
        <v>2245</v>
      </c>
      <c r="I76" t="s">
        <v>70</v>
      </c>
      <c r="J76" s="107" t="s">
        <v>1874</v>
      </c>
      <c r="K76" s="107">
        <v>48000000</v>
      </c>
    </row>
    <row r="77" spans="1:11" x14ac:dyDescent="0.3">
      <c r="A77" t="s">
        <v>1927</v>
      </c>
      <c r="B77" t="s">
        <v>317</v>
      </c>
      <c r="C77" t="s">
        <v>119</v>
      </c>
      <c r="D77" t="s">
        <v>141</v>
      </c>
      <c r="E77" s="164" t="s">
        <v>170</v>
      </c>
      <c r="F77" s="6">
        <v>46140</v>
      </c>
      <c r="G77" t="s">
        <v>115</v>
      </c>
      <c r="H77" t="s">
        <v>2230</v>
      </c>
      <c r="I77" t="s">
        <v>70</v>
      </c>
      <c r="J77" s="107" t="s">
        <v>1928</v>
      </c>
      <c r="K77" s="107">
        <v>1100588</v>
      </c>
    </row>
    <row r="78" spans="1:11" x14ac:dyDescent="0.3">
      <c r="A78" t="s">
        <v>1925</v>
      </c>
      <c r="B78" t="s">
        <v>317</v>
      </c>
      <c r="C78" t="s">
        <v>133</v>
      </c>
      <c r="D78" t="s">
        <v>141</v>
      </c>
      <c r="E78" s="164" t="s">
        <v>170</v>
      </c>
      <c r="F78" s="6">
        <v>46140</v>
      </c>
      <c r="G78" t="s">
        <v>133</v>
      </c>
      <c r="H78" t="s">
        <v>2246</v>
      </c>
      <c r="I78" t="s">
        <v>97</v>
      </c>
      <c r="J78" s="107" t="s">
        <v>1926</v>
      </c>
      <c r="K78" s="107">
        <v>688500</v>
      </c>
    </row>
    <row r="79" spans="1:11" x14ac:dyDescent="0.3">
      <c r="A79" t="s">
        <v>1921</v>
      </c>
      <c r="B79" t="s">
        <v>317</v>
      </c>
      <c r="C79" t="s">
        <v>119</v>
      </c>
      <c r="D79" t="s">
        <v>141</v>
      </c>
      <c r="E79" s="164" t="s">
        <v>73</v>
      </c>
      <c r="F79" s="6">
        <v>46140</v>
      </c>
      <c r="G79" t="s">
        <v>115</v>
      </c>
      <c r="H79" t="s">
        <v>2221</v>
      </c>
      <c r="I79" t="s">
        <v>97</v>
      </c>
      <c r="J79" s="107" t="s">
        <v>1922</v>
      </c>
      <c r="K79" s="107">
        <v>19500000</v>
      </c>
    </row>
    <row r="80" spans="1:11" x14ac:dyDescent="0.3">
      <c r="A80" t="s">
        <v>1512</v>
      </c>
      <c r="B80" t="s">
        <v>317</v>
      </c>
      <c r="C80" t="s">
        <v>119</v>
      </c>
      <c r="D80" t="s">
        <v>141</v>
      </c>
      <c r="E80" s="164" t="s">
        <v>170</v>
      </c>
      <c r="F80" s="6">
        <v>46127</v>
      </c>
      <c r="G80" t="s">
        <v>115</v>
      </c>
      <c r="H80" t="s">
        <v>2246</v>
      </c>
      <c r="I80" t="s">
        <v>97</v>
      </c>
      <c r="J80" s="107" t="s">
        <v>1513</v>
      </c>
      <c r="K80" s="107">
        <v>688500</v>
      </c>
    </row>
    <row r="81" spans="1:11" x14ac:dyDescent="0.3">
      <c r="A81" t="s">
        <v>2072</v>
      </c>
      <c r="B81" t="s">
        <v>317</v>
      </c>
      <c r="C81" t="s">
        <v>119</v>
      </c>
      <c r="D81" t="s">
        <v>141</v>
      </c>
      <c r="E81" s="164" t="s">
        <v>118</v>
      </c>
      <c r="F81" s="6">
        <v>46162</v>
      </c>
      <c r="G81" t="s">
        <v>1995</v>
      </c>
      <c r="H81" t="s">
        <v>2225</v>
      </c>
      <c r="I81" t="s">
        <v>97</v>
      </c>
      <c r="J81" s="107" t="s">
        <v>2073</v>
      </c>
      <c r="K81" s="107">
        <v>343000</v>
      </c>
    </row>
    <row r="82" spans="1:11" x14ac:dyDescent="0.3">
      <c r="A82" t="s">
        <v>370</v>
      </c>
      <c r="B82" t="s">
        <v>317</v>
      </c>
      <c r="C82" t="s">
        <v>66</v>
      </c>
      <c r="D82" t="s">
        <v>141</v>
      </c>
      <c r="E82" s="164" t="s">
        <v>118</v>
      </c>
      <c r="F82" s="6">
        <v>46056</v>
      </c>
      <c r="G82" t="s">
        <v>66</v>
      </c>
      <c r="H82" t="s">
        <v>2247</v>
      </c>
      <c r="I82" t="s">
        <v>70</v>
      </c>
      <c r="J82" s="107" t="s">
        <v>372</v>
      </c>
      <c r="K82" s="107">
        <v>580000</v>
      </c>
    </row>
    <row r="83" spans="1:11" x14ac:dyDescent="0.3">
      <c r="A83" t="s">
        <v>567</v>
      </c>
      <c r="B83" t="s">
        <v>317</v>
      </c>
      <c r="C83" t="s">
        <v>133</v>
      </c>
      <c r="D83" t="s">
        <v>141</v>
      </c>
      <c r="E83" s="164" t="s">
        <v>73</v>
      </c>
      <c r="F83" s="6">
        <v>46063</v>
      </c>
      <c r="G83" t="s">
        <v>133</v>
      </c>
      <c r="H83" t="s">
        <v>2223</v>
      </c>
      <c r="I83" t="s">
        <v>70</v>
      </c>
      <c r="J83" s="107" t="s">
        <v>569</v>
      </c>
      <c r="K83" s="107">
        <v>4495753</v>
      </c>
    </row>
    <row r="84" spans="1:11" x14ac:dyDescent="0.3">
      <c r="A84" t="s">
        <v>549</v>
      </c>
      <c r="B84" t="s">
        <v>317</v>
      </c>
      <c r="C84" t="s">
        <v>133</v>
      </c>
      <c r="D84" t="s">
        <v>141</v>
      </c>
      <c r="E84" s="164" t="s">
        <v>73</v>
      </c>
      <c r="F84" s="6">
        <v>46062</v>
      </c>
      <c r="G84" t="s">
        <v>133</v>
      </c>
      <c r="H84" t="s">
        <v>2248</v>
      </c>
      <c r="I84" t="s">
        <v>70</v>
      </c>
      <c r="J84" s="107" t="s">
        <v>551</v>
      </c>
      <c r="K84" s="107">
        <v>12000000</v>
      </c>
    </row>
    <row r="85" spans="1:11" x14ac:dyDescent="0.3">
      <c r="A85" t="s">
        <v>657</v>
      </c>
      <c r="B85" t="s">
        <v>317</v>
      </c>
      <c r="C85" t="s">
        <v>133</v>
      </c>
      <c r="D85" t="s">
        <v>141</v>
      </c>
      <c r="E85" s="164"/>
      <c r="F85" s="6">
        <v>46071</v>
      </c>
      <c r="G85" t="s">
        <v>133</v>
      </c>
      <c r="H85" t="s">
        <v>2231</v>
      </c>
      <c r="I85" t="s">
        <v>70</v>
      </c>
      <c r="J85" s="107" t="s">
        <v>658</v>
      </c>
      <c r="K85" s="107">
        <v>0</v>
      </c>
    </row>
    <row r="86" spans="1:11" x14ac:dyDescent="0.3">
      <c r="A86" t="s">
        <v>655</v>
      </c>
      <c r="B86" t="s">
        <v>317</v>
      </c>
      <c r="C86" t="s">
        <v>133</v>
      </c>
      <c r="D86" t="s">
        <v>141</v>
      </c>
      <c r="E86" s="164"/>
      <c r="F86" s="6">
        <v>46071</v>
      </c>
      <c r="G86" t="s">
        <v>133</v>
      </c>
      <c r="H86" t="s">
        <v>2231</v>
      </c>
      <c r="I86" t="s">
        <v>70</v>
      </c>
      <c r="J86" s="107" t="s">
        <v>656</v>
      </c>
      <c r="K86" s="107">
        <v>0</v>
      </c>
    </row>
    <row r="87" spans="1:11" x14ac:dyDescent="0.3">
      <c r="A87" t="s">
        <v>652</v>
      </c>
      <c r="B87" t="s">
        <v>317</v>
      </c>
      <c r="C87" t="s">
        <v>133</v>
      </c>
      <c r="D87" t="s">
        <v>141</v>
      </c>
      <c r="E87" s="164"/>
      <c r="F87" s="6">
        <v>46071</v>
      </c>
      <c r="G87" t="s">
        <v>133</v>
      </c>
      <c r="H87" t="s">
        <v>2231</v>
      </c>
      <c r="I87" t="s">
        <v>70</v>
      </c>
      <c r="J87" s="107" t="s">
        <v>654</v>
      </c>
      <c r="K87" s="107">
        <v>0</v>
      </c>
    </row>
    <row r="88" spans="1:11" x14ac:dyDescent="0.3">
      <c r="A88" t="s">
        <v>650</v>
      </c>
      <c r="B88" t="s">
        <v>317</v>
      </c>
      <c r="C88" t="s">
        <v>133</v>
      </c>
      <c r="D88" t="s">
        <v>141</v>
      </c>
      <c r="E88" s="164"/>
      <c r="F88" s="6">
        <v>46071</v>
      </c>
      <c r="G88" t="s">
        <v>133</v>
      </c>
      <c r="H88" t="s">
        <v>2231</v>
      </c>
      <c r="I88" t="s">
        <v>70</v>
      </c>
      <c r="J88" s="107" t="s">
        <v>651</v>
      </c>
      <c r="K88" s="107">
        <v>0</v>
      </c>
    </row>
    <row r="89" spans="1:11" x14ac:dyDescent="0.3">
      <c r="A89" t="s">
        <v>1879</v>
      </c>
      <c r="B89" t="s">
        <v>317</v>
      </c>
      <c r="C89" t="s">
        <v>119</v>
      </c>
      <c r="D89" t="s">
        <v>141</v>
      </c>
      <c r="E89" s="164" t="s">
        <v>170</v>
      </c>
      <c r="F89" s="6">
        <v>46139</v>
      </c>
      <c r="G89" t="s">
        <v>115</v>
      </c>
      <c r="H89" t="s">
        <v>2249</v>
      </c>
      <c r="I89" t="s">
        <v>136</v>
      </c>
      <c r="J89" s="107" t="s">
        <v>1880</v>
      </c>
      <c r="K89" s="107">
        <v>1000000</v>
      </c>
    </row>
    <row r="90" spans="1:11" x14ac:dyDescent="0.3">
      <c r="A90" t="s">
        <v>1877</v>
      </c>
      <c r="B90" t="s">
        <v>317</v>
      </c>
      <c r="C90" t="s">
        <v>119</v>
      </c>
      <c r="D90" t="s">
        <v>141</v>
      </c>
      <c r="E90" s="164" t="s">
        <v>73</v>
      </c>
      <c r="F90" s="6">
        <v>46139</v>
      </c>
      <c r="G90" t="s">
        <v>115</v>
      </c>
      <c r="H90" t="s">
        <v>2248</v>
      </c>
      <c r="I90" t="s">
        <v>70</v>
      </c>
      <c r="J90" s="107" t="s">
        <v>1878</v>
      </c>
      <c r="K90" s="107">
        <v>12000000</v>
      </c>
    </row>
    <row r="91" spans="1:11" x14ac:dyDescent="0.3">
      <c r="A91" t="s">
        <v>631</v>
      </c>
      <c r="B91" t="s">
        <v>317</v>
      </c>
      <c r="C91" t="s">
        <v>66</v>
      </c>
      <c r="D91" t="s">
        <v>141</v>
      </c>
      <c r="E91" s="164" t="s">
        <v>118</v>
      </c>
      <c r="F91" s="6">
        <v>46071</v>
      </c>
      <c r="G91" t="s">
        <v>66</v>
      </c>
      <c r="H91" t="s">
        <v>2240</v>
      </c>
      <c r="I91" t="s">
        <v>97</v>
      </c>
      <c r="J91" s="107" t="s">
        <v>635</v>
      </c>
      <c r="K91" s="107">
        <v>95000</v>
      </c>
    </row>
    <row r="92" spans="1:11" x14ac:dyDescent="0.3">
      <c r="A92" t="s">
        <v>362</v>
      </c>
      <c r="B92" t="s">
        <v>317</v>
      </c>
      <c r="C92" t="s">
        <v>66</v>
      </c>
      <c r="D92" t="s">
        <v>141</v>
      </c>
      <c r="E92" s="164" t="s">
        <v>118</v>
      </c>
      <c r="F92" s="6">
        <v>46054</v>
      </c>
      <c r="G92" t="s">
        <v>66</v>
      </c>
      <c r="H92" t="s">
        <v>2250</v>
      </c>
      <c r="I92" t="s">
        <v>70</v>
      </c>
      <c r="J92" s="107" t="s">
        <v>365</v>
      </c>
      <c r="K92" s="107">
        <v>500000</v>
      </c>
    </row>
    <row r="93" spans="1:11" x14ac:dyDescent="0.3">
      <c r="A93" t="s">
        <v>1327</v>
      </c>
      <c r="B93" t="s">
        <v>317</v>
      </c>
      <c r="C93" t="s">
        <v>133</v>
      </c>
      <c r="D93" t="s">
        <v>141</v>
      </c>
      <c r="E93" s="164" t="s">
        <v>118</v>
      </c>
      <c r="F93" s="6">
        <v>46111</v>
      </c>
      <c r="G93" t="s">
        <v>133</v>
      </c>
      <c r="H93" t="s">
        <v>2213</v>
      </c>
      <c r="I93" t="s">
        <v>70</v>
      </c>
      <c r="J93" s="107" t="s">
        <v>1328</v>
      </c>
      <c r="K93" s="107">
        <v>330000</v>
      </c>
    </row>
    <row r="94" spans="1:11" x14ac:dyDescent="0.3">
      <c r="A94" t="s">
        <v>1845</v>
      </c>
      <c r="B94" t="s">
        <v>317</v>
      </c>
      <c r="C94" t="s">
        <v>119</v>
      </c>
      <c r="D94" t="s">
        <v>141</v>
      </c>
      <c r="E94" s="164" t="s">
        <v>118</v>
      </c>
      <c r="F94" s="6">
        <v>46135</v>
      </c>
      <c r="G94" t="s">
        <v>115</v>
      </c>
      <c r="H94" t="s">
        <v>2221</v>
      </c>
      <c r="I94" t="s">
        <v>97</v>
      </c>
      <c r="J94" s="107" t="s">
        <v>1846</v>
      </c>
      <c r="K94" s="107">
        <v>90000</v>
      </c>
    </row>
    <row r="95" spans="1:11" x14ac:dyDescent="0.3">
      <c r="A95" t="s">
        <v>316</v>
      </c>
      <c r="B95" t="s">
        <v>317</v>
      </c>
      <c r="C95" t="s">
        <v>66</v>
      </c>
      <c r="D95" t="s">
        <v>141</v>
      </c>
      <c r="E95" s="164" t="s">
        <v>73</v>
      </c>
      <c r="F95" s="6">
        <v>46050</v>
      </c>
      <c r="G95" t="s">
        <v>66</v>
      </c>
      <c r="H95" t="s">
        <v>2247</v>
      </c>
      <c r="I95" t="s">
        <v>70</v>
      </c>
      <c r="J95" s="107" t="s">
        <v>322</v>
      </c>
      <c r="K95" s="107">
        <v>67808036</v>
      </c>
    </row>
    <row r="96" spans="1:11" x14ac:dyDescent="0.3">
      <c r="A96" t="s">
        <v>1746</v>
      </c>
      <c r="B96" t="s">
        <v>317</v>
      </c>
      <c r="C96" t="s">
        <v>119</v>
      </c>
      <c r="D96" t="s">
        <v>141</v>
      </c>
      <c r="E96" s="164" t="s">
        <v>170</v>
      </c>
      <c r="F96" s="6">
        <v>46132</v>
      </c>
      <c r="G96" t="s">
        <v>115</v>
      </c>
      <c r="H96" t="s">
        <v>2235</v>
      </c>
      <c r="I96" t="s">
        <v>70</v>
      </c>
      <c r="J96" s="107" t="s">
        <v>1747</v>
      </c>
      <c r="K96" s="107">
        <v>1613000</v>
      </c>
    </row>
    <row r="97" spans="1:11" x14ac:dyDescent="0.3">
      <c r="A97" t="s">
        <v>2054</v>
      </c>
      <c r="B97" t="s">
        <v>317</v>
      </c>
      <c r="C97" t="s">
        <v>66</v>
      </c>
      <c r="D97" t="s">
        <v>141</v>
      </c>
      <c r="E97" s="164" t="s">
        <v>73</v>
      </c>
      <c r="F97" s="6">
        <v>46160</v>
      </c>
      <c r="G97" t="s">
        <v>66</v>
      </c>
      <c r="H97" t="s">
        <v>2218</v>
      </c>
      <c r="I97" t="s">
        <v>70</v>
      </c>
      <c r="J97" s="107" t="s">
        <v>2056</v>
      </c>
      <c r="K97" s="107">
        <v>554037090</v>
      </c>
    </row>
    <row r="98" spans="1:11" x14ac:dyDescent="0.3">
      <c r="A98" t="s">
        <v>207</v>
      </c>
      <c r="B98" t="s">
        <v>185</v>
      </c>
      <c r="C98" t="s">
        <v>66</v>
      </c>
      <c r="D98" t="s">
        <v>141</v>
      </c>
      <c r="E98" s="164" t="s">
        <v>73</v>
      </c>
      <c r="F98" s="6">
        <v>46035</v>
      </c>
      <c r="G98" t="s">
        <v>66</v>
      </c>
      <c r="H98" t="s">
        <v>2251</v>
      </c>
      <c r="I98" t="s">
        <v>174</v>
      </c>
      <c r="J98" s="107" t="s">
        <v>190</v>
      </c>
      <c r="K98" s="107">
        <v>2327623742</v>
      </c>
    </row>
    <row r="99" spans="1:11" x14ac:dyDescent="0.3">
      <c r="A99" t="s">
        <v>184</v>
      </c>
      <c r="B99" t="s">
        <v>185</v>
      </c>
      <c r="C99" t="s">
        <v>66</v>
      </c>
      <c r="D99" t="s">
        <v>141</v>
      </c>
      <c r="E99" s="164" t="s">
        <v>73</v>
      </c>
      <c r="F99" s="6">
        <v>46035</v>
      </c>
      <c r="G99" t="s">
        <v>66</v>
      </c>
      <c r="H99" t="s">
        <v>2251</v>
      </c>
      <c r="I99" t="s">
        <v>174</v>
      </c>
      <c r="J99" s="107" t="s">
        <v>190</v>
      </c>
      <c r="K99" s="107">
        <v>2327623742</v>
      </c>
    </row>
    <row r="100" spans="1:11" x14ac:dyDescent="0.3">
      <c r="A100" t="s">
        <v>1999</v>
      </c>
      <c r="B100" t="s">
        <v>798</v>
      </c>
      <c r="C100" t="s">
        <v>119</v>
      </c>
      <c r="D100" t="s">
        <v>141</v>
      </c>
      <c r="E100" s="164" t="s">
        <v>73</v>
      </c>
      <c r="F100" s="6">
        <v>46153</v>
      </c>
      <c r="G100" t="s">
        <v>1995</v>
      </c>
      <c r="H100" t="s">
        <v>2252</v>
      </c>
      <c r="I100" t="s">
        <v>70</v>
      </c>
      <c r="J100" s="107" t="s">
        <v>2000</v>
      </c>
      <c r="K100" s="107">
        <v>3000000</v>
      </c>
    </row>
    <row r="101" spans="1:11" x14ac:dyDescent="0.3">
      <c r="A101" t="s">
        <v>2001</v>
      </c>
      <c r="B101" t="s">
        <v>798</v>
      </c>
      <c r="C101" t="s">
        <v>119</v>
      </c>
      <c r="D101" t="s">
        <v>141</v>
      </c>
      <c r="E101" s="164" t="s">
        <v>73</v>
      </c>
      <c r="F101" s="6">
        <v>46153</v>
      </c>
      <c r="G101" t="s">
        <v>1995</v>
      </c>
      <c r="H101" t="s">
        <v>2253</v>
      </c>
      <c r="I101" t="s">
        <v>70</v>
      </c>
      <c r="J101" s="107" t="s">
        <v>2002</v>
      </c>
      <c r="K101" s="107">
        <v>19000000</v>
      </c>
    </row>
    <row r="102" spans="1:11" x14ac:dyDescent="0.3">
      <c r="A102" t="s">
        <v>1111</v>
      </c>
      <c r="B102" t="s">
        <v>798</v>
      </c>
      <c r="C102" t="s">
        <v>66</v>
      </c>
      <c r="D102" t="s">
        <v>141</v>
      </c>
      <c r="E102" s="164" t="s">
        <v>73</v>
      </c>
      <c r="F102" s="6">
        <v>46098</v>
      </c>
      <c r="G102" t="s">
        <v>66</v>
      </c>
      <c r="H102" t="s">
        <v>2254</v>
      </c>
      <c r="I102" t="s">
        <v>70</v>
      </c>
      <c r="J102" s="107" t="s">
        <v>1114</v>
      </c>
      <c r="K102" s="107">
        <v>6800000</v>
      </c>
    </row>
    <row r="103" spans="1:11" x14ac:dyDescent="0.3">
      <c r="A103" t="s">
        <v>1523</v>
      </c>
      <c r="B103" t="s">
        <v>798</v>
      </c>
      <c r="C103" t="s">
        <v>66</v>
      </c>
      <c r="D103" t="s">
        <v>141</v>
      </c>
      <c r="E103" s="164" t="s">
        <v>73</v>
      </c>
      <c r="F103" s="6">
        <v>46128</v>
      </c>
      <c r="G103" t="s">
        <v>66</v>
      </c>
      <c r="H103" t="s">
        <v>2253</v>
      </c>
      <c r="I103" t="s">
        <v>70</v>
      </c>
      <c r="J103" s="107" t="s">
        <v>1526</v>
      </c>
      <c r="K103" s="107">
        <v>8930000</v>
      </c>
    </row>
    <row r="104" spans="1:11" x14ac:dyDescent="0.3">
      <c r="A104" t="s">
        <v>1531</v>
      </c>
      <c r="B104" t="s">
        <v>798</v>
      </c>
      <c r="C104" t="s">
        <v>66</v>
      </c>
      <c r="D104" t="s">
        <v>141</v>
      </c>
      <c r="E104" s="164" t="s">
        <v>73</v>
      </c>
      <c r="F104" s="6">
        <v>46128</v>
      </c>
      <c r="G104" t="s">
        <v>66</v>
      </c>
      <c r="H104" t="s">
        <v>2253</v>
      </c>
      <c r="I104" t="s">
        <v>70</v>
      </c>
      <c r="J104" s="107" t="s">
        <v>1526</v>
      </c>
      <c r="K104" s="107">
        <v>2400000</v>
      </c>
    </row>
    <row r="105" spans="1:11" x14ac:dyDescent="0.3">
      <c r="A105" t="s">
        <v>1536</v>
      </c>
      <c r="B105" t="s">
        <v>798</v>
      </c>
      <c r="C105" t="s">
        <v>66</v>
      </c>
      <c r="D105" t="s">
        <v>141</v>
      </c>
      <c r="E105" s="164" t="s">
        <v>73</v>
      </c>
      <c r="F105" s="6">
        <v>46128</v>
      </c>
      <c r="G105" t="s">
        <v>66</v>
      </c>
      <c r="H105" t="s">
        <v>2253</v>
      </c>
      <c r="I105" t="s">
        <v>70</v>
      </c>
      <c r="J105" s="107" t="s">
        <v>1526</v>
      </c>
      <c r="K105" s="107">
        <v>8700000</v>
      </c>
    </row>
    <row r="106" spans="1:11" x14ac:dyDescent="0.3">
      <c r="A106" t="s">
        <v>816</v>
      </c>
      <c r="B106" t="s">
        <v>798</v>
      </c>
      <c r="C106" t="s">
        <v>66</v>
      </c>
      <c r="D106" t="s">
        <v>141</v>
      </c>
      <c r="E106" s="164" t="s">
        <v>73</v>
      </c>
      <c r="F106" s="6">
        <v>46076</v>
      </c>
      <c r="G106" t="s">
        <v>66</v>
      </c>
      <c r="H106" t="s">
        <v>2255</v>
      </c>
      <c r="I106" t="s">
        <v>70</v>
      </c>
      <c r="J106" s="107" t="s">
        <v>819</v>
      </c>
      <c r="K106" s="107"/>
    </row>
    <row r="107" spans="1:11" x14ac:dyDescent="0.3">
      <c r="A107" t="s">
        <v>1585</v>
      </c>
      <c r="B107" t="s">
        <v>798</v>
      </c>
      <c r="C107" t="s">
        <v>66</v>
      </c>
      <c r="D107" t="s">
        <v>141</v>
      </c>
      <c r="E107" s="164" t="s">
        <v>73</v>
      </c>
      <c r="F107" s="6">
        <v>46128</v>
      </c>
      <c r="G107" t="s">
        <v>66</v>
      </c>
      <c r="H107" t="s">
        <v>2253</v>
      </c>
      <c r="I107" t="s">
        <v>70</v>
      </c>
      <c r="J107" s="107" t="s">
        <v>1526</v>
      </c>
      <c r="K107" s="107">
        <v>5000000</v>
      </c>
    </row>
    <row r="108" spans="1:11" x14ac:dyDescent="0.3">
      <c r="A108" t="s">
        <v>2049</v>
      </c>
      <c r="B108" t="s">
        <v>798</v>
      </c>
      <c r="C108" t="s">
        <v>119</v>
      </c>
      <c r="D108" t="s">
        <v>141</v>
      </c>
      <c r="E108" s="164" t="s">
        <v>73</v>
      </c>
      <c r="F108" s="6">
        <v>46157</v>
      </c>
      <c r="G108" t="s">
        <v>1995</v>
      </c>
      <c r="H108" t="s">
        <v>2253</v>
      </c>
      <c r="I108" t="s">
        <v>70</v>
      </c>
      <c r="J108" s="107" t="s">
        <v>2002</v>
      </c>
      <c r="K108" s="107">
        <v>17000000</v>
      </c>
    </row>
    <row r="109" spans="1:11" x14ac:dyDescent="0.3">
      <c r="A109" t="s">
        <v>1043</v>
      </c>
      <c r="B109" t="s">
        <v>798</v>
      </c>
      <c r="C109" t="s">
        <v>133</v>
      </c>
      <c r="D109" t="s">
        <v>141</v>
      </c>
      <c r="E109" s="164" t="s">
        <v>170</v>
      </c>
      <c r="F109" s="6">
        <v>46090</v>
      </c>
      <c r="G109" t="s">
        <v>133</v>
      </c>
      <c r="H109" t="s">
        <v>2256</v>
      </c>
      <c r="I109" t="s">
        <v>174</v>
      </c>
      <c r="J109" s="107" t="s">
        <v>1047</v>
      </c>
      <c r="K109" s="107">
        <v>1740000</v>
      </c>
    </row>
    <row r="110" spans="1:11" x14ac:dyDescent="0.3">
      <c r="A110" t="s">
        <v>2006</v>
      </c>
      <c r="B110" t="s">
        <v>798</v>
      </c>
      <c r="C110" t="s">
        <v>119</v>
      </c>
      <c r="D110" t="s">
        <v>141</v>
      </c>
      <c r="E110" s="164" t="s">
        <v>73</v>
      </c>
      <c r="F110" s="6">
        <v>46153</v>
      </c>
      <c r="G110" t="s">
        <v>1995</v>
      </c>
      <c r="H110" t="s">
        <v>2252</v>
      </c>
      <c r="I110" t="s">
        <v>70</v>
      </c>
      <c r="J110" s="107" t="s">
        <v>2000</v>
      </c>
      <c r="K110" s="107">
        <v>4700000</v>
      </c>
    </row>
    <row r="111" spans="1:11" x14ac:dyDescent="0.3">
      <c r="A111" t="s">
        <v>1593</v>
      </c>
      <c r="B111" t="s">
        <v>798</v>
      </c>
      <c r="C111" t="s">
        <v>66</v>
      </c>
      <c r="D111" t="s">
        <v>141</v>
      </c>
      <c r="E111" s="164" t="s">
        <v>73</v>
      </c>
      <c r="F111" s="6">
        <v>46128</v>
      </c>
      <c r="G111" t="s">
        <v>66</v>
      </c>
      <c r="H111" t="s">
        <v>2253</v>
      </c>
      <c r="I111" t="s">
        <v>70</v>
      </c>
      <c r="J111" s="107" t="s">
        <v>1526</v>
      </c>
      <c r="K111" s="107">
        <v>2700000</v>
      </c>
    </row>
    <row r="112" spans="1:11" x14ac:dyDescent="0.3">
      <c r="A112" t="s">
        <v>2007</v>
      </c>
      <c r="B112" t="s">
        <v>798</v>
      </c>
      <c r="C112" t="s">
        <v>119</v>
      </c>
      <c r="D112" t="s">
        <v>141</v>
      </c>
      <c r="E112" s="164" t="s">
        <v>170</v>
      </c>
      <c r="F112" s="6">
        <v>46153</v>
      </c>
      <c r="G112" t="s">
        <v>1995</v>
      </c>
      <c r="H112" t="s">
        <v>2252</v>
      </c>
      <c r="I112" t="s">
        <v>70</v>
      </c>
      <c r="J112" s="107" t="s">
        <v>2000</v>
      </c>
      <c r="K112" s="107">
        <v>780000</v>
      </c>
    </row>
    <row r="113" spans="1:11" x14ac:dyDescent="0.3">
      <c r="A113" t="s">
        <v>2005</v>
      </c>
      <c r="B113" t="s">
        <v>798</v>
      </c>
      <c r="C113" t="s">
        <v>119</v>
      </c>
      <c r="D113" t="s">
        <v>141</v>
      </c>
      <c r="E113" s="164" t="s">
        <v>73</v>
      </c>
      <c r="F113" s="6">
        <v>46153</v>
      </c>
      <c r="G113" t="s">
        <v>1995</v>
      </c>
      <c r="H113" t="s">
        <v>2252</v>
      </c>
      <c r="I113" t="s">
        <v>70</v>
      </c>
      <c r="J113" s="107" t="s">
        <v>2000</v>
      </c>
      <c r="K113" s="107">
        <v>17000000</v>
      </c>
    </row>
    <row r="114" spans="1:11" x14ac:dyDescent="0.3">
      <c r="A114" t="s">
        <v>2008</v>
      </c>
      <c r="B114" t="s">
        <v>798</v>
      </c>
      <c r="C114" t="s">
        <v>119</v>
      </c>
      <c r="D114" t="s">
        <v>141</v>
      </c>
      <c r="E114" s="164" t="s">
        <v>170</v>
      </c>
      <c r="F114" s="6">
        <v>46153</v>
      </c>
      <c r="G114" t="s">
        <v>1995</v>
      </c>
      <c r="H114" t="s">
        <v>2252</v>
      </c>
      <c r="I114" t="s">
        <v>70</v>
      </c>
      <c r="J114" s="107" t="s">
        <v>2000</v>
      </c>
      <c r="K114" s="107">
        <v>1100000</v>
      </c>
    </row>
    <row r="115" spans="1:11" x14ac:dyDescent="0.3">
      <c r="A115" t="s">
        <v>2004</v>
      </c>
      <c r="B115" t="s">
        <v>798</v>
      </c>
      <c r="C115" t="s">
        <v>119</v>
      </c>
      <c r="D115" t="s">
        <v>141</v>
      </c>
      <c r="E115" s="164" t="s">
        <v>73</v>
      </c>
      <c r="F115" s="6">
        <v>46153</v>
      </c>
      <c r="G115" t="s">
        <v>1995</v>
      </c>
      <c r="H115" t="s">
        <v>2252</v>
      </c>
      <c r="I115" t="s">
        <v>70</v>
      </c>
      <c r="J115" s="107" t="s">
        <v>2000</v>
      </c>
      <c r="K115" s="107">
        <v>5200000</v>
      </c>
    </row>
    <row r="116" spans="1:11" x14ac:dyDescent="0.3">
      <c r="A116" t="s">
        <v>2003</v>
      </c>
      <c r="B116" t="s">
        <v>798</v>
      </c>
      <c r="C116" t="s">
        <v>119</v>
      </c>
      <c r="D116" t="s">
        <v>141</v>
      </c>
      <c r="E116" s="164" t="s">
        <v>170</v>
      </c>
      <c r="F116" s="6">
        <v>46153</v>
      </c>
      <c r="G116" t="s">
        <v>1995</v>
      </c>
      <c r="H116" t="s">
        <v>2252</v>
      </c>
      <c r="I116" t="s">
        <v>70</v>
      </c>
      <c r="J116" s="107" t="s">
        <v>2000</v>
      </c>
      <c r="K116" s="107">
        <v>1200000</v>
      </c>
    </row>
    <row r="117" spans="1:11" x14ac:dyDescent="0.3">
      <c r="A117" t="s">
        <v>1589</v>
      </c>
      <c r="B117" t="s">
        <v>798</v>
      </c>
      <c r="C117" t="s">
        <v>66</v>
      </c>
      <c r="D117" t="s">
        <v>141</v>
      </c>
      <c r="E117" s="164" t="s">
        <v>73</v>
      </c>
      <c r="F117" s="6">
        <v>46128</v>
      </c>
      <c r="G117" t="s">
        <v>66</v>
      </c>
      <c r="H117" t="s">
        <v>2253</v>
      </c>
      <c r="I117" t="s">
        <v>70</v>
      </c>
      <c r="J117" s="107" t="s">
        <v>1526</v>
      </c>
      <c r="K117" s="107">
        <v>5500000</v>
      </c>
    </row>
    <row r="118" spans="1:11" x14ac:dyDescent="0.3">
      <c r="A118" t="s">
        <v>1541</v>
      </c>
      <c r="B118" t="s">
        <v>798</v>
      </c>
      <c r="C118" t="s">
        <v>66</v>
      </c>
      <c r="D118" t="s">
        <v>141</v>
      </c>
      <c r="E118" s="164" t="s">
        <v>73</v>
      </c>
      <c r="F118" s="6">
        <v>46128</v>
      </c>
      <c r="G118" t="s">
        <v>66</v>
      </c>
      <c r="H118" t="s">
        <v>2253</v>
      </c>
      <c r="I118" t="s">
        <v>70</v>
      </c>
      <c r="J118" s="107" t="s">
        <v>1526</v>
      </c>
      <c r="K118" s="107">
        <v>4197000</v>
      </c>
    </row>
    <row r="119" spans="1:11" x14ac:dyDescent="0.3">
      <c r="A119" t="s">
        <v>2011</v>
      </c>
      <c r="B119" t="s">
        <v>798</v>
      </c>
      <c r="C119" t="s">
        <v>119</v>
      </c>
      <c r="D119" t="s">
        <v>141</v>
      </c>
      <c r="E119" s="164" t="s">
        <v>73</v>
      </c>
      <c r="F119" s="6">
        <v>46153</v>
      </c>
      <c r="G119" t="s">
        <v>1995</v>
      </c>
      <c r="H119" t="s">
        <v>2253</v>
      </c>
      <c r="I119" t="s">
        <v>70</v>
      </c>
      <c r="J119" s="107" t="s">
        <v>2002</v>
      </c>
      <c r="K119" s="107">
        <v>75000000</v>
      </c>
    </row>
    <row r="120" spans="1:11" x14ac:dyDescent="0.3">
      <c r="A120" t="s">
        <v>2047</v>
      </c>
      <c r="B120" t="s">
        <v>798</v>
      </c>
      <c r="C120" t="s">
        <v>119</v>
      </c>
      <c r="D120" t="s">
        <v>141</v>
      </c>
      <c r="E120" s="164" t="s">
        <v>118</v>
      </c>
      <c r="F120" s="6">
        <v>46157</v>
      </c>
      <c r="G120" t="s">
        <v>1995</v>
      </c>
      <c r="H120" t="s">
        <v>2252</v>
      </c>
      <c r="I120" t="s">
        <v>70</v>
      </c>
      <c r="J120" s="107" t="s">
        <v>2048</v>
      </c>
      <c r="K120" s="107">
        <v>337987</v>
      </c>
    </row>
    <row r="121" spans="1:11" x14ac:dyDescent="0.3">
      <c r="A121" t="s">
        <v>797</v>
      </c>
      <c r="B121" t="s">
        <v>798</v>
      </c>
      <c r="C121" t="s">
        <v>133</v>
      </c>
      <c r="D121" t="s">
        <v>141</v>
      </c>
      <c r="E121" s="164" t="s">
        <v>73</v>
      </c>
      <c r="F121" s="6">
        <v>46079</v>
      </c>
      <c r="G121" t="s">
        <v>133</v>
      </c>
      <c r="H121" t="s">
        <v>2255</v>
      </c>
      <c r="I121" t="s">
        <v>70</v>
      </c>
      <c r="J121" s="107" t="s">
        <v>802</v>
      </c>
      <c r="K121" s="107">
        <v>40000000</v>
      </c>
    </row>
    <row r="122" spans="1:11" x14ac:dyDescent="0.3">
      <c r="A122" t="s">
        <v>866</v>
      </c>
      <c r="B122" t="s">
        <v>798</v>
      </c>
      <c r="C122" t="s">
        <v>119</v>
      </c>
      <c r="D122" t="s">
        <v>141</v>
      </c>
      <c r="E122" s="164" t="s">
        <v>118</v>
      </c>
      <c r="F122" s="6">
        <v>46079</v>
      </c>
      <c r="G122" t="s">
        <v>115</v>
      </c>
      <c r="H122" t="s">
        <v>2257</v>
      </c>
      <c r="I122" t="s">
        <v>70</v>
      </c>
      <c r="J122" s="107" t="s">
        <v>868</v>
      </c>
      <c r="K122" s="107">
        <v>394398</v>
      </c>
    </row>
    <row r="123" spans="1:11" x14ac:dyDescent="0.3">
      <c r="A123" t="s">
        <v>863</v>
      </c>
      <c r="B123" t="s">
        <v>798</v>
      </c>
      <c r="C123" t="s">
        <v>133</v>
      </c>
      <c r="D123" t="s">
        <v>141</v>
      </c>
      <c r="E123" s="164" t="s">
        <v>118</v>
      </c>
      <c r="F123" s="6">
        <v>46079</v>
      </c>
      <c r="G123" t="s">
        <v>133</v>
      </c>
      <c r="H123" t="s">
        <v>2252</v>
      </c>
      <c r="I123" t="s">
        <v>70</v>
      </c>
      <c r="J123" s="107" t="s">
        <v>865</v>
      </c>
      <c r="K123" s="107">
        <v>374516</v>
      </c>
    </row>
    <row r="124" spans="1:11" x14ac:dyDescent="0.3">
      <c r="A124" t="s">
        <v>860</v>
      </c>
      <c r="B124" t="s">
        <v>798</v>
      </c>
      <c r="C124" t="s">
        <v>133</v>
      </c>
      <c r="D124" t="s">
        <v>141</v>
      </c>
      <c r="E124" s="164" t="s">
        <v>73</v>
      </c>
      <c r="F124" s="6">
        <v>46079</v>
      </c>
      <c r="G124" t="s">
        <v>133</v>
      </c>
      <c r="H124" t="s">
        <v>2258</v>
      </c>
      <c r="I124" t="s">
        <v>70</v>
      </c>
      <c r="J124" s="107" t="s">
        <v>862</v>
      </c>
      <c r="K124" s="107">
        <v>10000000</v>
      </c>
    </row>
    <row r="125" spans="1:11" x14ac:dyDescent="0.3">
      <c r="A125" t="s">
        <v>1580</v>
      </c>
      <c r="B125" t="s">
        <v>798</v>
      </c>
      <c r="C125" t="s">
        <v>66</v>
      </c>
      <c r="D125" t="s">
        <v>141</v>
      </c>
      <c r="E125" s="164" t="s">
        <v>73</v>
      </c>
      <c r="F125" s="6">
        <v>46128</v>
      </c>
      <c r="G125" t="s">
        <v>66</v>
      </c>
      <c r="H125" t="s">
        <v>2253</v>
      </c>
      <c r="I125" t="s">
        <v>70</v>
      </c>
      <c r="J125" s="107" t="s">
        <v>1526</v>
      </c>
      <c r="K125" s="107">
        <v>6000000</v>
      </c>
    </row>
    <row r="126" spans="1:11" x14ac:dyDescent="0.3">
      <c r="A126" t="s">
        <v>1550</v>
      </c>
      <c r="B126" t="s">
        <v>798</v>
      </c>
      <c r="C126" t="s">
        <v>66</v>
      </c>
      <c r="D126" t="s">
        <v>141</v>
      </c>
      <c r="E126" s="164" t="s">
        <v>73</v>
      </c>
      <c r="F126" s="6">
        <v>46128</v>
      </c>
      <c r="G126" t="s">
        <v>66</v>
      </c>
      <c r="H126" t="s">
        <v>2253</v>
      </c>
      <c r="I126" t="s">
        <v>70</v>
      </c>
      <c r="J126" s="107" t="s">
        <v>1526</v>
      </c>
      <c r="K126" s="107">
        <v>5000000</v>
      </c>
    </row>
    <row r="127" spans="1:11" x14ac:dyDescent="0.3">
      <c r="A127" t="s">
        <v>1546</v>
      </c>
      <c r="B127" t="s">
        <v>798</v>
      </c>
      <c r="C127" t="s">
        <v>66</v>
      </c>
      <c r="D127" t="s">
        <v>141</v>
      </c>
      <c r="E127" s="164" t="s">
        <v>73</v>
      </c>
      <c r="F127" s="6">
        <v>46128</v>
      </c>
      <c r="G127" t="s">
        <v>66</v>
      </c>
      <c r="H127" t="s">
        <v>2253</v>
      </c>
      <c r="I127" t="s">
        <v>70</v>
      </c>
      <c r="J127" s="107" t="s">
        <v>1526</v>
      </c>
      <c r="K127" s="107">
        <v>2000000</v>
      </c>
    </row>
    <row r="128" spans="1:11" x14ac:dyDescent="0.3">
      <c r="A128" t="s">
        <v>2045</v>
      </c>
      <c r="B128" t="s">
        <v>798</v>
      </c>
      <c r="C128" t="s">
        <v>119</v>
      </c>
      <c r="D128" t="s">
        <v>141</v>
      </c>
      <c r="E128" s="164" t="s">
        <v>73</v>
      </c>
      <c r="F128" s="6">
        <v>46157</v>
      </c>
      <c r="G128" t="s">
        <v>1995</v>
      </c>
      <c r="H128" t="s">
        <v>2258</v>
      </c>
      <c r="I128" t="s">
        <v>70</v>
      </c>
      <c r="J128" s="107" t="s">
        <v>2046</v>
      </c>
      <c r="K128" s="107">
        <v>10000000</v>
      </c>
    </row>
    <row r="129" spans="1:11" x14ac:dyDescent="0.3">
      <c r="A129" t="s">
        <v>1560</v>
      </c>
      <c r="B129" t="s">
        <v>798</v>
      </c>
      <c r="C129" t="s">
        <v>66</v>
      </c>
      <c r="D129" t="s">
        <v>141</v>
      </c>
      <c r="E129" s="164" t="s">
        <v>73</v>
      </c>
      <c r="F129" s="6">
        <v>46128</v>
      </c>
      <c r="G129" t="s">
        <v>66</v>
      </c>
      <c r="H129" t="s">
        <v>2253</v>
      </c>
      <c r="I129" t="s">
        <v>70</v>
      </c>
      <c r="J129" s="107" t="s">
        <v>1526</v>
      </c>
      <c r="K129" s="107">
        <v>5300000</v>
      </c>
    </row>
    <row r="130" spans="1:11" x14ac:dyDescent="0.3">
      <c r="A130" t="s">
        <v>1565</v>
      </c>
      <c r="B130" t="s">
        <v>798</v>
      </c>
      <c r="C130" t="s">
        <v>66</v>
      </c>
      <c r="D130" t="s">
        <v>141</v>
      </c>
      <c r="E130" s="164" t="s">
        <v>73</v>
      </c>
      <c r="F130" s="6">
        <v>46128</v>
      </c>
      <c r="G130" t="s">
        <v>66</v>
      </c>
      <c r="H130" t="s">
        <v>2253</v>
      </c>
      <c r="I130" t="s">
        <v>70</v>
      </c>
      <c r="J130" s="107" t="s">
        <v>1526</v>
      </c>
      <c r="K130" s="107">
        <v>5500000</v>
      </c>
    </row>
    <row r="131" spans="1:11" x14ac:dyDescent="0.3">
      <c r="A131" t="s">
        <v>1570</v>
      </c>
      <c r="B131" t="s">
        <v>798</v>
      </c>
      <c r="C131" t="s">
        <v>66</v>
      </c>
      <c r="D131" t="s">
        <v>141</v>
      </c>
      <c r="E131" s="164" t="s">
        <v>73</v>
      </c>
      <c r="F131" s="6">
        <v>46128</v>
      </c>
      <c r="G131" t="s">
        <v>66</v>
      </c>
      <c r="H131" t="s">
        <v>2253</v>
      </c>
      <c r="I131" t="s">
        <v>70</v>
      </c>
      <c r="J131" s="107" t="s">
        <v>1526</v>
      </c>
      <c r="K131" s="107">
        <v>10000000</v>
      </c>
    </row>
    <row r="132" spans="1:11" x14ac:dyDescent="0.3">
      <c r="A132" t="s">
        <v>1575</v>
      </c>
      <c r="B132" t="s">
        <v>798</v>
      </c>
      <c r="C132" t="s">
        <v>66</v>
      </c>
      <c r="D132" t="s">
        <v>141</v>
      </c>
      <c r="E132" s="164" t="s">
        <v>73</v>
      </c>
      <c r="F132" s="6">
        <v>46128</v>
      </c>
      <c r="G132" t="s">
        <v>66</v>
      </c>
      <c r="H132" t="s">
        <v>2253</v>
      </c>
      <c r="I132" t="s">
        <v>70</v>
      </c>
      <c r="J132" s="107" t="s">
        <v>1526</v>
      </c>
      <c r="K132" s="107">
        <v>3000000</v>
      </c>
    </row>
    <row r="133" spans="1:11" x14ac:dyDescent="0.3">
      <c r="A133" t="s">
        <v>1555</v>
      </c>
      <c r="B133" t="s">
        <v>798</v>
      </c>
      <c r="C133" t="s">
        <v>66</v>
      </c>
      <c r="D133" t="s">
        <v>141</v>
      </c>
      <c r="E133" s="164" t="s">
        <v>73</v>
      </c>
      <c r="F133" s="6">
        <v>46128</v>
      </c>
      <c r="G133" t="s">
        <v>66</v>
      </c>
      <c r="H133" t="s">
        <v>2253</v>
      </c>
      <c r="I133" t="s">
        <v>70</v>
      </c>
      <c r="J133" s="107" t="s">
        <v>1526</v>
      </c>
      <c r="K133" s="107">
        <v>2900000</v>
      </c>
    </row>
    <row r="134" spans="1:11" x14ac:dyDescent="0.3">
      <c r="A134" t="s">
        <v>1992</v>
      </c>
      <c r="B134" t="s">
        <v>332</v>
      </c>
      <c r="C134" t="s">
        <v>119</v>
      </c>
      <c r="D134" t="s">
        <v>141</v>
      </c>
      <c r="E134" s="164" t="s">
        <v>118</v>
      </c>
      <c r="F134" s="6">
        <v>46150</v>
      </c>
      <c r="G134" t="s">
        <v>1995</v>
      </c>
      <c r="H134" t="s">
        <v>2245</v>
      </c>
      <c r="I134" t="s">
        <v>70</v>
      </c>
      <c r="J134" s="107" t="s">
        <v>1993</v>
      </c>
      <c r="K134" s="107">
        <v>580000</v>
      </c>
    </row>
    <row r="135" spans="1:11" x14ac:dyDescent="0.3">
      <c r="A135" t="s">
        <v>1990</v>
      </c>
      <c r="B135" t="s">
        <v>332</v>
      </c>
      <c r="C135" t="s">
        <v>119</v>
      </c>
      <c r="D135" t="s">
        <v>141</v>
      </c>
      <c r="E135" s="164" t="s">
        <v>118</v>
      </c>
      <c r="F135" s="6">
        <v>46150</v>
      </c>
      <c r="G135" t="s">
        <v>1995</v>
      </c>
      <c r="H135" t="s">
        <v>2238</v>
      </c>
      <c r="I135" t="s">
        <v>136</v>
      </c>
      <c r="J135" s="107" t="s">
        <v>1991</v>
      </c>
      <c r="K135" s="107">
        <v>482922</v>
      </c>
    </row>
    <row r="136" spans="1:11" x14ac:dyDescent="0.3">
      <c r="A136" t="s">
        <v>1050</v>
      </c>
      <c r="B136" t="s">
        <v>332</v>
      </c>
      <c r="C136" t="s">
        <v>66</v>
      </c>
      <c r="D136" t="s">
        <v>141</v>
      </c>
      <c r="E136" s="164" t="s">
        <v>118</v>
      </c>
      <c r="F136" s="6">
        <v>46090</v>
      </c>
      <c r="G136" t="s">
        <v>66</v>
      </c>
      <c r="H136" t="s">
        <v>2218</v>
      </c>
      <c r="I136" t="s">
        <v>70</v>
      </c>
      <c r="J136" s="107" t="s">
        <v>1052</v>
      </c>
      <c r="K136" s="107">
        <v>140000</v>
      </c>
    </row>
    <row r="137" spans="1:11" x14ac:dyDescent="0.3">
      <c r="A137" t="s">
        <v>1951</v>
      </c>
      <c r="B137" t="s">
        <v>332</v>
      </c>
      <c r="C137" t="s">
        <v>133</v>
      </c>
      <c r="D137" t="s">
        <v>141</v>
      </c>
      <c r="E137" s="164" t="s">
        <v>73</v>
      </c>
      <c r="F137" s="6">
        <v>46146</v>
      </c>
      <c r="G137" t="s">
        <v>133</v>
      </c>
      <c r="H137" t="s">
        <v>2219</v>
      </c>
      <c r="I137" t="s">
        <v>136</v>
      </c>
      <c r="J137" s="107" t="s">
        <v>1953</v>
      </c>
      <c r="K137" s="107">
        <v>4832879</v>
      </c>
    </row>
    <row r="138" spans="1:11" x14ac:dyDescent="0.3">
      <c r="A138" t="s">
        <v>331</v>
      </c>
      <c r="B138" t="s">
        <v>332</v>
      </c>
      <c r="C138" t="s">
        <v>66</v>
      </c>
      <c r="D138" t="s">
        <v>141</v>
      </c>
      <c r="E138" s="164" t="s">
        <v>73</v>
      </c>
      <c r="F138" s="6">
        <v>46051</v>
      </c>
      <c r="G138" t="s">
        <v>66</v>
      </c>
      <c r="H138" t="s">
        <v>2259</v>
      </c>
      <c r="I138" t="s">
        <v>174</v>
      </c>
      <c r="J138" s="107" t="s">
        <v>335</v>
      </c>
      <c r="K138" s="107">
        <v>352850190</v>
      </c>
    </row>
    <row r="139" spans="1:11" x14ac:dyDescent="0.3">
      <c r="A139" t="s">
        <v>712</v>
      </c>
      <c r="B139" t="s">
        <v>332</v>
      </c>
      <c r="C139" t="s">
        <v>66</v>
      </c>
      <c r="D139" t="s">
        <v>141</v>
      </c>
      <c r="E139" s="164" t="s">
        <v>118</v>
      </c>
      <c r="F139" s="6">
        <v>46077</v>
      </c>
      <c r="G139" t="s">
        <v>66</v>
      </c>
      <c r="H139" t="s">
        <v>2227</v>
      </c>
      <c r="I139" t="s">
        <v>70</v>
      </c>
      <c r="J139" s="107" t="s">
        <v>714</v>
      </c>
      <c r="K139" s="107">
        <v>580000</v>
      </c>
    </row>
    <row r="140" spans="1:11" x14ac:dyDescent="0.3">
      <c r="A140" t="s">
        <v>715</v>
      </c>
      <c r="B140" t="s">
        <v>332</v>
      </c>
      <c r="C140" t="s">
        <v>66</v>
      </c>
      <c r="D140" t="s">
        <v>141</v>
      </c>
      <c r="E140" s="164"/>
      <c r="F140" s="6">
        <v>46045</v>
      </c>
      <c r="G140" t="s">
        <v>66</v>
      </c>
      <c r="H140" t="s">
        <v>2260</v>
      </c>
      <c r="I140" t="s">
        <v>70</v>
      </c>
      <c r="J140" s="107" t="s">
        <v>717</v>
      </c>
      <c r="K140" s="107">
        <v>0</v>
      </c>
    </row>
    <row r="141" spans="1:11" x14ac:dyDescent="0.3">
      <c r="A141" t="s">
        <v>718</v>
      </c>
      <c r="B141" t="s">
        <v>332</v>
      </c>
      <c r="C141" t="s">
        <v>66</v>
      </c>
      <c r="D141" t="s">
        <v>141</v>
      </c>
      <c r="E141" s="164"/>
      <c r="F141" s="6">
        <v>46045</v>
      </c>
      <c r="G141" t="s">
        <v>66</v>
      </c>
      <c r="H141" t="s">
        <v>2260</v>
      </c>
      <c r="I141" t="s">
        <v>70</v>
      </c>
      <c r="J141" s="107" t="s">
        <v>719</v>
      </c>
      <c r="K141" s="107">
        <v>0</v>
      </c>
    </row>
    <row r="142" spans="1:11" x14ac:dyDescent="0.3">
      <c r="A142" t="s">
        <v>734</v>
      </c>
      <c r="B142" t="s">
        <v>332</v>
      </c>
      <c r="C142" t="s">
        <v>66</v>
      </c>
      <c r="D142" t="s">
        <v>141</v>
      </c>
      <c r="E142" s="164" t="s">
        <v>118</v>
      </c>
      <c r="F142" s="6">
        <v>46077</v>
      </c>
      <c r="G142" t="s">
        <v>66</v>
      </c>
      <c r="H142" t="s">
        <v>2230</v>
      </c>
      <c r="I142" t="s">
        <v>70</v>
      </c>
      <c r="J142" s="107" t="s">
        <v>736</v>
      </c>
      <c r="K142" s="107">
        <v>365261</v>
      </c>
    </row>
    <row r="143" spans="1:11" x14ac:dyDescent="0.3">
      <c r="A143" t="s">
        <v>893</v>
      </c>
      <c r="B143" t="s">
        <v>332</v>
      </c>
      <c r="C143" t="s">
        <v>576</v>
      </c>
      <c r="D143" t="s">
        <v>141</v>
      </c>
      <c r="E143" s="164" t="s">
        <v>73</v>
      </c>
      <c r="F143" s="6">
        <v>46084</v>
      </c>
      <c r="G143" t="s">
        <v>66</v>
      </c>
      <c r="H143" t="s">
        <v>2261</v>
      </c>
      <c r="I143" t="s">
        <v>174</v>
      </c>
      <c r="J143" s="107" t="s">
        <v>895</v>
      </c>
      <c r="K143" s="107">
        <v>15000000</v>
      </c>
    </row>
    <row r="144" spans="1:11" x14ac:dyDescent="0.3">
      <c r="A144" t="s">
        <v>710</v>
      </c>
      <c r="B144" t="s">
        <v>332</v>
      </c>
      <c r="C144" t="s">
        <v>66</v>
      </c>
      <c r="D144" t="s">
        <v>141</v>
      </c>
      <c r="E144" s="164" t="s">
        <v>118</v>
      </c>
      <c r="F144" s="6">
        <v>46077</v>
      </c>
      <c r="G144" t="s">
        <v>66</v>
      </c>
      <c r="H144" t="s">
        <v>2217</v>
      </c>
      <c r="I144" t="s">
        <v>70</v>
      </c>
      <c r="J144" s="107" t="s">
        <v>711</v>
      </c>
      <c r="K144" s="107">
        <v>200000</v>
      </c>
    </row>
    <row r="145" spans="1:11" x14ac:dyDescent="0.3">
      <c r="A145" t="s">
        <v>669</v>
      </c>
      <c r="B145" t="s">
        <v>332</v>
      </c>
      <c r="C145" t="s">
        <v>66</v>
      </c>
      <c r="D145" t="s">
        <v>141</v>
      </c>
      <c r="E145" s="164" t="s">
        <v>73</v>
      </c>
      <c r="F145" s="6">
        <v>46076</v>
      </c>
      <c r="G145" t="s">
        <v>66</v>
      </c>
      <c r="H145" t="s">
        <v>2251</v>
      </c>
      <c r="I145" t="s">
        <v>174</v>
      </c>
      <c r="J145" s="107" t="s">
        <v>672</v>
      </c>
      <c r="K145" s="107">
        <v>2175949676</v>
      </c>
    </row>
    <row r="146" spans="1:11" x14ac:dyDescent="0.3">
      <c r="A146" t="s">
        <v>1269</v>
      </c>
      <c r="B146" t="s">
        <v>262</v>
      </c>
      <c r="C146" t="s">
        <v>66</v>
      </c>
      <c r="D146" t="s">
        <v>141</v>
      </c>
      <c r="E146" s="164" t="s">
        <v>170</v>
      </c>
      <c r="F146" s="6">
        <v>46107</v>
      </c>
      <c r="G146" t="s">
        <v>66</v>
      </c>
      <c r="H146" t="s">
        <v>2218</v>
      </c>
      <c r="I146" t="s">
        <v>70</v>
      </c>
      <c r="J146" s="107" t="s">
        <v>1271</v>
      </c>
      <c r="K146" s="107">
        <v>1740000</v>
      </c>
    </row>
    <row r="147" spans="1:11" x14ac:dyDescent="0.3">
      <c r="A147" t="s">
        <v>1813</v>
      </c>
      <c r="B147" t="s">
        <v>262</v>
      </c>
      <c r="C147" t="s">
        <v>119</v>
      </c>
      <c r="D147" t="s">
        <v>141</v>
      </c>
      <c r="E147" s="164" t="s">
        <v>118</v>
      </c>
      <c r="F147" s="6">
        <v>46134</v>
      </c>
      <c r="G147" t="s">
        <v>115</v>
      </c>
      <c r="H147" t="s">
        <v>2218</v>
      </c>
      <c r="I147" t="s">
        <v>70</v>
      </c>
      <c r="J147" s="107" t="s">
        <v>1814</v>
      </c>
      <c r="K147" s="107">
        <v>291959</v>
      </c>
    </row>
    <row r="148" spans="1:11" x14ac:dyDescent="0.3">
      <c r="A148" t="s">
        <v>1857</v>
      </c>
      <c r="B148" t="s">
        <v>262</v>
      </c>
      <c r="C148" t="s">
        <v>133</v>
      </c>
      <c r="D148" t="s">
        <v>1364</v>
      </c>
      <c r="E148" s="164" t="s">
        <v>118</v>
      </c>
      <c r="F148" s="6">
        <v>46139</v>
      </c>
      <c r="G148" t="s">
        <v>133</v>
      </c>
      <c r="H148" t="s">
        <v>2262</v>
      </c>
      <c r="I148" t="s">
        <v>70</v>
      </c>
      <c r="J148" s="107" t="s">
        <v>1858</v>
      </c>
      <c r="K148" s="107">
        <v>520000</v>
      </c>
    </row>
    <row r="149" spans="1:11" x14ac:dyDescent="0.3">
      <c r="A149" t="s">
        <v>2052</v>
      </c>
      <c r="B149" t="s">
        <v>262</v>
      </c>
      <c r="C149" t="s">
        <v>119</v>
      </c>
      <c r="D149" t="s">
        <v>1364</v>
      </c>
      <c r="E149" s="164" t="s">
        <v>73</v>
      </c>
      <c r="F149" s="6">
        <v>46160</v>
      </c>
      <c r="G149" t="s">
        <v>1995</v>
      </c>
      <c r="H149" t="s">
        <v>2253</v>
      </c>
      <c r="I149" t="s">
        <v>70</v>
      </c>
      <c r="J149" s="107" t="s">
        <v>2053</v>
      </c>
      <c r="K149" s="107">
        <v>1850000</v>
      </c>
    </row>
    <row r="150" spans="1:11" x14ac:dyDescent="0.3">
      <c r="A150" t="s">
        <v>2040</v>
      </c>
      <c r="B150" t="s">
        <v>262</v>
      </c>
      <c r="C150" t="s">
        <v>119</v>
      </c>
      <c r="D150" t="s">
        <v>141</v>
      </c>
      <c r="E150" s="164" t="s">
        <v>170</v>
      </c>
      <c r="F150" s="6">
        <v>46157</v>
      </c>
      <c r="G150" t="s">
        <v>1995</v>
      </c>
      <c r="H150" t="s">
        <v>2263</v>
      </c>
      <c r="I150" t="s">
        <v>70</v>
      </c>
      <c r="J150" s="107" t="s">
        <v>2041</v>
      </c>
      <c r="K150" s="107">
        <v>800000</v>
      </c>
    </row>
    <row r="151" spans="1:11" x14ac:dyDescent="0.3">
      <c r="A151" t="s">
        <v>1374</v>
      </c>
      <c r="B151" t="s">
        <v>262</v>
      </c>
      <c r="C151" t="s">
        <v>119</v>
      </c>
      <c r="D151" t="s">
        <v>141</v>
      </c>
      <c r="E151" s="164" t="s">
        <v>118</v>
      </c>
      <c r="F151" s="6">
        <v>46125</v>
      </c>
      <c r="G151" t="s">
        <v>115</v>
      </c>
      <c r="H151" t="s">
        <v>2218</v>
      </c>
      <c r="I151" t="s">
        <v>70</v>
      </c>
      <c r="J151" s="107" t="s">
        <v>1376</v>
      </c>
      <c r="K151" s="107">
        <v>484668</v>
      </c>
    </row>
    <row r="152" spans="1:11" x14ac:dyDescent="0.3">
      <c r="A152" t="s">
        <v>456</v>
      </c>
      <c r="B152" t="s">
        <v>262</v>
      </c>
      <c r="C152" t="s">
        <v>66</v>
      </c>
      <c r="D152" t="s">
        <v>141</v>
      </c>
      <c r="E152" s="164" t="s">
        <v>118</v>
      </c>
      <c r="F152" s="6">
        <v>46052</v>
      </c>
      <c r="G152" t="s">
        <v>66</v>
      </c>
      <c r="H152" t="s">
        <v>2264</v>
      </c>
      <c r="I152" t="s">
        <v>70</v>
      </c>
      <c r="J152" s="107" t="s">
        <v>458</v>
      </c>
      <c r="K152" s="107">
        <v>350000</v>
      </c>
    </row>
    <row r="153" spans="1:11" x14ac:dyDescent="0.3">
      <c r="A153" t="s">
        <v>535</v>
      </c>
      <c r="B153" t="s">
        <v>262</v>
      </c>
      <c r="C153" t="s">
        <v>66</v>
      </c>
      <c r="D153" t="s">
        <v>141</v>
      </c>
      <c r="E153" s="164" t="s">
        <v>118</v>
      </c>
      <c r="F153" s="6">
        <v>46058</v>
      </c>
      <c r="G153" t="s">
        <v>66</v>
      </c>
      <c r="H153" t="s">
        <v>2262</v>
      </c>
      <c r="I153" t="s">
        <v>70</v>
      </c>
      <c r="J153" s="107" t="s">
        <v>538</v>
      </c>
      <c r="K153" s="107">
        <v>580000</v>
      </c>
    </row>
    <row r="154" spans="1:11" x14ac:dyDescent="0.3">
      <c r="A154" t="s">
        <v>359</v>
      </c>
      <c r="B154" t="s">
        <v>262</v>
      </c>
      <c r="C154" t="s">
        <v>66</v>
      </c>
      <c r="D154" t="s">
        <v>141</v>
      </c>
      <c r="E154" s="164" t="s">
        <v>118</v>
      </c>
      <c r="F154" s="6">
        <v>46053</v>
      </c>
      <c r="G154" t="s">
        <v>66</v>
      </c>
      <c r="H154" t="s">
        <v>2264</v>
      </c>
      <c r="I154" t="s">
        <v>70</v>
      </c>
      <c r="J154" s="107" t="s">
        <v>361</v>
      </c>
      <c r="K154" s="107">
        <v>580000</v>
      </c>
    </row>
    <row r="155" spans="1:11" x14ac:dyDescent="0.3">
      <c r="A155" t="s">
        <v>595</v>
      </c>
      <c r="B155" t="s">
        <v>262</v>
      </c>
      <c r="C155" t="s">
        <v>66</v>
      </c>
      <c r="D155" t="s">
        <v>141</v>
      </c>
      <c r="E155" s="164" t="s">
        <v>170</v>
      </c>
      <c r="F155" s="6">
        <v>46069</v>
      </c>
      <c r="G155" t="s">
        <v>66</v>
      </c>
      <c r="H155" t="s">
        <v>2237</v>
      </c>
      <c r="I155" t="s">
        <v>97</v>
      </c>
      <c r="J155" s="107" t="s">
        <v>598</v>
      </c>
      <c r="K155" s="107">
        <v>586650</v>
      </c>
    </row>
    <row r="156" spans="1:11" x14ac:dyDescent="0.3">
      <c r="A156" t="s">
        <v>1400</v>
      </c>
      <c r="B156" t="s">
        <v>262</v>
      </c>
      <c r="C156" t="s">
        <v>119</v>
      </c>
      <c r="D156" t="s">
        <v>141</v>
      </c>
      <c r="E156" s="164" t="s">
        <v>118</v>
      </c>
      <c r="F156" s="6">
        <v>46126</v>
      </c>
      <c r="G156" t="s">
        <v>115</v>
      </c>
      <c r="H156" t="s">
        <v>2265</v>
      </c>
      <c r="I156" t="s">
        <v>97</v>
      </c>
      <c r="J156" s="107" t="s">
        <v>1402</v>
      </c>
      <c r="K156" s="107">
        <v>580000</v>
      </c>
    </row>
    <row r="157" spans="1:11" x14ac:dyDescent="0.3">
      <c r="A157" t="s">
        <v>1329</v>
      </c>
      <c r="B157" t="s">
        <v>262</v>
      </c>
      <c r="C157" t="s">
        <v>66</v>
      </c>
      <c r="D157" t="s">
        <v>141</v>
      </c>
      <c r="E157" s="164" t="s">
        <v>118</v>
      </c>
      <c r="F157" s="6">
        <v>46111</v>
      </c>
      <c r="G157" t="s">
        <v>66</v>
      </c>
      <c r="H157" t="s">
        <v>2264</v>
      </c>
      <c r="I157" t="s">
        <v>70</v>
      </c>
      <c r="J157" s="107" t="s">
        <v>1331</v>
      </c>
      <c r="K157" s="107">
        <v>320000</v>
      </c>
    </row>
    <row r="158" spans="1:11" x14ac:dyDescent="0.3">
      <c r="A158" t="s">
        <v>602</v>
      </c>
      <c r="B158" t="s">
        <v>262</v>
      </c>
      <c r="C158" t="s">
        <v>66</v>
      </c>
      <c r="D158" t="s">
        <v>141</v>
      </c>
      <c r="E158" s="164" t="s">
        <v>118</v>
      </c>
      <c r="F158" s="6">
        <v>46069</v>
      </c>
      <c r="G158" t="s">
        <v>66</v>
      </c>
      <c r="H158" t="s">
        <v>2218</v>
      </c>
      <c r="I158" t="s">
        <v>70</v>
      </c>
      <c r="J158" s="107" t="s">
        <v>605</v>
      </c>
      <c r="K158" s="107">
        <v>76500</v>
      </c>
    </row>
    <row r="159" spans="1:11" x14ac:dyDescent="0.3">
      <c r="A159" t="s">
        <v>606</v>
      </c>
      <c r="B159" t="s">
        <v>262</v>
      </c>
      <c r="C159" t="s">
        <v>66</v>
      </c>
      <c r="D159" t="s">
        <v>141</v>
      </c>
      <c r="E159" s="164" t="s">
        <v>118</v>
      </c>
      <c r="F159" s="6">
        <v>46069</v>
      </c>
      <c r="G159" t="s">
        <v>66</v>
      </c>
      <c r="H159" t="s">
        <v>2215</v>
      </c>
      <c r="I159" t="s">
        <v>70</v>
      </c>
      <c r="J159" s="107" t="s">
        <v>608</v>
      </c>
      <c r="K159" s="107">
        <v>367802</v>
      </c>
    </row>
    <row r="160" spans="1:11" x14ac:dyDescent="0.3">
      <c r="A160" t="s">
        <v>2050</v>
      </c>
      <c r="B160" t="s">
        <v>262</v>
      </c>
      <c r="C160" t="s">
        <v>119</v>
      </c>
      <c r="D160" t="s">
        <v>1364</v>
      </c>
      <c r="E160" s="164" t="s">
        <v>73</v>
      </c>
      <c r="F160" s="6">
        <v>46160</v>
      </c>
      <c r="G160" t="s">
        <v>1995</v>
      </c>
      <c r="H160" t="s">
        <v>2264</v>
      </c>
      <c r="I160" t="s">
        <v>70</v>
      </c>
      <c r="J160" s="107" t="s">
        <v>2051</v>
      </c>
      <c r="K160" s="107">
        <v>124960000</v>
      </c>
    </row>
    <row r="161" spans="1:11" x14ac:dyDescent="0.3">
      <c r="A161" t="s">
        <v>599</v>
      </c>
      <c r="B161" t="s">
        <v>262</v>
      </c>
      <c r="C161" t="s">
        <v>66</v>
      </c>
      <c r="D161" t="s">
        <v>141</v>
      </c>
      <c r="E161" s="164" t="s">
        <v>118</v>
      </c>
      <c r="F161" s="6">
        <v>46069</v>
      </c>
      <c r="G161" t="s">
        <v>66</v>
      </c>
      <c r="H161" t="s">
        <v>2215</v>
      </c>
      <c r="I161" t="s">
        <v>70</v>
      </c>
      <c r="J161" s="107" t="s">
        <v>601</v>
      </c>
      <c r="K161" s="107">
        <v>175000</v>
      </c>
    </row>
    <row r="162" spans="1:11" x14ac:dyDescent="0.3">
      <c r="A162" t="s">
        <v>1230</v>
      </c>
      <c r="B162" t="s">
        <v>262</v>
      </c>
      <c r="C162" t="s">
        <v>66</v>
      </c>
      <c r="D162" t="s">
        <v>141</v>
      </c>
      <c r="E162" s="164" t="s">
        <v>118</v>
      </c>
      <c r="F162" s="6">
        <v>46106</v>
      </c>
      <c r="G162" t="s">
        <v>66</v>
      </c>
      <c r="H162" t="s">
        <v>2264</v>
      </c>
      <c r="I162" t="s">
        <v>70</v>
      </c>
      <c r="J162" s="107" t="s">
        <v>1232</v>
      </c>
      <c r="K162" s="107">
        <v>580000</v>
      </c>
    </row>
    <row r="163" spans="1:11" x14ac:dyDescent="0.3">
      <c r="A163" t="s">
        <v>1942</v>
      </c>
      <c r="B163" t="s">
        <v>262</v>
      </c>
      <c r="C163" t="s">
        <v>119</v>
      </c>
      <c r="D163" t="s">
        <v>141</v>
      </c>
      <c r="E163" s="164" t="s">
        <v>118</v>
      </c>
      <c r="F163" s="6">
        <v>46142</v>
      </c>
      <c r="G163" t="s">
        <v>115</v>
      </c>
      <c r="H163" t="s">
        <v>2264</v>
      </c>
      <c r="I163" t="s">
        <v>70</v>
      </c>
      <c r="J163" s="107" t="s">
        <v>1944</v>
      </c>
      <c r="K163" s="107">
        <v>200000</v>
      </c>
    </row>
    <row r="164" spans="1:11" x14ac:dyDescent="0.3">
      <c r="A164" t="s">
        <v>1939</v>
      </c>
      <c r="B164" t="s">
        <v>262</v>
      </c>
      <c r="C164" t="s">
        <v>66</v>
      </c>
      <c r="D164" t="s">
        <v>1364</v>
      </c>
      <c r="E164" s="164" t="s">
        <v>118</v>
      </c>
      <c r="F164" s="6">
        <v>46142</v>
      </c>
      <c r="G164" t="s">
        <v>66</v>
      </c>
      <c r="H164" t="s">
        <v>2263</v>
      </c>
      <c r="I164" t="s">
        <v>70</v>
      </c>
      <c r="J164" s="107" t="s">
        <v>1941</v>
      </c>
      <c r="K164" s="107">
        <v>575000</v>
      </c>
    </row>
    <row r="165" spans="1:11" x14ac:dyDescent="0.3">
      <c r="A165" t="s">
        <v>1994</v>
      </c>
      <c r="B165" t="s">
        <v>262</v>
      </c>
      <c r="C165" t="s">
        <v>119</v>
      </c>
      <c r="D165" t="s">
        <v>141</v>
      </c>
      <c r="E165" s="164" t="s">
        <v>118</v>
      </c>
      <c r="F165" s="6">
        <v>46153</v>
      </c>
      <c r="G165" t="s">
        <v>1995</v>
      </c>
      <c r="H165" t="s">
        <v>2218</v>
      </c>
      <c r="I165" t="s">
        <v>70</v>
      </c>
      <c r="J165" s="107" t="s">
        <v>1996</v>
      </c>
      <c r="K165" s="107">
        <v>430000</v>
      </c>
    </row>
    <row r="166" spans="1:11" x14ac:dyDescent="0.3">
      <c r="A166" t="s">
        <v>1694</v>
      </c>
      <c r="B166" t="s">
        <v>262</v>
      </c>
      <c r="C166" t="s">
        <v>119</v>
      </c>
      <c r="D166" t="s">
        <v>141</v>
      </c>
      <c r="E166" s="164" t="s">
        <v>118</v>
      </c>
      <c r="F166" s="6">
        <v>46129</v>
      </c>
      <c r="G166" t="s">
        <v>115</v>
      </c>
      <c r="H166" t="s">
        <v>2218</v>
      </c>
      <c r="I166" t="s">
        <v>70</v>
      </c>
      <c r="J166" s="107" t="s">
        <v>1696</v>
      </c>
      <c r="K166" s="107">
        <v>578000</v>
      </c>
    </row>
    <row r="167" spans="1:11" x14ac:dyDescent="0.3">
      <c r="A167" t="s">
        <v>809</v>
      </c>
      <c r="B167" t="s">
        <v>262</v>
      </c>
      <c r="C167" t="s">
        <v>66</v>
      </c>
      <c r="D167" t="s">
        <v>141</v>
      </c>
      <c r="E167" s="164" t="s">
        <v>118</v>
      </c>
      <c r="F167" s="6">
        <v>46079</v>
      </c>
      <c r="G167" t="s">
        <v>66</v>
      </c>
      <c r="H167" t="s">
        <v>2264</v>
      </c>
      <c r="I167" t="s">
        <v>70</v>
      </c>
      <c r="J167" s="107" t="s">
        <v>811</v>
      </c>
      <c r="K167" s="107">
        <v>500000</v>
      </c>
    </row>
    <row r="168" spans="1:11" x14ac:dyDescent="0.3">
      <c r="A168" t="s">
        <v>806</v>
      </c>
      <c r="B168" t="s">
        <v>262</v>
      </c>
      <c r="C168" t="s">
        <v>66</v>
      </c>
      <c r="D168" t="s">
        <v>141</v>
      </c>
      <c r="E168" s="164" t="s">
        <v>118</v>
      </c>
      <c r="F168" s="6">
        <v>46079</v>
      </c>
      <c r="G168" t="s">
        <v>66</v>
      </c>
      <c r="H168" t="s">
        <v>2264</v>
      </c>
      <c r="I168" t="s">
        <v>70</v>
      </c>
      <c r="J168" s="107" t="s">
        <v>808</v>
      </c>
      <c r="K168" s="107">
        <v>399648</v>
      </c>
    </row>
    <row r="169" spans="1:11" x14ac:dyDescent="0.3">
      <c r="A169" t="s">
        <v>793</v>
      </c>
      <c r="B169" t="s">
        <v>262</v>
      </c>
      <c r="C169" t="s">
        <v>66</v>
      </c>
      <c r="D169" t="s">
        <v>141</v>
      </c>
      <c r="E169" s="164" t="s">
        <v>118</v>
      </c>
      <c r="F169" s="6">
        <v>46079</v>
      </c>
      <c r="G169" t="s">
        <v>66</v>
      </c>
      <c r="H169" t="s">
        <v>2263</v>
      </c>
      <c r="I169" t="s">
        <v>70</v>
      </c>
      <c r="J169" s="107" t="s">
        <v>796</v>
      </c>
      <c r="K169" s="107">
        <v>445340</v>
      </c>
    </row>
    <row r="170" spans="1:11" x14ac:dyDescent="0.3">
      <c r="A170" t="s">
        <v>261</v>
      </c>
      <c r="B170" t="s">
        <v>262</v>
      </c>
      <c r="C170" t="s">
        <v>66</v>
      </c>
      <c r="D170" t="s">
        <v>141</v>
      </c>
      <c r="E170" s="164" t="s">
        <v>170</v>
      </c>
      <c r="F170" s="6">
        <v>46039</v>
      </c>
      <c r="G170" t="s">
        <v>66</v>
      </c>
      <c r="H170" t="s">
        <v>2264</v>
      </c>
      <c r="I170" t="s">
        <v>70</v>
      </c>
      <c r="J170" s="107" t="s">
        <v>265</v>
      </c>
      <c r="K170" s="107">
        <v>1288900</v>
      </c>
    </row>
    <row r="171" spans="1:11" x14ac:dyDescent="0.3">
      <c r="A171" t="s">
        <v>1666</v>
      </c>
      <c r="B171" t="s">
        <v>262</v>
      </c>
      <c r="C171" t="s">
        <v>66</v>
      </c>
      <c r="D171" t="s">
        <v>141</v>
      </c>
      <c r="E171" s="164" t="s">
        <v>73</v>
      </c>
      <c r="F171" s="6">
        <v>46129</v>
      </c>
      <c r="G171" t="s">
        <v>66</v>
      </c>
      <c r="H171" t="s">
        <v>2264</v>
      </c>
      <c r="I171" t="s">
        <v>70</v>
      </c>
      <c r="J171" s="107" t="s">
        <v>1668</v>
      </c>
      <c r="K171" s="107">
        <v>2320000</v>
      </c>
    </row>
    <row r="172" spans="1:11" x14ac:dyDescent="0.3">
      <c r="A172" t="s">
        <v>790</v>
      </c>
      <c r="B172" t="s">
        <v>262</v>
      </c>
      <c r="C172" t="s">
        <v>133</v>
      </c>
      <c r="D172" t="s">
        <v>141</v>
      </c>
      <c r="E172" s="164" t="s">
        <v>118</v>
      </c>
      <c r="F172" s="6">
        <v>46079</v>
      </c>
      <c r="G172" t="s">
        <v>133</v>
      </c>
      <c r="H172" t="s">
        <v>2266</v>
      </c>
      <c r="I172" t="s">
        <v>70</v>
      </c>
      <c r="J172" s="107" t="s">
        <v>792</v>
      </c>
      <c r="K172" s="107">
        <v>100000</v>
      </c>
    </row>
    <row r="173" spans="1:11" x14ac:dyDescent="0.3">
      <c r="A173" t="s">
        <v>1177</v>
      </c>
      <c r="B173" t="s">
        <v>262</v>
      </c>
      <c r="C173" t="s">
        <v>66</v>
      </c>
      <c r="D173" t="s">
        <v>141</v>
      </c>
      <c r="E173" s="164" t="s">
        <v>118</v>
      </c>
      <c r="F173" s="6">
        <v>46101</v>
      </c>
      <c r="G173" t="s">
        <v>66</v>
      </c>
      <c r="H173" t="s">
        <v>2263</v>
      </c>
      <c r="I173" t="s">
        <v>70</v>
      </c>
      <c r="J173" s="107" t="s">
        <v>1179</v>
      </c>
      <c r="K173" s="107">
        <v>550000</v>
      </c>
    </row>
    <row r="174" spans="1:11" x14ac:dyDescent="0.3">
      <c r="A174" t="s">
        <v>1183</v>
      </c>
      <c r="B174" t="s">
        <v>262</v>
      </c>
      <c r="C174" t="s">
        <v>66</v>
      </c>
      <c r="D174" t="s">
        <v>141</v>
      </c>
      <c r="E174" s="164" t="s">
        <v>118</v>
      </c>
      <c r="F174" s="6">
        <v>46101</v>
      </c>
      <c r="G174" t="s">
        <v>66</v>
      </c>
      <c r="H174" t="s">
        <v>2264</v>
      </c>
      <c r="I174" t="s">
        <v>70</v>
      </c>
      <c r="J174" s="107" t="s">
        <v>1185</v>
      </c>
      <c r="K174" s="107">
        <v>350000</v>
      </c>
    </row>
    <row r="175" spans="1:11" x14ac:dyDescent="0.3">
      <c r="A175" t="s">
        <v>1186</v>
      </c>
      <c r="B175" t="s">
        <v>262</v>
      </c>
      <c r="C175" t="s">
        <v>66</v>
      </c>
      <c r="D175" t="s">
        <v>141</v>
      </c>
      <c r="E175" s="164" t="s">
        <v>118</v>
      </c>
      <c r="F175" s="6">
        <v>46101</v>
      </c>
      <c r="G175" t="s">
        <v>66</v>
      </c>
      <c r="H175" t="s">
        <v>2215</v>
      </c>
      <c r="I175" t="s">
        <v>70</v>
      </c>
      <c r="J175" s="107" t="s">
        <v>1188</v>
      </c>
      <c r="K175" s="107">
        <v>311000</v>
      </c>
    </row>
    <row r="176" spans="1:11" x14ac:dyDescent="0.3">
      <c r="A176" t="s">
        <v>786</v>
      </c>
      <c r="B176" t="s">
        <v>262</v>
      </c>
      <c r="C176" t="s">
        <v>66</v>
      </c>
      <c r="D176" t="s">
        <v>141</v>
      </c>
      <c r="E176" s="164" t="s">
        <v>118</v>
      </c>
      <c r="F176" s="6">
        <v>46079</v>
      </c>
      <c r="G176" t="s">
        <v>66</v>
      </c>
      <c r="H176" t="s">
        <v>2266</v>
      </c>
      <c r="I176" t="s">
        <v>70</v>
      </c>
      <c r="J176" s="107" t="s">
        <v>789</v>
      </c>
      <c r="K176" s="107">
        <v>250000</v>
      </c>
    </row>
    <row r="177" spans="1:11" x14ac:dyDescent="0.3">
      <c r="A177" t="s">
        <v>1066</v>
      </c>
      <c r="B177" t="s">
        <v>262</v>
      </c>
      <c r="C177" t="s">
        <v>66</v>
      </c>
      <c r="D177" t="s">
        <v>141</v>
      </c>
      <c r="E177" s="164" t="s">
        <v>118</v>
      </c>
      <c r="F177" s="6">
        <v>46093</v>
      </c>
      <c r="G177" t="s">
        <v>66</v>
      </c>
      <c r="H177" t="s">
        <v>2242</v>
      </c>
      <c r="I177" t="s">
        <v>97</v>
      </c>
      <c r="J177" s="107" t="s">
        <v>1068</v>
      </c>
      <c r="K177" s="107">
        <v>575169</v>
      </c>
    </row>
    <row r="178" spans="1:11" x14ac:dyDescent="0.3">
      <c r="A178" t="s">
        <v>1982</v>
      </c>
      <c r="B178" t="s">
        <v>262</v>
      </c>
      <c r="C178" t="s">
        <v>66</v>
      </c>
      <c r="D178" t="s">
        <v>1364</v>
      </c>
      <c r="E178" s="164" t="s">
        <v>118</v>
      </c>
      <c r="F178" s="6">
        <v>46149</v>
      </c>
      <c r="G178" t="s">
        <v>66</v>
      </c>
      <c r="H178" t="s">
        <v>2262</v>
      </c>
      <c r="I178" t="s">
        <v>70</v>
      </c>
      <c r="J178" s="107" t="s">
        <v>1858</v>
      </c>
      <c r="K178" s="107">
        <v>520000</v>
      </c>
    </row>
    <row r="179" spans="1:11" x14ac:dyDescent="0.3">
      <c r="A179" t="s">
        <v>1193</v>
      </c>
      <c r="B179" t="s">
        <v>262</v>
      </c>
      <c r="C179" t="s">
        <v>66</v>
      </c>
      <c r="D179" t="s">
        <v>141</v>
      </c>
      <c r="E179" s="164" t="s">
        <v>118</v>
      </c>
      <c r="F179" s="6">
        <v>46104</v>
      </c>
      <c r="G179" t="s">
        <v>66</v>
      </c>
      <c r="H179" t="s">
        <v>2218</v>
      </c>
      <c r="I179" t="s">
        <v>70</v>
      </c>
      <c r="J179" s="107" t="s">
        <v>1195</v>
      </c>
      <c r="K179" s="107">
        <v>540000</v>
      </c>
    </row>
    <row r="180" spans="1:11" x14ac:dyDescent="0.3">
      <c r="A180" t="s">
        <v>1058</v>
      </c>
      <c r="B180" t="s">
        <v>262</v>
      </c>
      <c r="C180" t="s">
        <v>66</v>
      </c>
      <c r="D180" t="s">
        <v>141</v>
      </c>
      <c r="E180" s="164" t="s">
        <v>118</v>
      </c>
      <c r="F180" s="6">
        <v>46092</v>
      </c>
      <c r="G180" t="s">
        <v>66</v>
      </c>
      <c r="H180" t="s">
        <v>2237</v>
      </c>
      <c r="I180" t="s">
        <v>97</v>
      </c>
      <c r="J180" s="107" t="s">
        <v>1060</v>
      </c>
      <c r="K180" s="107">
        <v>200000</v>
      </c>
    </row>
    <row r="181" spans="1:11" x14ac:dyDescent="0.3">
      <c r="A181" t="s">
        <v>1180</v>
      </c>
      <c r="B181" t="s">
        <v>262</v>
      </c>
      <c r="C181" t="s">
        <v>66</v>
      </c>
      <c r="D181" t="s">
        <v>141</v>
      </c>
      <c r="E181" s="164" t="s">
        <v>118</v>
      </c>
      <c r="F181" s="6">
        <v>46101</v>
      </c>
      <c r="G181" t="s">
        <v>66</v>
      </c>
      <c r="H181" t="s">
        <v>2218</v>
      </c>
      <c r="I181" t="s">
        <v>70</v>
      </c>
      <c r="J181" s="107" t="s">
        <v>1182</v>
      </c>
      <c r="K181" s="107">
        <v>230000</v>
      </c>
    </row>
    <row r="182" spans="1:11" x14ac:dyDescent="0.3">
      <c r="A182" t="s">
        <v>1199</v>
      </c>
      <c r="B182" t="s">
        <v>262</v>
      </c>
      <c r="C182" t="s">
        <v>66</v>
      </c>
      <c r="D182" t="s">
        <v>141</v>
      </c>
      <c r="E182" s="164" t="s">
        <v>73</v>
      </c>
      <c r="F182" s="6">
        <v>46105</v>
      </c>
      <c r="G182" t="s">
        <v>66</v>
      </c>
      <c r="H182" t="s">
        <v>2264</v>
      </c>
      <c r="I182" t="s">
        <v>70</v>
      </c>
      <c r="J182" s="107" t="s">
        <v>1201</v>
      </c>
      <c r="K182" s="107">
        <v>2033229</v>
      </c>
    </row>
    <row r="183" spans="1:11" x14ac:dyDescent="0.3">
      <c r="A183" t="s">
        <v>1212</v>
      </c>
      <c r="B183" t="s">
        <v>262</v>
      </c>
      <c r="C183" t="s">
        <v>66</v>
      </c>
      <c r="D183" t="s">
        <v>141</v>
      </c>
      <c r="E183" s="164" t="s">
        <v>73</v>
      </c>
      <c r="F183" s="6">
        <v>46105</v>
      </c>
      <c r="G183" t="s">
        <v>66</v>
      </c>
      <c r="H183" t="s">
        <v>2264</v>
      </c>
      <c r="I183" t="s">
        <v>70</v>
      </c>
      <c r="J183" s="107" t="s">
        <v>1214</v>
      </c>
      <c r="K183" s="107">
        <v>3700000</v>
      </c>
    </row>
    <row r="184" spans="1:11" x14ac:dyDescent="0.3">
      <c r="A184" t="s">
        <v>1956</v>
      </c>
      <c r="B184" t="s">
        <v>262</v>
      </c>
      <c r="C184" t="s">
        <v>119</v>
      </c>
      <c r="D184" t="s">
        <v>141</v>
      </c>
      <c r="E184" s="164" t="s">
        <v>118</v>
      </c>
      <c r="F184" s="6">
        <v>46148</v>
      </c>
      <c r="G184" t="s">
        <v>115</v>
      </c>
      <c r="H184" t="s">
        <v>2264</v>
      </c>
      <c r="I184" t="s">
        <v>70</v>
      </c>
      <c r="J184" s="107" t="s">
        <v>1957</v>
      </c>
      <c r="K184" s="107">
        <v>580000</v>
      </c>
    </row>
    <row r="185" spans="1:11" x14ac:dyDescent="0.3">
      <c r="A185" t="s">
        <v>1382</v>
      </c>
      <c r="B185" t="s">
        <v>760</v>
      </c>
      <c r="C185" t="s">
        <v>66</v>
      </c>
      <c r="D185" t="s">
        <v>141</v>
      </c>
      <c r="E185" s="164" t="s">
        <v>118</v>
      </c>
      <c r="F185" s="6">
        <v>46126</v>
      </c>
      <c r="G185" t="s">
        <v>66</v>
      </c>
      <c r="H185" t="s">
        <v>2245</v>
      </c>
      <c r="I185" t="s">
        <v>70</v>
      </c>
      <c r="J185" s="107" t="s">
        <v>1384</v>
      </c>
      <c r="K185" s="107">
        <v>23781</v>
      </c>
    </row>
    <row r="186" spans="1:11" x14ac:dyDescent="0.3">
      <c r="A186" t="s">
        <v>1355</v>
      </c>
      <c r="B186" t="s">
        <v>760</v>
      </c>
      <c r="C186" t="s">
        <v>133</v>
      </c>
      <c r="D186" t="s">
        <v>141</v>
      </c>
      <c r="E186" s="164" t="s">
        <v>118</v>
      </c>
      <c r="F186" s="6">
        <v>46122</v>
      </c>
      <c r="G186" t="s">
        <v>133</v>
      </c>
      <c r="H186" t="s">
        <v>2248</v>
      </c>
      <c r="I186" t="s">
        <v>70</v>
      </c>
      <c r="J186" s="107" t="s">
        <v>1356</v>
      </c>
      <c r="K186" s="107">
        <v>50000</v>
      </c>
    </row>
    <row r="187" spans="1:11" x14ac:dyDescent="0.3">
      <c r="A187" t="s">
        <v>1102</v>
      </c>
      <c r="B187" t="s">
        <v>760</v>
      </c>
      <c r="C187" t="s">
        <v>66</v>
      </c>
      <c r="D187" t="s">
        <v>141</v>
      </c>
      <c r="E187" s="164" t="s">
        <v>118</v>
      </c>
      <c r="F187" s="6">
        <v>46094</v>
      </c>
      <c r="G187" t="s">
        <v>66</v>
      </c>
      <c r="H187" t="s">
        <v>2245</v>
      </c>
      <c r="I187" t="s">
        <v>70</v>
      </c>
      <c r="J187" s="107" t="s">
        <v>1105</v>
      </c>
      <c r="K187" s="107">
        <v>27285</v>
      </c>
    </row>
    <row r="188" spans="1:11" x14ac:dyDescent="0.3">
      <c r="A188" t="s">
        <v>1333</v>
      </c>
      <c r="B188" t="s">
        <v>760</v>
      </c>
      <c r="C188" t="s">
        <v>119</v>
      </c>
      <c r="D188" t="s">
        <v>141</v>
      </c>
      <c r="E188" s="164" t="s">
        <v>118</v>
      </c>
      <c r="F188" s="6">
        <v>46118</v>
      </c>
      <c r="G188" t="s">
        <v>115</v>
      </c>
      <c r="H188" t="s">
        <v>2264</v>
      </c>
      <c r="I188" t="s">
        <v>70</v>
      </c>
      <c r="J188" s="107" t="s">
        <v>1161</v>
      </c>
      <c r="K188" s="107">
        <v>580000</v>
      </c>
    </row>
    <row r="189" spans="1:11" x14ac:dyDescent="0.3">
      <c r="A189" t="s">
        <v>1225</v>
      </c>
      <c r="B189" t="s">
        <v>760</v>
      </c>
      <c r="C189" t="s">
        <v>66</v>
      </c>
      <c r="D189" t="s">
        <v>141</v>
      </c>
      <c r="E189" s="164" t="s">
        <v>118</v>
      </c>
      <c r="F189" s="6">
        <v>46105</v>
      </c>
      <c r="G189" t="s">
        <v>66</v>
      </c>
      <c r="H189" t="s">
        <v>2245</v>
      </c>
      <c r="I189" t="s">
        <v>70</v>
      </c>
      <c r="J189" s="107" t="s">
        <v>1227</v>
      </c>
      <c r="K189" s="107">
        <v>18294</v>
      </c>
    </row>
    <row r="190" spans="1:11" x14ac:dyDescent="0.3">
      <c r="A190" t="s">
        <v>869</v>
      </c>
      <c r="B190" t="s">
        <v>760</v>
      </c>
      <c r="C190" t="s">
        <v>66</v>
      </c>
      <c r="D190" t="s">
        <v>141</v>
      </c>
      <c r="E190" s="164" t="s">
        <v>118</v>
      </c>
      <c r="F190" s="6">
        <v>46084</v>
      </c>
      <c r="G190" t="s">
        <v>66</v>
      </c>
      <c r="H190" t="s">
        <v>2264</v>
      </c>
      <c r="I190" t="s">
        <v>70</v>
      </c>
      <c r="J190" s="107" t="s">
        <v>871</v>
      </c>
      <c r="K190" s="107">
        <v>580000</v>
      </c>
    </row>
    <row r="191" spans="1:11" x14ac:dyDescent="0.3">
      <c r="A191" t="s">
        <v>1811</v>
      </c>
      <c r="B191" t="s">
        <v>760</v>
      </c>
      <c r="C191" t="s">
        <v>66</v>
      </c>
      <c r="D191" t="s">
        <v>141</v>
      </c>
      <c r="E191" s="164" t="s">
        <v>118</v>
      </c>
      <c r="F191" s="6">
        <v>46133</v>
      </c>
      <c r="G191" t="s">
        <v>66</v>
      </c>
      <c r="H191" t="s">
        <v>2262</v>
      </c>
      <c r="I191" t="s">
        <v>70</v>
      </c>
      <c r="J191" s="107" t="s">
        <v>1163</v>
      </c>
      <c r="K191" s="107">
        <v>52500</v>
      </c>
    </row>
    <row r="192" spans="1:11" x14ac:dyDescent="0.3">
      <c r="A192" t="s">
        <v>1809</v>
      </c>
      <c r="B192" t="s">
        <v>760</v>
      </c>
      <c r="C192" t="s">
        <v>66</v>
      </c>
      <c r="D192" t="s">
        <v>141</v>
      </c>
      <c r="E192" s="164" t="s">
        <v>118</v>
      </c>
      <c r="F192" s="6">
        <v>46133</v>
      </c>
      <c r="G192" t="s">
        <v>66</v>
      </c>
      <c r="H192" t="s">
        <v>2262</v>
      </c>
      <c r="I192" t="s">
        <v>70</v>
      </c>
      <c r="J192" s="107" t="s">
        <v>1163</v>
      </c>
      <c r="K192" s="107">
        <v>62000</v>
      </c>
    </row>
    <row r="193" spans="1:11" x14ac:dyDescent="0.3">
      <c r="A193" t="s">
        <v>1162</v>
      </c>
      <c r="B193" t="s">
        <v>760</v>
      </c>
      <c r="C193" t="s">
        <v>133</v>
      </c>
      <c r="D193" t="s">
        <v>141</v>
      </c>
      <c r="E193" s="164" t="s">
        <v>118</v>
      </c>
      <c r="F193" s="6">
        <v>46101</v>
      </c>
      <c r="G193" t="s">
        <v>133</v>
      </c>
      <c r="H193" t="s">
        <v>2264</v>
      </c>
      <c r="I193" t="s">
        <v>70</v>
      </c>
      <c r="J193" s="107" t="s">
        <v>1163</v>
      </c>
      <c r="K193" s="107">
        <v>580000</v>
      </c>
    </row>
    <row r="194" spans="1:11" x14ac:dyDescent="0.3">
      <c r="A194" t="s">
        <v>2038</v>
      </c>
      <c r="B194" t="s">
        <v>760</v>
      </c>
      <c r="C194" t="s">
        <v>119</v>
      </c>
      <c r="D194" t="s">
        <v>141</v>
      </c>
      <c r="E194" s="164" t="s">
        <v>118</v>
      </c>
      <c r="F194" s="6">
        <v>46157</v>
      </c>
      <c r="G194" t="s">
        <v>1995</v>
      </c>
      <c r="H194" t="s">
        <v>2218</v>
      </c>
      <c r="I194" t="s">
        <v>70</v>
      </c>
      <c r="J194" s="107" t="s">
        <v>2039</v>
      </c>
      <c r="K194" s="107">
        <v>20584</v>
      </c>
    </row>
    <row r="195" spans="1:11" x14ac:dyDescent="0.3">
      <c r="A195" t="s">
        <v>2027</v>
      </c>
      <c r="B195" t="s">
        <v>760</v>
      </c>
      <c r="C195" t="s">
        <v>66</v>
      </c>
      <c r="D195" t="s">
        <v>141</v>
      </c>
      <c r="E195" s="164" t="s">
        <v>118</v>
      </c>
      <c r="F195" s="6">
        <v>46155</v>
      </c>
      <c r="G195" t="s">
        <v>66</v>
      </c>
      <c r="H195" t="s">
        <v>2245</v>
      </c>
      <c r="I195" t="s">
        <v>70</v>
      </c>
      <c r="J195" s="107" t="s">
        <v>2029</v>
      </c>
      <c r="K195" s="107">
        <v>15580</v>
      </c>
    </row>
    <row r="196" spans="1:11" x14ac:dyDescent="0.3">
      <c r="A196" t="s">
        <v>2042</v>
      </c>
      <c r="B196" t="s">
        <v>760</v>
      </c>
      <c r="C196" t="s">
        <v>66</v>
      </c>
      <c r="D196" t="s">
        <v>141</v>
      </c>
      <c r="E196" s="164" t="s">
        <v>118</v>
      </c>
      <c r="F196" s="6">
        <v>46157</v>
      </c>
      <c r="G196" t="s">
        <v>66</v>
      </c>
      <c r="H196" t="s">
        <v>2245</v>
      </c>
      <c r="I196" t="s">
        <v>70</v>
      </c>
      <c r="J196" s="107" t="s">
        <v>2044</v>
      </c>
      <c r="K196" s="107">
        <v>9390</v>
      </c>
    </row>
    <row r="197" spans="1:11" x14ac:dyDescent="0.3">
      <c r="A197" t="s">
        <v>1228</v>
      </c>
      <c r="B197" t="s">
        <v>760</v>
      </c>
      <c r="C197" t="s">
        <v>133</v>
      </c>
      <c r="D197" t="s">
        <v>141</v>
      </c>
      <c r="E197" s="164" t="s">
        <v>118</v>
      </c>
      <c r="F197" s="6">
        <v>46105</v>
      </c>
      <c r="G197" t="s">
        <v>133</v>
      </c>
      <c r="H197" t="s">
        <v>2218</v>
      </c>
      <c r="I197" t="s">
        <v>70</v>
      </c>
      <c r="J197" s="107" t="s">
        <v>1229</v>
      </c>
      <c r="K197" s="107">
        <v>20584</v>
      </c>
    </row>
    <row r="198" spans="1:11" x14ac:dyDescent="0.3">
      <c r="A198" t="s">
        <v>1159</v>
      </c>
      <c r="B198" t="s">
        <v>760</v>
      </c>
      <c r="C198" t="s">
        <v>133</v>
      </c>
      <c r="D198" t="s">
        <v>141</v>
      </c>
      <c r="E198" s="164" t="s">
        <v>118</v>
      </c>
      <c r="F198" s="6">
        <v>46118</v>
      </c>
      <c r="G198" t="s">
        <v>133</v>
      </c>
      <c r="H198" t="s">
        <v>2264</v>
      </c>
      <c r="I198" t="s">
        <v>70</v>
      </c>
      <c r="J198" s="107" t="s">
        <v>1161</v>
      </c>
      <c r="K198" s="107">
        <v>580000</v>
      </c>
    </row>
    <row r="199" spans="1:11" x14ac:dyDescent="0.3">
      <c r="A199" t="s">
        <v>1798</v>
      </c>
      <c r="B199" t="s">
        <v>760</v>
      </c>
      <c r="C199" t="s">
        <v>66</v>
      </c>
      <c r="D199" t="s">
        <v>141</v>
      </c>
      <c r="E199" s="164" t="s">
        <v>118</v>
      </c>
      <c r="F199" s="6">
        <v>46133</v>
      </c>
      <c r="G199" t="s">
        <v>66</v>
      </c>
      <c r="H199" t="s">
        <v>2225</v>
      </c>
      <c r="I199" t="s">
        <v>97</v>
      </c>
      <c r="J199" s="107" t="s">
        <v>1800</v>
      </c>
      <c r="K199" s="107">
        <v>11150</v>
      </c>
    </row>
    <row r="200" spans="1:11" x14ac:dyDescent="0.3">
      <c r="A200" t="s">
        <v>1869</v>
      </c>
      <c r="B200" t="s">
        <v>1036</v>
      </c>
      <c r="C200" t="s">
        <v>133</v>
      </c>
      <c r="D200" t="s">
        <v>141</v>
      </c>
      <c r="E200" s="164" t="s">
        <v>73</v>
      </c>
      <c r="F200" s="6">
        <v>46139</v>
      </c>
      <c r="G200" t="s">
        <v>133</v>
      </c>
      <c r="H200" t="s">
        <v>2260</v>
      </c>
      <c r="I200" t="s">
        <v>70</v>
      </c>
      <c r="J200" s="107" t="s">
        <v>1870</v>
      </c>
      <c r="K200" s="107">
        <v>60000000</v>
      </c>
    </row>
    <row r="201" spans="1:11" x14ac:dyDescent="0.3">
      <c r="A201" t="s">
        <v>1859</v>
      </c>
      <c r="B201" t="s">
        <v>1036</v>
      </c>
      <c r="C201" t="s">
        <v>133</v>
      </c>
      <c r="D201" t="s">
        <v>141</v>
      </c>
      <c r="E201" s="164" t="s">
        <v>73</v>
      </c>
      <c r="F201" s="6">
        <v>46139</v>
      </c>
      <c r="G201" t="s">
        <v>133</v>
      </c>
      <c r="H201" t="s">
        <v>2220</v>
      </c>
      <c r="I201" t="s">
        <v>70</v>
      </c>
      <c r="J201" s="107" t="s">
        <v>1860</v>
      </c>
      <c r="K201" s="107">
        <v>40000000</v>
      </c>
    </row>
    <row r="202" spans="1:11" x14ac:dyDescent="0.3">
      <c r="A202" t="s">
        <v>2017</v>
      </c>
      <c r="B202" t="s">
        <v>1036</v>
      </c>
      <c r="C202" t="s">
        <v>119</v>
      </c>
      <c r="D202" t="s">
        <v>141</v>
      </c>
      <c r="E202" s="164" t="s">
        <v>73</v>
      </c>
      <c r="F202" s="6">
        <v>46155</v>
      </c>
      <c r="G202" t="s">
        <v>1995</v>
      </c>
      <c r="H202" t="s">
        <v>2220</v>
      </c>
      <c r="I202" t="s">
        <v>70</v>
      </c>
      <c r="J202" s="107" t="s">
        <v>2018</v>
      </c>
      <c r="K202" s="107">
        <v>40000000</v>
      </c>
    </row>
    <row r="203" spans="1:11" x14ac:dyDescent="0.3">
      <c r="A203" t="s">
        <v>2019</v>
      </c>
      <c r="B203" t="s">
        <v>1036</v>
      </c>
      <c r="C203" t="s">
        <v>119</v>
      </c>
      <c r="D203" t="s">
        <v>141</v>
      </c>
      <c r="E203" s="164" t="s">
        <v>73</v>
      </c>
      <c r="F203" s="6">
        <v>46155</v>
      </c>
      <c r="G203" t="s">
        <v>1995</v>
      </c>
      <c r="H203" t="s">
        <v>2260</v>
      </c>
      <c r="I203" t="s">
        <v>70</v>
      </c>
      <c r="J203" s="107" t="s">
        <v>1870</v>
      </c>
      <c r="K203" s="107">
        <v>60000000</v>
      </c>
    </row>
    <row r="204" spans="1:11" x14ac:dyDescent="0.3">
      <c r="A204" t="s">
        <v>1893</v>
      </c>
      <c r="B204" t="s">
        <v>1036</v>
      </c>
      <c r="C204" t="s">
        <v>133</v>
      </c>
      <c r="D204" t="s">
        <v>141</v>
      </c>
      <c r="E204" s="164" t="s">
        <v>73</v>
      </c>
      <c r="F204" s="6">
        <v>46139</v>
      </c>
      <c r="G204" t="s">
        <v>133</v>
      </c>
      <c r="H204" t="s">
        <v>2220</v>
      </c>
      <c r="I204" t="s">
        <v>70</v>
      </c>
      <c r="J204" s="107" t="s">
        <v>1894</v>
      </c>
      <c r="K204" s="107">
        <v>40000000</v>
      </c>
    </row>
    <row r="205" spans="1:11" x14ac:dyDescent="0.3">
      <c r="A205" t="s">
        <v>1172</v>
      </c>
      <c r="B205" t="s">
        <v>346</v>
      </c>
      <c r="C205" t="s">
        <v>66</v>
      </c>
      <c r="D205" t="s">
        <v>141</v>
      </c>
      <c r="E205" s="164" t="s">
        <v>118</v>
      </c>
      <c r="F205" s="6">
        <v>46101</v>
      </c>
      <c r="G205" t="s">
        <v>66</v>
      </c>
      <c r="H205" t="s">
        <v>2260</v>
      </c>
      <c r="I205" t="s">
        <v>70</v>
      </c>
      <c r="J205" s="107" t="s">
        <v>1173</v>
      </c>
      <c r="K205" s="107">
        <v>131000</v>
      </c>
    </row>
    <row r="206" spans="1:11" x14ac:dyDescent="0.3">
      <c r="A206" t="s">
        <v>832</v>
      </c>
      <c r="B206" t="s">
        <v>346</v>
      </c>
      <c r="C206" t="s">
        <v>576</v>
      </c>
      <c r="D206" t="s">
        <v>141</v>
      </c>
      <c r="E206" s="164" t="s">
        <v>73</v>
      </c>
      <c r="F206" s="6">
        <v>46079</v>
      </c>
      <c r="G206" t="s">
        <v>66</v>
      </c>
      <c r="H206" t="s">
        <v>2261</v>
      </c>
      <c r="I206" t="s">
        <v>174</v>
      </c>
      <c r="J206" s="107" t="s">
        <v>836</v>
      </c>
      <c r="K206" s="107">
        <v>20000000</v>
      </c>
    </row>
    <row r="207" spans="1:11" x14ac:dyDescent="0.3">
      <c r="A207" t="s">
        <v>1141</v>
      </c>
      <c r="B207" t="s">
        <v>346</v>
      </c>
      <c r="C207" t="s">
        <v>66</v>
      </c>
      <c r="D207" t="s">
        <v>141</v>
      </c>
      <c r="E207" s="164" t="s">
        <v>73</v>
      </c>
      <c r="F207" s="6">
        <v>46099</v>
      </c>
      <c r="G207" t="s">
        <v>66</v>
      </c>
      <c r="H207" t="s">
        <v>2261</v>
      </c>
      <c r="I207" t="s">
        <v>174</v>
      </c>
      <c r="J207" s="107" t="s">
        <v>909</v>
      </c>
      <c r="K207" s="107">
        <v>590100862</v>
      </c>
    </row>
    <row r="208" spans="1:11" x14ac:dyDescent="0.3">
      <c r="A208" t="s">
        <v>1130</v>
      </c>
      <c r="B208" t="s">
        <v>346</v>
      </c>
      <c r="C208" t="s">
        <v>66</v>
      </c>
      <c r="D208" t="s">
        <v>141</v>
      </c>
      <c r="E208" s="164" t="s">
        <v>73</v>
      </c>
      <c r="F208" s="6">
        <v>46099</v>
      </c>
      <c r="G208" t="s">
        <v>66</v>
      </c>
      <c r="H208" t="s">
        <v>2215</v>
      </c>
      <c r="I208" t="s">
        <v>70</v>
      </c>
      <c r="J208" s="107" t="s">
        <v>1132</v>
      </c>
      <c r="K208" s="107">
        <v>4000000</v>
      </c>
    </row>
    <row r="209" spans="1:11" x14ac:dyDescent="0.3">
      <c r="A209" t="s">
        <v>847</v>
      </c>
      <c r="B209" t="s">
        <v>346</v>
      </c>
      <c r="C209" t="s">
        <v>576</v>
      </c>
      <c r="D209" t="s">
        <v>141</v>
      </c>
      <c r="E209" s="164" t="s">
        <v>73</v>
      </c>
      <c r="F209" s="6">
        <v>46079</v>
      </c>
      <c r="G209" t="s">
        <v>66</v>
      </c>
      <c r="H209" t="s">
        <v>2267</v>
      </c>
      <c r="I209" t="s">
        <v>97</v>
      </c>
      <c r="J209" s="107" t="s">
        <v>850</v>
      </c>
      <c r="K209" s="107">
        <v>75000000</v>
      </c>
    </row>
    <row r="210" spans="1:11" x14ac:dyDescent="0.3">
      <c r="A210" t="s">
        <v>345</v>
      </c>
      <c r="B210" t="s">
        <v>346</v>
      </c>
      <c r="C210" t="s">
        <v>66</v>
      </c>
      <c r="D210" t="s">
        <v>141</v>
      </c>
      <c r="E210" s="164" t="s">
        <v>73</v>
      </c>
      <c r="F210" s="6">
        <v>46052</v>
      </c>
      <c r="G210" t="s">
        <v>66</v>
      </c>
      <c r="H210" t="s">
        <v>2215</v>
      </c>
      <c r="I210" t="s">
        <v>70</v>
      </c>
      <c r="J210" s="107" t="s">
        <v>348</v>
      </c>
      <c r="K210" s="107">
        <v>4000000</v>
      </c>
    </row>
    <row r="211" spans="1:11" x14ac:dyDescent="0.3">
      <c r="A211" t="s">
        <v>918</v>
      </c>
      <c r="B211" t="s">
        <v>346</v>
      </c>
      <c r="C211" t="s">
        <v>576</v>
      </c>
      <c r="D211" t="s">
        <v>141</v>
      </c>
      <c r="E211" s="164" t="s">
        <v>73</v>
      </c>
      <c r="F211" s="6">
        <v>46085</v>
      </c>
      <c r="G211" t="s">
        <v>66</v>
      </c>
      <c r="H211" t="s">
        <v>2219</v>
      </c>
      <c r="I211" t="s">
        <v>136</v>
      </c>
      <c r="J211" s="107" t="s">
        <v>920</v>
      </c>
      <c r="K211" s="107">
        <v>5800000</v>
      </c>
    </row>
    <row r="212" spans="1:11" x14ac:dyDescent="0.3">
      <c r="A212" t="s">
        <v>921</v>
      </c>
      <c r="B212" t="s">
        <v>346</v>
      </c>
      <c r="C212" t="s">
        <v>576</v>
      </c>
      <c r="D212" t="s">
        <v>141</v>
      </c>
      <c r="E212" s="164" t="s">
        <v>73</v>
      </c>
      <c r="F212" s="6">
        <v>46085</v>
      </c>
      <c r="G212" t="s">
        <v>66</v>
      </c>
      <c r="H212" t="s">
        <v>2268</v>
      </c>
      <c r="I212" t="s">
        <v>70</v>
      </c>
      <c r="J212" s="107" t="s">
        <v>924</v>
      </c>
      <c r="K212" s="107">
        <v>68000000</v>
      </c>
    </row>
    <row r="213" spans="1:11" x14ac:dyDescent="0.3">
      <c r="A213" t="s">
        <v>940</v>
      </c>
      <c r="B213" t="s">
        <v>346</v>
      </c>
      <c r="C213" t="s">
        <v>66</v>
      </c>
      <c r="D213" t="s">
        <v>141</v>
      </c>
      <c r="E213" s="164" t="s">
        <v>73</v>
      </c>
      <c r="F213" s="6">
        <v>46086</v>
      </c>
      <c r="G213" t="s">
        <v>66</v>
      </c>
      <c r="H213" t="s">
        <v>2215</v>
      </c>
      <c r="I213" t="s">
        <v>70</v>
      </c>
      <c r="J213" s="107" t="s">
        <v>942</v>
      </c>
      <c r="K213" s="107">
        <v>4000000</v>
      </c>
    </row>
    <row r="214" spans="1:11" x14ac:dyDescent="0.3">
      <c r="A214" t="s">
        <v>2122</v>
      </c>
      <c r="B214" t="s">
        <v>346</v>
      </c>
      <c r="C214" t="s">
        <v>119</v>
      </c>
      <c r="D214" t="s">
        <v>141</v>
      </c>
      <c r="E214" s="164" t="s">
        <v>73</v>
      </c>
      <c r="F214" s="6">
        <v>46167</v>
      </c>
      <c r="G214" t="s">
        <v>1995</v>
      </c>
      <c r="H214" t="s">
        <v>2218</v>
      </c>
      <c r="I214" t="s">
        <v>70</v>
      </c>
      <c r="J214" s="107" t="s">
        <v>2123</v>
      </c>
      <c r="K214" s="107">
        <v>6457675</v>
      </c>
    </row>
    <row r="215" spans="1:11" x14ac:dyDescent="0.3">
      <c r="A215" t="s">
        <v>906</v>
      </c>
      <c r="B215" t="s">
        <v>346</v>
      </c>
      <c r="C215" t="s">
        <v>576</v>
      </c>
      <c r="D215" t="s">
        <v>141</v>
      </c>
      <c r="E215" s="164" t="s">
        <v>73</v>
      </c>
      <c r="F215" s="6">
        <v>46085</v>
      </c>
      <c r="G215" t="s">
        <v>66</v>
      </c>
      <c r="H215" t="s">
        <v>2261</v>
      </c>
      <c r="I215" t="s">
        <v>174</v>
      </c>
      <c r="J215" s="107" t="s">
        <v>909</v>
      </c>
      <c r="K215" s="107">
        <v>834800000</v>
      </c>
    </row>
    <row r="216" spans="1:11" x14ac:dyDescent="0.3">
      <c r="A216" t="s">
        <v>2067</v>
      </c>
      <c r="B216" t="s">
        <v>346</v>
      </c>
      <c r="C216" t="s">
        <v>119</v>
      </c>
      <c r="D216" t="s">
        <v>141</v>
      </c>
      <c r="E216" s="164" t="s">
        <v>73</v>
      </c>
      <c r="F216" s="6">
        <v>46161</v>
      </c>
      <c r="G216" t="s">
        <v>1995</v>
      </c>
      <c r="H216" t="s">
        <v>2219</v>
      </c>
      <c r="I216" t="s">
        <v>136</v>
      </c>
      <c r="J216" s="107" t="s">
        <v>2068</v>
      </c>
      <c r="K216" s="107">
        <v>18900001</v>
      </c>
    </row>
    <row r="217" spans="1:11" x14ac:dyDescent="0.3">
      <c r="A217" t="s">
        <v>1348</v>
      </c>
      <c r="B217" t="s">
        <v>346</v>
      </c>
      <c r="C217" t="s">
        <v>66</v>
      </c>
      <c r="D217" t="s">
        <v>141</v>
      </c>
      <c r="E217" s="164" t="s">
        <v>170</v>
      </c>
      <c r="F217" s="6">
        <v>46121</v>
      </c>
      <c r="G217" t="s">
        <v>66</v>
      </c>
      <c r="H217" t="s">
        <v>2221</v>
      </c>
      <c r="I217" t="s">
        <v>97</v>
      </c>
      <c r="J217" s="107" t="s">
        <v>1351</v>
      </c>
      <c r="K217" s="107">
        <v>1000000</v>
      </c>
    </row>
    <row r="218" spans="1:11" x14ac:dyDescent="0.3">
      <c r="A218" t="s">
        <v>1898</v>
      </c>
      <c r="B218" t="s">
        <v>346</v>
      </c>
      <c r="C218" t="s">
        <v>133</v>
      </c>
      <c r="D218" t="s">
        <v>141</v>
      </c>
      <c r="E218" s="164" t="s">
        <v>73</v>
      </c>
      <c r="F218" s="6">
        <v>46139</v>
      </c>
      <c r="G218" t="s">
        <v>133</v>
      </c>
      <c r="H218" t="s">
        <v>2219</v>
      </c>
      <c r="I218" t="s">
        <v>136</v>
      </c>
      <c r="J218" s="107" t="s">
        <v>1900</v>
      </c>
      <c r="K218" s="107">
        <v>1890001</v>
      </c>
    </row>
    <row r="219" spans="1:11" x14ac:dyDescent="0.3">
      <c r="A219" t="s">
        <v>1853</v>
      </c>
      <c r="B219" t="s">
        <v>277</v>
      </c>
      <c r="C219" t="s">
        <v>119</v>
      </c>
      <c r="D219" t="s">
        <v>141</v>
      </c>
      <c r="E219" s="164" t="s">
        <v>118</v>
      </c>
      <c r="F219" s="6">
        <v>46136</v>
      </c>
      <c r="G219" t="s">
        <v>115</v>
      </c>
      <c r="H219" t="s">
        <v>2246</v>
      </c>
      <c r="I219" t="s">
        <v>97</v>
      </c>
      <c r="J219" s="107" t="s">
        <v>1854</v>
      </c>
      <c r="K219" s="107">
        <v>300000</v>
      </c>
    </row>
    <row r="220" spans="1:11" x14ac:dyDescent="0.3">
      <c r="A220" t="s">
        <v>1849</v>
      </c>
      <c r="B220" t="s">
        <v>277</v>
      </c>
      <c r="C220" t="s">
        <v>119</v>
      </c>
      <c r="D220" t="s">
        <v>141</v>
      </c>
      <c r="E220" s="164" t="s">
        <v>73</v>
      </c>
      <c r="F220" s="6">
        <v>46136</v>
      </c>
      <c r="G220" t="s">
        <v>115</v>
      </c>
      <c r="H220" t="s">
        <v>2218</v>
      </c>
      <c r="I220" t="s">
        <v>70</v>
      </c>
      <c r="J220" s="107" t="s">
        <v>1850</v>
      </c>
      <c r="K220" s="107">
        <v>3800000</v>
      </c>
    </row>
    <row r="221" spans="1:11" x14ac:dyDescent="0.3">
      <c r="A221" t="s">
        <v>1599</v>
      </c>
      <c r="B221" t="s">
        <v>277</v>
      </c>
      <c r="C221" t="s">
        <v>119</v>
      </c>
      <c r="D221" t="s">
        <v>141</v>
      </c>
      <c r="E221" s="164" t="s">
        <v>118</v>
      </c>
      <c r="F221" s="6">
        <v>46128</v>
      </c>
      <c r="G221" t="s">
        <v>115</v>
      </c>
      <c r="H221" t="s">
        <v>2235</v>
      </c>
      <c r="I221" t="s">
        <v>70</v>
      </c>
      <c r="J221" s="107" t="s">
        <v>1600</v>
      </c>
      <c r="K221" s="107">
        <v>10615</v>
      </c>
    </row>
    <row r="222" spans="1:11" x14ac:dyDescent="0.3">
      <c r="A222" t="s">
        <v>1601</v>
      </c>
      <c r="B222" t="s">
        <v>277</v>
      </c>
      <c r="C222" t="s">
        <v>119</v>
      </c>
      <c r="D222" t="s">
        <v>141</v>
      </c>
      <c r="E222" s="164" t="s">
        <v>73</v>
      </c>
      <c r="F222" s="6">
        <v>46128</v>
      </c>
      <c r="G222" t="s">
        <v>115</v>
      </c>
      <c r="H222" t="s">
        <v>2269</v>
      </c>
      <c r="I222" t="s">
        <v>70</v>
      </c>
      <c r="J222" s="107" t="s">
        <v>1603</v>
      </c>
      <c r="K222" s="107">
        <v>115800691</v>
      </c>
    </row>
    <row r="223" spans="1:11" x14ac:dyDescent="0.3">
      <c r="A223" t="s">
        <v>1949</v>
      </c>
      <c r="B223" t="s">
        <v>277</v>
      </c>
      <c r="C223" t="s">
        <v>133</v>
      </c>
      <c r="D223" t="s">
        <v>141</v>
      </c>
      <c r="E223" s="164" t="s">
        <v>118</v>
      </c>
      <c r="F223" s="6">
        <v>46146</v>
      </c>
      <c r="G223" t="s">
        <v>133</v>
      </c>
      <c r="H223" t="s">
        <v>2240</v>
      </c>
      <c r="I223" t="s">
        <v>97</v>
      </c>
      <c r="J223" s="107" t="s">
        <v>1950</v>
      </c>
      <c r="K223" s="107">
        <v>7169</v>
      </c>
    </row>
    <row r="224" spans="1:11" x14ac:dyDescent="0.3">
      <c r="A224" t="s">
        <v>1947</v>
      </c>
      <c r="B224" t="s">
        <v>277</v>
      </c>
      <c r="C224" t="s">
        <v>133</v>
      </c>
      <c r="D224" t="s">
        <v>141</v>
      </c>
      <c r="E224" s="164" t="s">
        <v>118</v>
      </c>
      <c r="F224" s="6">
        <v>46146</v>
      </c>
      <c r="G224" t="s">
        <v>133</v>
      </c>
      <c r="H224" t="s">
        <v>2225</v>
      </c>
      <c r="I224" t="s">
        <v>97</v>
      </c>
      <c r="J224" s="107" t="s">
        <v>1948</v>
      </c>
      <c r="K224" s="107">
        <v>15000</v>
      </c>
    </row>
    <row r="225" spans="1:11" x14ac:dyDescent="0.3">
      <c r="A225" t="s">
        <v>1945</v>
      </c>
      <c r="B225" t="s">
        <v>277</v>
      </c>
      <c r="C225" t="s">
        <v>119</v>
      </c>
      <c r="D225" t="s">
        <v>141</v>
      </c>
      <c r="E225" s="164" t="s">
        <v>118</v>
      </c>
      <c r="F225" s="6">
        <v>46146</v>
      </c>
      <c r="G225" t="s">
        <v>115</v>
      </c>
      <c r="H225" t="s">
        <v>2235</v>
      </c>
      <c r="I225" t="s">
        <v>70</v>
      </c>
      <c r="J225" s="107" t="s">
        <v>1946</v>
      </c>
      <c r="K225" s="107">
        <v>210000</v>
      </c>
    </row>
    <row r="226" spans="1:11" x14ac:dyDescent="0.3">
      <c r="A226" t="s">
        <v>1520</v>
      </c>
      <c r="B226" t="s">
        <v>277</v>
      </c>
      <c r="C226" t="s">
        <v>66</v>
      </c>
      <c r="D226" t="s">
        <v>141</v>
      </c>
      <c r="E226" s="164" t="s">
        <v>118</v>
      </c>
      <c r="F226" s="6">
        <v>46128</v>
      </c>
      <c r="G226" t="s">
        <v>66</v>
      </c>
      <c r="H226" t="s">
        <v>2213</v>
      </c>
      <c r="I226" t="s">
        <v>70</v>
      </c>
      <c r="J226" s="107" t="s">
        <v>1522</v>
      </c>
      <c r="K226" s="107">
        <v>545320</v>
      </c>
    </row>
    <row r="227" spans="1:11" x14ac:dyDescent="0.3">
      <c r="A227" t="s">
        <v>1716</v>
      </c>
      <c r="B227" t="s">
        <v>277</v>
      </c>
      <c r="C227" t="s">
        <v>119</v>
      </c>
      <c r="D227" t="s">
        <v>141</v>
      </c>
      <c r="E227" s="164" t="s">
        <v>118</v>
      </c>
      <c r="F227" s="6">
        <v>46129</v>
      </c>
      <c r="G227" t="s">
        <v>115</v>
      </c>
      <c r="H227" t="s">
        <v>2225</v>
      </c>
      <c r="I227" t="s">
        <v>97</v>
      </c>
      <c r="J227" s="107" t="s">
        <v>1717</v>
      </c>
      <c r="K227" s="107">
        <v>472468</v>
      </c>
    </row>
    <row r="228" spans="1:11" x14ac:dyDescent="0.3">
      <c r="A228" t="s">
        <v>1234</v>
      </c>
      <c r="B228" t="s">
        <v>277</v>
      </c>
      <c r="C228" t="s">
        <v>66</v>
      </c>
      <c r="D228" t="s">
        <v>141</v>
      </c>
      <c r="E228" s="164" t="s">
        <v>118</v>
      </c>
      <c r="F228" s="6">
        <v>46106</v>
      </c>
      <c r="G228" t="s">
        <v>66</v>
      </c>
      <c r="H228" t="s">
        <v>2270</v>
      </c>
      <c r="I228" t="s">
        <v>97</v>
      </c>
      <c r="J228" s="107" t="s">
        <v>1237</v>
      </c>
      <c r="K228" s="107">
        <v>34038</v>
      </c>
    </row>
    <row r="229" spans="1:11" x14ac:dyDescent="0.3">
      <c r="A229" t="s">
        <v>1238</v>
      </c>
      <c r="B229" t="s">
        <v>277</v>
      </c>
      <c r="C229" t="s">
        <v>119</v>
      </c>
      <c r="D229" t="s">
        <v>141</v>
      </c>
      <c r="E229" s="164" t="s">
        <v>118</v>
      </c>
      <c r="F229" s="6">
        <v>46106</v>
      </c>
      <c r="G229" t="s">
        <v>115</v>
      </c>
      <c r="H229" t="s">
        <v>2271</v>
      </c>
      <c r="I229" t="s">
        <v>97</v>
      </c>
      <c r="J229" s="107" t="s">
        <v>1240</v>
      </c>
      <c r="K229" s="107">
        <v>200000</v>
      </c>
    </row>
    <row r="230" spans="1:11" x14ac:dyDescent="0.3">
      <c r="A230" t="s">
        <v>694</v>
      </c>
      <c r="B230" t="s">
        <v>277</v>
      </c>
      <c r="C230" t="s">
        <v>66</v>
      </c>
      <c r="D230" t="s">
        <v>141</v>
      </c>
      <c r="E230" s="164" t="s">
        <v>170</v>
      </c>
      <c r="F230" s="6">
        <v>46076</v>
      </c>
      <c r="G230" t="s">
        <v>66</v>
      </c>
      <c r="H230" t="s">
        <v>2221</v>
      </c>
      <c r="I230" t="s">
        <v>97</v>
      </c>
      <c r="J230" s="107" t="s">
        <v>696</v>
      </c>
      <c r="K230" s="107">
        <v>611085</v>
      </c>
    </row>
    <row r="231" spans="1:11" x14ac:dyDescent="0.3">
      <c r="A231" t="s">
        <v>642</v>
      </c>
      <c r="B231" t="s">
        <v>277</v>
      </c>
      <c r="C231" t="s">
        <v>66</v>
      </c>
      <c r="D231" t="s">
        <v>141</v>
      </c>
      <c r="E231" s="164" t="s">
        <v>118</v>
      </c>
      <c r="F231" s="6">
        <v>46072</v>
      </c>
      <c r="G231" t="s">
        <v>66</v>
      </c>
      <c r="H231" t="s">
        <v>2221</v>
      </c>
      <c r="I231" t="s">
        <v>97</v>
      </c>
      <c r="J231" s="107" t="s">
        <v>645</v>
      </c>
      <c r="K231" s="107">
        <v>34463</v>
      </c>
    </row>
    <row r="232" spans="1:11" x14ac:dyDescent="0.3">
      <c r="A232" t="s">
        <v>2069</v>
      </c>
      <c r="B232" t="s">
        <v>277</v>
      </c>
      <c r="C232" t="s">
        <v>119</v>
      </c>
      <c r="D232" t="s">
        <v>141</v>
      </c>
      <c r="E232" s="164" t="s">
        <v>118</v>
      </c>
      <c r="F232" s="6">
        <v>46161</v>
      </c>
      <c r="G232" t="s">
        <v>1995</v>
      </c>
      <c r="H232" t="s">
        <v>2213</v>
      </c>
      <c r="I232" t="s">
        <v>70</v>
      </c>
      <c r="J232" s="107" t="s">
        <v>2070</v>
      </c>
      <c r="K232" s="107">
        <v>387419</v>
      </c>
    </row>
    <row r="233" spans="1:11" x14ac:dyDescent="0.3">
      <c r="A233" t="s">
        <v>1170</v>
      </c>
      <c r="B233" t="s">
        <v>277</v>
      </c>
      <c r="C233" t="s">
        <v>133</v>
      </c>
      <c r="D233" t="s">
        <v>141</v>
      </c>
      <c r="E233" s="164"/>
      <c r="F233" s="6">
        <v>46101</v>
      </c>
      <c r="G233" t="s">
        <v>133</v>
      </c>
      <c r="H233" t="s">
        <v>2230</v>
      </c>
      <c r="I233" t="s">
        <v>70</v>
      </c>
      <c r="J233" s="107" t="s">
        <v>1171</v>
      </c>
      <c r="K233" s="107">
        <v>0</v>
      </c>
    </row>
    <row r="234" spans="1:11" x14ac:dyDescent="0.3">
      <c r="A234" t="s">
        <v>1241</v>
      </c>
      <c r="B234" t="s">
        <v>277</v>
      </c>
      <c r="C234" t="s">
        <v>66</v>
      </c>
      <c r="D234" t="s">
        <v>141</v>
      </c>
      <c r="E234" s="164" t="s">
        <v>118</v>
      </c>
      <c r="F234" s="6">
        <v>46106</v>
      </c>
      <c r="G234" t="s">
        <v>66</v>
      </c>
      <c r="H234" t="s">
        <v>2272</v>
      </c>
      <c r="I234" t="s">
        <v>97</v>
      </c>
      <c r="J234" s="107" t="s">
        <v>1244</v>
      </c>
      <c r="K234" s="107">
        <v>35018</v>
      </c>
    </row>
    <row r="235" spans="1:11" x14ac:dyDescent="0.3">
      <c r="A235" t="s">
        <v>1249</v>
      </c>
      <c r="B235" t="s">
        <v>277</v>
      </c>
      <c r="C235" t="s">
        <v>119</v>
      </c>
      <c r="D235" t="s">
        <v>141</v>
      </c>
      <c r="E235" s="164" t="s">
        <v>118</v>
      </c>
      <c r="F235" s="6">
        <v>46106</v>
      </c>
      <c r="G235" t="s">
        <v>115</v>
      </c>
      <c r="H235" t="s">
        <v>2239</v>
      </c>
      <c r="I235" t="s">
        <v>97</v>
      </c>
      <c r="J235" s="107" t="s">
        <v>1251</v>
      </c>
      <c r="K235" s="107">
        <v>163366</v>
      </c>
    </row>
    <row r="236" spans="1:11" x14ac:dyDescent="0.3">
      <c r="A236" t="s">
        <v>1252</v>
      </c>
      <c r="B236" t="s">
        <v>277</v>
      </c>
      <c r="C236" t="s">
        <v>66</v>
      </c>
      <c r="D236" t="s">
        <v>141</v>
      </c>
      <c r="E236" s="164" t="s">
        <v>118</v>
      </c>
      <c r="F236" s="6">
        <v>46106</v>
      </c>
      <c r="G236" t="s">
        <v>66</v>
      </c>
      <c r="H236" t="s">
        <v>2273</v>
      </c>
      <c r="I236" t="s">
        <v>97</v>
      </c>
      <c r="J236" s="107" t="s">
        <v>1255</v>
      </c>
      <c r="K236" s="107">
        <v>41221</v>
      </c>
    </row>
    <row r="237" spans="1:11" x14ac:dyDescent="0.3">
      <c r="A237" t="s">
        <v>1260</v>
      </c>
      <c r="B237" t="s">
        <v>277</v>
      </c>
      <c r="C237" t="s">
        <v>119</v>
      </c>
      <c r="D237" t="s">
        <v>141</v>
      </c>
      <c r="E237" s="164" t="s">
        <v>118</v>
      </c>
      <c r="F237" s="6">
        <v>46106</v>
      </c>
      <c r="G237" t="s">
        <v>115</v>
      </c>
      <c r="H237" t="s">
        <v>2220</v>
      </c>
      <c r="I237" t="s">
        <v>70</v>
      </c>
      <c r="J237" s="107" t="s">
        <v>1261</v>
      </c>
      <c r="K237" s="107">
        <v>400000</v>
      </c>
    </row>
    <row r="238" spans="1:11" x14ac:dyDescent="0.3">
      <c r="A238" t="s">
        <v>1245</v>
      </c>
      <c r="B238" t="s">
        <v>277</v>
      </c>
      <c r="C238" t="s">
        <v>66</v>
      </c>
      <c r="D238" t="s">
        <v>141</v>
      </c>
      <c r="E238" s="164" t="s">
        <v>118</v>
      </c>
      <c r="F238" s="6">
        <v>46106</v>
      </c>
      <c r="G238" t="s">
        <v>66</v>
      </c>
      <c r="H238" t="s">
        <v>2274</v>
      </c>
      <c r="I238" t="s">
        <v>97</v>
      </c>
      <c r="J238" s="107" t="s">
        <v>1248</v>
      </c>
      <c r="K238" s="107">
        <v>37200</v>
      </c>
    </row>
    <row r="239" spans="1:11" x14ac:dyDescent="0.3">
      <c r="A239" t="s">
        <v>1167</v>
      </c>
      <c r="B239" t="s">
        <v>277</v>
      </c>
      <c r="C239" t="s">
        <v>133</v>
      </c>
      <c r="D239" t="s">
        <v>141</v>
      </c>
      <c r="E239" s="164"/>
      <c r="F239" s="6">
        <v>46101</v>
      </c>
      <c r="G239" t="s">
        <v>133</v>
      </c>
      <c r="H239" t="s">
        <v>2235</v>
      </c>
      <c r="I239" t="s">
        <v>70</v>
      </c>
      <c r="J239" s="107" t="s">
        <v>1169</v>
      </c>
      <c r="K239" s="107">
        <v>0</v>
      </c>
    </row>
    <row r="240" spans="1:11" x14ac:dyDescent="0.3">
      <c r="A240" t="s">
        <v>1164</v>
      </c>
      <c r="B240" t="s">
        <v>277</v>
      </c>
      <c r="C240" t="s">
        <v>66</v>
      </c>
      <c r="D240" t="s">
        <v>141</v>
      </c>
      <c r="E240" s="164" t="s">
        <v>170</v>
      </c>
      <c r="F240" s="6">
        <v>46101</v>
      </c>
      <c r="G240" t="s">
        <v>66</v>
      </c>
      <c r="H240" t="s">
        <v>2268</v>
      </c>
      <c r="I240" t="s">
        <v>70</v>
      </c>
      <c r="J240" s="107" t="s">
        <v>1166</v>
      </c>
      <c r="K240" s="107">
        <v>691379</v>
      </c>
    </row>
    <row r="241" spans="1:11" x14ac:dyDescent="0.3">
      <c r="A241" t="s">
        <v>1148</v>
      </c>
      <c r="B241" t="s">
        <v>277</v>
      </c>
      <c r="C241" t="s">
        <v>66</v>
      </c>
      <c r="D241" t="s">
        <v>141</v>
      </c>
      <c r="E241" s="164" t="s">
        <v>73</v>
      </c>
      <c r="F241" s="6">
        <v>46100</v>
      </c>
      <c r="G241" t="s">
        <v>66</v>
      </c>
      <c r="H241" t="s">
        <v>2275</v>
      </c>
      <c r="I241" t="s">
        <v>70</v>
      </c>
      <c r="J241" s="107" t="s">
        <v>472</v>
      </c>
      <c r="K241" s="107">
        <v>128449921</v>
      </c>
    </row>
    <row r="242" spans="1:11" x14ac:dyDescent="0.3">
      <c r="A242" t="s">
        <v>753</v>
      </c>
      <c r="B242" t="s">
        <v>277</v>
      </c>
      <c r="C242" t="s">
        <v>66</v>
      </c>
      <c r="D242" t="s">
        <v>141</v>
      </c>
      <c r="E242" s="164" t="s">
        <v>118</v>
      </c>
      <c r="F242" s="6">
        <v>46078</v>
      </c>
      <c r="G242" t="s">
        <v>66</v>
      </c>
      <c r="H242" t="s">
        <v>2230</v>
      </c>
      <c r="I242" t="s">
        <v>70</v>
      </c>
      <c r="J242" s="107" t="s">
        <v>755</v>
      </c>
      <c r="K242" s="107">
        <v>11500</v>
      </c>
    </row>
    <row r="243" spans="1:11" x14ac:dyDescent="0.3">
      <c r="A243" t="s">
        <v>874</v>
      </c>
      <c r="B243" t="s">
        <v>277</v>
      </c>
      <c r="C243" t="s">
        <v>133</v>
      </c>
      <c r="D243" t="s">
        <v>141</v>
      </c>
      <c r="E243" s="164" t="s">
        <v>118</v>
      </c>
      <c r="F243" s="6">
        <v>46084</v>
      </c>
      <c r="G243" t="s">
        <v>133</v>
      </c>
      <c r="H243" t="s">
        <v>2235</v>
      </c>
      <c r="I243" t="s">
        <v>70</v>
      </c>
      <c r="J243" s="107" t="s">
        <v>876</v>
      </c>
      <c r="K243" s="107">
        <v>160000</v>
      </c>
    </row>
    <row r="244" spans="1:11" x14ac:dyDescent="0.3">
      <c r="A244" t="s">
        <v>889</v>
      </c>
      <c r="B244" t="s">
        <v>277</v>
      </c>
      <c r="C244" t="s">
        <v>576</v>
      </c>
      <c r="D244" t="s">
        <v>141</v>
      </c>
      <c r="E244" s="164" t="s">
        <v>118</v>
      </c>
      <c r="F244" s="6">
        <v>46084</v>
      </c>
      <c r="G244" t="s">
        <v>66</v>
      </c>
      <c r="H244" t="s">
        <v>2276</v>
      </c>
      <c r="I244" t="s">
        <v>97</v>
      </c>
      <c r="J244" s="107" t="s">
        <v>892</v>
      </c>
      <c r="K244" s="107">
        <v>126167</v>
      </c>
    </row>
    <row r="245" spans="1:11" x14ac:dyDescent="0.3">
      <c r="A245" t="s">
        <v>935</v>
      </c>
      <c r="B245" t="s">
        <v>277</v>
      </c>
      <c r="C245" t="s">
        <v>133</v>
      </c>
      <c r="D245" t="s">
        <v>141</v>
      </c>
      <c r="E245" s="164" t="s">
        <v>118</v>
      </c>
      <c r="F245" s="6">
        <v>46085</v>
      </c>
      <c r="G245" t="s">
        <v>133</v>
      </c>
      <c r="H245" t="s">
        <v>2277</v>
      </c>
      <c r="I245" t="s">
        <v>70</v>
      </c>
      <c r="J245" s="107" t="s">
        <v>937</v>
      </c>
      <c r="K245" s="107">
        <v>90000</v>
      </c>
    </row>
    <row r="246" spans="1:11" x14ac:dyDescent="0.3">
      <c r="A246" t="s">
        <v>1025</v>
      </c>
      <c r="B246" t="s">
        <v>277</v>
      </c>
      <c r="C246" t="s">
        <v>119</v>
      </c>
      <c r="D246" t="s">
        <v>141</v>
      </c>
      <c r="E246" s="164" t="s">
        <v>118</v>
      </c>
      <c r="F246" s="6">
        <v>46087</v>
      </c>
      <c r="G246" t="s">
        <v>115</v>
      </c>
      <c r="H246" t="s">
        <v>2225</v>
      </c>
      <c r="I246" t="s">
        <v>97</v>
      </c>
      <c r="J246" s="107" t="s">
        <v>1026</v>
      </c>
      <c r="K246" s="107">
        <v>5000</v>
      </c>
    </row>
    <row r="247" spans="1:11" x14ac:dyDescent="0.3">
      <c r="A247" t="s">
        <v>1040</v>
      </c>
      <c r="B247" t="s">
        <v>277</v>
      </c>
      <c r="C247" t="s">
        <v>133</v>
      </c>
      <c r="D247" t="s">
        <v>141</v>
      </c>
      <c r="E247" s="164" t="s">
        <v>118</v>
      </c>
      <c r="F247" s="6">
        <v>46087</v>
      </c>
      <c r="G247" t="s">
        <v>133</v>
      </c>
      <c r="H247" t="s">
        <v>2213</v>
      </c>
      <c r="I247" t="s">
        <v>70</v>
      </c>
      <c r="J247" s="107" t="s">
        <v>1042</v>
      </c>
      <c r="K247" s="107">
        <v>545320</v>
      </c>
    </row>
    <row r="248" spans="1:11" x14ac:dyDescent="0.3">
      <c r="A248" t="s">
        <v>1061</v>
      </c>
      <c r="B248" t="s">
        <v>277</v>
      </c>
      <c r="C248" t="s">
        <v>66</v>
      </c>
      <c r="D248" t="s">
        <v>141</v>
      </c>
      <c r="E248" s="164" t="s">
        <v>118</v>
      </c>
      <c r="F248" s="6">
        <v>46092</v>
      </c>
      <c r="G248" t="s">
        <v>66</v>
      </c>
      <c r="H248" t="s">
        <v>2278</v>
      </c>
      <c r="I248" t="s">
        <v>70</v>
      </c>
      <c r="J248" s="107" t="s">
        <v>1065</v>
      </c>
      <c r="K248" s="107">
        <v>580000</v>
      </c>
    </row>
    <row r="249" spans="1:11" x14ac:dyDescent="0.3">
      <c r="A249" t="s">
        <v>1287</v>
      </c>
      <c r="B249" t="s">
        <v>277</v>
      </c>
      <c r="C249" t="s">
        <v>66</v>
      </c>
      <c r="D249" t="s">
        <v>141</v>
      </c>
      <c r="E249" s="164" t="s">
        <v>118</v>
      </c>
      <c r="F249" s="6">
        <v>46107</v>
      </c>
      <c r="G249" t="s">
        <v>66</v>
      </c>
      <c r="H249" t="s">
        <v>2237</v>
      </c>
      <c r="I249" t="s">
        <v>97</v>
      </c>
      <c r="J249" s="107" t="s">
        <v>1289</v>
      </c>
      <c r="K249" s="107">
        <v>56099</v>
      </c>
    </row>
    <row r="250" spans="1:11" x14ac:dyDescent="0.3">
      <c r="A250" t="s">
        <v>1290</v>
      </c>
      <c r="B250" t="s">
        <v>277</v>
      </c>
      <c r="C250" t="s">
        <v>66</v>
      </c>
      <c r="D250" t="s">
        <v>141</v>
      </c>
      <c r="E250" s="164" t="s">
        <v>73</v>
      </c>
      <c r="F250" s="6">
        <v>46107</v>
      </c>
      <c r="G250" t="s">
        <v>66</v>
      </c>
      <c r="H250" t="s">
        <v>2220</v>
      </c>
      <c r="I250" t="s">
        <v>70</v>
      </c>
      <c r="J250" s="107" t="s">
        <v>1292</v>
      </c>
      <c r="K250" s="107">
        <v>7725000</v>
      </c>
    </row>
    <row r="251" spans="1:11" x14ac:dyDescent="0.3">
      <c r="A251" t="s">
        <v>1256</v>
      </c>
      <c r="B251" t="s">
        <v>277</v>
      </c>
      <c r="C251" t="s">
        <v>66</v>
      </c>
      <c r="D251" t="s">
        <v>141</v>
      </c>
      <c r="E251" s="164" t="s">
        <v>118</v>
      </c>
      <c r="F251" s="6">
        <v>46106</v>
      </c>
      <c r="G251" t="s">
        <v>66</v>
      </c>
      <c r="H251" t="s">
        <v>2279</v>
      </c>
      <c r="I251" t="s">
        <v>97</v>
      </c>
      <c r="J251" s="107" t="s">
        <v>1259</v>
      </c>
      <c r="K251" s="107">
        <v>22701</v>
      </c>
    </row>
    <row r="252" spans="1:11" x14ac:dyDescent="0.3">
      <c r="A252" t="s">
        <v>2112</v>
      </c>
      <c r="B252" t="s">
        <v>277</v>
      </c>
      <c r="C252" t="s">
        <v>119</v>
      </c>
      <c r="D252" t="s">
        <v>141</v>
      </c>
      <c r="E252" s="164" t="s">
        <v>118</v>
      </c>
      <c r="F252" s="6">
        <v>46164</v>
      </c>
      <c r="G252" t="s">
        <v>1995</v>
      </c>
      <c r="H252" t="s">
        <v>2240</v>
      </c>
      <c r="I252" t="s">
        <v>97</v>
      </c>
      <c r="J252" s="107" t="s">
        <v>2113</v>
      </c>
      <c r="K252" s="107">
        <v>7169</v>
      </c>
    </row>
    <row r="253" spans="1:11" x14ac:dyDescent="0.3">
      <c r="A253" t="s">
        <v>2110</v>
      </c>
      <c r="B253" t="s">
        <v>277</v>
      </c>
      <c r="C253" t="s">
        <v>119</v>
      </c>
      <c r="D253" t="s">
        <v>141</v>
      </c>
      <c r="E253" s="164" t="s">
        <v>170</v>
      </c>
      <c r="F253" s="6">
        <v>46164</v>
      </c>
      <c r="G253" t="s">
        <v>1995</v>
      </c>
      <c r="H253" t="s">
        <v>2213</v>
      </c>
      <c r="I253" t="s">
        <v>70</v>
      </c>
      <c r="J253" s="107" t="s">
        <v>2111</v>
      </c>
      <c r="K253" s="107">
        <v>730000</v>
      </c>
    </row>
    <row r="254" spans="1:11" x14ac:dyDescent="0.3">
      <c r="A254" t="s">
        <v>2108</v>
      </c>
      <c r="B254" t="s">
        <v>277</v>
      </c>
      <c r="C254" t="s">
        <v>119</v>
      </c>
      <c r="D254" t="s">
        <v>141</v>
      </c>
      <c r="E254" s="164" t="s">
        <v>118</v>
      </c>
      <c r="F254" s="6">
        <v>46164</v>
      </c>
      <c r="G254" t="s">
        <v>1995</v>
      </c>
      <c r="H254" t="s">
        <v>2223</v>
      </c>
      <c r="I254" t="s">
        <v>70</v>
      </c>
      <c r="J254" s="107" t="s">
        <v>2109</v>
      </c>
      <c r="K254" s="107">
        <v>523114</v>
      </c>
    </row>
    <row r="255" spans="1:11" x14ac:dyDescent="0.3">
      <c r="A255" t="s">
        <v>2106</v>
      </c>
      <c r="B255" t="s">
        <v>277</v>
      </c>
      <c r="C255" t="s">
        <v>119</v>
      </c>
      <c r="D255" t="s">
        <v>141</v>
      </c>
      <c r="E255" s="164" t="s">
        <v>118</v>
      </c>
      <c r="F255" s="6">
        <v>46164</v>
      </c>
      <c r="G255" t="s">
        <v>1995</v>
      </c>
      <c r="H255" t="s">
        <v>2242</v>
      </c>
      <c r="I255" t="s">
        <v>97</v>
      </c>
      <c r="J255" s="107" t="s">
        <v>2107</v>
      </c>
      <c r="K255" s="107">
        <v>131319</v>
      </c>
    </row>
    <row r="256" spans="1:11" x14ac:dyDescent="0.3">
      <c r="A256" t="s">
        <v>2104</v>
      </c>
      <c r="B256" t="s">
        <v>277</v>
      </c>
      <c r="C256" t="s">
        <v>119</v>
      </c>
      <c r="D256" t="s">
        <v>141</v>
      </c>
      <c r="E256" s="164" t="s">
        <v>170</v>
      </c>
      <c r="F256" s="6">
        <v>46164</v>
      </c>
      <c r="G256" t="s">
        <v>1995</v>
      </c>
      <c r="H256" t="s">
        <v>2213</v>
      </c>
      <c r="I256" t="s">
        <v>70</v>
      </c>
      <c r="J256" s="107" t="s">
        <v>2105</v>
      </c>
      <c r="K256" s="107">
        <v>730000</v>
      </c>
    </row>
    <row r="257" spans="1:11" x14ac:dyDescent="0.3">
      <c r="A257" t="s">
        <v>2102</v>
      </c>
      <c r="B257" t="s">
        <v>277</v>
      </c>
      <c r="C257" t="s">
        <v>119</v>
      </c>
      <c r="D257" t="s">
        <v>141</v>
      </c>
      <c r="E257" s="164" t="s">
        <v>118</v>
      </c>
      <c r="F257" s="6">
        <v>46164</v>
      </c>
      <c r="G257" t="s">
        <v>1995</v>
      </c>
      <c r="H257" t="s">
        <v>2225</v>
      </c>
      <c r="I257" t="s">
        <v>97</v>
      </c>
      <c r="J257" s="107" t="s">
        <v>2103</v>
      </c>
      <c r="K257" s="107">
        <v>15000</v>
      </c>
    </row>
    <row r="258" spans="1:11" x14ac:dyDescent="0.3">
      <c r="A258" t="s">
        <v>2098</v>
      </c>
      <c r="B258" t="s">
        <v>277</v>
      </c>
      <c r="C258" t="s">
        <v>119</v>
      </c>
      <c r="D258" t="s">
        <v>141</v>
      </c>
      <c r="E258" s="164" t="s">
        <v>170</v>
      </c>
      <c r="F258" s="6">
        <v>46164</v>
      </c>
      <c r="G258" t="s">
        <v>1995</v>
      </c>
      <c r="H258" t="s">
        <v>2213</v>
      </c>
      <c r="I258" t="s">
        <v>70</v>
      </c>
      <c r="J258" s="107" t="s">
        <v>2099</v>
      </c>
      <c r="K258" s="107">
        <v>1300000</v>
      </c>
    </row>
    <row r="259" spans="1:11" x14ac:dyDescent="0.3">
      <c r="A259" t="s">
        <v>276</v>
      </c>
      <c r="B259" t="s">
        <v>277</v>
      </c>
      <c r="C259" t="s">
        <v>66</v>
      </c>
      <c r="D259" t="s">
        <v>141</v>
      </c>
      <c r="E259" s="164" t="s">
        <v>118</v>
      </c>
      <c r="F259" s="6">
        <v>46040</v>
      </c>
      <c r="G259" t="s">
        <v>66</v>
      </c>
      <c r="H259" t="s">
        <v>2215</v>
      </c>
      <c r="I259" t="s">
        <v>70</v>
      </c>
      <c r="J259" s="107" t="s">
        <v>280</v>
      </c>
      <c r="K259" s="107">
        <v>157690</v>
      </c>
    </row>
    <row r="260" spans="1:11" x14ac:dyDescent="0.3">
      <c r="A260" t="s">
        <v>2077</v>
      </c>
      <c r="B260" t="s">
        <v>277</v>
      </c>
      <c r="C260" t="s">
        <v>119</v>
      </c>
      <c r="D260" t="s">
        <v>141</v>
      </c>
      <c r="E260" s="164" t="s">
        <v>118</v>
      </c>
      <c r="F260" s="6">
        <v>46163</v>
      </c>
      <c r="G260" t="s">
        <v>1995</v>
      </c>
      <c r="H260" t="s">
        <v>2225</v>
      </c>
      <c r="I260" t="s">
        <v>97</v>
      </c>
      <c r="J260" s="107" t="s">
        <v>2078</v>
      </c>
      <c r="K260" s="107">
        <v>214399</v>
      </c>
    </row>
    <row r="261" spans="1:11" x14ac:dyDescent="0.3">
      <c r="A261" t="s">
        <v>1301</v>
      </c>
      <c r="B261" t="s">
        <v>277</v>
      </c>
      <c r="C261" t="s">
        <v>66</v>
      </c>
      <c r="D261" t="s">
        <v>141</v>
      </c>
      <c r="E261" s="164" t="s">
        <v>73</v>
      </c>
      <c r="F261" s="6">
        <v>46111</v>
      </c>
      <c r="G261" t="s">
        <v>66</v>
      </c>
      <c r="H261" t="s">
        <v>2260</v>
      </c>
      <c r="I261" t="s">
        <v>70</v>
      </c>
      <c r="J261" s="107" t="s">
        <v>1303</v>
      </c>
      <c r="K261" s="107">
        <v>18560000</v>
      </c>
    </row>
    <row r="262" spans="1:11" x14ac:dyDescent="0.3">
      <c r="A262" t="s">
        <v>2074</v>
      </c>
      <c r="B262" t="s">
        <v>277</v>
      </c>
      <c r="C262" t="s">
        <v>119</v>
      </c>
      <c r="D262" t="s">
        <v>141</v>
      </c>
      <c r="E262" s="164" t="s">
        <v>118</v>
      </c>
      <c r="F262" s="6">
        <v>46162</v>
      </c>
      <c r="G262" t="s">
        <v>1995</v>
      </c>
      <c r="H262" t="s">
        <v>2235</v>
      </c>
      <c r="I262" t="s">
        <v>70</v>
      </c>
      <c r="J262" s="107" t="s">
        <v>2075</v>
      </c>
      <c r="K262" s="107">
        <v>125000</v>
      </c>
    </row>
    <row r="263" spans="1:11" x14ac:dyDescent="0.3">
      <c r="A263" t="s">
        <v>379</v>
      </c>
      <c r="B263" t="s">
        <v>277</v>
      </c>
      <c r="C263" t="s">
        <v>66</v>
      </c>
      <c r="D263" t="s">
        <v>141</v>
      </c>
      <c r="E263" s="164" t="s">
        <v>118</v>
      </c>
      <c r="F263" s="6">
        <v>46050</v>
      </c>
      <c r="G263" t="s">
        <v>66</v>
      </c>
      <c r="H263" t="s">
        <v>2280</v>
      </c>
      <c r="I263" t="s">
        <v>97</v>
      </c>
      <c r="J263" s="107" t="s">
        <v>383</v>
      </c>
      <c r="K263" s="107">
        <v>263658</v>
      </c>
    </row>
    <row r="264" spans="1:11" x14ac:dyDescent="0.3">
      <c r="A264" t="s">
        <v>384</v>
      </c>
      <c r="B264" t="s">
        <v>277</v>
      </c>
      <c r="C264" t="s">
        <v>66</v>
      </c>
      <c r="D264" t="s">
        <v>141</v>
      </c>
      <c r="E264" s="164" t="s">
        <v>118</v>
      </c>
      <c r="F264" s="6">
        <v>46050</v>
      </c>
      <c r="G264" t="s">
        <v>66</v>
      </c>
      <c r="H264" t="s">
        <v>2217</v>
      </c>
      <c r="I264" t="s">
        <v>70</v>
      </c>
      <c r="J264" s="107" t="s">
        <v>387</v>
      </c>
      <c r="K264" s="107">
        <v>324788</v>
      </c>
    </row>
    <row r="265" spans="1:11" x14ac:dyDescent="0.3">
      <c r="A265" t="s">
        <v>2076</v>
      </c>
      <c r="B265" t="s">
        <v>277</v>
      </c>
      <c r="C265" t="s">
        <v>119</v>
      </c>
      <c r="D265" t="s">
        <v>141</v>
      </c>
      <c r="E265" s="164" t="s">
        <v>118</v>
      </c>
      <c r="F265" s="6">
        <v>46162</v>
      </c>
      <c r="G265" t="s">
        <v>1995</v>
      </c>
      <c r="H265" t="s">
        <v>2230</v>
      </c>
      <c r="I265" t="s">
        <v>70</v>
      </c>
      <c r="J265" s="107" t="s">
        <v>755</v>
      </c>
      <c r="K265" s="107">
        <v>11500</v>
      </c>
    </row>
    <row r="266" spans="1:11" x14ac:dyDescent="0.3">
      <c r="A266" t="s">
        <v>392</v>
      </c>
      <c r="B266" t="s">
        <v>277</v>
      </c>
      <c r="C266" t="s">
        <v>66</v>
      </c>
      <c r="D266" t="s">
        <v>141</v>
      </c>
      <c r="E266" s="164" t="s">
        <v>118</v>
      </c>
      <c r="F266" s="6">
        <v>46050</v>
      </c>
      <c r="G266" t="s">
        <v>66</v>
      </c>
      <c r="H266" t="s">
        <v>2280</v>
      </c>
      <c r="I266" t="s">
        <v>97</v>
      </c>
      <c r="J266" s="107" t="s">
        <v>394</v>
      </c>
      <c r="K266" s="107">
        <v>263658</v>
      </c>
    </row>
    <row r="267" spans="1:11" x14ac:dyDescent="0.3">
      <c r="A267" t="s">
        <v>1325</v>
      </c>
      <c r="B267" t="s">
        <v>277</v>
      </c>
      <c r="C267" t="s">
        <v>133</v>
      </c>
      <c r="D267" t="s">
        <v>141</v>
      </c>
      <c r="E267" s="164"/>
      <c r="F267" s="6">
        <v>46111</v>
      </c>
      <c r="G267" t="s">
        <v>133</v>
      </c>
      <c r="H267" t="s">
        <v>2213</v>
      </c>
      <c r="I267" t="s">
        <v>70</v>
      </c>
      <c r="J267" s="107" t="s">
        <v>1326</v>
      </c>
      <c r="K267" s="107">
        <v>0</v>
      </c>
    </row>
    <row r="268" spans="1:11" x14ac:dyDescent="0.3">
      <c r="A268" t="s">
        <v>532</v>
      </c>
      <c r="B268" t="s">
        <v>277</v>
      </c>
      <c r="C268" t="s">
        <v>66</v>
      </c>
      <c r="D268" t="s">
        <v>141</v>
      </c>
      <c r="E268" s="164" t="s">
        <v>118</v>
      </c>
      <c r="F268" s="6">
        <v>46058</v>
      </c>
      <c r="G268" t="s">
        <v>66</v>
      </c>
      <c r="H268" t="s">
        <v>2217</v>
      </c>
      <c r="I268" t="s">
        <v>70</v>
      </c>
      <c r="J268" s="107" t="s">
        <v>534</v>
      </c>
      <c r="K268" s="107">
        <v>247052</v>
      </c>
    </row>
    <row r="269" spans="1:11" x14ac:dyDescent="0.3">
      <c r="A269" t="s">
        <v>495</v>
      </c>
      <c r="B269" t="s">
        <v>277</v>
      </c>
      <c r="C269" t="s">
        <v>66</v>
      </c>
      <c r="D269" t="s">
        <v>141</v>
      </c>
      <c r="E269" s="164" t="s">
        <v>118</v>
      </c>
      <c r="F269" s="6">
        <v>46057</v>
      </c>
      <c r="G269" t="s">
        <v>66</v>
      </c>
      <c r="H269" t="s">
        <v>2230</v>
      </c>
      <c r="I269" t="s">
        <v>70</v>
      </c>
      <c r="J269" s="107" t="s">
        <v>497</v>
      </c>
      <c r="K269" s="107">
        <v>43835</v>
      </c>
    </row>
    <row r="270" spans="1:11" x14ac:dyDescent="0.3">
      <c r="A270" t="s">
        <v>492</v>
      </c>
      <c r="B270" t="s">
        <v>277</v>
      </c>
      <c r="C270" t="s">
        <v>66</v>
      </c>
      <c r="D270" t="s">
        <v>141</v>
      </c>
      <c r="E270" s="164" t="s">
        <v>118</v>
      </c>
      <c r="F270" s="6">
        <v>46057</v>
      </c>
      <c r="G270" t="s">
        <v>66</v>
      </c>
      <c r="H270" t="s">
        <v>2230</v>
      </c>
      <c r="I270" t="s">
        <v>70</v>
      </c>
      <c r="J270" s="107" t="s">
        <v>494</v>
      </c>
      <c r="K270" s="107">
        <v>14301</v>
      </c>
    </row>
    <row r="271" spans="1:11" x14ac:dyDescent="0.3">
      <c r="A271" t="s">
        <v>1368</v>
      </c>
      <c r="B271" t="s">
        <v>277</v>
      </c>
      <c r="C271" t="s">
        <v>119</v>
      </c>
      <c r="D271" t="s">
        <v>141</v>
      </c>
      <c r="E271" s="164" t="s">
        <v>118</v>
      </c>
      <c r="F271" s="6">
        <v>46125</v>
      </c>
      <c r="G271" t="s">
        <v>115</v>
      </c>
      <c r="H271" t="s">
        <v>2246</v>
      </c>
      <c r="I271" t="s">
        <v>97</v>
      </c>
      <c r="J271" s="107" t="s">
        <v>1369</v>
      </c>
      <c r="K271" s="107">
        <v>15972</v>
      </c>
    </row>
    <row r="272" spans="1:11" x14ac:dyDescent="0.3">
      <c r="A272" t="s">
        <v>388</v>
      </c>
      <c r="B272" t="s">
        <v>277</v>
      </c>
      <c r="C272" t="s">
        <v>66</v>
      </c>
      <c r="D272" t="s">
        <v>141</v>
      </c>
      <c r="E272" s="164" t="s">
        <v>118</v>
      </c>
      <c r="F272" s="6">
        <v>46050</v>
      </c>
      <c r="G272" t="s">
        <v>66</v>
      </c>
      <c r="H272" t="s">
        <v>2230</v>
      </c>
      <c r="I272" t="s">
        <v>70</v>
      </c>
      <c r="J272" s="107" t="s">
        <v>391</v>
      </c>
      <c r="K272" s="107">
        <v>398860</v>
      </c>
    </row>
    <row r="273" spans="1:11" x14ac:dyDescent="0.3">
      <c r="A273" t="s">
        <v>756</v>
      </c>
      <c r="B273" t="s">
        <v>277</v>
      </c>
      <c r="C273" t="s">
        <v>66</v>
      </c>
      <c r="D273" t="s">
        <v>141</v>
      </c>
      <c r="E273" s="164" t="s">
        <v>118</v>
      </c>
      <c r="F273" s="6">
        <v>46078</v>
      </c>
      <c r="G273" t="s">
        <v>66</v>
      </c>
      <c r="H273" t="s">
        <v>2213</v>
      </c>
      <c r="I273" t="s">
        <v>70</v>
      </c>
      <c r="J273" s="107" t="s">
        <v>758</v>
      </c>
      <c r="K273" s="107">
        <v>30000</v>
      </c>
    </row>
    <row r="274" spans="1:11" x14ac:dyDescent="0.3">
      <c r="A274" t="s">
        <v>1385</v>
      </c>
      <c r="B274" t="s">
        <v>277</v>
      </c>
      <c r="C274" t="s">
        <v>119</v>
      </c>
      <c r="D274" t="s">
        <v>141</v>
      </c>
      <c r="E274" s="164" t="s">
        <v>118</v>
      </c>
      <c r="F274" s="6">
        <v>46126</v>
      </c>
      <c r="G274" t="s">
        <v>115</v>
      </c>
      <c r="H274" t="s">
        <v>2268</v>
      </c>
      <c r="I274" t="s">
        <v>70</v>
      </c>
      <c r="J274" s="107" t="s">
        <v>1386</v>
      </c>
      <c r="K274" s="107">
        <v>22000</v>
      </c>
    </row>
    <row r="275" spans="1:11" x14ac:dyDescent="0.3">
      <c r="A275" t="s">
        <v>470</v>
      </c>
      <c r="B275" t="s">
        <v>277</v>
      </c>
      <c r="C275" t="s">
        <v>133</v>
      </c>
      <c r="D275" t="s">
        <v>141</v>
      </c>
      <c r="E275" s="164" t="s">
        <v>73</v>
      </c>
      <c r="F275" s="6">
        <v>46056</v>
      </c>
      <c r="G275" t="s">
        <v>133</v>
      </c>
      <c r="H275" t="s">
        <v>2275</v>
      </c>
      <c r="I275" t="s">
        <v>70</v>
      </c>
      <c r="J275" s="107" t="s">
        <v>472</v>
      </c>
      <c r="K275" s="107">
        <v>128449921</v>
      </c>
    </row>
    <row r="276" spans="1:11" x14ac:dyDescent="0.3">
      <c r="A276" t="s">
        <v>485</v>
      </c>
      <c r="B276" t="s">
        <v>277</v>
      </c>
      <c r="C276" t="s">
        <v>66</v>
      </c>
      <c r="D276" t="s">
        <v>141</v>
      </c>
      <c r="E276" s="164" t="s">
        <v>118</v>
      </c>
      <c r="F276" s="6">
        <v>46057</v>
      </c>
      <c r="G276" t="s">
        <v>66</v>
      </c>
      <c r="H276" t="s">
        <v>2235</v>
      </c>
      <c r="I276" t="s">
        <v>70</v>
      </c>
      <c r="J276" s="107" t="s">
        <v>488</v>
      </c>
      <c r="K276" s="107">
        <v>35700</v>
      </c>
    </row>
    <row r="277" spans="1:11" x14ac:dyDescent="0.3">
      <c r="A277" t="s">
        <v>489</v>
      </c>
      <c r="B277" t="s">
        <v>277</v>
      </c>
      <c r="C277" t="s">
        <v>66</v>
      </c>
      <c r="D277" t="s">
        <v>141</v>
      </c>
      <c r="E277" s="164" t="s">
        <v>118</v>
      </c>
      <c r="F277" s="6">
        <v>46057</v>
      </c>
      <c r="G277" t="s">
        <v>66</v>
      </c>
      <c r="H277" t="s">
        <v>2230</v>
      </c>
      <c r="I277" t="s">
        <v>70</v>
      </c>
      <c r="J277" s="107" t="s">
        <v>491</v>
      </c>
      <c r="K277" s="107">
        <v>41895</v>
      </c>
    </row>
    <row r="278" spans="1:11" x14ac:dyDescent="0.3">
      <c r="A278" t="s">
        <v>803</v>
      </c>
      <c r="B278" t="s">
        <v>746</v>
      </c>
      <c r="C278" t="s">
        <v>66</v>
      </c>
      <c r="D278" t="s">
        <v>141</v>
      </c>
      <c r="E278" s="164" t="s">
        <v>118</v>
      </c>
      <c r="F278" s="6">
        <v>46079</v>
      </c>
      <c r="G278" t="s">
        <v>66</v>
      </c>
      <c r="H278" t="s">
        <v>2217</v>
      </c>
      <c r="I278" t="s">
        <v>70</v>
      </c>
      <c r="J278" s="107" t="s">
        <v>805</v>
      </c>
      <c r="K278" s="107">
        <v>500000</v>
      </c>
    </row>
    <row r="279" spans="1:11" x14ac:dyDescent="0.3">
      <c r="A279" t="s">
        <v>745</v>
      </c>
      <c r="B279" t="s">
        <v>746</v>
      </c>
      <c r="C279" t="s">
        <v>66</v>
      </c>
      <c r="D279" t="s">
        <v>141</v>
      </c>
      <c r="E279" s="164" t="s">
        <v>118</v>
      </c>
      <c r="F279" s="6">
        <v>46078</v>
      </c>
      <c r="G279" t="s">
        <v>66</v>
      </c>
      <c r="H279" t="s">
        <v>2225</v>
      </c>
      <c r="I279" t="s">
        <v>97</v>
      </c>
      <c r="J279" s="107" t="s">
        <v>749</v>
      </c>
      <c r="K279" s="107">
        <v>103018</v>
      </c>
    </row>
    <row r="280" spans="1:11" x14ac:dyDescent="0.3">
      <c r="A280" t="s">
        <v>2012</v>
      </c>
      <c r="B280" t="s">
        <v>746</v>
      </c>
      <c r="C280" t="s">
        <v>119</v>
      </c>
      <c r="D280" t="s">
        <v>141</v>
      </c>
      <c r="E280" s="164" t="s">
        <v>118</v>
      </c>
      <c r="F280" s="6">
        <v>46154</v>
      </c>
      <c r="G280" t="s">
        <v>1995</v>
      </c>
      <c r="H280" t="s">
        <v>2218</v>
      </c>
      <c r="I280" t="s">
        <v>70</v>
      </c>
      <c r="J280" s="107" t="s">
        <v>2013</v>
      </c>
      <c r="K280" s="107">
        <v>375000</v>
      </c>
    </row>
    <row r="281" spans="1:11" x14ac:dyDescent="0.3">
      <c r="A281" t="s">
        <v>2084</v>
      </c>
      <c r="B281" t="s">
        <v>746</v>
      </c>
      <c r="C281" t="s">
        <v>119</v>
      </c>
      <c r="D281" t="s">
        <v>141</v>
      </c>
      <c r="E281" s="164" t="s">
        <v>73</v>
      </c>
      <c r="F281" s="6">
        <v>46164</v>
      </c>
      <c r="G281" t="s">
        <v>1995</v>
      </c>
      <c r="H281" t="s">
        <v>2219</v>
      </c>
      <c r="I281" t="s">
        <v>136</v>
      </c>
      <c r="J281" s="107" t="s">
        <v>2086</v>
      </c>
      <c r="K281" s="107">
        <v>50000000</v>
      </c>
    </row>
    <row r="282" spans="1:11" x14ac:dyDescent="0.3">
      <c r="A282" t="s">
        <v>750</v>
      </c>
      <c r="B282" t="s">
        <v>746</v>
      </c>
      <c r="C282" t="s">
        <v>66</v>
      </c>
      <c r="D282" t="s">
        <v>141</v>
      </c>
      <c r="E282" s="164" t="s">
        <v>118</v>
      </c>
      <c r="F282" s="6">
        <v>46078</v>
      </c>
      <c r="G282" t="s">
        <v>66</v>
      </c>
      <c r="H282" t="s">
        <v>2225</v>
      </c>
      <c r="I282" t="s">
        <v>97</v>
      </c>
      <c r="J282" s="107" t="s">
        <v>752</v>
      </c>
      <c r="K282" s="107">
        <v>103018</v>
      </c>
    </row>
    <row r="283" spans="1:11" x14ac:dyDescent="0.3">
      <c r="A283" t="s">
        <v>366</v>
      </c>
      <c r="B283" t="s">
        <v>367</v>
      </c>
      <c r="C283" t="s">
        <v>66</v>
      </c>
      <c r="D283" t="s">
        <v>141</v>
      </c>
      <c r="E283" s="164" t="s">
        <v>118</v>
      </c>
      <c r="F283" s="6">
        <v>46055</v>
      </c>
      <c r="G283" t="s">
        <v>66</v>
      </c>
      <c r="H283" t="s">
        <v>2227</v>
      </c>
      <c r="I283" t="s">
        <v>70</v>
      </c>
      <c r="J283" s="107" t="s">
        <v>291</v>
      </c>
      <c r="K283" s="107">
        <v>117000</v>
      </c>
    </row>
    <row r="284" spans="1:11" x14ac:dyDescent="0.3">
      <c r="A284" t="s">
        <v>2079</v>
      </c>
      <c r="B284" t="s">
        <v>367</v>
      </c>
      <c r="C284" t="s">
        <v>119</v>
      </c>
      <c r="D284" t="s">
        <v>141</v>
      </c>
      <c r="E284" s="164" t="s">
        <v>118</v>
      </c>
      <c r="F284" s="6">
        <v>46163</v>
      </c>
      <c r="G284" t="s">
        <v>1995</v>
      </c>
      <c r="H284" t="s">
        <v>2281</v>
      </c>
      <c r="I284" t="s">
        <v>174</v>
      </c>
      <c r="J284" s="107" t="s">
        <v>2081</v>
      </c>
      <c r="K284" s="107">
        <v>18345</v>
      </c>
    </row>
    <row r="285" spans="1:11" x14ac:dyDescent="0.3">
      <c r="A285" t="s">
        <v>498</v>
      </c>
      <c r="B285" t="s">
        <v>214</v>
      </c>
      <c r="C285" t="s">
        <v>66</v>
      </c>
      <c r="D285" t="s">
        <v>141</v>
      </c>
      <c r="E285" s="164" t="s">
        <v>73</v>
      </c>
      <c r="F285" s="6">
        <v>46057</v>
      </c>
      <c r="G285" t="s">
        <v>66</v>
      </c>
      <c r="H285" t="s">
        <v>2282</v>
      </c>
      <c r="I285" t="s">
        <v>97</v>
      </c>
      <c r="J285" s="107" t="s">
        <v>501</v>
      </c>
      <c r="K285" s="107">
        <v>11908085</v>
      </c>
    </row>
    <row r="286" spans="1:11" x14ac:dyDescent="0.3">
      <c r="A286" t="s">
        <v>459</v>
      </c>
      <c r="B286" t="s">
        <v>214</v>
      </c>
      <c r="C286" t="s">
        <v>66</v>
      </c>
      <c r="D286" t="s">
        <v>141</v>
      </c>
      <c r="E286" s="164" t="s">
        <v>73</v>
      </c>
      <c r="F286" s="6">
        <v>46052</v>
      </c>
      <c r="G286" t="s">
        <v>66</v>
      </c>
      <c r="H286" t="s">
        <v>2283</v>
      </c>
      <c r="I286" t="s">
        <v>70</v>
      </c>
      <c r="J286" s="107" t="s">
        <v>462</v>
      </c>
      <c r="K286" s="107">
        <v>33900069</v>
      </c>
    </row>
    <row r="287" spans="1:11" x14ac:dyDescent="0.3">
      <c r="A287" t="s">
        <v>213</v>
      </c>
      <c r="B287" t="s">
        <v>214</v>
      </c>
      <c r="C287" t="s">
        <v>66</v>
      </c>
      <c r="D287" t="s">
        <v>141</v>
      </c>
      <c r="E287" s="164" t="s">
        <v>73</v>
      </c>
      <c r="F287" s="6">
        <v>46036</v>
      </c>
      <c r="G287" t="s">
        <v>66</v>
      </c>
      <c r="H287" t="s">
        <v>2284</v>
      </c>
      <c r="I287" t="s">
        <v>70</v>
      </c>
      <c r="J287" s="107" t="s">
        <v>219</v>
      </c>
      <c r="K287" s="107">
        <v>341353665</v>
      </c>
    </row>
    <row r="288" spans="1:11" x14ac:dyDescent="0.3">
      <c r="A288" t="s">
        <v>1792</v>
      </c>
      <c r="B288" t="s">
        <v>214</v>
      </c>
      <c r="C288" t="s">
        <v>119</v>
      </c>
      <c r="D288" t="s">
        <v>1364</v>
      </c>
      <c r="E288" s="164" t="s">
        <v>73</v>
      </c>
      <c r="F288" s="6">
        <v>46133</v>
      </c>
      <c r="G288" t="s">
        <v>115</v>
      </c>
      <c r="H288" t="s">
        <v>2285</v>
      </c>
      <c r="I288" t="s">
        <v>174</v>
      </c>
      <c r="J288" s="107" t="s">
        <v>1793</v>
      </c>
      <c r="K288" s="107">
        <v>9074645</v>
      </c>
    </row>
    <row r="289" spans="1:11" x14ac:dyDescent="0.3">
      <c r="A289" t="s">
        <v>1790</v>
      </c>
      <c r="B289" t="s">
        <v>214</v>
      </c>
      <c r="C289" t="s">
        <v>119</v>
      </c>
      <c r="D289" t="s">
        <v>1364</v>
      </c>
      <c r="E289" s="164" t="s">
        <v>170</v>
      </c>
      <c r="F289" s="6">
        <v>46133</v>
      </c>
      <c r="G289" t="s">
        <v>115</v>
      </c>
      <c r="H289" t="s">
        <v>2285</v>
      </c>
      <c r="I289" t="s">
        <v>174</v>
      </c>
      <c r="J289" s="107" t="s">
        <v>1791</v>
      </c>
      <c r="K289" s="107">
        <v>802975</v>
      </c>
    </row>
    <row r="290" spans="1:11" x14ac:dyDescent="0.3">
      <c r="A290" t="s">
        <v>2020</v>
      </c>
      <c r="B290" t="s">
        <v>214</v>
      </c>
      <c r="C290" t="s">
        <v>119</v>
      </c>
      <c r="D290" t="s">
        <v>141</v>
      </c>
      <c r="E290" s="164" t="s">
        <v>118</v>
      </c>
      <c r="F290" s="6">
        <v>46155</v>
      </c>
      <c r="G290" t="s">
        <v>1995</v>
      </c>
      <c r="H290" t="s">
        <v>2286</v>
      </c>
      <c r="I290" t="s">
        <v>97</v>
      </c>
      <c r="J290" s="107" t="s">
        <v>2022</v>
      </c>
      <c r="K290" s="107">
        <v>299000</v>
      </c>
    </row>
    <row r="291" spans="1:11" x14ac:dyDescent="0.3">
      <c r="A291" t="s">
        <v>741</v>
      </c>
      <c r="B291" t="s">
        <v>214</v>
      </c>
      <c r="C291" t="s">
        <v>66</v>
      </c>
      <c r="D291" t="s">
        <v>141</v>
      </c>
      <c r="E291" s="164" t="s">
        <v>118</v>
      </c>
      <c r="F291" s="6">
        <v>46077</v>
      </c>
      <c r="G291" t="s">
        <v>66</v>
      </c>
      <c r="H291" t="s">
        <v>2242</v>
      </c>
      <c r="I291" t="s">
        <v>97</v>
      </c>
      <c r="J291" s="107" t="s">
        <v>744</v>
      </c>
      <c r="K291" s="107">
        <v>580000</v>
      </c>
    </row>
    <row r="292" spans="1:11" x14ac:dyDescent="0.3">
      <c r="A292" t="s">
        <v>1638</v>
      </c>
      <c r="B292" t="s">
        <v>214</v>
      </c>
      <c r="C292" t="s">
        <v>119</v>
      </c>
      <c r="D292" t="s">
        <v>141</v>
      </c>
      <c r="E292" s="164" t="s">
        <v>73</v>
      </c>
      <c r="F292" s="6">
        <v>46128</v>
      </c>
      <c r="G292" t="s">
        <v>115</v>
      </c>
      <c r="H292" t="s">
        <v>2285</v>
      </c>
      <c r="I292" t="s">
        <v>174</v>
      </c>
      <c r="J292" s="107" t="s">
        <v>1639</v>
      </c>
      <c r="K292" s="107">
        <v>12100000</v>
      </c>
    </row>
    <row r="293" spans="1:11" x14ac:dyDescent="0.3">
      <c r="A293" t="s">
        <v>1636</v>
      </c>
      <c r="B293" t="s">
        <v>214</v>
      </c>
      <c r="C293" t="s">
        <v>119</v>
      </c>
      <c r="D293" t="s">
        <v>1364</v>
      </c>
      <c r="E293" s="164" t="s">
        <v>73</v>
      </c>
      <c r="F293" s="6">
        <v>46128</v>
      </c>
      <c r="G293" t="s">
        <v>115</v>
      </c>
      <c r="H293" t="s">
        <v>2285</v>
      </c>
      <c r="I293" t="s">
        <v>174</v>
      </c>
      <c r="J293" s="107" t="s">
        <v>1637</v>
      </c>
      <c r="K293" s="107">
        <v>37700000</v>
      </c>
    </row>
    <row r="294" spans="1:11" x14ac:dyDescent="0.3">
      <c r="A294" t="s">
        <v>1634</v>
      </c>
      <c r="B294" t="s">
        <v>214</v>
      </c>
      <c r="C294" t="s">
        <v>119</v>
      </c>
      <c r="D294" t="s">
        <v>141</v>
      </c>
      <c r="E294" s="164" t="s">
        <v>73</v>
      </c>
      <c r="F294" s="6">
        <v>46128</v>
      </c>
      <c r="G294" t="s">
        <v>115</v>
      </c>
      <c r="H294" t="s">
        <v>2285</v>
      </c>
      <c r="I294" t="s">
        <v>174</v>
      </c>
      <c r="J294" s="107" t="s">
        <v>1635</v>
      </c>
      <c r="K294" s="107">
        <v>3147000</v>
      </c>
    </row>
    <row r="295" spans="1:11" x14ac:dyDescent="0.3">
      <c r="A295" t="s">
        <v>623</v>
      </c>
      <c r="B295" t="s">
        <v>214</v>
      </c>
      <c r="C295" t="s">
        <v>66</v>
      </c>
      <c r="D295" t="s">
        <v>141</v>
      </c>
      <c r="E295" s="164" t="s">
        <v>118</v>
      </c>
      <c r="F295" s="6">
        <v>46071</v>
      </c>
      <c r="G295" t="s">
        <v>66</v>
      </c>
      <c r="H295" t="s">
        <v>2282</v>
      </c>
      <c r="I295" t="s">
        <v>97</v>
      </c>
      <c r="J295" s="107" t="s">
        <v>625</v>
      </c>
      <c r="K295" s="107">
        <v>580000</v>
      </c>
    </row>
    <row r="296" spans="1:11" x14ac:dyDescent="0.3">
      <c r="A296" t="s">
        <v>1630</v>
      </c>
      <c r="B296" t="s">
        <v>214</v>
      </c>
      <c r="C296" t="s">
        <v>119</v>
      </c>
      <c r="D296" t="s">
        <v>1364</v>
      </c>
      <c r="E296" s="164" t="s">
        <v>73</v>
      </c>
      <c r="F296" s="6">
        <v>46128</v>
      </c>
      <c r="G296" t="s">
        <v>115</v>
      </c>
      <c r="H296" t="s">
        <v>2285</v>
      </c>
      <c r="I296" t="s">
        <v>174</v>
      </c>
      <c r="J296" s="107" t="s">
        <v>1633</v>
      </c>
      <c r="K296" s="107">
        <v>16678654</v>
      </c>
    </row>
    <row r="297" spans="1:11" x14ac:dyDescent="0.3">
      <c r="A297" t="s">
        <v>1304</v>
      </c>
      <c r="B297" t="s">
        <v>214</v>
      </c>
      <c r="C297" t="s">
        <v>66</v>
      </c>
      <c r="D297" t="s">
        <v>141</v>
      </c>
      <c r="E297" s="164" t="s">
        <v>118</v>
      </c>
      <c r="F297" s="6">
        <v>46111</v>
      </c>
      <c r="G297" t="s">
        <v>66</v>
      </c>
      <c r="H297" t="s">
        <v>2287</v>
      </c>
      <c r="I297" t="s">
        <v>97</v>
      </c>
      <c r="J297" s="107" t="s">
        <v>1307</v>
      </c>
      <c r="K297" s="107">
        <v>580000</v>
      </c>
    </row>
    <row r="298" spans="1:11" x14ac:dyDescent="0.3">
      <c r="A298" t="s">
        <v>578</v>
      </c>
      <c r="B298" t="s">
        <v>214</v>
      </c>
      <c r="C298" t="s">
        <v>133</v>
      </c>
      <c r="D298" t="s">
        <v>141</v>
      </c>
      <c r="E298" s="164" t="s">
        <v>170</v>
      </c>
      <c r="F298" s="6">
        <v>46063</v>
      </c>
      <c r="G298" t="s">
        <v>133</v>
      </c>
      <c r="H298" t="s">
        <v>2213</v>
      </c>
      <c r="I298" t="s">
        <v>70</v>
      </c>
      <c r="J298" s="107" t="s">
        <v>580</v>
      </c>
      <c r="K298" s="107">
        <v>1300000</v>
      </c>
    </row>
    <row r="299" spans="1:11" x14ac:dyDescent="0.3">
      <c r="A299" t="s">
        <v>1363</v>
      </c>
      <c r="B299" t="s">
        <v>214</v>
      </c>
      <c r="C299" t="s">
        <v>66</v>
      </c>
      <c r="D299" t="s">
        <v>1364</v>
      </c>
      <c r="E299" s="164" t="s">
        <v>118</v>
      </c>
      <c r="F299" s="6">
        <v>46125</v>
      </c>
      <c r="G299" t="s">
        <v>66</v>
      </c>
      <c r="H299" t="s">
        <v>2288</v>
      </c>
      <c r="I299" t="s">
        <v>97</v>
      </c>
      <c r="J299" s="107" t="s">
        <v>1367</v>
      </c>
      <c r="K299" s="107">
        <v>295000</v>
      </c>
    </row>
    <row r="300" spans="1:11" x14ac:dyDescent="0.3">
      <c r="A300" t="s">
        <v>1774</v>
      </c>
      <c r="B300" t="s">
        <v>214</v>
      </c>
      <c r="C300" t="s">
        <v>133</v>
      </c>
      <c r="D300" t="s">
        <v>141</v>
      </c>
      <c r="E300" s="164"/>
      <c r="F300" s="6">
        <v>46132</v>
      </c>
      <c r="G300" t="s">
        <v>133</v>
      </c>
      <c r="H300" t="s">
        <v>2225</v>
      </c>
      <c r="I300" t="s">
        <v>97</v>
      </c>
      <c r="J300" s="107" t="s">
        <v>1775</v>
      </c>
      <c r="K300" s="107"/>
    </row>
    <row r="301" spans="1:11" x14ac:dyDescent="0.3">
      <c r="A301" t="s">
        <v>2036</v>
      </c>
      <c r="B301" t="s">
        <v>68</v>
      </c>
      <c r="C301" t="s">
        <v>119</v>
      </c>
      <c r="D301" t="s">
        <v>141</v>
      </c>
      <c r="E301" s="164" t="s">
        <v>118</v>
      </c>
      <c r="F301" s="6">
        <v>46157</v>
      </c>
      <c r="G301" t="s">
        <v>1995</v>
      </c>
      <c r="H301" t="s">
        <v>2271</v>
      </c>
      <c r="I301" t="s">
        <v>97</v>
      </c>
      <c r="J301" s="107" t="s">
        <v>2037</v>
      </c>
      <c r="K301" s="107">
        <v>69120</v>
      </c>
    </row>
    <row r="302" spans="1:11" x14ac:dyDescent="0.3">
      <c r="A302" t="s">
        <v>65</v>
      </c>
      <c r="B302" t="s">
        <v>68</v>
      </c>
      <c r="C302" t="s">
        <v>66</v>
      </c>
      <c r="D302" t="s">
        <v>67</v>
      </c>
      <c r="E302" s="164" t="s">
        <v>170</v>
      </c>
      <c r="F302" s="6">
        <v>46063</v>
      </c>
      <c r="G302" t="s">
        <v>66</v>
      </c>
      <c r="H302" t="s">
        <v>2231</v>
      </c>
      <c r="I302" t="s">
        <v>70</v>
      </c>
      <c r="J302" s="107" t="s">
        <v>77</v>
      </c>
      <c r="K302" s="107">
        <v>1234097</v>
      </c>
    </row>
    <row r="303" spans="1:11" x14ac:dyDescent="0.3">
      <c r="A303" t="s">
        <v>126</v>
      </c>
      <c r="B303" t="s">
        <v>68</v>
      </c>
      <c r="C303" t="s">
        <v>119</v>
      </c>
      <c r="D303" t="s">
        <v>67</v>
      </c>
      <c r="E303" s="164" t="s">
        <v>118</v>
      </c>
      <c r="F303" s="6">
        <v>46149</v>
      </c>
      <c r="G303" t="s">
        <v>115</v>
      </c>
      <c r="H303" t="s">
        <v>2235</v>
      </c>
      <c r="I303" t="s">
        <v>70</v>
      </c>
      <c r="J303" s="107" t="s">
        <v>129</v>
      </c>
      <c r="K303" s="107">
        <v>80800</v>
      </c>
    </row>
    <row r="304" spans="1:11" x14ac:dyDescent="0.3">
      <c r="A304" t="s">
        <v>96</v>
      </c>
      <c r="B304" t="s">
        <v>68</v>
      </c>
      <c r="C304" t="s">
        <v>66</v>
      </c>
      <c r="D304" t="s">
        <v>67</v>
      </c>
      <c r="E304" s="164" t="s">
        <v>73</v>
      </c>
      <c r="F304" s="6">
        <v>46106</v>
      </c>
      <c r="G304" t="s">
        <v>66</v>
      </c>
      <c r="H304" t="s">
        <v>2289</v>
      </c>
      <c r="I304" t="s">
        <v>97</v>
      </c>
      <c r="J304" s="107" t="s">
        <v>101</v>
      </c>
      <c r="K304" s="107">
        <v>3900000</v>
      </c>
    </row>
    <row r="305" spans="1:11" x14ac:dyDescent="0.3">
      <c r="A305" t="s">
        <v>1817</v>
      </c>
      <c r="B305" t="s">
        <v>68</v>
      </c>
      <c r="C305" t="s">
        <v>119</v>
      </c>
      <c r="D305" t="s">
        <v>141</v>
      </c>
      <c r="E305" s="164" t="s">
        <v>118</v>
      </c>
      <c r="F305" s="6">
        <v>46134</v>
      </c>
      <c r="G305" t="s">
        <v>115</v>
      </c>
      <c r="H305" t="s">
        <v>2235</v>
      </c>
      <c r="I305" t="s">
        <v>70</v>
      </c>
      <c r="J305" s="107" t="s">
        <v>1818</v>
      </c>
      <c r="K305" s="107">
        <v>51500</v>
      </c>
    </row>
    <row r="306" spans="1:11" x14ac:dyDescent="0.3">
      <c r="A306" t="s">
        <v>1815</v>
      </c>
      <c r="B306" t="s">
        <v>68</v>
      </c>
      <c r="C306" t="s">
        <v>119</v>
      </c>
      <c r="D306" t="s">
        <v>141</v>
      </c>
      <c r="E306" s="164" t="s">
        <v>118</v>
      </c>
      <c r="F306" s="6">
        <v>46134</v>
      </c>
      <c r="G306" t="s">
        <v>115</v>
      </c>
      <c r="H306" t="s">
        <v>2235</v>
      </c>
      <c r="I306" t="s">
        <v>70</v>
      </c>
      <c r="J306" s="107" t="s">
        <v>1816</v>
      </c>
      <c r="K306" s="107">
        <v>107200</v>
      </c>
    </row>
    <row r="307" spans="1:11" x14ac:dyDescent="0.3">
      <c r="A307" t="s">
        <v>130</v>
      </c>
      <c r="B307" t="s">
        <v>68</v>
      </c>
      <c r="C307" t="s">
        <v>119</v>
      </c>
      <c r="D307" t="s">
        <v>67</v>
      </c>
      <c r="E307" s="164" t="s">
        <v>118</v>
      </c>
      <c r="F307" s="6">
        <v>46149</v>
      </c>
      <c r="G307" t="s">
        <v>115</v>
      </c>
      <c r="H307" t="s">
        <v>2235</v>
      </c>
      <c r="I307" t="s">
        <v>70</v>
      </c>
      <c r="J307" s="107" t="s">
        <v>131</v>
      </c>
      <c r="K307" s="107">
        <v>178100</v>
      </c>
    </row>
    <row r="308" spans="1:11" x14ac:dyDescent="0.3">
      <c r="A308" t="s">
        <v>122</v>
      </c>
      <c r="B308" t="s">
        <v>68</v>
      </c>
      <c r="C308" t="s">
        <v>119</v>
      </c>
      <c r="D308" t="s">
        <v>67</v>
      </c>
      <c r="E308" s="164" t="s">
        <v>118</v>
      </c>
      <c r="F308" s="6">
        <v>46149</v>
      </c>
      <c r="G308" t="s">
        <v>115</v>
      </c>
      <c r="H308" t="s">
        <v>2290</v>
      </c>
      <c r="I308" t="s">
        <v>97</v>
      </c>
      <c r="J308" s="107" t="s">
        <v>125</v>
      </c>
      <c r="K308" s="107">
        <v>120770</v>
      </c>
    </row>
    <row r="309" spans="1:11" x14ac:dyDescent="0.3">
      <c r="A309" t="s">
        <v>660</v>
      </c>
      <c r="B309" t="s">
        <v>282</v>
      </c>
      <c r="C309" t="s">
        <v>66</v>
      </c>
      <c r="D309" t="s">
        <v>141</v>
      </c>
      <c r="E309" s="164" t="s">
        <v>118</v>
      </c>
      <c r="F309" s="6">
        <v>46072</v>
      </c>
      <c r="G309" t="s">
        <v>66</v>
      </c>
      <c r="H309" t="s">
        <v>2220</v>
      </c>
      <c r="I309" t="s">
        <v>70</v>
      </c>
      <c r="J309" s="107" t="s">
        <v>289</v>
      </c>
      <c r="K309" s="107">
        <v>163000</v>
      </c>
    </row>
    <row r="310" spans="1:11" x14ac:dyDescent="0.3">
      <c r="A310" t="s">
        <v>662</v>
      </c>
      <c r="B310" t="s">
        <v>282</v>
      </c>
      <c r="C310" t="s">
        <v>66</v>
      </c>
      <c r="D310" t="s">
        <v>141</v>
      </c>
      <c r="E310" s="164" t="s">
        <v>118</v>
      </c>
      <c r="F310" s="6">
        <v>46072</v>
      </c>
      <c r="G310" t="s">
        <v>66</v>
      </c>
      <c r="H310" t="s">
        <v>2235</v>
      </c>
      <c r="I310" t="s">
        <v>70</v>
      </c>
      <c r="J310" s="107" t="s">
        <v>297</v>
      </c>
      <c r="K310" s="107">
        <v>381785</v>
      </c>
    </row>
    <row r="311" spans="1:11" x14ac:dyDescent="0.3">
      <c r="A311" t="s">
        <v>664</v>
      </c>
      <c r="B311" t="s">
        <v>282</v>
      </c>
      <c r="C311" t="s">
        <v>576</v>
      </c>
      <c r="D311" t="s">
        <v>141</v>
      </c>
      <c r="E311" s="164" t="s">
        <v>170</v>
      </c>
      <c r="F311" s="6">
        <v>46072</v>
      </c>
      <c r="G311" t="s">
        <v>66</v>
      </c>
      <c r="H311" t="s">
        <v>2227</v>
      </c>
      <c r="I311" t="s">
        <v>70</v>
      </c>
      <c r="J311" s="107" t="s">
        <v>291</v>
      </c>
      <c r="K311" s="107">
        <v>751140</v>
      </c>
    </row>
    <row r="312" spans="1:11" x14ac:dyDescent="0.3">
      <c r="A312" t="s">
        <v>1842</v>
      </c>
      <c r="B312" t="s">
        <v>282</v>
      </c>
      <c r="C312" t="s">
        <v>66</v>
      </c>
      <c r="D312" t="s">
        <v>141</v>
      </c>
      <c r="E312" s="164" t="s">
        <v>118</v>
      </c>
      <c r="F312" s="6">
        <v>46135</v>
      </c>
      <c r="G312" t="s">
        <v>66</v>
      </c>
      <c r="H312" t="s">
        <v>2259</v>
      </c>
      <c r="I312" t="s">
        <v>174</v>
      </c>
      <c r="J312" s="107" t="s">
        <v>1844</v>
      </c>
      <c r="K312" s="107">
        <v>550000</v>
      </c>
    </row>
    <row r="313" spans="1:11" x14ac:dyDescent="0.3">
      <c r="A313" t="s">
        <v>621</v>
      </c>
      <c r="B313" t="s">
        <v>282</v>
      </c>
      <c r="C313" t="s">
        <v>133</v>
      </c>
      <c r="D313" t="s">
        <v>141</v>
      </c>
      <c r="E313" s="164" t="s">
        <v>118</v>
      </c>
      <c r="F313" s="6">
        <v>46069</v>
      </c>
      <c r="G313" t="s">
        <v>133</v>
      </c>
      <c r="H313" t="s">
        <v>2217</v>
      </c>
      <c r="I313" t="s">
        <v>70</v>
      </c>
      <c r="J313" s="107" t="s">
        <v>622</v>
      </c>
      <c r="K313" s="107">
        <v>200000</v>
      </c>
    </row>
    <row r="314" spans="1:11" x14ac:dyDescent="0.3">
      <c r="A314" t="s">
        <v>620</v>
      </c>
      <c r="B314" t="s">
        <v>282</v>
      </c>
      <c r="C314" t="s">
        <v>133</v>
      </c>
      <c r="D314" t="s">
        <v>141</v>
      </c>
      <c r="E314" s="164" t="s">
        <v>170</v>
      </c>
      <c r="F314" s="6">
        <v>46069</v>
      </c>
      <c r="G314" t="s">
        <v>133</v>
      </c>
      <c r="H314" t="s">
        <v>2227</v>
      </c>
      <c r="I314" t="s">
        <v>70</v>
      </c>
      <c r="J314" s="107" t="s">
        <v>291</v>
      </c>
      <c r="K314" s="107">
        <v>751140</v>
      </c>
    </row>
    <row r="315" spans="1:11" x14ac:dyDescent="0.3">
      <c r="A315" t="s">
        <v>281</v>
      </c>
      <c r="B315" t="s">
        <v>282</v>
      </c>
      <c r="C315" t="s">
        <v>133</v>
      </c>
      <c r="D315" t="s">
        <v>141</v>
      </c>
      <c r="E315" s="164"/>
      <c r="F315" s="6">
        <v>46036</v>
      </c>
      <c r="G315" t="s">
        <v>133</v>
      </c>
      <c r="H315" t="s">
        <v>2217</v>
      </c>
      <c r="I315" t="s">
        <v>70</v>
      </c>
      <c r="J315" s="107" t="s">
        <v>285</v>
      </c>
      <c r="K315" s="107">
        <v>0</v>
      </c>
    </row>
    <row r="316" spans="1:11" x14ac:dyDescent="0.3">
      <c r="A316" t="s">
        <v>286</v>
      </c>
      <c r="B316" t="s">
        <v>282</v>
      </c>
      <c r="C316" t="s">
        <v>133</v>
      </c>
      <c r="D316" t="s">
        <v>141</v>
      </c>
      <c r="E316" s="164"/>
      <c r="F316" s="6">
        <v>46041</v>
      </c>
      <c r="G316" t="s">
        <v>133</v>
      </c>
      <c r="H316" t="s">
        <v>2220</v>
      </c>
      <c r="I316" t="s">
        <v>70</v>
      </c>
      <c r="J316" s="107" t="s">
        <v>289</v>
      </c>
      <c r="K316" s="107">
        <v>0</v>
      </c>
    </row>
    <row r="317" spans="1:11" x14ac:dyDescent="0.3">
      <c r="A317" t="s">
        <v>290</v>
      </c>
      <c r="B317" t="s">
        <v>282</v>
      </c>
      <c r="C317" t="s">
        <v>133</v>
      </c>
      <c r="D317" t="s">
        <v>141</v>
      </c>
      <c r="E317" s="164"/>
      <c r="F317" s="6">
        <v>46042</v>
      </c>
      <c r="G317" t="s">
        <v>133</v>
      </c>
      <c r="H317" t="s">
        <v>2227</v>
      </c>
      <c r="I317" t="s">
        <v>70</v>
      </c>
      <c r="J317" s="107" t="s">
        <v>291</v>
      </c>
      <c r="K317" s="107">
        <v>0</v>
      </c>
    </row>
    <row r="318" spans="1:11" x14ac:dyDescent="0.3">
      <c r="A318" t="s">
        <v>292</v>
      </c>
      <c r="B318" t="s">
        <v>282</v>
      </c>
      <c r="C318" t="s">
        <v>133</v>
      </c>
      <c r="D318" t="s">
        <v>141</v>
      </c>
      <c r="E318" s="164"/>
      <c r="F318" s="6">
        <v>46043</v>
      </c>
      <c r="G318" t="s">
        <v>133</v>
      </c>
      <c r="H318" t="s">
        <v>2249</v>
      </c>
      <c r="I318" t="s">
        <v>136</v>
      </c>
      <c r="J318" s="107" t="s">
        <v>295</v>
      </c>
      <c r="K318" s="107">
        <v>0</v>
      </c>
    </row>
    <row r="319" spans="1:11" x14ac:dyDescent="0.3">
      <c r="A319" t="s">
        <v>296</v>
      </c>
      <c r="B319" t="s">
        <v>282</v>
      </c>
      <c r="C319" t="s">
        <v>133</v>
      </c>
      <c r="D319" t="s">
        <v>141</v>
      </c>
      <c r="E319" s="164"/>
      <c r="F319" s="6">
        <v>46036</v>
      </c>
      <c r="G319" t="s">
        <v>133</v>
      </c>
      <c r="H319" t="s">
        <v>2235</v>
      </c>
      <c r="I319" t="s">
        <v>70</v>
      </c>
      <c r="J319" s="107" t="s">
        <v>297</v>
      </c>
      <c r="K319" s="107">
        <v>0</v>
      </c>
    </row>
    <row r="320" spans="1:11" x14ac:dyDescent="0.3">
      <c r="A320" t="s">
        <v>298</v>
      </c>
      <c r="B320" t="s">
        <v>282</v>
      </c>
      <c r="C320" t="s">
        <v>133</v>
      </c>
      <c r="D320" t="s">
        <v>141</v>
      </c>
      <c r="E320" s="164"/>
      <c r="F320" s="6">
        <v>46044</v>
      </c>
      <c r="G320" t="s">
        <v>133</v>
      </c>
      <c r="H320" t="s">
        <v>2283</v>
      </c>
      <c r="I320" t="s">
        <v>70</v>
      </c>
      <c r="J320" s="107" t="s">
        <v>300</v>
      </c>
      <c r="K320" s="107">
        <v>0</v>
      </c>
    </row>
    <row r="321" spans="1:11" x14ac:dyDescent="0.3">
      <c r="A321" t="s">
        <v>301</v>
      </c>
      <c r="B321" t="s">
        <v>282</v>
      </c>
      <c r="C321" t="s">
        <v>133</v>
      </c>
      <c r="D321" t="s">
        <v>141</v>
      </c>
      <c r="E321" s="164"/>
      <c r="F321" s="6">
        <v>46045</v>
      </c>
      <c r="G321" t="s">
        <v>133</v>
      </c>
      <c r="H321" t="s">
        <v>2246</v>
      </c>
      <c r="I321" t="s">
        <v>97</v>
      </c>
      <c r="J321" s="107" t="s">
        <v>304</v>
      </c>
      <c r="K321" s="107">
        <v>0</v>
      </c>
    </row>
    <row r="322" spans="1:11" x14ac:dyDescent="0.3">
      <c r="A322" t="s">
        <v>312</v>
      </c>
      <c r="B322" t="s">
        <v>282</v>
      </c>
      <c r="C322" t="s">
        <v>133</v>
      </c>
      <c r="D322" t="s">
        <v>141</v>
      </c>
      <c r="E322" s="164"/>
      <c r="F322" s="6">
        <v>46048</v>
      </c>
      <c r="G322" t="s">
        <v>133</v>
      </c>
      <c r="H322" t="s">
        <v>2246</v>
      </c>
      <c r="I322" t="s">
        <v>97</v>
      </c>
      <c r="J322" s="107" t="s">
        <v>313</v>
      </c>
      <c r="K322" s="107">
        <v>0</v>
      </c>
    </row>
    <row r="323" spans="1:11" x14ac:dyDescent="0.3">
      <c r="A323" t="s">
        <v>616</v>
      </c>
      <c r="B323" t="s">
        <v>282</v>
      </c>
      <c r="C323" t="s">
        <v>66</v>
      </c>
      <c r="D323" t="s">
        <v>141</v>
      </c>
      <c r="E323" s="164" t="s">
        <v>118</v>
      </c>
      <c r="F323" s="6">
        <v>46069</v>
      </c>
      <c r="G323" t="s">
        <v>66</v>
      </c>
      <c r="H323" t="s">
        <v>2283</v>
      </c>
      <c r="I323" t="s">
        <v>70</v>
      </c>
      <c r="J323" s="107" t="s">
        <v>300</v>
      </c>
      <c r="K323" s="107">
        <v>322366</v>
      </c>
    </row>
    <row r="324" spans="1:11" x14ac:dyDescent="0.3">
      <c r="A324" t="s">
        <v>618</v>
      </c>
      <c r="B324" t="s">
        <v>282</v>
      </c>
      <c r="C324" t="s">
        <v>133</v>
      </c>
      <c r="D324" t="s">
        <v>141</v>
      </c>
      <c r="E324" s="164" t="s">
        <v>118</v>
      </c>
      <c r="F324" s="6">
        <v>46069</v>
      </c>
      <c r="G324" t="s">
        <v>133</v>
      </c>
      <c r="H324" t="s">
        <v>2235</v>
      </c>
      <c r="I324" t="s">
        <v>70</v>
      </c>
      <c r="J324" s="107" t="s">
        <v>297</v>
      </c>
      <c r="K324" s="107">
        <v>381785</v>
      </c>
    </row>
    <row r="325" spans="1:11" x14ac:dyDescent="0.3">
      <c r="A325" t="s">
        <v>619</v>
      </c>
      <c r="B325" t="s">
        <v>282</v>
      </c>
      <c r="C325" t="s">
        <v>133</v>
      </c>
      <c r="D325" t="s">
        <v>141</v>
      </c>
      <c r="E325" s="164" t="s">
        <v>118</v>
      </c>
      <c r="F325" s="6">
        <v>46069</v>
      </c>
      <c r="G325" t="s">
        <v>133</v>
      </c>
      <c r="H325" t="s">
        <v>2220</v>
      </c>
      <c r="I325" t="s">
        <v>70</v>
      </c>
      <c r="J325" s="107" t="s">
        <v>289</v>
      </c>
      <c r="K325" s="107">
        <v>163000</v>
      </c>
    </row>
    <row r="326" spans="1:11" x14ac:dyDescent="0.3">
      <c r="A326" t="s">
        <v>659</v>
      </c>
      <c r="B326" t="s">
        <v>282</v>
      </c>
      <c r="C326" t="s">
        <v>66</v>
      </c>
      <c r="D326" t="s">
        <v>141</v>
      </c>
      <c r="E326" s="164" t="s">
        <v>118</v>
      </c>
      <c r="F326" s="6">
        <v>46072</v>
      </c>
      <c r="G326" t="s">
        <v>66</v>
      </c>
      <c r="H326" t="s">
        <v>2217</v>
      </c>
      <c r="I326" t="s">
        <v>70</v>
      </c>
      <c r="J326" s="107" t="s">
        <v>622</v>
      </c>
      <c r="K326" s="107">
        <v>200000</v>
      </c>
    </row>
    <row r="327" spans="1:11" x14ac:dyDescent="0.3">
      <c r="A327" t="s">
        <v>2128</v>
      </c>
      <c r="B327" t="s">
        <v>166</v>
      </c>
      <c r="C327" t="s">
        <v>119</v>
      </c>
      <c r="D327" t="s">
        <v>141</v>
      </c>
      <c r="E327" s="164" t="s">
        <v>118</v>
      </c>
      <c r="F327" s="6">
        <v>46169</v>
      </c>
      <c r="G327" t="s">
        <v>1995</v>
      </c>
      <c r="H327" t="s">
        <v>2240</v>
      </c>
      <c r="I327" t="s">
        <v>97</v>
      </c>
      <c r="J327" s="107" t="s">
        <v>2129</v>
      </c>
      <c r="K327" s="107">
        <v>12500</v>
      </c>
    </row>
    <row r="328" spans="1:11" x14ac:dyDescent="0.3">
      <c r="A328" t="s">
        <v>180</v>
      </c>
      <c r="B328" t="s">
        <v>166</v>
      </c>
      <c r="C328" t="s">
        <v>133</v>
      </c>
      <c r="D328" t="s">
        <v>141</v>
      </c>
      <c r="E328" s="164"/>
      <c r="F328" s="6">
        <v>46034</v>
      </c>
      <c r="G328" t="s">
        <v>133</v>
      </c>
      <c r="H328" t="s">
        <v>2291</v>
      </c>
      <c r="I328" t="s">
        <v>97</v>
      </c>
      <c r="J328" s="107" t="s">
        <v>183</v>
      </c>
      <c r="K328" s="107">
        <v>0</v>
      </c>
    </row>
    <row r="329" spans="1:11" x14ac:dyDescent="0.3">
      <c r="A329" t="s">
        <v>178</v>
      </c>
      <c r="B329" t="s">
        <v>166</v>
      </c>
      <c r="C329" t="s">
        <v>133</v>
      </c>
      <c r="D329" t="s">
        <v>141</v>
      </c>
      <c r="E329" s="164"/>
      <c r="F329" s="6">
        <v>46033</v>
      </c>
      <c r="G329" t="s">
        <v>133</v>
      </c>
      <c r="H329" t="s">
        <v>2292</v>
      </c>
      <c r="I329" t="s">
        <v>174</v>
      </c>
      <c r="J329" s="107" t="s">
        <v>179</v>
      </c>
      <c r="K329" s="107">
        <v>0</v>
      </c>
    </row>
    <row r="330" spans="1:11" x14ac:dyDescent="0.3">
      <c r="A330" t="s">
        <v>173</v>
      </c>
      <c r="B330" t="s">
        <v>166</v>
      </c>
      <c r="C330" t="s">
        <v>133</v>
      </c>
      <c r="D330" t="s">
        <v>141</v>
      </c>
      <c r="E330" s="164"/>
      <c r="F330" s="6">
        <v>46032</v>
      </c>
      <c r="G330" t="s">
        <v>133</v>
      </c>
      <c r="H330" t="s">
        <v>2292</v>
      </c>
      <c r="I330" t="s">
        <v>174</v>
      </c>
      <c r="J330" s="107" t="s">
        <v>177</v>
      </c>
      <c r="K330" s="107">
        <v>0</v>
      </c>
    </row>
    <row r="331" spans="1:11" x14ac:dyDescent="0.3">
      <c r="A331" t="s">
        <v>2126</v>
      </c>
      <c r="B331" t="s">
        <v>166</v>
      </c>
      <c r="C331" t="s">
        <v>119</v>
      </c>
      <c r="D331" t="s">
        <v>141</v>
      </c>
      <c r="E331" s="164" t="s">
        <v>118</v>
      </c>
      <c r="F331" s="6">
        <v>46169</v>
      </c>
      <c r="G331" t="s">
        <v>1995</v>
      </c>
      <c r="H331" t="s">
        <v>2225</v>
      </c>
      <c r="I331" t="s">
        <v>97</v>
      </c>
      <c r="J331" s="107" t="s">
        <v>2127</v>
      </c>
      <c r="K331" s="107">
        <v>276262</v>
      </c>
    </row>
    <row r="332" spans="1:11" x14ac:dyDescent="0.3">
      <c r="A332" t="s">
        <v>1508</v>
      </c>
      <c r="B332" t="s">
        <v>587</v>
      </c>
      <c r="C332" t="s">
        <v>119</v>
      </c>
      <c r="D332" t="s">
        <v>141</v>
      </c>
      <c r="E332" s="164" t="s">
        <v>73</v>
      </c>
      <c r="F332" s="6">
        <v>46127</v>
      </c>
      <c r="G332" t="s">
        <v>115</v>
      </c>
      <c r="H332" t="s">
        <v>2261</v>
      </c>
      <c r="I332" t="s">
        <v>174</v>
      </c>
      <c r="J332" s="107" t="s">
        <v>1509</v>
      </c>
      <c r="K332" s="107">
        <v>55789679</v>
      </c>
    </row>
    <row r="333" spans="1:11" x14ac:dyDescent="0.3">
      <c r="A333" t="s">
        <v>1514</v>
      </c>
      <c r="B333" t="s">
        <v>587</v>
      </c>
      <c r="C333" t="s">
        <v>119</v>
      </c>
      <c r="D333" t="s">
        <v>141</v>
      </c>
      <c r="E333" s="164" t="s">
        <v>73</v>
      </c>
      <c r="F333" s="6">
        <v>46126</v>
      </c>
      <c r="G333" t="s">
        <v>115</v>
      </c>
      <c r="H333" t="s">
        <v>2219</v>
      </c>
      <c r="I333" t="s">
        <v>136</v>
      </c>
      <c r="J333" s="107" t="s">
        <v>1515</v>
      </c>
      <c r="K333" s="107">
        <v>12267118</v>
      </c>
    </row>
    <row r="334" spans="1:11" x14ac:dyDescent="0.3">
      <c r="A334" t="s">
        <v>1505</v>
      </c>
      <c r="B334" t="s">
        <v>587</v>
      </c>
      <c r="C334" t="s">
        <v>119</v>
      </c>
      <c r="D334" t="s">
        <v>141</v>
      </c>
      <c r="E334" s="164" t="s">
        <v>118</v>
      </c>
      <c r="F334" s="6">
        <v>46127</v>
      </c>
      <c r="G334" t="s">
        <v>115</v>
      </c>
      <c r="H334" t="s">
        <v>2293</v>
      </c>
      <c r="I334" t="s">
        <v>97</v>
      </c>
      <c r="J334" s="107" t="s">
        <v>1507</v>
      </c>
      <c r="K334" s="107">
        <v>350000</v>
      </c>
    </row>
    <row r="335" spans="1:11" x14ac:dyDescent="0.3">
      <c r="A335" t="s">
        <v>591</v>
      </c>
      <c r="B335" t="s">
        <v>587</v>
      </c>
      <c r="C335" t="s">
        <v>66</v>
      </c>
      <c r="D335" t="s">
        <v>141</v>
      </c>
      <c r="E335" s="164" t="s">
        <v>118</v>
      </c>
      <c r="F335" s="6">
        <v>46065</v>
      </c>
      <c r="G335" t="s">
        <v>66</v>
      </c>
      <c r="H335" t="s">
        <v>2220</v>
      </c>
      <c r="I335" t="s">
        <v>70</v>
      </c>
      <c r="J335" s="107" t="s">
        <v>594</v>
      </c>
      <c r="K335" s="107">
        <v>75000</v>
      </c>
    </row>
    <row r="336" spans="1:11" x14ac:dyDescent="0.3">
      <c r="A336" t="s">
        <v>586</v>
      </c>
      <c r="B336" t="s">
        <v>587</v>
      </c>
      <c r="C336" t="s">
        <v>66</v>
      </c>
      <c r="D336" t="s">
        <v>141</v>
      </c>
      <c r="E336" s="164" t="s">
        <v>170</v>
      </c>
      <c r="F336" s="6">
        <v>46065</v>
      </c>
      <c r="G336" t="s">
        <v>66</v>
      </c>
      <c r="H336" t="s">
        <v>2294</v>
      </c>
      <c r="I336" t="s">
        <v>174</v>
      </c>
      <c r="J336" s="107" t="s">
        <v>590</v>
      </c>
      <c r="K336" s="107">
        <v>883000</v>
      </c>
    </row>
    <row r="337" spans="1:11" x14ac:dyDescent="0.3">
      <c r="A337" t="s">
        <v>1867</v>
      </c>
      <c r="B337" t="s">
        <v>587</v>
      </c>
      <c r="C337" t="s">
        <v>119</v>
      </c>
      <c r="D337" t="s">
        <v>141</v>
      </c>
      <c r="E337" s="164" t="s">
        <v>73</v>
      </c>
      <c r="F337" s="6">
        <v>46139</v>
      </c>
      <c r="G337" t="s">
        <v>115</v>
      </c>
      <c r="H337" t="s">
        <v>2259</v>
      </c>
      <c r="I337" t="s">
        <v>174</v>
      </c>
      <c r="J337" s="107" t="s">
        <v>1868</v>
      </c>
      <c r="K337" s="107">
        <v>26224995</v>
      </c>
    </row>
    <row r="338" spans="1:11" x14ac:dyDescent="0.3">
      <c r="A338" t="s">
        <v>2120</v>
      </c>
      <c r="B338" t="s">
        <v>587</v>
      </c>
      <c r="C338" t="s">
        <v>119</v>
      </c>
      <c r="D338" t="s">
        <v>141</v>
      </c>
      <c r="E338" s="164" t="s">
        <v>118</v>
      </c>
      <c r="F338" s="6">
        <v>46167</v>
      </c>
      <c r="G338" t="s">
        <v>1995</v>
      </c>
      <c r="H338" t="s">
        <v>2221</v>
      </c>
      <c r="I338" t="s">
        <v>97</v>
      </c>
      <c r="J338" s="107" t="s">
        <v>2121</v>
      </c>
      <c r="K338" s="107">
        <v>102250</v>
      </c>
    </row>
    <row r="339" spans="1:11" x14ac:dyDescent="0.3">
      <c r="A339" t="s">
        <v>639</v>
      </c>
      <c r="B339" t="s">
        <v>587</v>
      </c>
      <c r="C339" t="s">
        <v>66</v>
      </c>
      <c r="D339" t="s">
        <v>141</v>
      </c>
      <c r="E339" s="164" t="s">
        <v>118</v>
      </c>
      <c r="F339" s="6">
        <v>46071</v>
      </c>
      <c r="G339" t="s">
        <v>66</v>
      </c>
      <c r="H339" t="s">
        <v>2282</v>
      </c>
      <c r="I339" t="s">
        <v>97</v>
      </c>
      <c r="J339" s="107" t="s">
        <v>641</v>
      </c>
      <c r="K339" s="107">
        <v>580000</v>
      </c>
    </row>
    <row r="340" spans="1:11" x14ac:dyDescent="0.3">
      <c r="A340" t="s">
        <v>1510</v>
      </c>
      <c r="B340" t="s">
        <v>587</v>
      </c>
      <c r="C340" t="s">
        <v>119</v>
      </c>
      <c r="D340" t="s">
        <v>141</v>
      </c>
      <c r="E340" s="164" t="s">
        <v>73</v>
      </c>
      <c r="F340" s="6">
        <v>46127</v>
      </c>
      <c r="G340" t="s">
        <v>115</v>
      </c>
      <c r="H340" t="s">
        <v>2261</v>
      </c>
      <c r="I340" t="s">
        <v>174</v>
      </c>
      <c r="J340" s="107" t="s">
        <v>1511</v>
      </c>
      <c r="K340" s="107">
        <v>6300000</v>
      </c>
    </row>
    <row r="341" spans="1:11" x14ac:dyDescent="0.3">
      <c r="A341" t="s">
        <v>1936</v>
      </c>
      <c r="B341" t="s">
        <v>587</v>
      </c>
      <c r="C341" t="s">
        <v>119</v>
      </c>
      <c r="D341" t="s">
        <v>141</v>
      </c>
      <c r="E341" s="164" t="s">
        <v>118</v>
      </c>
      <c r="F341" s="6">
        <v>46141</v>
      </c>
      <c r="G341" t="s">
        <v>115</v>
      </c>
      <c r="H341" t="s">
        <v>2295</v>
      </c>
      <c r="I341" t="s">
        <v>136</v>
      </c>
      <c r="J341" s="107" t="s">
        <v>1938</v>
      </c>
      <c r="K341" s="107">
        <v>80000</v>
      </c>
    </row>
    <row r="342" spans="1:11" x14ac:dyDescent="0.3">
      <c r="A342" t="s">
        <v>1343</v>
      </c>
      <c r="B342" t="s">
        <v>587</v>
      </c>
      <c r="C342" t="s">
        <v>119</v>
      </c>
      <c r="D342" t="s">
        <v>141</v>
      </c>
      <c r="E342" s="164" t="s">
        <v>118</v>
      </c>
      <c r="F342" s="6">
        <v>46121</v>
      </c>
      <c r="G342" t="s">
        <v>115</v>
      </c>
      <c r="H342" t="s">
        <v>2218</v>
      </c>
      <c r="I342" t="s">
        <v>70</v>
      </c>
      <c r="J342" s="107" t="s">
        <v>1344</v>
      </c>
      <c r="K342" s="107">
        <v>230000</v>
      </c>
    </row>
    <row r="343" spans="1:11" x14ac:dyDescent="0.3">
      <c r="A343" t="s">
        <v>1341</v>
      </c>
      <c r="B343" t="s">
        <v>587</v>
      </c>
      <c r="C343" t="s">
        <v>119</v>
      </c>
      <c r="D343" t="s">
        <v>141</v>
      </c>
      <c r="E343" s="164" t="s">
        <v>118</v>
      </c>
      <c r="F343" s="6">
        <v>46121</v>
      </c>
      <c r="G343" t="s">
        <v>115</v>
      </c>
      <c r="H343" t="s">
        <v>2225</v>
      </c>
      <c r="I343" t="s">
        <v>97</v>
      </c>
      <c r="J343" s="107" t="s">
        <v>1342</v>
      </c>
      <c r="K343" s="107">
        <v>200000</v>
      </c>
    </row>
    <row r="344" spans="1:11" x14ac:dyDescent="0.3">
      <c r="A344" t="s">
        <v>2009</v>
      </c>
      <c r="B344" t="s">
        <v>587</v>
      </c>
      <c r="C344" t="s">
        <v>119</v>
      </c>
      <c r="D344" t="s">
        <v>141</v>
      </c>
      <c r="E344" s="164" t="s">
        <v>170</v>
      </c>
      <c r="F344" s="6">
        <v>46153</v>
      </c>
      <c r="G344" t="s">
        <v>1995</v>
      </c>
      <c r="H344" t="s">
        <v>2261</v>
      </c>
      <c r="I344" t="s">
        <v>174</v>
      </c>
      <c r="J344" s="107" t="s">
        <v>2010</v>
      </c>
      <c r="K344" s="107">
        <v>585000</v>
      </c>
    </row>
    <row r="345" spans="1:11" x14ac:dyDescent="0.3">
      <c r="A345" t="s">
        <v>737</v>
      </c>
      <c r="B345" t="s">
        <v>587</v>
      </c>
      <c r="C345" t="s">
        <v>66</v>
      </c>
      <c r="D345" t="s">
        <v>141</v>
      </c>
      <c r="E345" s="164" t="s">
        <v>118</v>
      </c>
      <c r="F345" s="6">
        <v>46077</v>
      </c>
      <c r="G345" t="s">
        <v>66</v>
      </c>
      <c r="H345" t="s">
        <v>2296</v>
      </c>
      <c r="I345" t="s">
        <v>97</v>
      </c>
      <c r="J345" s="107" t="s">
        <v>740</v>
      </c>
      <c r="K345" s="107">
        <v>344200</v>
      </c>
    </row>
    <row r="346" spans="1:11" x14ac:dyDescent="0.3">
      <c r="A346" t="s">
        <v>1972</v>
      </c>
      <c r="B346" t="s">
        <v>1175</v>
      </c>
      <c r="C346" t="s">
        <v>119</v>
      </c>
      <c r="D346" t="s">
        <v>141</v>
      </c>
      <c r="E346" s="164" t="s">
        <v>118</v>
      </c>
      <c r="F346" s="6">
        <v>46148</v>
      </c>
      <c r="G346" t="s">
        <v>115</v>
      </c>
      <c r="H346" t="s">
        <v>2295</v>
      </c>
      <c r="I346" t="s">
        <v>136</v>
      </c>
      <c r="J346" s="107" t="s">
        <v>1973</v>
      </c>
      <c r="K346" s="107">
        <v>580000</v>
      </c>
    </row>
    <row r="347" spans="1:11" x14ac:dyDescent="0.3">
      <c r="A347" t="s">
        <v>1974</v>
      </c>
      <c r="B347" t="s">
        <v>1175</v>
      </c>
      <c r="C347" t="s">
        <v>119</v>
      </c>
      <c r="D347" t="s">
        <v>141</v>
      </c>
      <c r="E347" s="164" t="s">
        <v>170</v>
      </c>
      <c r="F347" s="6">
        <v>46148</v>
      </c>
      <c r="G347" t="s">
        <v>115</v>
      </c>
      <c r="H347" t="s">
        <v>2297</v>
      </c>
      <c r="I347" t="s">
        <v>136</v>
      </c>
      <c r="J347" s="107" t="s">
        <v>1976</v>
      </c>
      <c r="K347" s="107">
        <v>584000</v>
      </c>
    </row>
    <row r="348" spans="1:11" x14ac:dyDescent="0.3">
      <c r="A348" t="s">
        <v>1977</v>
      </c>
      <c r="B348" t="s">
        <v>1175</v>
      </c>
      <c r="C348" t="s">
        <v>119</v>
      </c>
      <c r="D348" t="s">
        <v>141</v>
      </c>
      <c r="E348" s="164" t="s">
        <v>118</v>
      </c>
      <c r="F348" s="6">
        <v>46148</v>
      </c>
      <c r="G348" t="s">
        <v>115</v>
      </c>
      <c r="H348" t="s">
        <v>2297</v>
      </c>
      <c r="I348" t="s">
        <v>136</v>
      </c>
      <c r="J348" s="107" t="s">
        <v>1978</v>
      </c>
      <c r="K348" s="107">
        <v>580000</v>
      </c>
    </row>
    <row r="349" spans="1:11" x14ac:dyDescent="0.3">
      <c r="A349" t="s">
        <v>1958</v>
      </c>
      <c r="B349" t="s">
        <v>1175</v>
      </c>
      <c r="C349" t="s">
        <v>119</v>
      </c>
      <c r="D349" t="s">
        <v>141</v>
      </c>
      <c r="E349" s="164" t="s">
        <v>118</v>
      </c>
      <c r="F349" s="6">
        <v>46148</v>
      </c>
      <c r="G349" t="s">
        <v>115</v>
      </c>
      <c r="H349" t="s">
        <v>2230</v>
      </c>
      <c r="I349" t="s">
        <v>70</v>
      </c>
      <c r="J349" s="107" t="s">
        <v>1959</v>
      </c>
      <c r="K349" s="107">
        <v>580000</v>
      </c>
    </row>
    <row r="350" spans="1:11" x14ac:dyDescent="0.3">
      <c r="A350" t="s">
        <v>1960</v>
      </c>
      <c r="B350" t="s">
        <v>1175</v>
      </c>
      <c r="C350" t="s">
        <v>119</v>
      </c>
      <c r="D350" t="s">
        <v>141</v>
      </c>
      <c r="E350" s="164" t="s">
        <v>118</v>
      </c>
      <c r="F350" s="6">
        <v>46148</v>
      </c>
      <c r="G350" t="s">
        <v>115</v>
      </c>
      <c r="H350" t="s">
        <v>2215</v>
      </c>
      <c r="I350" t="s">
        <v>70</v>
      </c>
      <c r="J350" s="107" t="s">
        <v>1961</v>
      </c>
      <c r="K350" s="107">
        <v>553000</v>
      </c>
    </row>
    <row r="351" spans="1:11" x14ac:dyDescent="0.3">
      <c r="A351" t="s">
        <v>1962</v>
      </c>
      <c r="B351" t="s">
        <v>1175</v>
      </c>
      <c r="C351" t="s">
        <v>119</v>
      </c>
      <c r="D351" t="s">
        <v>141</v>
      </c>
      <c r="E351" s="164" t="s">
        <v>118</v>
      </c>
      <c r="F351" s="6">
        <v>46148</v>
      </c>
      <c r="G351" t="s">
        <v>115</v>
      </c>
      <c r="H351" t="s">
        <v>2298</v>
      </c>
      <c r="I351" t="s">
        <v>136</v>
      </c>
      <c r="J351" s="107" t="s">
        <v>1964</v>
      </c>
      <c r="K351" s="107">
        <v>250000</v>
      </c>
    </row>
    <row r="352" spans="1:11" x14ac:dyDescent="0.3">
      <c r="A352" t="s">
        <v>1965</v>
      </c>
      <c r="B352" t="s">
        <v>1175</v>
      </c>
      <c r="C352" t="s">
        <v>119</v>
      </c>
      <c r="D352" t="s">
        <v>141</v>
      </c>
      <c r="E352" s="164" t="s">
        <v>118</v>
      </c>
      <c r="F352" s="6">
        <v>46148</v>
      </c>
      <c r="G352" t="s">
        <v>115</v>
      </c>
      <c r="H352" t="s">
        <v>2236</v>
      </c>
      <c r="I352" t="s">
        <v>136</v>
      </c>
      <c r="J352" s="107" t="s">
        <v>1966</v>
      </c>
      <c r="K352" s="107">
        <v>150000</v>
      </c>
    </row>
    <row r="353" spans="1:11" x14ac:dyDescent="0.3">
      <c r="A353" t="s">
        <v>1967</v>
      </c>
      <c r="B353" t="s">
        <v>1175</v>
      </c>
      <c r="C353" t="s">
        <v>119</v>
      </c>
      <c r="D353" t="s">
        <v>141</v>
      </c>
      <c r="E353" s="164" t="s">
        <v>118</v>
      </c>
      <c r="F353" s="6">
        <v>46148</v>
      </c>
      <c r="G353" t="s">
        <v>115</v>
      </c>
      <c r="H353" t="s">
        <v>2299</v>
      </c>
      <c r="I353" t="s">
        <v>136</v>
      </c>
      <c r="J353" s="107" t="s">
        <v>1969</v>
      </c>
      <c r="K353" s="107">
        <v>266000</v>
      </c>
    </row>
    <row r="354" spans="1:11" x14ac:dyDescent="0.3">
      <c r="A354" t="s">
        <v>1970</v>
      </c>
      <c r="B354" t="s">
        <v>1175</v>
      </c>
      <c r="C354" t="s">
        <v>119</v>
      </c>
      <c r="D354" t="s">
        <v>141</v>
      </c>
      <c r="E354" s="164" t="s">
        <v>170</v>
      </c>
      <c r="F354" s="6">
        <v>46148</v>
      </c>
      <c r="G354" t="s">
        <v>115</v>
      </c>
      <c r="H354" t="s">
        <v>2219</v>
      </c>
      <c r="I354" t="s">
        <v>136</v>
      </c>
      <c r="J354" s="107" t="s">
        <v>1971</v>
      </c>
      <c r="K354" s="107">
        <v>1550000</v>
      </c>
    </row>
    <row r="355" spans="1:11" x14ac:dyDescent="0.3">
      <c r="A355" t="s">
        <v>2032</v>
      </c>
      <c r="B355" t="s">
        <v>1175</v>
      </c>
      <c r="C355" t="s">
        <v>119</v>
      </c>
      <c r="D355" t="s">
        <v>141</v>
      </c>
      <c r="E355" s="164" t="s">
        <v>118</v>
      </c>
      <c r="F355" s="6">
        <v>46156</v>
      </c>
      <c r="G355" t="s">
        <v>1995</v>
      </c>
      <c r="H355" t="s">
        <v>2300</v>
      </c>
      <c r="I355" t="s">
        <v>97</v>
      </c>
      <c r="J355" s="107" t="s">
        <v>2034</v>
      </c>
      <c r="K355" s="107">
        <v>580000</v>
      </c>
    </row>
    <row r="356" spans="1:11" x14ac:dyDescent="0.3">
      <c r="A356" t="s">
        <v>2023</v>
      </c>
      <c r="B356" t="s">
        <v>1175</v>
      </c>
      <c r="C356" t="s">
        <v>66</v>
      </c>
      <c r="D356" t="s">
        <v>141</v>
      </c>
      <c r="E356" s="164" t="s">
        <v>118</v>
      </c>
      <c r="F356" s="6">
        <v>46155</v>
      </c>
      <c r="G356" t="s">
        <v>66</v>
      </c>
      <c r="H356" t="s">
        <v>2215</v>
      </c>
      <c r="I356" t="s">
        <v>70</v>
      </c>
      <c r="J356" s="107" t="s">
        <v>2026</v>
      </c>
      <c r="K356" s="107">
        <v>193631</v>
      </c>
    </row>
    <row r="357" spans="1:11" x14ac:dyDescent="0.3">
      <c r="A357" t="s">
        <v>1174</v>
      </c>
      <c r="B357" t="s">
        <v>1175</v>
      </c>
      <c r="C357" t="s">
        <v>119</v>
      </c>
      <c r="D357" t="s">
        <v>141</v>
      </c>
      <c r="E357" s="164" t="s">
        <v>118</v>
      </c>
      <c r="F357" s="6">
        <v>46101</v>
      </c>
      <c r="G357" t="s">
        <v>115</v>
      </c>
      <c r="H357" t="s">
        <v>2217</v>
      </c>
      <c r="I357" t="s">
        <v>70</v>
      </c>
      <c r="J357" s="107" t="s">
        <v>1176</v>
      </c>
      <c r="K357" s="107">
        <v>580000</v>
      </c>
    </row>
    <row r="358" spans="1:11" x14ac:dyDescent="0.3">
      <c r="A358" t="s">
        <v>1979</v>
      </c>
      <c r="B358" t="s">
        <v>1175</v>
      </c>
      <c r="C358" t="s">
        <v>119</v>
      </c>
      <c r="D358" t="s">
        <v>141</v>
      </c>
      <c r="E358" s="164" t="s">
        <v>118</v>
      </c>
      <c r="F358" s="6">
        <v>46148</v>
      </c>
      <c r="G358" t="s">
        <v>115</v>
      </c>
      <c r="H358" t="s">
        <v>2301</v>
      </c>
      <c r="I358" t="s">
        <v>136</v>
      </c>
      <c r="J358" s="107" t="s">
        <v>1981</v>
      </c>
      <c r="K358" s="107">
        <v>550000</v>
      </c>
    </row>
  </sheetData>
  <mergeCells count="2">
    <mergeCell ref="A1:J1"/>
    <mergeCell ref="A2:J2"/>
  </mergeCells>
  <conditionalFormatting sqref="A1 B3:C358 A359:A1048576 C359:C1048576 F3:G358 E359:E1048576 G359:G1048576">
    <cfRule type="containsText" dxfId="7" priority="14" operator="containsText" text="Concluido">
      <formula>NOT(ISERROR(SEARCH("Concluido",A1)))</formula>
    </cfRule>
  </conditionalFormatting>
  <conditionalFormatting sqref="A1 B3:C358 A359:A1048576 C359:C1048576">
    <cfRule type="containsText" dxfId="6" priority="12" operator="containsText" text="En Proceso">
      <formula>NOT(ISERROR(SEARCH("En Proceso",A1)))</formula>
    </cfRule>
    <cfRule type="containsText" dxfId="5" priority="13" operator="containsText" text="Rechazado">
      <formula>NOT(ISERROR(SEARCH("Rechazado",A1)))</formula>
    </cfRule>
  </conditionalFormatting>
  <conditionalFormatting sqref="F3:F358 E359:E1048576">
    <cfRule type="containsText" dxfId="4" priority="8" operator="containsText" text="Rechazado">
      <formula>NOT(ISERROR(SEARCH("Rechazado",E3)))</formula>
    </cfRule>
    <cfRule type="containsText" dxfId="3" priority="10" stopIfTrue="1" operator="containsText" text="En Tiempo">
      <formula>NOT(ISERROR(SEARCH("En Tiempo",E3)))</formula>
    </cfRule>
  </conditionalFormatting>
  <conditionalFormatting sqref="F3:G358 E359:E1048576 G359:G1048576">
    <cfRule type="containsText" dxfId="2" priority="9" operator="containsText" text="Atrasado">
      <formula>NOT(ISERROR(SEARCH("Atrasado",E3)))</formula>
    </cfRule>
  </conditionalFormatting>
  <conditionalFormatting sqref="G3:G1048576">
    <cfRule type="containsText" dxfId="1" priority="2" operator="containsText" text="Rechazado">
      <formula>NOT(ISERROR(SEARCH("Rechazado",G3)))</formula>
    </cfRule>
    <cfRule type="containsText" dxfId="0" priority="3" operator="containsText" text="En Tiempo">
      <formula>NOT(ISERROR(SEARCH("En Tiempo",G3)))</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file>

<file path=customXml/item2.xml>��
</file>

<file path=customXml/itemProps1.xml><?xml version="1.0" encoding="utf-8"?>
<ds:datastoreItem xmlns:ds="http://schemas.openxmlformats.org/officeDocument/2006/customXml" ds:itemID="{6FC49C8A-C480-4575-8BF6-DA8AF7D0EB3B}">
  <ds:schemaRefs>
    <ds:schemaRef ds:uri="http://schemas.microsoft.com/office/extensibility/maker/v1.0"/>
  </ds:schemaRefs>
</ds:datastoreItem>
</file>

<file path=customXml/itemProps2.xml><?xml version="1.0" encoding="utf-8"?>
<ds:datastoreItem xmlns:ds="http://schemas.openxmlformats.org/officeDocument/2006/customXml" ds:itemID="{EBF348FA-7322-4443-974B-0F43483F77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General</vt:lpstr>
      <vt:lpstr>Estudio de Mercado</vt:lpstr>
      <vt:lpstr>Afectacion presupuestal</vt:lpstr>
      <vt:lpstr>Adquisiciones o Contratacion </vt:lpstr>
      <vt:lpstr>Adjudicacion</vt:lpstr>
      <vt:lpstr>G_Adjudicados</vt:lpstr>
      <vt:lpstr>Resumen_EM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Oficialía Mayor</cp:lastModifiedBy>
  <cp:revision/>
  <dcterms:created xsi:type="dcterms:W3CDTF">2026-01-30T00:30:12Z</dcterms:created>
  <dcterms:modified xsi:type="dcterms:W3CDTF">2026-06-02T17:28:13Z</dcterms:modified>
  <cp:category/>
  <cp:contentStatus/>
</cp:coreProperties>
</file>