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vanec\Downloads\"/>
    </mc:Choice>
  </mc:AlternateContent>
  <xr:revisionPtr revIDLastSave="0" documentId="13_ncr:1_{967551DF-0CDC-463F-A748-0FC5FCD650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l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V47" i="1"/>
  <c r="L35" i="1"/>
  <c r="D32" i="1"/>
  <c r="E46" i="1"/>
  <c r="D11" i="1" l="1"/>
  <c r="D7" i="1"/>
  <c r="D49" i="1" s="1"/>
</calcChain>
</file>

<file path=xl/sharedStrings.xml><?xml version="1.0" encoding="utf-8"?>
<sst xmlns="http://schemas.openxmlformats.org/spreadsheetml/2006/main" count="137" uniqueCount="64">
  <si>
    <t>Acciones</t>
  </si>
  <si>
    <t>Gcarso</t>
  </si>
  <si>
    <t>América Móvil</t>
  </si>
  <si>
    <t>Walmart</t>
  </si>
  <si>
    <t>USD</t>
  </si>
  <si>
    <t>EUR</t>
  </si>
  <si>
    <t>GBP</t>
  </si>
  <si>
    <t>Divisas</t>
  </si>
  <si>
    <t>CETE</t>
  </si>
  <si>
    <t>Bono M</t>
  </si>
  <si>
    <t>Bonde D</t>
  </si>
  <si>
    <t>Futuros</t>
  </si>
  <si>
    <t>Bonos</t>
  </si>
  <si>
    <t>USD-MXP</t>
  </si>
  <si>
    <t>IPC</t>
  </si>
  <si>
    <t>Tfondeo</t>
  </si>
  <si>
    <t>Sobretasa</t>
  </si>
  <si>
    <t>Tipo Cambio</t>
  </si>
  <si>
    <t>Valor IPC</t>
  </si>
  <si>
    <t>Tasa Pagarés</t>
  </si>
  <si>
    <t>Tasa dividendos</t>
  </si>
  <si>
    <t>Swaps</t>
  </si>
  <si>
    <t>Largo</t>
  </si>
  <si>
    <t>Cupón</t>
  </si>
  <si>
    <t>Corto</t>
  </si>
  <si>
    <t>Opciones</t>
  </si>
  <si>
    <t>Larga</t>
  </si>
  <si>
    <t>Spot</t>
  </si>
  <si>
    <t>volatilidad</t>
  </si>
  <si>
    <t>Tasa Gubernamental</t>
  </si>
  <si>
    <t>Tasa extranjera (Libor)</t>
  </si>
  <si>
    <t>Valor presente (TIIE)</t>
  </si>
  <si>
    <t>Sin alisado</t>
  </si>
  <si>
    <t>Con Alisado</t>
  </si>
  <si>
    <t>Delta Normal</t>
  </si>
  <si>
    <t>Delta Gamma Normal</t>
  </si>
  <si>
    <t>Delta Gamma Cornish Fisher</t>
  </si>
  <si>
    <t>Cholesky Normal</t>
  </si>
  <si>
    <t>Cholesky Empírica</t>
  </si>
  <si>
    <t>CP Normal</t>
  </si>
  <si>
    <t>CP Empírica</t>
  </si>
  <si>
    <t>Simulación Histórica</t>
  </si>
  <si>
    <t>Simulación Montecarlo</t>
  </si>
  <si>
    <t>Valor</t>
  </si>
  <si>
    <t xml:space="preserve">Valor en Riesgo </t>
  </si>
  <si>
    <t>Valor en Riesgo  Condicional</t>
  </si>
  <si>
    <t>Total</t>
  </si>
  <si>
    <t>Total Bonde</t>
  </si>
  <si>
    <t>Total Fut tdc</t>
  </si>
  <si>
    <t>Total Swap Largo</t>
  </si>
  <si>
    <t>Total Swap Corto</t>
  </si>
  <si>
    <t>Total Opción Larga</t>
  </si>
  <si>
    <t>Total Opción Corta</t>
  </si>
  <si>
    <t>Instrumento</t>
  </si>
  <si>
    <t>Instrumento Ind</t>
  </si>
  <si>
    <t>Factor Riesgo</t>
  </si>
  <si>
    <t>Total por factor de riesgo</t>
  </si>
  <si>
    <t>Tasa de interés</t>
  </si>
  <si>
    <t>Volatilidad</t>
  </si>
  <si>
    <t>-</t>
  </si>
  <si>
    <t>Total Fut IND</t>
  </si>
  <si>
    <t>Total Opciones</t>
  </si>
  <si>
    <t>TOTAL PORTAFOLIO</t>
  </si>
  <si>
    <t>Tasa Doméstica (Forward)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</si>
</sst>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.00000"/>
    <numFmt numFmtId="165" formatCode="#,##0.000000"/>
    <numFmt numFmtId="166" formatCode="#,##0.00_ ;\-#,##0.00\ "/>
    <numFmt numFmtId="167" formatCode="#,##0.0000"/>
    <numFmt numFmtId="168" formatCode="#,##0.00000000"/>
    <numFmt numFmtId="169" formatCode="0.000000000"/>
    <numFmt numFmtId="170" formatCode="#,##0.00000_ ;\-#,##0.00000\ "/>
    <numFmt numFmtId="171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 style="dotted">
        <color indexed="64"/>
      </right>
      <top/>
      <bottom/>
      <diagonal/>
    </border>
    <border>
      <left style="dashed">
        <color indexed="64"/>
      </left>
      <right style="dott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4" fontId="0" fillId="0" borderId="23" xfId="1" applyNumberFormat="1" applyFon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2" xfId="1" applyNumberFormat="1" applyFont="1" applyBorder="1" applyAlignment="1">
      <alignment horizontal="center"/>
    </xf>
    <xf numFmtId="4" fontId="0" fillId="0" borderId="21" xfId="1" applyNumberFormat="1" applyFon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4" borderId="2" xfId="1" applyNumberFormat="1" applyFont="1" applyFill="1" applyBorder="1" applyAlignment="1">
      <alignment horizontal="center"/>
    </xf>
    <xf numFmtId="4" fontId="0" fillId="0" borderId="0" xfId="0" applyNumberFormat="1"/>
    <xf numFmtId="164" fontId="0" fillId="0" borderId="2" xfId="0" applyNumberForma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4" fontId="0" fillId="4" borderId="23" xfId="1" applyNumberFormat="1" applyFont="1" applyFill="1" applyBorder="1" applyAlignment="1">
      <alignment horizontal="center"/>
    </xf>
    <xf numFmtId="4" fontId="0" fillId="4" borderId="21" xfId="1" applyNumberFormat="1" applyFont="1" applyFill="1" applyBorder="1" applyAlignment="1">
      <alignment horizontal="center"/>
    </xf>
    <xf numFmtId="165" fontId="0" fillId="4" borderId="2" xfId="1" applyNumberFormat="1" applyFon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28" xfId="1" applyNumberFormat="1" applyFont="1" applyBorder="1" applyAlignment="1">
      <alignment horizontal="center"/>
    </xf>
    <xf numFmtId="4" fontId="0" fillId="4" borderId="24" xfId="1" applyNumberFormat="1" applyFont="1" applyFill="1" applyBorder="1" applyAlignment="1">
      <alignment horizontal="center"/>
    </xf>
    <xf numFmtId="4" fontId="0" fillId="4" borderId="25" xfId="1" applyNumberFormat="1" applyFont="1" applyFill="1" applyBorder="1" applyAlignment="1">
      <alignment horizontal="center"/>
    </xf>
    <xf numFmtId="4" fontId="0" fillId="4" borderId="26" xfId="1" applyNumberFormat="1" applyFont="1" applyFill="1" applyBorder="1" applyAlignment="1">
      <alignment horizontal="center"/>
    </xf>
    <xf numFmtId="165" fontId="0" fillId="4" borderId="23" xfId="1" applyNumberFormat="1" applyFont="1" applyFill="1" applyBorder="1" applyAlignment="1">
      <alignment horizontal="center"/>
    </xf>
    <xf numFmtId="165" fontId="0" fillId="4" borderId="24" xfId="1" applyNumberFormat="1" applyFont="1" applyFill="1" applyBorder="1" applyAlignment="1">
      <alignment horizontal="center"/>
    </xf>
    <xf numFmtId="165" fontId="0" fillId="4" borderId="25" xfId="1" applyNumberFormat="1" applyFont="1" applyFill="1" applyBorder="1" applyAlignment="1">
      <alignment horizontal="center"/>
    </xf>
    <xf numFmtId="165" fontId="0" fillId="0" borderId="28" xfId="1" applyNumberFormat="1" applyFon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165" fontId="0" fillId="4" borderId="26" xfId="0" applyNumberFormat="1" applyFill="1" applyBorder="1" applyAlignment="1">
      <alignment horizontal="center"/>
    </xf>
    <xf numFmtId="165" fontId="0" fillId="4" borderId="23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165" fontId="0" fillId="4" borderId="25" xfId="0" applyNumberFormat="1" applyFill="1" applyBorder="1" applyAlignment="1">
      <alignment horizontal="center"/>
    </xf>
    <xf numFmtId="4" fontId="0" fillId="0" borderId="29" xfId="1" applyNumberFormat="1" applyFont="1" applyBorder="1" applyAlignment="1">
      <alignment horizontal="center"/>
    </xf>
    <xf numFmtId="4" fontId="0" fillId="0" borderId="30" xfId="1" applyNumberFormat="1" applyFont="1" applyBorder="1" applyAlignment="1">
      <alignment horizontal="center"/>
    </xf>
    <xf numFmtId="4" fontId="0" fillId="4" borderId="31" xfId="1" applyNumberFormat="1" applyFont="1" applyFill="1" applyBorder="1" applyAlignment="1">
      <alignment horizontal="center"/>
    </xf>
    <xf numFmtId="4" fontId="0" fillId="4" borderId="32" xfId="1" applyNumberFormat="1" applyFont="1" applyFill="1" applyBorder="1" applyAlignment="1">
      <alignment horizontal="center"/>
    </xf>
    <xf numFmtId="4" fontId="0" fillId="4" borderId="33" xfId="1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4" fontId="0" fillId="0" borderId="10" xfId="1" applyNumberFormat="1" applyFont="1" applyBorder="1" applyAlignment="1">
      <alignment horizontal="center"/>
    </xf>
    <xf numFmtId="4" fontId="0" fillId="0" borderId="11" xfId="1" applyNumberFormat="1" applyFont="1" applyBorder="1" applyAlignment="1">
      <alignment horizontal="center"/>
    </xf>
    <xf numFmtId="4" fontId="0" fillId="0" borderId="0" xfId="1" applyNumberFormat="1" applyFont="1" applyAlignment="1">
      <alignment horizontal="center"/>
    </xf>
    <xf numFmtId="4" fontId="0" fillId="0" borderId="4" xfId="1" applyNumberFormat="1" applyFont="1" applyBorder="1" applyAlignment="1">
      <alignment horizontal="center"/>
    </xf>
    <xf numFmtId="4" fontId="0" fillId="0" borderId="13" xfId="1" applyNumberFormat="1" applyFont="1" applyBorder="1" applyAlignment="1">
      <alignment horizontal="center"/>
    </xf>
    <xf numFmtId="4" fontId="0" fillId="0" borderId="15" xfId="1" applyNumberFormat="1" applyFont="1" applyBorder="1" applyAlignment="1">
      <alignment horizontal="center"/>
    </xf>
    <xf numFmtId="4" fontId="0" fillId="0" borderId="34" xfId="1" applyNumberFormat="1" applyFont="1" applyBorder="1" applyAlignment="1">
      <alignment horizontal="center"/>
    </xf>
    <xf numFmtId="0" fontId="0" fillId="4" borderId="35" xfId="0" applyFill="1" applyBorder="1"/>
    <xf numFmtId="2" fontId="0" fillId="4" borderId="35" xfId="0" applyNumberFormat="1" applyFill="1" applyBorder="1"/>
    <xf numFmtId="0" fontId="0" fillId="4" borderId="39" xfId="0" applyFill="1" applyBorder="1"/>
    <xf numFmtId="4" fontId="4" fillId="2" borderId="2" xfId="1" applyNumberFormat="1" applyFont="1" applyFill="1" applyBorder="1" applyAlignment="1">
      <alignment horizontal="center"/>
    </xf>
    <xf numFmtId="4" fontId="4" fillId="2" borderId="23" xfId="1" applyNumberFormat="1" applyFont="1" applyFill="1" applyBorder="1" applyAlignment="1">
      <alignment horizontal="center"/>
    </xf>
    <xf numFmtId="4" fontId="4" fillId="2" borderId="24" xfId="1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4" fillId="2" borderId="7" xfId="0" applyNumberFormat="1" applyFont="1" applyFill="1" applyBorder="1" applyAlignment="1">
      <alignment horizontal="center"/>
    </xf>
    <xf numFmtId="4" fontId="0" fillId="4" borderId="29" xfId="1" applyNumberFormat="1" applyFont="1" applyFill="1" applyBorder="1" applyAlignment="1">
      <alignment horizontal="center"/>
    </xf>
    <xf numFmtId="4" fontId="0" fillId="4" borderId="28" xfId="1" applyNumberFormat="1" applyFont="1" applyFill="1" applyBorder="1" applyAlignment="1">
      <alignment horizontal="center"/>
    </xf>
    <xf numFmtId="4" fontId="0" fillId="4" borderId="30" xfId="1" applyNumberFormat="1" applyFont="1" applyFill="1" applyBorder="1" applyAlignment="1">
      <alignment horizontal="center"/>
    </xf>
    <xf numFmtId="4" fontId="4" fillId="2" borderId="28" xfId="1" applyNumberFormat="1" applyFont="1" applyFill="1" applyBorder="1" applyAlignment="1">
      <alignment horizontal="center"/>
    </xf>
    <xf numFmtId="4" fontId="4" fillId="2" borderId="29" xfId="1" applyNumberFormat="1" applyFont="1" applyFill="1" applyBorder="1" applyAlignment="1">
      <alignment horizontal="center"/>
    </xf>
    <xf numFmtId="4" fontId="0" fillId="4" borderId="30" xfId="0" applyNumberFormat="1" applyFill="1" applyBorder="1" applyAlignment="1">
      <alignment horizontal="center"/>
    </xf>
    <xf numFmtId="165" fontId="5" fillId="2" borderId="28" xfId="0" applyNumberFormat="1" applyFont="1" applyFill="1" applyBorder="1" applyAlignment="1">
      <alignment horizontal="center"/>
    </xf>
    <xf numFmtId="4" fontId="0" fillId="4" borderId="29" xfId="0" applyNumberFormat="1" applyFill="1" applyBorder="1"/>
    <xf numFmtId="4" fontId="0" fillId="4" borderId="28" xfId="0" applyNumberFormat="1" applyFill="1" applyBorder="1"/>
    <xf numFmtId="4" fontId="0" fillId="4" borderId="30" xfId="0" applyNumberFormat="1" applyFill="1" applyBorder="1"/>
    <xf numFmtId="165" fontId="4" fillId="2" borderId="40" xfId="0" applyNumberFormat="1" applyFont="1" applyFill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28" xfId="1" applyNumberFormat="1" applyFont="1" applyBorder="1" applyAlignment="1">
      <alignment horizontal="center"/>
    </xf>
    <xf numFmtId="4" fontId="4" fillId="2" borderId="5" xfId="0" applyNumberFormat="1" applyFont="1" applyFill="1" applyBorder="1" applyAlignment="1">
      <alignment horizontal="center"/>
    </xf>
    <xf numFmtId="4" fontId="1" fillId="2" borderId="2" xfId="1" applyNumberFormat="1" applyFont="1" applyFill="1" applyBorder="1" applyAlignment="1">
      <alignment horizontal="center"/>
    </xf>
    <xf numFmtId="4" fontId="1" fillId="2" borderId="21" xfId="1" applyNumberFormat="1" applyFont="1" applyFill="1" applyBorder="1" applyAlignment="1">
      <alignment horizontal="center"/>
    </xf>
    <xf numFmtId="166" fontId="1" fillId="2" borderId="5" xfId="1" applyNumberFormat="1" applyFont="1" applyFill="1" applyBorder="1" applyAlignment="1">
      <alignment horizontal="center"/>
    </xf>
    <xf numFmtId="167" fontId="4" fillId="2" borderId="2" xfId="1" applyNumberFormat="1" applyFont="1" applyFill="1" applyBorder="1" applyAlignment="1">
      <alignment horizontal="center"/>
    </xf>
    <xf numFmtId="164" fontId="0" fillId="4" borderId="21" xfId="1" applyNumberFormat="1" applyFont="1" applyFill="1" applyBorder="1" applyAlignment="1">
      <alignment horizontal="center"/>
    </xf>
    <xf numFmtId="164" fontId="0" fillId="4" borderId="26" xfId="1" applyNumberFormat="1" applyFont="1" applyFill="1" applyBorder="1" applyAlignment="1">
      <alignment horizontal="center"/>
    </xf>
    <xf numFmtId="167" fontId="4" fillId="2" borderId="28" xfId="1" applyNumberFormat="1" applyFont="1" applyFill="1" applyBorder="1" applyAlignment="1">
      <alignment horizontal="center"/>
    </xf>
    <xf numFmtId="167" fontId="0" fillId="0" borderId="28" xfId="1" applyNumberFormat="1" applyFont="1" applyBorder="1" applyAlignment="1">
      <alignment horizontal="center"/>
    </xf>
    <xf numFmtId="168" fontId="0" fillId="0" borderId="28" xfId="1" applyNumberFormat="1" applyFont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4" fontId="1" fillId="2" borderId="5" xfId="1" applyNumberFormat="1" applyFont="1" applyFill="1" applyBorder="1" applyAlignment="1">
      <alignment horizontal="center"/>
    </xf>
    <xf numFmtId="4" fontId="1" fillId="2" borderId="5" xfId="0" applyNumberFormat="1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" fontId="1" fillId="2" borderId="21" xfId="0" applyNumberFormat="1" applyFont="1" applyFill="1" applyBorder="1" applyAlignment="1">
      <alignment horizontal="center"/>
    </xf>
    <xf numFmtId="164" fontId="1" fillId="2" borderId="5" xfId="1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4" fontId="1" fillId="2" borderId="30" xfId="1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6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70" fontId="0" fillId="0" borderId="2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167" fontId="4" fillId="2" borderId="5" xfId="0" applyNumberFormat="1" applyFont="1" applyFill="1" applyBorder="1" applyAlignment="1">
      <alignment horizontal="center"/>
    </xf>
    <xf numFmtId="168" fontId="6" fillId="2" borderId="5" xfId="0" applyNumberFormat="1" applyFont="1" applyFill="1" applyBorder="1" applyAlignment="1">
      <alignment horizontal="center"/>
    </xf>
    <xf numFmtId="4" fontId="1" fillId="2" borderId="37" xfId="1" applyNumberFormat="1" applyFont="1" applyFill="1" applyBorder="1" applyAlignment="1">
      <alignment horizontal="center"/>
    </xf>
    <xf numFmtId="4" fontId="1" fillId="2" borderId="36" xfId="0" applyNumberFormat="1" applyFont="1" applyFill="1" applyBorder="1" applyAlignment="1">
      <alignment horizontal="center"/>
    </xf>
    <xf numFmtId="4" fontId="1" fillId="2" borderId="17" xfId="1" applyNumberFormat="1" applyFont="1" applyFill="1" applyBorder="1" applyAlignment="1">
      <alignment horizontal="center"/>
    </xf>
    <xf numFmtId="4" fontId="1" fillId="2" borderId="18" xfId="1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4" fontId="4" fillId="2" borderId="23" xfId="0" applyNumberFormat="1" applyFont="1" applyFill="1" applyBorder="1" applyAlignment="1">
      <alignment horizontal="center"/>
    </xf>
    <xf numFmtId="4" fontId="1" fillId="2" borderId="23" xfId="0" applyNumberFormat="1" applyFont="1" applyFill="1" applyBorder="1" applyAlignment="1">
      <alignment horizontal="center"/>
    </xf>
    <xf numFmtId="165" fontId="5" fillId="2" borderId="5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top" wrapText="1"/>
    </xf>
    <xf numFmtId="171" fontId="0" fillId="0" borderId="2" xfId="0" applyNumberFormat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171" fontId="1" fillId="2" borderId="5" xfId="0" applyNumberFormat="1" applyFont="1" applyFill="1" applyBorder="1" applyAlignment="1">
      <alignment horizontal="center"/>
    </xf>
    <xf numFmtId="4" fontId="0" fillId="4" borderId="27" xfId="1" applyNumberFormat="1" applyFont="1" applyFill="1" applyBorder="1" applyAlignment="1">
      <alignment horizontal="center"/>
    </xf>
    <xf numFmtId="167" fontId="0" fillId="0" borderId="29" xfId="1" applyNumberFormat="1" applyFont="1" applyBorder="1" applyAlignment="1">
      <alignment horizontal="center"/>
    </xf>
    <xf numFmtId="167" fontId="0" fillId="0" borderId="23" xfId="1" applyNumberFormat="1" applyFont="1" applyFill="1" applyBorder="1" applyAlignment="1">
      <alignment horizontal="center"/>
    </xf>
    <xf numFmtId="167" fontId="0" fillId="0" borderId="23" xfId="0" applyNumberFormat="1" applyFill="1" applyBorder="1" applyAlignment="1">
      <alignment horizontal="center"/>
    </xf>
    <xf numFmtId="167" fontId="0" fillId="0" borderId="30" xfId="1" applyNumberFormat="1" applyFont="1" applyBorder="1" applyAlignment="1">
      <alignment horizontal="center"/>
    </xf>
    <xf numFmtId="167" fontId="0" fillId="0" borderId="21" xfId="1" applyNumberFormat="1" applyFont="1" applyFill="1" applyBorder="1" applyAlignment="1">
      <alignment horizontal="center"/>
    </xf>
    <xf numFmtId="167" fontId="0" fillId="0" borderId="21" xfId="0" applyNumberFormat="1" applyFill="1" applyBorder="1" applyAlignment="1">
      <alignment horizontal="center"/>
    </xf>
    <xf numFmtId="171" fontId="0" fillId="0" borderId="21" xfId="0" applyNumberFormat="1" applyBorder="1" applyAlignment="1">
      <alignment horizontal="center"/>
    </xf>
    <xf numFmtId="171" fontId="0" fillId="0" borderId="23" xfId="0" applyNumberFormat="1" applyBorder="1" applyAlignment="1">
      <alignment horizontal="center"/>
    </xf>
    <xf numFmtId="171" fontId="0" fillId="0" borderId="2" xfId="0" applyNumberFormat="1" applyBorder="1" applyAlignment="1">
      <alignment horizontal="center" wrapText="1"/>
    </xf>
    <xf numFmtId="4" fontId="0" fillId="0" borderId="21" xfId="1" applyNumberFormat="1" applyFont="1" applyFill="1" applyBorder="1" applyAlignment="1">
      <alignment horizontal="center"/>
    </xf>
    <xf numFmtId="4" fontId="0" fillId="0" borderId="26" xfId="1" applyNumberFormat="1" applyFont="1" applyFill="1" applyBorder="1" applyAlignment="1">
      <alignment horizontal="center"/>
    </xf>
    <xf numFmtId="4" fontId="3" fillId="4" borderId="42" xfId="1" applyNumberFormat="1" applyFont="1" applyFill="1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4" fontId="1" fillId="2" borderId="38" xfId="1" applyNumberFormat="1" applyFont="1" applyFill="1" applyBorder="1" applyAlignment="1">
      <alignment horizontal="center"/>
    </xf>
    <xf numFmtId="171" fontId="0" fillId="0" borderId="9" xfId="1" applyNumberFormat="1" applyFont="1" applyBorder="1" applyAlignment="1">
      <alignment horizontal="center"/>
    </xf>
    <xf numFmtId="171" fontId="0" fillId="0" borderId="10" xfId="1" applyNumberFormat="1" applyFont="1" applyBorder="1" applyAlignment="1">
      <alignment horizontal="center"/>
    </xf>
    <xf numFmtId="171" fontId="0" fillId="0" borderId="10" xfId="0" applyNumberFormat="1" applyBorder="1" applyAlignment="1">
      <alignment horizontal="center"/>
    </xf>
    <xf numFmtId="171" fontId="0" fillId="0" borderId="12" xfId="1" applyNumberFormat="1" applyFont="1" applyBorder="1" applyAlignment="1">
      <alignment horizontal="center"/>
    </xf>
    <xf numFmtId="171" fontId="0" fillId="0" borderId="4" xfId="1" applyNumberFormat="1" applyFont="1" applyBorder="1" applyAlignment="1">
      <alignment horizontal="center"/>
    </xf>
    <xf numFmtId="171" fontId="0" fillId="0" borderId="4" xfId="0" applyNumberFormat="1" applyBorder="1" applyAlignment="1">
      <alignment horizontal="center"/>
    </xf>
    <xf numFmtId="171" fontId="0" fillId="0" borderId="14" xfId="1" applyNumberFormat="1" applyFont="1" applyBorder="1" applyAlignment="1">
      <alignment horizontal="center"/>
    </xf>
    <xf numFmtId="171" fontId="0" fillId="0" borderId="15" xfId="1" applyNumberFormat="1" applyFont="1" applyBorder="1" applyAlignment="1">
      <alignment horizontal="center"/>
    </xf>
    <xf numFmtId="171" fontId="0" fillId="0" borderId="15" xfId="0" applyNumberFormat="1" applyBorder="1" applyAlignment="1">
      <alignment horizontal="center"/>
    </xf>
    <xf numFmtId="171" fontId="0" fillId="0" borderId="41" xfId="0" applyNumberFormat="1" applyBorder="1" applyAlignment="1">
      <alignment horizontal="center"/>
    </xf>
    <xf numFmtId="171" fontId="0" fillId="0" borderId="22" xfId="0" applyNumberForma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171" fontId="1" fillId="2" borderId="6" xfId="0" applyNumberFormat="1" applyFont="1" applyFill="1" applyBorder="1" applyAlignment="1">
      <alignment horizontal="center"/>
    </xf>
    <xf numFmtId="171" fontId="1" fillId="2" borderId="21" xfId="0" applyNumberFormat="1" applyFont="1" applyFill="1" applyBorder="1" applyAlignment="1">
      <alignment horizontal="center"/>
    </xf>
    <xf numFmtId="171" fontId="1" fillId="2" borderId="22" xfId="0" applyNumberFormat="1" applyFont="1" applyFill="1" applyBorder="1" applyAlignment="1">
      <alignment horizontal="center"/>
    </xf>
    <xf numFmtId="171" fontId="1" fillId="2" borderId="2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7" fontId="0" fillId="0" borderId="15" xfId="1" applyNumberFormat="1" applyFon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4" fontId="1" fillId="2" borderId="18" xfId="0" applyNumberFormat="1" applyFont="1" applyFill="1" applyBorder="1" applyAlignment="1">
      <alignment horizontal="center"/>
    </xf>
    <xf numFmtId="167" fontId="0" fillId="0" borderId="16" xfId="1" applyNumberFormat="1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right"/>
    </xf>
    <xf numFmtId="0" fontId="4" fillId="2" borderId="43" xfId="0" applyFont="1" applyFill="1" applyBorder="1" applyAlignment="1">
      <alignment horizontal="right"/>
    </xf>
    <xf numFmtId="171" fontId="1" fillId="2" borderId="3" xfId="0" applyNumberFormat="1" applyFont="1" applyFill="1" applyBorder="1" applyAlignment="1">
      <alignment horizontal="center"/>
    </xf>
    <xf numFmtId="0" fontId="0" fillId="4" borderId="14" xfId="0" applyFill="1" applyBorder="1" applyAlignment="1">
      <alignment horizontal="right"/>
    </xf>
    <xf numFmtId="0" fontId="0" fillId="4" borderId="43" xfId="0" applyFill="1" applyBorder="1" applyAlignment="1">
      <alignment horizontal="right"/>
    </xf>
    <xf numFmtId="0" fontId="0" fillId="4" borderId="44" xfId="0" applyFill="1" applyBorder="1" applyAlignment="1">
      <alignment horizontal="right"/>
    </xf>
    <xf numFmtId="0" fontId="5" fillId="2" borderId="43" xfId="0" applyFont="1" applyFill="1" applyBorder="1" applyAlignment="1">
      <alignment horizontal="right"/>
    </xf>
    <xf numFmtId="0" fontId="4" fillId="2" borderId="45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0" fontId="0" fillId="0" borderId="35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4" borderId="47" xfId="0" applyFill="1" applyBorder="1"/>
    <xf numFmtId="0" fontId="0" fillId="4" borderId="48" xfId="0" applyFill="1" applyBorder="1"/>
    <xf numFmtId="0" fontId="0" fillId="4" borderId="50" xfId="0" applyFill="1" applyBorder="1"/>
    <xf numFmtId="0" fontId="0" fillId="4" borderId="51" xfId="0" applyFill="1" applyBorder="1"/>
    <xf numFmtId="0" fontId="0" fillId="0" borderId="52" xfId="0" applyBorder="1"/>
    <xf numFmtId="0" fontId="0" fillId="0" borderId="53" xfId="0" applyBorder="1"/>
    <xf numFmtId="4" fontId="0" fillId="0" borderId="54" xfId="0" applyNumberFormat="1" applyBorder="1" applyAlignment="1">
      <alignment horizontal="center"/>
    </xf>
    <xf numFmtId="4" fontId="4" fillId="2" borderId="55" xfId="0" applyNumberFormat="1" applyFont="1" applyFill="1" applyBorder="1" applyAlignment="1">
      <alignment horizontal="center"/>
    </xf>
    <xf numFmtId="4" fontId="0" fillId="4" borderId="56" xfId="0" applyNumberFormat="1" applyFill="1" applyBorder="1" applyAlignment="1">
      <alignment horizontal="center"/>
    </xf>
    <xf numFmtId="4" fontId="0" fillId="4" borderId="54" xfId="0" applyNumberFormat="1" applyFill="1" applyBorder="1" applyAlignment="1">
      <alignment horizontal="center"/>
    </xf>
    <xf numFmtId="4" fontId="0" fillId="4" borderId="50" xfId="0" applyNumberFormat="1" applyFill="1" applyBorder="1" applyAlignment="1">
      <alignment horizontal="center"/>
    </xf>
    <xf numFmtId="4" fontId="0" fillId="0" borderId="54" xfId="0" applyNumberFormat="1" applyFill="1" applyBorder="1" applyAlignment="1">
      <alignment horizontal="center"/>
    </xf>
    <xf numFmtId="4" fontId="0" fillId="0" borderId="56" xfId="0" applyNumberFormat="1" applyBorder="1" applyAlignment="1">
      <alignment horizontal="center"/>
    </xf>
    <xf numFmtId="4" fontId="0" fillId="0" borderId="5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54" xfId="0" applyNumberFormat="1" applyBorder="1" applyAlignment="1">
      <alignment horizontal="center"/>
    </xf>
    <xf numFmtId="4" fontId="4" fillId="2" borderId="56" xfId="0" applyNumberFormat="1" applyFont="1" applyFill="1" applyBorder="1" applyAlignment="1">
      <alignment horizontal="center"/>
    </xf>
    <xf numFmtId="165" fontId="0" fillId="0" borderId="54" xfId="0" applyNumberFormat="1" applyBorder="1" applyAlignment="1">
      <alignment horizontal="center"/>
    </xf>
    <xf numFmtId="165" fontId="5" fillId="2" borderId="55" xfId="0" applyNumberFormat="1" applyFont="1" applyFill="1" applyBorder="1" applyAlignment="1">
      <alignment horizontal="center"/>
    </xf>
    <xf numFmtId="165" fontId="4" fillId="2" borderId="58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0" fillId="2" borderId="62" xfId="0" applyFill="1" applyBorder="1" applyAlignment="1">
      <alignment wrapText="1"/>
    </xf>
    <xf numFmtId="167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1" fillId="2" borderId="6" xfId="0" applyNumberFormat="1" applyFont="1" applyFill="1" applyBorder="1" applyAlignment="1">
      <alignment horizontal="center"/>
    </xf>
    <xf numFmtId="4" fontId="0" fillId="0" borderId="41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63" xfId="0" applyBorder="1"/>
    <xf numFmtId="164" fontId="0" fillId="0" borderId="64" xfId="0" applyNumberFormat="1" applyBorder="1" applyAlignment="1">
      <alignment horizontal="center"/>
    </xf>
    <xf numFmtId="166" fontId="1" fillId="2" borderId="66" xfId="1" applyNumberFormat="1" applyFont="1" applyFill="1" applyBorder="1" applyAlignment="1">
      <alignment horizontal="center"/>
    </xf>
    <xf numFmtId="4" fontId="0" fillId="0" borderId="67" xfId="0" applyNumberFormat="1" applyBorder="1" applyAlignment="1">
      <alignment horizontal="center"/>
    </xf>
    <xf numFmtId="4" fontId="0" fillId="0" borderId="68" xfId="0" applyNumberFormat="1" applyBorder="1" applyAlignment="1">
      <alignment horizontal="center"/>
    </xf>
    <xf numFmtId="4" fontId="0" fillId="0" borderId="69" xfId="0" applyNumberFormat="1" applyBorder="1" applyAlignment="1">
      <alignment horizontal="center"/>
    </xf>
    <xf numFmtId="4" fontId="4" fillId="2" borderId="65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B3"/>
      <color rgb="FFFFFDAF"/>
      <color rgb="FFFFF4AF"/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49" sqref="U49"/>
    </sheetView>
  </sheetViews>
  <sheetFormatPr baseColWidth="10" defaultColWidth="8.88671875" defaultRowHeight="14.4" x14ac:dyDescent="0.3"/>
  <cols>
    <col min="1" max="1" width="12" customWidth="1"/>
    <col min="2" max="2" width="14.33203125" customWidth="1"/>
    <col min="3" max="3" width="23.33203125" customWidth="1"/>
    <col min="4" max="4" width="12.21875" customWidth="1"/>
    <col min="5" max="5" width="14" customWidth="1"/>
    <col min="6" max="6" width="15.44140625" customWidth="1"/>
    <col min="7" max="8" width="14.6640625" customWidth="1"/>
    <col min="9" max="9" width="13.44140625" customWidth="1"/>
    <col min="10" max="10" width="12.77734375" customWidth="1"/>
    <col min="11" max="11" width="12.21875" customWidth="1"/>
    <col min="12" max="12" width="11" customWidth="1"/>
    <col min="13" max="13" width="13.33203125" customWidth="1"/>
    <col min="14" max="14" width="7.6640625" customWidth="1"/>
    <col min="15" max="15" width="11.6640625" customWidth="1"/>
    <col min="16" max="16" width="18" customWidth="1"/>
    <col min="17" max="17" width="14.77734375" customWidth="1"/>
    <col min="18" max="18" width="13.5546875" customWidth="1"/>
    <col min="19" max="19" width="14.6640625" customWidth="1"/>
    <col min="20" max="20" width="11.21875" customWidth="1"/>
    <col min="21" max="22" width="11.6640625" customWidth="1"/>
    <col min="23" max="23" width="14.44140625" customWidth="1"/>
    <col min="24" max="25" width="9.6640625" bestFit="1" customWidth="1"/>
  </cols>
  <sheetData>
    <row r="1" spans="1:25" ht="15" thickBot="1" x14ac:dyDescent="0.35">
      <c r="E1" s="218" t="s">
        <v>44</v>
      </c>
      <c r="F1" s="219"/>
      <c r="G1" s="219"/>
      <c r="H1" s="219"/>
      <c r="I1" s="219"/>
      <c r="J1" s="219"/>
      <c r="K1" s="219"/>
      <c r="L1" s="219"/>
      <c r="M1" s="220"/>
      <c r="O1" s="218" t="s">
        <v>45</v>
      </c>
      <c r="P1" s="219"/>
      <c r="Q1" s="219"/>
      <c r="R1" s="219"/>
      <c r="S1" s="219"/>
      <c r="T1" s="219"/>
      <c r="U1" s="219"/>
      <c r="V1" s="219"/>
      <c r="W1" s="220"/>
    </row>
    <row r="2" spans="1:25" s="1" customFormat="1" ht="42.6" customHeight="1" thickBot="1" x14ac:dyDescent="0.35">
      <c r="D2" s="171" t="s">
        <v>43</v>
      </c>
      <c r="E2" s="222" t="s">
        <v>41</v>
      </c>
      <c r="F2" s="222"/>
      <c r="G2" s="172" t="s">
        <v>34</v>
      </c>
      <c r="H2" s="222" t="s">
        <v>35</v>
      </c>
      <c r="I2" s="222"/>
      <c r="J2" s="222" t="s">
        <v>42</v>
      </c>
      <c r="K2" s="222"/>
      <c r="L2" s="222"/>
      <c r="M2" s="223"/>
      <c r="O2" s="221" t="s">
        <v>41</v>
      </c>
      <c r="P2" s="222"/>
      <c r="Q2" s="172" t="s">
        <v>34</v>
      </c>
      <c r="R2" s="222" t="s">
        <v>35</v>
      </c>
      <c r="S2" s="222"/>
      <c r="T2" s="222" t="s">
        <v>42</v>
      </c>
      <c r="U2" s="222"/>
      <c r="V2" s="222"/>
      <c r="W2" s="223"/>
    </row>
    <row r="3" spans="1:25" s="2" customFormat="1" ht="29.4" thickBot="1" x14ac:dyDescent="0.35">
      <c r="A3" s="199" t="s">
        <v>53</v>
      </c>
      <c r="B3" s="203" t="s">
        <v>54</v>
      </c>
      <c r="C3" s="199" t="s">
        <v>55</v>
      </c>
      <c r="D3" s="204"/>
      <c r="E3" s="200" t="s">
        <v>32</v>
      </c>
      <c r="F3" s="201" t="s">
        <v>33</v>
      </c>
      <c r="G3" s="201" t="s">
        <v>34</v>
      </c>
      <c r="H3" s="201" t="s">
        <v>35</v>
      </c>
      <c r="I3" s="201" t="s">
        <v>36</v>
      </c>
      <c r="J3" s="201" t="s">
        <v>37</v>
      </c>
      <c r="K3" s="201" t="s">
        <v>38</v>
      </c>
      <c r="L3" s="201" t="s">
        <v>39</v>
      </c>
      <c r="M3" s="202" t="s">
        <v>40</v>
      </c>
      <c r="N3" s="5"/>
      <c r="O3" s="199" t="s">
        <v>32</v>
      </c>
      <c r="P3" s="172" t="s">
        <v>33</v>
      </c>
      <c r="Q3" s="200" t="s">
        <v>34</v>
      </c>
      <c r="R3" s="201" t="s">
        <v>35</v>
      </c>
      <c r="S3" s="201" t="s">
        <v>36</v>
      </c>
      <c r="T3" s="201" t="s">
        <v>37</v>
      </c>
      <c r="U3" s="201" t="s">
        <v>38</v>
      </c>
      <c r="V3" s="201" t="s">
        <v>39</v>
      </c>
      <c r="W3" s="202" t="s">
        <v>40</v>
      </c>
    </row>
    <row r="4" spans="1:25" x14ac:dyDescent="0.3">
      <c r="A4" s="175" t="s">
        <v>0</v>
      </c>
      <c r="B4" s="176" t="s">
        <v>1</v>
      </c>
      <c r="C4" s="162" t="s">
        <v>1</v>
      </c>
      <c r="D4" s="66">
        <v>73530</v>
      </c>
      <c r="E4" s="13">
        <v>-2955.1889999999999</v>
      </c>
      <c r="F4" s="13">
        <v>-2592.7359999999999</v>
      </c>
      <c r="G4" s="10">
        <v>-3468.902</v>
      </c>
      <c r="H4" s="10">
        <v>-3468.902</v>
      </c>
      <c r="I4" s="9">
        <v>-3468.902</v>
      </c>
      <c r="J4" s="9">
        <v>-3461.6090058490599</v>
      </c>
      <c r="K4" s="119">
        <v>-2914.9389999999999</v>
      </c>
      <c r="L4" s="119">
        <v>-3089.2</v>
      </c>
      <c r="M4" s="148">
        <v>-2895.5459999999998</v>
      </c>
      <c r="N4" s="8"/>
      <c r="O4" s="185">
        <v>-3435.1309999999999</v>
      </c>
      <c r="P4" s="9">
        <v>-3068.1849999999999</v>
      </c>
      <c r="Q4" s="76">
        <v>-4089.0529999999999</v>
      </c>
      <c r="R4" s="90">
        <v>-4089.0529999999999</v>
      </c>
      <c r="S4" s="76">
        <v>-4089.0529999999999</v>
      </c>
      <c r="T4" s="119">
        <v>-4079.7358130048301</v>
      </c>
      <c r="U4" s="119">
        <v>-3263.9319999999998</v>
      </c>
      <c r="V4" s="119">
        <v>-3684.0970000000002</v>
      </c>
      <c r="W4" s="206">
        <v>-3415.5830000000001</v>
      </c>
    </row>
    <row r="5" spans="1:25" x14ac:dyDescent="0.3">
      <c r="A5" s="175" t="s">
        <v>0</v>
      </c>
      <c r="B5" s="176" t="s">
        <v>2</v>
      </c>
      <c r="C5" s="162" t="s">
        <v>2</v>
      </c>
      <c r="D5" s="66">
        <v>-103750</v>
      </c>
      <c r="E5" s="13">
        <v>-2940.2829999999999</v>
      </c>
      <c r="F5" s="13">
        <v>-3426.2179999999998</v>
      </c>
      <c r="G5" s="10">
        <v>-2864.3470000000002</v>
      </c>
      <c r="H5" s="10">
        <v>-2864.3470000000002</v>
      </c>
      <c r="I5" s="9">
        <v>-2864.3470000000002</v>
      </c>
      <c r="J5" s="9">
        <v>-3015.6053409005199</v>
      </c>
      <c r="K5" s="119">
        <v>-2971.7959999999998</v>
      </c>
      <c r="L5" s="119">
        <v>-1181.519</v>
      </c>
      <c r="M5" s="148">
        <v>-1178.3320000000001</v>
      </c>
      <c r="N5" s="8"/>
      <c r="O5" s="185">
        <v>-4142.2879999999996</v>
      </c>
      <c r="P5" s="9">
        <v>-4736.7879999999996</v>
      </c>
      <c r="Q5" s="76">
        <v>-3376.4189999999999</v>
      </c>
      <c r="R5" s="90">
        <v>-3376.4189999999999</v>
      </c>
      <c r="S5" s="76">
        <v>-3376.4189999999999</v>
      </c>
      <c r="T5" s="119">
        <v>-3494.5755761495798</v>
      </c>
      <c r="U5" s="119">
        <v>-3827.63</v>
      </c>
      <c r="V5" s="119">
        <v>-1409.653</v>
      </c>
      <c r="W5" s="206">
        <v>-1380.1389999999999</v>
      </c>
      <c r="Y5" s="14"/>
    </row>
    <row r="6" spans="1:25" x14ac:dyDescent="0.3">
      <c r="A6" s="177" t="s">
        <v>0</v>
      </c>
      <c r="B6" s="178" t="s">
        <v>3</v>
      </c>
      <c r="C6" s="163" t="s">
        <v>3</v>
      </c>
      <c r="D6" s="67">
        <v>96408</v>
      </c>
      <c r="E6" s="21">
        <v>-2616.7689999999998</v>
      </c>
      <c r="F6" s="21">
        <v>-3115.9209999999998</v>
      </c>
      <c r="G6" s="11">
        <v>-2978.942</v>
      </c>
      <c r="H6" s="11">
        <v>-2978.942</v>
      </c>
      <c r="I6" s="12">
        <v>-2978.942</v>
      </c>
      <c r="J6" s="12">
        <v>-2987.6491983593301</v>
      </c>
      <c r="K6" s="129">
        <v>-2999.2979999999998</v>
      </c>
      <c r="L6" s="129">
        <v>-990.27499999999998</v>
      </c>
      <c r="M6" s="147">
        <v>-882.9914</v>
      </c>
      <c r="N6" s="8"/>
      <c r="O6" s="185">
        <v>-3111.1950000000002</v>
      </c>
      <c r="P6" s="9">
        <v>-3269.5360000000001</v>
      </c>
      <c r="Q6" s="76">
        <v>-3511.5010000000002</v>
      </c>
      <c r="R6" s="90">
        <v>-3511.5010000000002</v>
      </c>
      <c r="S6" s="76">
        <v>-3511.5010000000002</v>
      </c>
      <c r="T6" s="119">
        <v>-3469.1514186006498</v>
      </c>
      <c r="U6" s="119">
        <v>-3171.614</v>
      </c>
      <c r="V6" s="119">
        <v>-1158.999</v>
      </c>
      <c r="W6" s="206">
        <v>-1034.875</v>
      </c>
      <c r="Y6" s="14"/>
    </row>
    <row r="7" spans="1:25" x14ac:dyDescent="0.3">
      <c r="A7" s="175"/>
      <c r="B7" s="176"/>
      <c r="C7" s="164" t="s">
        <v>46</v>
      </c>
      <c r="D7" s="68">
        <f>+SUM(D4:D6)</f>
        <v>66188</v>
      </c>
      <c r="E7" s="60">
        <v>-4559.1989999999996</v>
      </c>
      <c r="F7" s="60">
        <v>-4888.826</v>
      </c>
      <c r="G7" s="79">
        <v>-4833.9790000000003</v>
      </c>
      <c r="H7" s="79">
        <v>-4833.9790000000003</v>
      </c>
      <c r="I7" s="120">
        <v>-4833.9790000000003</v>
      </c>
      <c r="J7" s="120">
        <v>-5462.2039999999997</v>
      </c>
      <c r="K7" s="152">
        <v>-5060.0039999999999</v>
      </c>
      <c r="L7" s="152">
        <v>-2919.5619999999999</v>
      </c>
      <c r="M7" s="165">
        <v>-2763.8690999999999</v>
      </c>
      <c r="N7" s="8"/>
      <c r="O7" s="186">
        <v>-5309.6329999999998</v>
      </c>
      <c r="P7" s="78">
        <v>-5682.4269999999997</v>
      </c>
      <c r="Q7" s="81">
        <v>-5698.1710000000003</v>
      </c>
      <c r="R7" s="96">
        <v>-5698.1710000000003</v>
      </c>
      <c r="S7" s="81">
        <v>-5698.1710000000003</v>
      </c>
      <c r="T7" s="121">
        <v>-6420.5</v>
      </c>
      <c r="U7" s="121">
        <v>-5935.9520000000002</v>
      </c>
      <c r="V7" s="121">
        <v>-3479.6219999999998</v>
      </c>
      <c r="W7" s="207">
        <v>-3199.201</v>
      </c>
    </row>
    <row r="8" spans="1:25" x14ac:dyDescent="0.3">
      <c r="A8" s="173" t="s">
        <v>7</v>
      </c>
      <c r="B8" s="174" t="s">
        <v>4</v>
      </c>
      <c r="C8" s="166" t="s">
        <v>4</v>
      </c>
      <c r="D8" s="65">
        <v>29948.400000000001</v>
      </c>
      <c r="E8" s="20">
        <v>-317.27780000000001</v>
      </c>
      <c r="F8" s="41">
        <v>-640.96</v>
      </c>
      <c r="G8" s="39">
        <v>-357.35840000000002</v>
      </c>
      <c r="H8" s="6">
        <v>-357.35840000000002</v>
      </c>
      <c r="I8" s="7">
        <v>-357.35840000000002</v>
      </c>
      <c r="J8" s="7">
        <v>-364.27231941533</v>
      </c>
      <c r="K8" s="130">
        <v>-323.01130000000001</v>
      </c>
      <c r="L8" s="130">
        <v>-62.10192</v>
      </c>
      <c r="M8" s="146">
        <v>-61.202249999999999</v>
      </c>
      <c r="N8" s="8"/>
      <c r="O8" s="187">
        <v>-442.89010000000002</v>
      </c>
      <c r="P8" s="214" t="s">
        <v>59</v>
      </c>
      <c r="Q8" s="77">
        <v>-421.24489999999997</v>
      </c>
      <c r="R8" s="90">
        <v>-421.24489999999997</v>
      </c>
      <c r="S8" s="77">
        <v>-421.24489999999997</v>
      </c>
      <c r="T8" s="119">
        <v>-429.59869993139102</v>
      </c>
      <c r="U8" s="119">
        <v>-421.24259999999998</v>
      </c>
      <c r="V8" s="119">
        <v>-74.781779999999998</v>
      </c>
      <c r="W8" s="148">
        <v>-74.523859999999999</v>
      </c>
    </row>
    <row r="9" spans="1:25" x14ac:dyDescent="0.3">
      <c r="A9" s="175" t="s">
        <v>7</v>
      </c>
      <c r="B9" s="176" t="s">
        <v>5</v>
      </c>
      <c r="C9" s="167" t="s">
        <v>5</v>
      </c>
      <c r="D9" s="66">
        <v>15501.42</v>
      </c>
      <c r="E9" s="13">
        <v>-149.00829999999999</v>
      </c>
      <c r="F9" s="42">
        <v>-214.0865</v>
      </c>
      <c r="G9" s="25">
        <v>-157.18629999999999</v>
      </c>
      <c r="H9" s="10">
        <v>-157.18629999999999</v>
      </c>
      <c r="I9" s="9">
        <v>-157.18629999999999</v>
      </c>
      <c r="J9" s="9">
        <v>-165.354213822052</v>
      </c>
      <c r="K9" s="119">
        <v>-148.41900000000001</v>
      </c>
      <c r="L9" s="119">
        <v>-20.87528</v>
      </c>
      <c r="M9" s="148">
        <f>-18.19439</f>
        <v>-18.194389999999999</v>
      </c>
      <c r="N9" s="8"/>
      <c r="O9" s="188">
        <v>-189.9811</v>
      </c>
      <c r="P9" s="215">
        <v>-271.47719999999998</v>
      </c>
      <c r="Q9" s="77">
        <v>-185.28720000000001</v>
      </c>
      <c r="R9" s="90">
        <v>-185.28720000000001</v>
      </c>
      <c r="S9" s="77">
        <v>-185.28720000000001</v>
      </c>
      <c r="T9" s="119">
        <v>-192.71984453162301</v>
      </c>
      <c r="U9" s="119">
        <v>-177.90809999999999</v>
      </c>
      <c r="V9" s="119">
        <v>-24.358219999999999</v>
      </c>
      <c r="W9" s="148">
        <v>-22.632560000000002</v>
      </c>
    </row>
    <row r="10" spans="1:25" x14ac:dyDescent="0.3">
      <c r="A10" s="177" t="s">
        <v>7</v>
      </c>
      <c r="B10" s="178" t="s">
        <v>6</v>
      </c>
      <c r="C10" s="168" t="s">
        <v>6</v>
      </c>
      <c r="D10" s="67">
        <v>-15685.53</v>
      </c>
      <c r="E10" s="21">
        <v>-160.1994</v>
      </c>
      <c r="F10" s="43">
        <v>-130.56630000000001</v>
      </c>
      <c r="G10" s="40">
        <v>-159.90170000000001</v>
      </c>
      <c r="H10" s="11">
        <v>-159.90170000000001</v>
      </c>
      <c r="I10" s="12">
        <v>-159.90170000000001</v>
      </c>
      <c r="J10" s="12">
        <v>-157.155872182948</v>
      </c>
      <c r="K10" s="129">
        <v>-145.77690000000001</v>
      </c>
      <c r="L10" s="129">
        <v>-19.955500000000001</v>
      </c>
      <c r="M10" s="147">
        <v>-19.618680000000001</v>
      </c>
      <c r="N10" s="8"/>
      <c r="O10" s="189">
        <v>-179.94329999999999</v>
      </c>
      <c r="P10" s="216">
        <v>-158.39590000000001</v>
      </c>
      <c r="Q10" s="77">
        <v>-188.488</v>
      </c>
      <c r="R10" s="90">
        <v>-188.488</v>
      </c>
      <c r="S10" s="77">
        <v>-188.488</v>
      </c>
      <c r="T10" s="119">
        <v>-186.647066531695</v>
      </c>
      <c r="U10" s="119">
        <v>-169.35149999999999</v>
      </c>
      <c r="V10" s="119">
        <v>-23.61646</v>
      </c>
      <c r="W10" s="148">
        <v>-24.19539</v>
      </c>
    </row>
    <row r="11" spans="1:25" x14ac:dyDescent="0.3">
      <c r="A11" s="175"/>
      <c r="B11" s="176"/>
      <c r="C11" s="164" t="s">
        <v>46</v>
      </c>
      <c r="D11" s="68">
        <f>+SUM(D8:D10)</f>
        <v>29764.29</v>
      </c>
      <c r="E11" s="60">
        <v>-357.8263</v>
      </c>
      <c r="F11" s="60">
        <v>-493.79250000000002</v>
      </c>
      <c r="G11" s="80">
        <v>-377.63159999999999</v>
      </c>
      <c r="H11" s="80">
        <v>-377.63159999999999</v>
      </c>
      <c r="I11" s="97">
        <v>-377.63159999999999</v>
      </c>
      <c r="J11" s="97">
        <v>-422.37639999999999</v>
      </c>
      <c r="K11" s="150">
        <v>-400.84930000000003</v>
      </c>
      <c r="L11" s="150">
        <v>-67.500889999999998</v>
      </c>
      <c r="M11" s="151">
        <v>-63.705829999999999</v>
      </c>
      <c r="N11" s="8"/>
      <c r="O11" s="186">
        <v>-423.17599999999999</v>
      </c>
      <c r="P11" s="217" t="s">
        <v>59</v>
      </c>
      <c r="Q11" s="213">
        <v>-445.14249999999998</v>
      </c>
      <c r="R11" s="96">
        <v>-445.14249999999998</v>
      </c>
      <c r="S11" s="213">
        <v>-445.14249999999998</v>
      </c>
      <c r="T11" s="121">
        <v>-494.89409999999998</v>
      </c>
      <c r="U11" s="121">
        <v>-494.27800000000002</v>
      </c>
      <c r="V11" s="121">
        <v>-80.429130000000001</v>
      </c>
      <c r="W11" s="149">
        <v>-78.378460000000004</v>
      </c>
    </row>
    <row r="12" spans="1:25" x14ac:dyDescent="0.3">
      <c r="A12" s="173" t="s">
        <v>12</v>
      </c>
      <c r="B12" s="174" t="s">
        <v>8</v>
      </c>
      <c r="C12" s="166" t="s">
        <v>29</v>
      </c>
      <c r="D12" s="122">
        <v>1442.6869999999999</v>
      </c>
      <c r="E12" s="20">
        <v>-1.1774469999999999</v>
      </c>
      <c r="F12" s="26">
        <v>-1.206072</v>
      </c>
      <c r="G12" s="123">
        <v>-0.71250080000000005</v>
      </c>
      <c r="H12" s="124">
        <v>-1.0186580000000001</v>
      </c>
      <c r="I12" s="125">
        <v>-1.0183899999999999</v>
      </c>
      <c r="J12" s="130">
        <v>-0.76758369999999998</v>
      </c>
      <c r="K12" s="130">
        <v>-0.8001952</v>
      </c>
      <c r="L12" s="130">
        <v>-0.3566704</v>
      </c>
      <c r="M12" s="146">
        <v>-0.34352739999999998</v>
      </c>
      <c r="N12" s="8"/>
      <c r="O12" s="185">
        <v>-1.3986229999999999</v>
      </c>
      <c r="P12" s="9">
        <v>-1.594354</v>
      </c>
      <c r="Q12" s="104">
        <v>-0.83987769999999995</v>
      </c>
      <c r="R12" s="90">
        <v>-1.1460349999999999</v>
      </c>
      <c r="S12" s="90">
        <v>-1.145797</v>
      </c>
      <c r="T12" s="131">
        <v>-0.90021790000000002</v>
      </c>
      <c r="U12" s="119">
        <v>-1.1925570000000001</v>
      </c>
      <c r="V12" s="119">
        <v>-0.41891990000000001</v>
      </c>
      <c r="W12" s="148">
        <v>-0.4234675</v>
      </c>
    </row>
    <row r="13" spans="1:25" x14ac:dyDescent="0.3">
      <c r="A13" s="175" t="s">
        <v>12</v>
      </c>
      <c r="B13" s="176" t="s">
        <v>9</v>
      </c>
      <c r="C13" s="167">
        <v>1</v>
      </c>
      <c r="D13" s="134">
        <v>928.95129999999995</v>
      </c>
      <c r="E13" s="132">
        <v>-12.84295</v>
      </c>
      <c r="F13" s="133">
        <v>-6.7922330000000004</v>
      </c>
      <c r="G13" s="126">
        <v>-16.452680000000001</v>
      </c>
      <c r="H13" s="127">
        <v>-16.453189999999999</v>
      </c>
      <c r="I13" s="128">
        <v>-16.310739999999999</v>
      </c>
      <c r="J13" s="129">
        <v>-16.650849999999998</v>
      </c>
      <c r="K13" s="129">
        <v>-19.09965</v>
      </c>
      <c r="L13" s="129">
        <v>-10.64512</v>
      </c>
      <c r="M13" s="147">
        <v>-10.47997</v>
      </c>
      <c r="N13" s="8"/>
      <c r="O13" s="190">
        <v>-17.746009999999998</v>
      </c>
      <c r="P13" s="135">
        <v>-13.46969</v>
      </c>
      <c r="Q13" s="90">
        <v>-19.393999999999998</v>
      </c>
      <c r="R13" s="90">
        <v>-19.394600000000001</v>
      </c>
      <c r="S13" s="90">
        <v>-19.268059999999998</v>
      </c>
      <c r="T13" s="119">
        <v>-19.663540000000001</v>
      </c>
      <c r="U13" s="119">
        <v>-23.332350000000002</v>
      </c>
      <c r="V13" s="119">
        <v>-12.61768</v>
      </c>
      <c r="W13" s="148">
        <v>-12.590020000000001</v>
      </c>
    </row>
    <row r="14" spans="1:25" x14ac:dyDescent="0.3">
      <c r="A14" s="173" t="s">
        <v>12</v>
      </c>
      <c r="B14" s="174" t="s">
        <v>10</v>
      </c>
      <c r="C14" s="161" t="s">
        <v>29</v>
      </c>
      <c r="D14" s="66"/>
      <c r="E14" s="13">
        <v>-255.84536700000001</v>
      </c>
      <c r="F14" s="27">
        <v>-148.31933000000001</v>
      </c>
      <c r="G14" s="25">
        <v>-144.52000000000001</v>
      </c>
      <c r="H14" s="10">
        <v>-144.55506299999999</v>
      </c>
      <c r="I14" s="9">
        <v>-168.3306</v>
      </c>
      <c r="J14" s="9">
        <v>-298.89427000000001</v>
      </c>
      <c r="K14" s="119">
        <v>-604.32074</v>
      </c>
      <c r="L14" s="119">
        <v>-287.17500899999999</v>
      </c>
      <c r="M14" s="148">
        <v>-554.29010000000005</v>
      </c>
      <c r="N14" s="8"/>
      <c r="O14" s="191">
        <v>-339.25990000000002</v>
      </c>
      <c r="P14" s="7">
        <v>-252.14090999999999</v>
      </c>
      <c r="Q14" s="105">
        <v>-174.64828499999999</v>
      </c>
      <c r="R14" s="105">
        <v>-174.64828499999999</v>
      </c>
      <c r="S14" s="105">
        <v>-198.42385999999999</v>
      </c>
      <c r="T14" s="130">
        <v>-369.72703000000001</v>
      </c>
      <c r="U14" s="130">
        <v>-840.09870999999998</v>
      </c>
      <c r="V14" s="130">
        <v>-352.45087999999998</v>
      </c>
      <c r="W14" s="208">
        <v>-820.69574</v>
      </c>
    </row>
    <row r="15" spans="1:25" x14ac:dyDescent="0.3">
      <c r="A15" s="175" t="s">
        <v>12</v>
      </c>
      <c r="B15" s="176" t="s">
        <v>10</v>
      </c>
      <c r="C15" s="162" t="s">
        <v>15</v>
      </c>
      <c r="D15" s="66"/>
      <c r="E15" s="13">
        <v>-110.10889</v>
      </c>
      <c r="F15" s="27">
        <v>-66.414389999999997</v>
      </c>
      <c r="G15" s="25">
        <v>-144.08000000000001</v>
      </c>
      <c r="H15" s="10">
        <v>-145.14791600000001</v>
      </c>
      <c r="I15" s="9">
        <v>-169.095</v>
      </c>
      <c r="J15" s="9">
        <v>-80.650769999999994</v>
      </c>
      <c r="K15" s="119">
        <v>-85.879679999999993</v>
      </c>
      <c r="L15" s="119">
        <v>-145.77289300000001</v>
      </c>
      <c r="M15" s="148">
        <v>-198.51820000000001</v>
      </c>
      <c r="N15" s="8"/>
      <c r="O15" s="185">
        <v>-158.83430000000001</v>
      </c>
      <c r="P15" s="9">
        <v>-146.65298000000001</v>
      </c>
      <c r="Q15" s="90">
        <v>-175.33197100000001</v>
      </c>
      <c r="R15" s="90">
        <v>-175.33197100000001</v>
      </c>
      <c r="S15" s="90">
        <v>-199.25277</v>
      </c>
      <c r="T15" s="119">
        <v>-108.6561</v>
      </c>
      <c r="U15" s="119">
        <v>-129.46531999999999</v>
      </c>
      <c r="V15" s="119">
        <v>-182.56689</v>
      </c>
      <c r="W15" s="206">
        <v>-256.81378999999998</v>
      </c>
    </row>
    <row r="16" spans="1:25" x14ac:dyDescent="0.3">
      <c r="A16" s="177" t="s">
        <v>12</v>
      </c>
      <c r="B16" s="178" t="s">
        <v>10</v>
      </c>
      <c r="C16" s="163" t="s">
        <v>16</v>
      </c>
      <c r="D16" s="67"/>
      <c r="E16" s="21">
        <v>6.1765840000000001</v>
      </c>
      <c r="F16" s="28">
        <v>20.238309999999998</v>
      </c>
      <c r="G16" s="40">
        <v>-1.62</v>
      </c>
      <c r="H16" s="11">
        <v>-1.771703</v>
      </c>
      <c r="I16" s="12">
        <v>-22.006799999999998</v>
      </c>
      <c r="J16" s="9">
        <v>-54.112200000000001</v>
      </c>
      <c r="K16" s="119">
        <v>-66.094639999999998</v>
      </c>
      <c r="L16" s="119">
        <v>-6.8653890000000004</v>
      </c>
      <c r="M16" s="148">
        <v>-25.874400000000001</v>
      </c>
      <c r="N16" s="8"/>
      <c r="O16" s="192">
        <v>25.9055</v>
      </c>
      <c r="P16" s="12">
        <v>35.197510000000001</v>
      </c>
      <c r="Q16" s="106">
        <v>-2.1616430000000002</v>
      </c>
      <c r="R16" s="106">
        <v>-2.1616430000000002</v>
      </c>
      <c r="S16" s="106">
        <v>-25.939820000000001</v>
      </c>
      <c r="T16" s="129">
        <v>61.134830000000001</v>
      </c>
      <c r="U16" s="129">
        <v>72.614310000000003</v>
      </c>
      <c r="V16" s="129">
        <v>-20.091570000000001</v>
      </c>
      <c r="W16" s="209">
        <v>-46.735720000000001</v>
      </c>
    </row>
    <row r="17" spans="1:24" x14ac:dyDescent="0.3">
      <c r="A17" s="175"/>
      <c r="B17" s="176"/>
      <c r="C17" s="169" t="s">
        <v>47</v>
      </c>
      <c r="D17" s="68">
        <v>-94292.17</v>
      </c>
      <c r="E17" s="60">
        <v>-311.63323500000001</v>
      </c>
      <c r="F17" s="60">
        <v>-117.69279</v>
      </c>
      <c r="G17" s="92">
        <v>-175.5686</v>
      </c>
      <c r="H17" s="92">
        <v>-175.5686</v>
      </c>
      <c r="I17" s="93">
        <v>-175.65780000000001</v>
      </c>
      <c r="J17" s="93">
        <v>-325.99198000000001</v>
      </c>
      <c r="K17" s="121">
        <v>-582.70303999999999</v>
      </c>
      <c r="L17" s="121">
        <v>-410.04178400000001</v>
      </c>
      <c r="M17" s="149">
        <v>-639.23389999999995</v>
      </c>
      <c r="N17" s="24"/>
      <c r="O17" s="186">
        <v>-355.82369999999997</v>
      </c>
      <c r="P17" s="78">
        <v>-244.77457999999999</v>
      </c>
      <c r="Q17" s="96">
        <v>-206.9538</v>
      </c>
      <c r="R17" s="96">
        <v>-206.9538</v>
      </c>
      <c r="S17" s="96">
        <v>-207.035</v>
      </c>
      <c r="T17" s="121">
        <v>-386.83672999999999</v>
      </c>
      <c r="U17" s="121">
        <v>-820.02963999999997</v>
      </c>
      <c r="V17" s="121">
        <v>-488.47748000000001</v>
      </c>
      <c r="W17" s="207">
        <v>-886.60875999999996</v>
      </c>
    </row>
    <row r="18" spans="1:24" x14ac:dyDescent="0.3">
      <c r="A18" s="173" t="s">
        <v>11</v>
      </c>
      <c r="B18" s="174" t="s">
        <v>13</v>
      </c>
      <c r="C18" s="161" t="s">
        <v>17</v>
      </c>
      <c r="D18" s="65"/>
      <c r="E18" s="29">
        <v>-35.982692069999999</v>
      </c>
      <c r="F18" s="30">
        <v>-18.351855220000001</v>
      </c>
      <c r="G18" s="87">
        <v>-23.858347703</v>
      </c>
      <c r="H18" s="88">
        <v>-23.858347703</v>
      </c>
      <c r="I18" s="89">
        <v>-23.858347703</v>
      </c>
      <c r="J18" s="9">
        <v>-63.69641979</v>
      </c>
      <c r="K18" s="119">
        <v>-70.542286759999996</v>
      </c>
      <c r="L18" s="15">
        <v>-4.1245900200000003</v>
      </c>
      <c r="M18" s="154">
        <v>-4.0779681410000004</v>
      </c>
      <c r="N18" s="8"/>
      <c r="O18" s="211">
        <v>-65.503921199999994</v>
      </c>
      <c r="P18" s="193">
        <v>-29.791166019999999</v>
      </c>
      <c r="Q18" s="91">
        <v>-28.123611289999999</v>
      </c>
      <c r="R18" s="91">
        <v>-28.123611289999999</v>
      </c>
      <c r="S18" s="91">
        <v>-28.123611289999999</v>
      </c>
      <c r="T18" s="94">
        <v>-77.197302160000007</v>
      </c>
      <c r="U18" s="94">
        <v>-81.634333699999999</v>
      </c>
      <c r="V18" s="94" t="s">
        <v>59</v>
      </c>
      <c r="W18" s="205" t="s">
        <v>59</v>
      </c>
    </row>
    <row r="19" spans="1:24" x14ac:dyDescent="0.3">
      <c r="A19" s="175" t="s">
        <v>11</v>
      </c>
      <c r="B19" s="176" t="s">
        <v>13</v>
      </c>
      <c r="C19" s="162" t="s">
        <v>30</v>
      </c>
      <c r="D19" s="66"/>
      <c r="E19" s="22">
        <v>-5.0070730000000001E-2</v>
      </c>
      <c r="F19" s="31">
        <v>-6.622219E-2</v>
      </c>
      <c r="G19" s="87">
        <v>-8.9962540000000004E-3</v>
      </c>
      <c r="H19" s="88">
        <v>-8.9962540000000004E-3</v>
      </c>
      <c r="I19" s="89">
        <v>-8.9962540000000004E-3</v>
      </c>
      <c r="J19" s="9">
        <v>-3.5770370000000003E-2</v>
      </c>
      <c r="K19" s="119">
        <v>-6.6886409999999993E-2</v>
      </c>
      <c r="L19" s="15">
        <v>-3.5309769999999997E-2</v>
      </c>
      <c r="M19" s="154">
        <v>-2.127454E-3</v>
      </c>
      <c r="N19" s="8"/>
      <c r="O19" s="212">
        <v>-7.0118609999999998E-2</v>
      </c>
      <c r="P19" s="210">
        <v>-8.8640670000000005E-2</v>
      </c>
      <c r="Q19" s="91">
        <v>-1.0604550000000001E-2</v>
      </c>
      <c r="R19" s="91">
        <v>-1.0604550000000001E-2</v>
      </c>
      <c r="S19" s="91">
        <v>-1.0604550000000001E-2</v>
      </c>
      <c r="T19" s="94">
        <v>-4.2401229999999998E-2</v>
      </c>
      <c r="U19" s="94">
        <v>-7.7404039999999993E-2</v>
      </c>
      <c r="V19" s="94">
        <v>-4.0639719999999999E-3</v>
      </c>
      <c r="W19" s="205">
        <v>-2.6533989999999999E-3</v>
      </c>
    </row>
    <row r="20" spans="1:24" x14ac:dyDescent="0.3">
      <c r="A20" s="177" t="s">
        <v>11</v>
      </c>
      <c r="B20" s="178" t="s">
        <v>13</v>
      </c>
      <c r="C20" s="163" t="s">
        <v>63</v>
      </c>
      <c r="D20" s="67"/>
      <c r="E20" s="83">
        <v>-3.4117340000000003E-2</v>
      </c>
      <c r="F20" s="84">
        <v>-1.7400349999999998E-2</v>
      </c>
      <c r="G20" s="87">
        <v>-3.9089947999999999E-2</v>
      </c>
      <c r="H20" s="88">
        <v>-3.9089947999999999E-2</v>
      </c>
      <c r="I20" s="89">
        <v>-3.9089971000000001E-2</v>
      </c>
      <c r="J20" s="9">
        <v>-6.0395150000000002E-2</v>
      </c>
      <c r="K20" s="119">
        <v>-4.1266379999999998E-2</v>
      </c>
      <c r="L20" s="15">
        <v>-3.4697363000000002E-2</v>
      </c>
      <c r="M20" s="154">
        <v>-2.1045468000000001E-2</v>
      </c>
      <c r="N20" s="8"/>
      <c r="O20" s="194">
        <v>-6.210918E-2</v>
      </c>
      <c r="P20" s="15">
        <v>-2.8246819999999999E-2</v>
      </c>
      <c r="Q20" s="91">
        <v>-4.6078229999999998E-2</v>
      </c>
      <c r="R20" s="91">
        <v>-4.6078229999999998E-2</v>
      </c>
      <c r="S20" s="91">
        <v>-4.6078250000000001E-2</v>
      </c>
      <c r="T20" s="94">
        <v>-7.3196819999999996E-2</v>
      </c>
      <c r="U20" s="94">
        <v>-5.0604490000000002E-2</v>
      </c>
      <c r="V20" s="94">
        <v>-4.1609371999999999E-2</v>
      </c>
      <c r="W20" s="205">
        <v>-2.6755310000000001E-2</v>
      </c>
    </row>
    <row r="21" spans="1:24" x14ac:dyDescent="0.3">
      <c r="A21" s="175"/>
      <c r="B21" s="176"/>
      <c r="C21" s="169" t="s">
        <v>48</v>
      </c>
      <c r="D21" s="85">
        <v>-85.614140000000006</v>
      </c>
      <c r="E21" s="82">
        <v>-35.997836190000001</v>
      </c>
      <c r="F21" s="82">
        <v>18.359626080000002</v>
      </c>
      <c r="G21" s="98">
        <v>-23.859179999999999</v>
      </c>
      <c r="H21" s="98">
        <v>-23.859179999999999</v>
      </c>
      <c r="I21" s="99">
        <v>-23.859179999999999</v>
      </c>
      <c r="J21" s="93">
        <v>-63.723836259999999</v>
      </c>
      <c r="K21" s="121">
        <v>-70.572779429999997</v>
      </c>
      <c r="L21" s="121">
        <v>-4.13016337</v>
      </c>
      <c r="M21" s="149">
        <v>-4.0768768809999996</v>
      </c>
      <c r="N21" s="8"/>
      <c r="O21" s="186">
        <v>-65.532363349999997</v>
      </c>
      <c r="P21" s="107">
        <v>-29.803850570000002</v>
      </c>
      <c r="Q21" s="96">
        <v>-28.124590000000001</v>
      </c>
      <c r="R21" s="96">
        <v>-28.124590000000001</v>
      </c>
      <c r="S21" s="96">
        <v>-28.124590000000001</v>
      </c>
      <c r="T21" s="121">
        <v>-77.230850829999994</v>
      </c>
      <c r="U21" s="121">
        <v>-81.669884280000005</v>
      </c>
      <c r="V21" s="121">
        <v>-4.8317664899999997</v>
      </c>
      <c r="W21" s="207">
        <v>-4.9672426019999998</v>
      </c>
    </row>
    <row r="22" spans="1:24" x14ac:dyDescent="0.3">
      <c r="A22" s="173"/>
      <c r="B22" s="174" t="s">
        <v>14</v>
      </c>
      <c r="C22" s="161" t="s">
        <v>19</v>
      </c>
      <c r="D22" s="65"/>
      <c r="E22" s="20">
        <v>0</v>
      </c>
      <c r="F22" s="26">
        <v>0</v>
      </c>
      <c r="G22" s="32">
        <v>0</v>
      </c>
      <c r="H22" s="16">
        <v>-9.4301509999999995E-3</v>
      </c>
      <c r="I22" s="17">
        <v>-2.4649199999999998E-3</v>
      </c>
      <c r="J22" s="9">
        <v>0</v>
      </c>
      <c r="K22" s="119">
        <v>0</v>
      </c>
      <c r="L22" s="119">
        <v>0</v>
      </c>
      <c r="M22" s="148">
        <v>0</v>
      </c>
      <c r="N22" s="8"/>
      <c r="O22" s="185">
        <v>0</v>
      </c>
      <c r="P22" s="9">
        <v>0</v>
      </c>
      <c r="Q22" s="94">
        <v>0</v>
      </c>
      <c r="R22" s="94">
        <v>-1.1116020000000001E-2</v>
      </c>
      <c r="S22" s="94">
        <v>-5.3636489999999998E-3</v>
      </c>
      <c r="T22" s="119" t="s">
        <v>59</v>
      </c>
      <c r="U22" s="119" t="s">
        <v>59</v>
      </c>
      <c r="V22" s="119" t="s">
        <v>59</v>
      </c>
      <c r="W22" s="206" t="s">
        <v>59</v>
      </c>
    </row>
    <row r="23" spans="1:24" x14ac:dyDescent="0.3">
      <c r="A23" s="175" t="s">
        <v>11</v>
      </c>
      <c r="B23" s="176" t="s">
        <v>14</v>
      </c>
      <c r="C23" s="162" t="s">
        <v>20</v>
      </c>
      <c r="D23" s="66"/>
      <c r="E23" s="13">
        <v>-218.9778</v>
      </c>
      <c r="F23" s="27">
        <v>-108.85469999999999</v>
      </c>
      <c r="G23" s="32">
        <v>-489.72910000000002</v>
      </c>
      <c r="H23" s="16">
        <v>-489.72910000000002</v>
      </c>
      <c r="I23" s="17">
        <v>-489.71870000000001</v>
      </c>
      <c r="J23" s="9">
        <v>-316.25189999999998</v>
      </c>
      <c r="K23" s="119">
        <v>-314.48829999999998</v>
      </c>
      <c r="L23" s="119">
        <v>-258.7747</v>
      </c>
      <c r="M23" s="148">
        <v>-264.7765</v>
      </c>
      <c r="N23" s="8"/>
      <c r="O23" s="185">
        <v>-282.24299999999999</v>
      </c>
      <c r="P23" s="9">
        <v>-181.46510000000001</v>
      </c>
      <c r="Q23" s="94">
        <v>-577.28020000000004</v>
      </c>
      <c r="R23" s="94">
        <v>-577.28020000000004</v>
      </c>
      <c r="S23" s="94">
        <v>-577.27089999999998</v>
      </c>
      <c r="T23" s="119">
        <v>-377.54689999999999</v>
      </c>
      <c r="U23" s="119">
        <v>-392.77929999999998</v>
      </c>
      <c r="V23" s="119">
        <v>-306.04739999999998</v>
      </c>
      <c r="W23" s="206">
        <v>-313.19330000000002</v>
      </c>
    </row>
    <row r="24" spans="1:24" x14ac:dyDescent="0.3">
      <c r="A24" s="177" t="s">
        <v>11</v>
      </c>
      <c r="B24" s="178" t="s">
        <v>14</v>
      </c>
      <c r="C24" s="163" t="s">
        <v>18</v>
      </c>
      <c r="D24" s="67"/>
      <c r="E24" s="21">
        <v>-38463.349300000002</v>
      </c>
      <c r="F24" s="28">
        <v>-16879.5906</v>
      </c>
      <c r="G24" s="86">
        <v>-51013.697500000002</v>
      </c>
      <c r="H24" s="95">
        <v>-51013.7</v>
      </c>
      <c r="I24" s="9">
        <v>-51013.7</v>
      </c>
      <c r="J24" s="9">
        <v>-89081.156700000007</v>
      </c>
      <c r="K24" s="119">
        <v>-98655.285900000003</v>
      </c>
      <c r="L24" s="119">
        <v>-31056.385399999999</v>
      </c>
      <c r="M24" s="148">
        <v>-29464.5416</v>
      </c>
      <c r="N24" s="8"/>
      <c r="O24" s="185">
        <v>-43425.601000000002</v>
      </c>
      <c r="P24" s="9">
        <v>-28973.957699999999</v>
      </c>
      <c r="Q24" s="94">
        <v>-60133.644500000002</v>
      </c>
      <c r="R24" s="94">
        <v>-60133.64</v>
      </c>
      <c r="S24" s="94">
        <v>-60133.64</v>
      </c>
      <c r="T24" s="119">
        <v>-107962.5039</v>
      </c>
      <c r="U24" s="119">
        <v>-114148.005</v>
      </c>
      <c r="V24" s="119">
        <v>-37088.626600000003</v>
      </c>
      <c r="W24" s="206">
        <v>-34351.9827</v>
      </c>
    </row>
    <row r="25" spans="1:24" x14ac:dyDescent="0.3">
      <c r="A25" s="175"/>
      <c r="B25" s="176"/>
      <c r="C25" s="169" t="s">
        <v>60</v>
      </c>
      <c r="D25" s="68">
        <v>342308.9</v>
      </c>
      <c r="E25" s="60">
        <v>-38750.708299999998</v>
      </c>
      <c r="F25" s="60">
        <v>-16988.445299999999</v>
      </c>
      <c r="G25" s="92">
        <v>-51116.04</v>
      </c>
      <c r="H25" s="92">
        <v>-51116.04</v>
      </c>
      <c r="I25" s="93">
        <v>-51116.04</v>
      </c>
      <c r="J25" s="93">
        <v>-89099.022100000002</v>
      </c>
      <c r="K25" s="121">
        <v>-98648.357099999994</v>
      </c>
      <c r="L25" s="121">
        <v>-31198.338899999999</v>
      </c>
      <c r="M25" s="149">
        <v>-29585.2608</v>
      </c>
      <c r="N25" s="8"/>
      <c r="O25" s="186">
        <v>-43668.607000000004</v>
      </c>
      <c r="P25" s="78">
        <v>-29143.648099999999</v>
      </c>
      <c r="Q25" s="93">
        <v>-60242.48</v>
      </c>
      <c r="R25" s="93">
        <v>-60242.48</v>
      </c>
      <c r="S25" s="93">
        <v>-60110.45</v>
      </c>
      <c r="T25" s="121">
        <v>-107945.1485</v>
      </c>
      <c r="U25" s="121">
        <v>-114148.005</v>
      </c>
      <c r="V25" s="121">
        <v>-37255.863100000002</v>
      </c>
      <c r="W25" s="207">
        <v>-34531.873500000002</v>
      </c>
    </row>
    <row r="26" spans="1:24" x14ac:dyDescent="0.3">
      <c r="A26" s="179" t="s">
        <v>21</v>
      </c>
      <c r="B26" s="180" t="s">
        <v>22</v>
      </c>
      <c r="C26" s="166" t="s">
        <v>23</v>
      </c>
      <c r="D26" s="65"/>
      <c r="E26" s="20">
        <v>-22754.786400000001</v>
      </c>
      <c r="F26" s="26">
        <v>-28814.436900000001</v>
      </c>
      <c r="G26" s="25">
        <v>-41620.243999999999</v>
      </c>
      <c r="H26" s="10">
        <v>-41620.243999999999</v>
      </c>
      <c r="I26" s="9">
        <v>-41620.243999999999</v>
      </c>
      <c r="J26" s="9">
        <v>-37714.023500000003</v>
      </c>
      <c r="K26" s="119">
        <v>-33323.941899999998</v>
      </c>
      <c r="L26" s="119">
        <v>-42082.0095</v>
      </c>
      <c r="M26" s="148">
        <v>-26142.002</v>
      </c>
      <c r="N26" s="8"/>
      <c r="O26" s="185">
        <v>-31329.442999999999</v>
      </c>
      <c r="P26" s="9">
        <v>-39513.363899999997</v>
      </c>
      <c r="Q26" s="9">
        <v>-49060.881300000001</v>
      </c>
      <c r="R26" s="9">
        <v>-49060.881300000001</v>
      </c>
      <c r="S26" s="9">
        <v>-49060.881300000001</v>
      </c>
      <c r="T26" s="119">
        <v>-44210.514799999997</v>
      </c>
      <c r="U26" s="119">
        <v>-38465.9853</v>
      </c>
      <c r="V26" s="119">
        <v>-49312.877500000002</v>
      </c>
      <c r="W26" s="206">
        <v>-32048.027600000001</v>
      </c>
    </row>
    <row r="27" spans="1:24" x14ac:dyDescent="0.3">
      <c r="A27" s="181" t="s">
        <v>21</v>
      </c>
      <c r="B27" s="182" t="s">
        <v>22</v>
      </c>
      <c r="C27" s="168" t="s">
        <v>31</v>
      </c>
      <c r="D27" s="67"/>
      <c r="E27" s="21">
        <v>-191.8218</v>
      </c>
      <c r="F27" s="28">
        <v>-305.0335</v>
      </c>
      <c r="G27" s="25">
        <v>-121.26690000000001</v>
      </c>
      <c r="H27" s="10">
        <v>-121.26690000000001</v>
      </c>
      <c r="I27" s="9">
        <v>-121.10890000000001</v>
      </c>
      <c r="J27" s="9">
        <v>-113.3862</v>
      </c>
      <c r="K27" s="119">
        <v>-127.6289</v>
      </c>
      <c r="L27" s="119">
        <v>-128.96520000000001</v>
      </c>
      <c r="M27" s="148">
        <v>-194.72499999999999</v>
      </c>
      <c r="N27" s="8"/>
      <c r="O27" s="185">
        <v>-318.73390000000001</v>
      </c>
      <c r="P27" s="9">
        <v>-399.30619999999999</v>
      </c>
      <c r="Q27" s="9">
        <v>-142.94630000000001</v>
      </c>
      <c r="R27" s="9">
        <v>-142.94640000000001</v>
      </c>
      <c r="S27" s="9">
        <v>-142.80590000000001</v>
      </c>
      <c r="T27" s="119">
        <v>-129.56139999999999</v>
      </c>
      <c r="U27" s="119">
        <v>-158.50470000000001</v>
      </c>
      <c r="V27" s="119">
        <v>-151.36840000000001</v>
      </c>
      <c r="W27" s="206">
        <v>-286.54270000000002</v>
      </c>
    </row>
    <row r="28" spans="1:24" x14ac:dyDescent="0.3">
      <c r="A28" s="175"/>
      <c r="B28" s="176"/>
      <c r="C28" s="169" t="s">
        <v>49</v>
      </c>
      <c r="D28" s="68">
        <v>135101.79999999999</v>
      </c>
      <c r="E28" s="60">
        <v>-22715.715400000001</v>
      </c>
      <c r="F28" s="60">
        <v>-28809.601299999998</v>
      </c>
      <c r="G28" s="92">
        <v>-41557.919999999998</v>
      </c>
      <c r="H28" s="92">
        <v>-41557.94</v>
      </c>
      <c r="I28" s="93">
        <v>-41592.17</v>
      </c>
      <c r="J28" s="93">
        <v>-37679.047299999998</v>
      </c>
      <c r="K28" s="121">
        <v>-33280.004699999998</v>
      </c>
      <c r="L28" s="121">
        <v>-42006.110699999997</v>
      </c>
      <c r="M28" s="149">
        <v>-26099.164000000001</v>
      </c>
      <c r="N28" s="8"/>
      <c r="O28" s="186">
        <v>-31329.195</v>
      </c>
      <c r="P28" s="78">
        <v>-39513.668599999997</v>
      </c>
      <c r="Q28" s="93">
        <v>-48981.08</v>
      </c>
      <c r="R28" s="93">
        <v>-48910.21</v>
      </c>
      <c r="S28" s="93">
        <v>-48940.639999999999</v>
      </c>
      <c r="T28" s="121">
        <v>-44165.055999999997</v>
      </c>
      <c r="U28" s="121">
        <v>-38419.775099999999</v>
      </c>
      <c r="V28" s="121">
        <v>-49261.620199999998</v>
      </c>
      <c r="W28" s="207">
        <v>-32006.539499999999</v>
      </c>
      <c r="X28" s="14"/>
    </row>
    <row r="29" spans="1:24" x14ac:dyDescent="0.3">
      <c r="A29" s="173" t="s">
        <v>21</v>
      </c>
      <c r="B29" s="174" t="s">
        <v>24</v>
      </c>
      <c r="C29" s="161" t="s">
        <v>23</v>
      </c>
      <c r="D29" s="65"/>
      <c r="E29" s="20">
        <v>-11526.1113</v>
      </c>
      <c r="F29" s="26">
        <v>-3492.049</v>
      </c>
      <c r="G29" s="86">
        <v>-14727.243119999899</v>
      </c>
      <c r="H29" s="95">
        <v>-14727.243119999899</v>
      </c>
      <c r="I29" s="94">
        <v>-14727.243119999899</v>
      </c>
      <c r="J29" s="9">
        <v>-11074.84151</v>
      </c>
      <c r="K29" s="119">
        <v>-9317.6113600000008</v>
      </c>
      <c r="L29" s="119">
        <v>-14480.01211</v>
      </c>
      <c r="M29" s="148">
        <v>-8776.5730399999993</v>
      </c>
      <c r="N29" s="8"/>
      <c r="O29" s="185">
        <v>-14612.1535</v>
      </c>
      <c r="P29" s="9">
        <v>-6775.5556999999999</v>
      </c>
      <c r="Q29" s="94">
        <v>-17360.098300000001</v>
      </c>
      <c r="R29" s="94">
        <v>-17360.098279999998</v>
      </c>
      <c r="S29" s="94">
        <v>-17360.098279999998</v>
      </c>
      <c r="T29" s="119">
        <v>-13131.85284</v>
      </c>
      <c r="U29" s="119">
        <v>-10842.554959999999</v>
      </c>
      <c r="V29" s="119">
        <v>-17032.6198</v>
      </c>
      <c r="W29" s="206">
        <v>-10898.120199999999</v>
      </c>
    </row>
    <row r="30" spans="1:24" x14ac:dyDescent="0.3">
      <c r="A30" s="177" t="s">
        <v>21</v>
      </c>
      <c r="B30" s="178" t="s">
        <v>24</v>
      </c>
      <c r="C30" s="163" t="s">
        <v>31</v>
      </c>
      <c r="D30" s="67"/>
      <c r="E30" s="21">
        <v>-93.121399999999994</v>
      </c>
      <c r="F30" s="28">
        <v>-133.84299999999999</v>
      </c>
      <c r="G30" s="86">
        <v>-50.112389999999998</v>
      </c>
      <c r="H30" s="95">
        <v>-50.112589999999997</v>
      </c>
      <c r="I30" s="94">
        <v>-49.957470000000001</v>
      </c>
      <c r="J30" s="9">
        <v>-55.97363</v>
      </c>
      <c r="K30" s="119">
        <v>-59.663969999999999</v>
      </c>
      <c r="L30" s="119">
        <v>-53.395040000000002</v>
      </c>
      <c r="M30" s="148">
        <v>-81.915059999999997</v>
      </c>
      <c r="N30" s="8"/>
      <c r="O30" s="185">
        <v>-138.7824</v>
      </c>
      <c r="P30" s="9">
        <v>-176.77670000000001</v>
      </c>
      <c r="Q30" s="94">
        <v>-59.071199999999997</v>
      </c>
      <c r="R30" s="94">
        <v>-59.071440000000003</v>
      </c>
      <c r="S30" s="94">
        <v>-58.933590000000002</v>
      </c>
      <c r="T30" s="119">
        <v>-63.928469999999997</v>
      </c>
      <c r="U30" s="119">
        <v>-73.803629999999998</v>
      </c>
      <c r="V30" s="119">
        <v>-62.663499999999999</v>
      </c>
      <c r="W30" s="206">
        <v>-120.2715</v>
      </c>
    </row>
    <row r="31" spans="1:24" x14ac:dyDescent="0.3">
      <c r="A31" s="175"/>
      <c r="B31" s="176"/>
      <c r="C31" s="164" t="s">
        <v>50</v>
      </c>
      <c r="D31" s="68">
        <v>80734.570000000007</v>
      </c>
      <c r="E31" s="60">
        <v>-11530.4241</v>
      </c>
      <c r="F31" s="60">
        <v>-3485.3679999999999</v>
      </c>
      <c r="G31" s="92">
        <v>-14701.09</v>
      </c>
      <c r="H31" s="92">
        <v>-14701.09</v>
      </c>
      <c r="I31" s="93">
        <v>-14707.37</v>
      </c>
      <c r="J31" s="93">
        <v>-11039.88474</v>
      </c>
      <c r="K31" s="121">
        <v>-9281.4027900000001</v>
      </c>
      <c r="L31" s="121">
        <v>-14449.60536</v>
      </c>
      <c r="M31" s="149">
        <v>-8749.2492199999997</v>
      </c>
      <c r="N31" s="8"/>
      <c r="O31" s="195">
        <v>-14592.208699999999</v>
      </c>
      <c r="P31" s="114">
        <v>-6764.8717999999999</v>
      </c>
      <c r="Q31" s="115">
        <v>-17326.2</v>
      </c>
      <c r="R31" s="115">
        <v>-17291.84</v>
      </c>
      <c r="S31" s="115">
        <v>-17297.419999999998</v>
      </c>
      <c r="T31" s="121">
        <v>-13098.37616</v>
      </c>
      <c r="U31" s="121">
        <v>-10813.240529999999</v>
      </c>
      <c r="V31" s="121">
        <v>-16991.429499999998</v>
      </c>
      <c r="W31" s="207">
        <v>-10869.912</v>
      </c>
    </row>
    <row r="32" spans="1:24" x14ac:dyDescent="0.3">
      <c r="A32" s="175"/>
      <c r="B32" s="176"/>
      <c r="C32" s="164" t="s">
        <v>46</v>
      </c>
      <c r="D32" s="69">
        <f>+D28+D31</f>
        <v>215836.37</v>
      </c>
      <c r="E32" s="61">
        <v>-20867.474300000002</v>
      </c>
      <c r="F32" s="62">
        <v>-28031.862300000001</v>
      </c>
      <c r="G32" s="100">
        <v>-55738.47</v>
      </c>
      <c r="H32" s="80">
        <v>-55738.49</v>
      </c>
      <c r="I32" s="97">
        <v>-55778.74</v>
      </c>
      <c r="J32" s="97">
        <v>-47660.71</v>
      </c>
      <c r="K32" s="150">
        <v>-41678.78</v>
      </c>
      <c r="L32" s="150">
        <v>-55903.1</v>
      </c>
      <c r="M32" s="151">
        <v>-34683.599999999999</v>
      </c>
      <c r="N32" s="8"/>
      <c r="O32" s="186">
        <v>-30389.8207</v>
      </c>
      <c r="P32" s="78">
        <v>-37973.083299999998</v>
      </c>
      <c r="Q32" s="93">
        <v>-65693.679999999993</v>
      </c>
      <c r="R32" s="93">
        <v>-65588.44</v>
      </c>
      <c r="S32" s="93">
        <v>-65624.23</v>
      </c>
      <c r="T32" s="121">
        <v>-55803.51</v>
      </c>
      <c r="U32" s="121">
        <v>-48083.95</v>
      </c>
      <c r="V32" s="121">
        <v>-65834.86</v>
      </c>
      <c r="W32" s="207">
        <v>-42444.61</v>
      </c>
    </row>
    <row r="33" spans="1:23" x14ac:dyDescent="0.3">
      <c r="A33" s="173" t="s">
        <v>25</v>
      </c>
      <c r="B33" s="174" t="s">
        <v>26</v>
      </c>
      <c r="C33" s="161" t="s">
        <v>27</v>
      </c>
      <c r="D33" s="65"/>
      <c r="E33" s="29">
        <v>-1.29558E-2</v>
      </c>
      <c r="F33" s="30">
        <v>-1.6842983999999998E-2</v>
      </c>
      <c r="G33" s="32">
        <v>-1.15479E-2</v>
      </c>
      <c r="H33" s="16">
        <v>-1.1547989999999999E-2</v>
      </c>
      <c r="I33" s="17">
        <v>-1.1497240000000001E-2</v>
      </c>
      <c r="J33" s="17">
        <v>-9.0626849999999991E-3</v>
      </c>
      <c r="K33" s="17">
        <v>-1.0440659999999999E-2</v>
      </c>
      <c r="L33" s="17">
        <v>-7.7808720000000003E-3</v>
      </c>
      <c r="M33" s="18">
        <v>-1.0806919999999999E-2</v>
      </c>
      <c r="N33" s="19"/>
      <c r="O33" s="196">
        <v>-1.77275E-2</v>
      </c>
      <c r="P33" s="17">
        <v>-2.2258226999999998E-2</v>
      </c>
      <c r="Q33" s="15">
        <v>-1.361237E-2</v>
      </c>
      <c r="R33" s="15">
        <v>-1.361248E-2</v>
      </c>
      <c r="S33" s="15">
        <v>-1.356738E-2</v>
      </c>
      <c r="T33" s="15">
        <v>-1.072187E-2</v>
      </c>
      <c r="U33" s="15">
        <v>-1.2764950000000001E-2</v>
      </c>
      <c r="V33" s="15">
        <v>-9.1231609999999994E-3</v>
      </c>
      <c r="W33" s="154">
        <v>-1.604889E-2</v>
      </c>
    </row>
    <row r="34" spans="1:23" x14ac:dyDescent="0.3">
      <c r="A34" s="175" t="s">
        <v>25</v>
      </c>
      <c r="B34" s="176" t="s">
        <v>26</v>
      </c>
      <c r="C34" s="162" t="s">
        <v>31</v>
      </c>
      <c r="D34" s="66"/>
      <c r="E34" s="22">
        <v>-6.2136900000000002E-2</v>
      </c>
      <c r="F34" s="31">
        <v>-7.9049530000000007E-2</v>
      </c>
      <c r="G34" s="32">
        <v>-6.7657900000000007E-2</v>
      </c>
      <c r="H34" s="16">
        <v>-6.7657900000000007E-2</v>
      </c>
      <c r="I34" s="17">
        <v>-6.7655750000000001E-2</v>
      </c>
      <c r="J34" s="17">
        <v>-4.3256502000000002E-2</v>
      </c>
      <c r="K34" s="17">
        <v>-4.9730610000000001E-2</v>
      </c>
      <c r="L34" s="17">
        <v>-4.3861670999999998E-2</v>
      </c>
      <c r="M34" s="18">
        <v>-4.3695230000000002E-2</v>
      </c>
      <c r="N34" s="19"/>
      <c r="O34" s="196">
        <v>-8.3519850000000007E-2</v>
      </c>
      <c r="P34" s="17">
        <v>-0.103885318</v>
      </c>
      <c r="Q34" s="15">
        <v>-7.9753400000000002E-2</v>
      </c>
      <c r="R34" s="15">
        <v>-7.9753400000000002E-2</v>
      </c>
      <c r="S34" s="15">
        <v>-7.9751489999999994E-2</v>
      </c>
      <c r="T34" s="15">
        <v>-5.1028120000000003E-2</v>
      </c>
      <c r="U34" s="15">
        <v>-6.0530189999999998E-2</v>
      </c>
      <c r="V34" s="15">
        <v>-5.0521549999999998E-2</v>
      </c>
      <c r="W34" s="154">
        <v>-6.141477E-2</v>
      </c>
    </row>
    <row r="35" spans="1:23" x14ac:dyDescent="0.3">
      <c r="A35" s="177" t="s">
        <v>25</v>
      </c>
      <c r="B35" s="178" t="s">
        <v>26</v>
      </c>
      <c r="C35" s="163" t="s">
        <v>28</v>
      </c>
      <c r="D35" s="70"/>
      <c r="E35" s="34">
        <v>-1.2945140000000001E-2</v>
      </c>
      <c r="F35" s="35">
        <v>-5.344718E-3</v>
      </c>
      <c r="G35" s="33">
        <v>-5.2384779999999999E-2</v>
      </c>
      <c r="H35" s="17">
        <v>-5.2384809999999997E-2</v>
      </c>
      <c r="I35" s="17">
        <v>-5.2452819999999997E-2</v>
      </c>
      <c r="J35" s="17">
        <v>-2.2716996E-2</v>
      </c>
      <c r="K35" s="17">
        <v>-2.5160269999999998E-2</v>
      </c>
      <c r="L35" s="17">
        <f>-0.040514796 -0.040514796</f>
        <v>-8.1029591999999998E-2</v>
      </c>
      <c r="M35" s="18">
        <v>-3.6696390000000002E-2</v>
      </c>
      <c r="N35" s="19"/>
      <c r="O35" s="196">
        <v>-2.1755819999999999E-2</v>
      </c>
      <c r="P35" s="17">
        <v>-9.2182259999999995E-3</v>
      </c>
      <c r="Q35" s="15">
        <v>-6.174984E-2</v>
      </c>
      <c r="R35" s="15">
        <v>-6.174988E-2</v>
      </c>
      <c r="S35" s="15">
        <v>-6.1810339999999998E-2</v>
      </c>
      <c r="T35" s="15">
        <v>-2.75362E-2</v>
      </c>
      <c r="U35" s="15">
        <v>-2.9119869999999999E-2</v>
      </c>
      <c r="V35" s="15">
        <v>-4.7796870999999998E-2</v>
      </c>
      <c r="W35" s="154">
        <v>-6.209315E-2</v>
      </c>
    </row>
    <row r="36" spans="1:23" x14ac:dyDescent="0.3">
      <c r="A36" s="175"/>
      <c r="B36" s="176"/>
      <c r="C36" s="169" t="s">
        <v>51</v>
      </c>
      <c r="D36" s="71">
        <v>1.002318</v>
      </c>
      <c r="E36" s="63">
        <v>-3.9324379999999999E-2</v>
      </c>
      <c r="F36" s="63">
        <v>-4.9025948E-2</v>
      </c>
      <c r="G36" s="108">
        <v>-8.7575E-2</v>
      </c>
      <c r="H36" s="102">
        <v>-8.7575669999999994E-2</v>
      </c>
      <c r="I36" s="102">
        <v>-8.7582350000000003E-2</v>
      </c>
      <c r="J36" s="117">
        <v>-2.7684747999999999E-2</v>
      </c>
      <c r="K36" s="117">
        <v>-3.1622560000000001E-2</v>
      </c>
      <c r="L36" s="117">
        <v>-5.6716475000000002E-2</v>
      </c>
      <c r="M36" s="153">
        <v>-6.303135E-2</v>
      </c>
      <c r="N36" s="19"/>
      <c r="O36" s="197">
        <v>-5.1342770000000003E-2</v>
      </c>
      <c r="P36" s="116">
        <v>-6.2577811999999997E-2</v>
      </c>
      <c r="Q36" s="117">
        <v>-0.1032314</v>
      </c>
      <c r="R36" s="117">
        <v>-0.103232</v>
      </c>
      <c r="S36" s="117">
        <v>-0.10323789999999999</v>
      </c>
      <c r="T36" s="117">
        <v>-3.2366649999999997E-2</v>
      </c>
      <c r="U36" s="117">
        <v>-3.7964060000000001E-2</v>
      </c>
      <c r="V36" s="117">
        <v>-6.6682933E-2</v>
      </c>
      <c r="W36" s="153">
        <v>-8.8616020000000004E-2</v>
      </c>
    </row>
    <row r="37" spans="1:23" x14ac:dyDescent="0.3">
      <c r="A37" s="173" t="s">
        <v>25</v>
      </c>
      <c r="B37" s="174" t="s">
        <v>26</v>
      </c>
      <c r="C37" s="161" t="s">
        <v>27</v>
      </c>
      <c r="D37" s="72"/>
      <c r="E37" s="36">
        <v>-1.5035999999999999E-3</v>
      </c>
      <c r="F37" s="37">
        <v>-1.923494E-3</v>
      </c>
      <c r="G37" s="33">
        <v>-9.6123349999999998E-4</v>
      </c>
      <c r="H37" s="17">
        <v>-9.6123430000000004E-4</v>
      </c>
      <c r="I37" s="17">
        <v>-9.5981310000000004E-4</v>
      </c>
      <c r="J37" s="15">
        <v>-1.034384E-3</v>
      </c>
      <c r="K37" s="15">
        <v>-1.1925530000000001E-3</v>
      </c>
      <c r="L37" s="15">
        <v>-8.6054519999999995E-4</v>
      </c>
      <c r="M37" s="154">
        <v>-1.226371E-3</v>
      </c>
      <c r="N37" s="19"/>
      <c r="O37" s="196">
        <v>-2.0432480000000001E-3</v>
      </c>
      <c r="P37" s="17">
        <v>-2.5548490000000001E-3</v>
      </c>
      <c r="Q37" s="15">
        <v>-1.1330769999999999E-3</v>
      </c>
      <c r="R37" s="15">
        <v>-1.133078E-3</v>
      </c>
      <c r="S37" s="15">
        <v>-1.131815E-3</v>
      </c>
      <c r="T37" s="15">
        <v>-1.2250360000000001E-3</v>
      </c>
      <c r="U37" s="15">
        <v>-1.4603909999999999E-3</v>
      </c>
      <c r="V37" s="15">
        <v>-1.016734E-3</v>
      </c>
      <c r="W37" s="154">
        <v>-1.830936E-3</v>
      </c>
    </row>
    <row r="38" spans="1:23" x14ac:dyDescent="0.3">
      <c r="A38" s="175" t="s">
        <v>25</v>
      </c>
      <c r="B38" s="176" t="s">
        <v>26</v>
      </c>
      <c r="C38" s="162" t="s">
        <v>31</v>
      </c>
      <c r="D38" s="73"/>
      <c r="E38" s="23">
        <v>-1.7948848E-2</v>
      </c>
      <c r="F38" s="38">
        <v>-7.2703459999999996E-3</v>
      </c>
      <c r="G38" s="33">
        <v>-3.6550543599999999E-2</v>
      </c>
      <c r="H38" s="17">
        <v>-3.6550543599999999E-2</v>
      </c>
      <c r="I38" s="17">
        <v>-3.65489009E-2</v>
      </c>
      <c r="J38" s="15">
        <v>-2.1102847000000001E-2</v>
      </c>
      <c r="K38" s="15">
        <v>-1.5420527999999999E-2</v>
      </c>
      <c r="L38" s="15">
        <v>-3.3906454099999997E-2</v>
      </c>
      <c r="M38" s="154">
        <v>-2.9591893000000001E-2</v>
      </c>
      <c r="N38" s="19"/>
      <c r="O38" s="196">
        <v>-3.0117192000000001E-2</v>
      </c>
      <c r="P38" s="17">
        <v>-1.2399739E-2</v>
      </c>
      <c r="Q38" s="15">
        <v>-4.3084848000000002E-2</v>
      </c>
      <c r="R38" s="15">
        <v>-4.3084848000000002E-2</v>
      </c>
      <c r="S38" s="15">
        <v>-4.3083388E-2</v>
      </c>
      <c r="T38" s="15">
        <v>-2.4469870000000001E-2</v>
      </c>
      <c r="U38" s="15">
        <v>-1.8396174000000001E-2</v>
      </c>
      <c r="V38" s="15">
        <v>-3.9732394999999997E-2</v>
      </c>
      <c r="W38" s="154">
        <v>-3.6384833999999998E-2</v>
      </c>
    </row>
    <row r="39" spans="1:23" ht="15" thickBot="1" x14ac:dyDescent="0.35">
      <c r="A39" s="183" t="s">
        <v>25</v>
      </c>
      <c r="B39" s="184" t="s">
        <v>26</v>
      </c>
      <c r="C39" s="163" t="s">
        <v>28</v>
      </c>
      <c r="D39" s="74"/>
      <c r="E39" s="34">
        <v>-5.2368029999999999E-3</v>
      </c>
      <c r="F39" s="35">
        <v>-2.224101E-3</v>
      </c>
      <c r="G39" s="33">
        <v>-3.2779000400000001E-2</v>
      </c>
      <c r="H39" s="17">
        <v>-3.2779012000000003E-2</v>
      </c>
      <c r="I39" s="17">
        <v>-3.2809563600000001E-2</v>
      </c>
      <c r="J39" s="15">
        <v>-8.9463640000000001E-3</v>
      </c>
      <c r="K39" s="15">
        <v>-9.9082159999999992E-3</v>
      </c>
      <c r="L39" s="15">
        <v>-3.0911584200000002E-2</v>
      </c>
      <c r="M39" s="154">
        <v>-2.8366679999999998E-2</v>
      </c>
      <c r="N39" s="19"/>
      <c r="O39" s="196">
        <v>-8.6775450000000001E-3</v>
      </c>
      <c r="P39" s="17">
        <v>-3.7533000000000002E-3</v>
      </c>
      <c r="Q39" s="15">
        <v>-3.8639049000000002E-2</v>
      </c>
      <c r="R39" s="15">
        <v>-3.8639063000000001E-2</v>
      </c>
      <c r="S39" s="15">
        <v>-3.8666220000000001E-2</v>
      </c>
      <c r="T39" s="15">
        <v>-1.0843409E-2</v>
      </c>
      <c r="U39" s="15">
        <v>-1.1466838E-2</v>
      </c>
      <c r="V39" s="15">
        <v>-3.6562875000000002E-2</v>
      </c>
      <c r="W39" s="154">
        <v>-4.7388828000000001E-2</v>
      </c>
    </row>
    <row r="40" spans="1:23" x14ac:dyDescent="0.3">
      <c r="C40" s="169" t="s">
        <v>52</v>
      </c>
      <c r="D40" s="71">
        <v>0.24799570000000001</v>
      </c>
      <c r="E40" s="63">
        <v>-2.2634754E-2</v>
      </c>
      <c r="F40" s="63">
        <v>-9.2955590000000001E-3</v>
      </c>
      <c r="G40" s="102">
        <v>-4.7301740000000002E-2</v>
      </c>
      <c r="H40" s="102">
        <v>-4.7301790000000003E-2</v>
      </c>
      <c r="I40" s="102">
        <v>-4.7331129999999999E-2</v>
      </c>
      <c r="J40" s="117">
        <v>-2.2081375E-2</v>
      </c>
      <c r="K40" s="117">
        <v>-1.6877001999999999E-2</v>
      </c>
      <c r="L40" s="117">
        <v>-4.2014269200000003E-2</v>
      </c>
      <c r="M40" s="153">
        <v>-3.7204175999999999E-2</v>
      </c>
      <c r="N40" s="44"/>
      <c r="O40" s="197">
        <v>-3.7764921999999999E-2</v>
      </c>
      <c r="P40" s="116">
        <v>-1.5981895999999999E-2</v>
      </c>
      <c r="Q40" s="117">
        <v>-5.5758080000000002E-2</v>
      </c>
      <c r="R40" s="117">
        <v>-5.5758139999999998E-2</v>
      </c>
      <c r="S40" s="117">
        <v>-5.5784229999999997E-2</v>
      </c>
      <c r="T40" s="117">
        <v>-2.5852526000000001E-2</v>
      </c>
      <c r="U40" s="117">
        <v>-1.9874787000000001E-2</v>
      </c>
      <c r="V40" s="117">
        <v>-4.9861158000000003E-2</v>
      </c>
      <c r="W40" s="153">
        <v>-5.4792199E-2</v>
      </c>
    </row>
    <row r="41" spans="1:23" ht="15" thickBot="1" x14ac:dyDescent="0.35">
      <c r="C41" s="170" t="s">
        <v>61</v>
      </c>
      <c r="D41" s="75"/>
      <c r="E41" s="64">
        <v>-6.9493649999999999E-3</v>
      </c>
      <c r="F41" s="64">
        <v>-4.0819660000000002E-3</v>
      </c>
      <c r="G41" s="101">
        <v>-0.118298</v>
      </c>
      <c r="H41" s="101">
        <v>-0.1182985</v>
      </c>
      <c r="I41" s="101">
        <v>-0.1183589</v>
      </c>
      <c r="J41" s="101">
        <v>-2.8804860000000002E-2</v>
      </c>
      <c r="K41" s="103">
        <v>-2.6150960000000001E-2</v>
      </c>
      <c r="L41" s="103">
        <v>-7.1269579999999999E-2</v>
      </c>
      <c r="M41" s="155">
        <v>-6.4329020000000001E-2</v>
      </c>
      <c r="N41" s="19"/>
      <c r="O41" s="198">
        <v>-1.1567330000000001E-2</v>
      </c>
      <c r="P41" s="64">
        <v>-5.9045690000000001E-3</v>
      </c>
      <c r="Q41" s="103">
        <v>-0.13944670000000001</v>
      </c>
      <c r="R41" s="103">
        <v>-0.1394473</v>
      </c>
      <c r="S41" s="103">
        <v>-0.13950090000000001</v>
      </c>
      <c r="T41" s="103">
        <v>-3.3730650000000001E-2</v>
      </c>
      <c r="U41" s="103">
        <v>-3.2505560000000003E-2</v>
      </c>
      <c r="V41" s="103">
        <v>-8.4469989999999995E-2</v>
      </c>
      <c r="W41" s="155">
        <v>-0.1039892</v>
      </c>
    </row>
    <row r="42" spans="1:23" x14ac:dyDescent="0.3">
      <c r="C42" s="3"/>
    </row>
    <row r="43" spans="1:23" x14ac:dyDescent="0.3">
      <c r="C43" s="4"/>
    </row>
    <row r="44" spans="1:23" ht="15" thickBot="1" x14ac:dyDescent="0.35">
      <c r="A44" s="47" t="s">
        <v>56</v>
      </c>
      <c r="B44" s="46"/>
      <c r="C44" s="49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 x14ac:dyDescent="0.3">
      <c r="A45" s="46"/>
      <c r="B45" s="46"/>
      <c r="C45" s="48" t="s">
        <v>0</v>
      </c>
      <c r="D45" s="59"/>
      <c r="E45" s="56">
        <v>-47025.56</v>
      </c>
      <c r="F45" s="50">
        <v>-15130.67</v>
      </c>
      <c r="G45" s="50"/>
      <c r="H45" s="50"/>
      <c r="I45" s="50"/>
      <c r="J45" s="50">
        <v>-90451.63</v>
      </c>
      <c r="K45" s="50">
        <v>-99153.42</v>
      </c>
      <c r="L45" s="50">
        <v>-33925.589999999997</v>
      </c>
      <c r="M45" s="51">
        <v>-31972.77</v>
      </c>
      <c r="N45" s="52"/>
      <c r="O45" s="137">
        <v>-57992.82</v>
      </c>
      <c r="P45" s="138">
        <v>-27682.296724</v>
      </c>
      <c r="Q45" s="139"/>
      <c r="R45" s="139"/>
      <c r="S45" s="139"/>
      <c r="T45" s="139">
        <v>-109190.3</v>
      </c>
      <c r="U45" s="139">
        <v>-115115.6</v>
      </c>
      <c r="V45" s="139">
        <v>-40495.660000000003</v>
      </c>
      <c r="W45" s="139">
        <v>-37466.28</v>
      </c>
    </row>
    <row r="46" spans="1:23" x14ac:dyDescent="0.3">
      <c r="A46" s="46"/>
      <c r="B46" s="46"/>
      <c r="C46" s="48" t="s">
        <v>7</v>
      </c>
      <c r="D46" s="57"/>
      <c r="E46" s="53">
        <f>-272.2121</f>
        <v>-272.21210000000002</v>
      </c>
      <c r="F46" s="53">
        <v>-408.17829999999998</v>
      </c>
      <c r="G46" s="53"/>
      <c r="H46" s="53"/>
      <c r="I46" s="53"/>
      <c r="J46" s="53">
        <v>-441.1979</v>
      </c>
      <c r="K46" s="53">
        <v>-408.83670000000001</v>
      </c>
      <c r="L46" s="53">
        <v>-71.368189999999998</v>
      </c>
      <c r="M46" s="54">
        <v>-67.66695</v>
      </c>
      <c r="N46" s="52"/>
      <c r="O46" s="140">
        <v>-337.56189999999998</v>
      </c>
      <c r="P46" s="141" t="s">
        <v>59</v>
      </c>
      <c r="Q46" s="142"/>
      <c r="R46" s="142"/>
      <c r="S46" s="142"/>
      <c r="T46" s="142">
        <v>-518.84339999999997</v>
      </c>
      <c r="U46" s="142">
        <v>-500.96980000000002</v>
      </c>
      <c r="V46" s="142">
        <v>-85.328450000000004</v>
      </c>
      <c r="W46" s="142">
        <v>-83.227599999999995</v>
      </c>
    </row>
    <row r="47" spans="1:23" x14ac:dyDescent="0.3">
      <c r="A47" s="46"/>
      <c r="B47" s="46"/>
      <c r="C47" s="48" t="s">
        <v>57</v>
      </c>
      <c r="D47" s="58"/>
      <c r="E47" s="53">
        <v>-102155.8</v>
      </c>
      <c r="F47" s="53">
        <v>-37514.33</v>
      </c>
      <c r="G47" s="53"/>
      <c r="H47" s="53"/>
      <c r="I47" s="53"/>
      <c r="J47" s="53">
        <v>-47694.06</v>
      </c>
      <c r="K47" s="53">
        <v>-41696.17</v>
      </c>
      <c r="L47" s="53">
        <v>-56080.79</v>
      </c>
      <c r="M47" s="54">
        <v>-34823.51</v>
      </c>
      <c r="N47" s="52"/>
      <c r="O47" s="140">
        <v>-115154.3</v>
      </c>
      <c r="P47" s="141">
        <v>-67264.343364999993</v>
      </c>
      <c r="Q47" s="142"/>
      <c r="R47" s="142"/>
      <c r="S47" s="142"/>
      <c r="T47" s="142">
        <v>-55811.61</v>
      </c>
      <c r="U47" s="142">
        <v>-48119.46</v>
      </c>
      <c r="V47" s="142">
        <f>-65864.52</f>
        <v>-65864.52</v>
      </c>
      <c r="W47" s="142">
        <v>-42479.69</v>
      </c>
    </row>
    <row r="48" spans="1:23" ht="15" thickBot="1" x14ac:dyDescent="0.35">
      <c r="A48" s="46"/>
      <c r="B48" s="46"/>
      <c r="C48" s="48" t="s">
        <v>58</v>
      </c>
      <c r="D48" s="57"/>
      <c r="E48" s="158">
        <v>-1.8181940000000001E-2</v>
      </c>
      <c r="F48" s="156">
        <v>-7.5688179999999997E-3</v>
      </c>
      <c r="G48" s="55"/>
      <c r="H48" s="55"/>
      <c r="I48" s="55"/>
      <c r="J48" s="156">
        <v>-3.1663360000000002E-2</v>
      </c>
      <c r="K48" s="156">
        <v>-3.5068490000000001E-2</v>
      </c>
      <c r="L48" s="156">
        <v>-7.0852529999999997E-2</v>
      </c>
      <c r="M48" s="160">
        <v>-6.19614E-2</v>
      </c>
      <c r="N48" s="52"/>
      <c r="O48" s="143">
        <v>-3.043336E-2</v>
      </c>
      <c r="P48" s="144">
        <v>-1.2913000000000001E-2</v>
      </c>
      <c r="Q48" s="145"/>
      <c r="R48" s="145"/>
      <c r="S48" s="145"/>
      <c r="T48" s="157">
        <v>-3.8379610000000002E-2</v>
      </c>
      <c r="U48" s="157">
        <v>-4.0586709999999998E-2</v>
      </c>
      <c r="V48" s="145">
        <v>-8.3575700000000003E-2</v>
      </c>
      <c r="W48" s="145">
        <v>-0.1090067</v>
      </c>
    </row>
    <row r="49" spans="1:23" ht="15" thickBot="1" x14ac:dyDescent="0.35">
      <c r="A49" s="45"/>
      <c r="B49" s="45"/>
      <c r="C49" s="48" t="s">
        <v>62</v>
      </c>
      <c r="D49" s="110">
        <f>SUM(D7,D11,D12,D13,D21,D25,D28,D31,D40,D17,D36)</f>
        <v>562092.66447369999</v>
      </c>
      <c r="E49" s="109">
        <v>-147929.1</v>
      </c>
      <c r="F49" s="109">
        <v>-52042.07</v>
      </c>
      <c r="G49" s="109">
        <v>-76229.149999999994</v>
      </c>
      <c r="H49" s="109">
        <v>-76317.350000000006</v>
      </c>
      <c r="I49" s="109">
        <v>-76335.59</v>
      </c>
      <c r="J49" s="109">
        <v>-119536.8</v>
      </c>
      <c r="K49" s="109">
        <v>-120537.2</v>
      </c>
      <c r="L49" s="109">
        <v>-63779.9</v>
      </c>
      <c r="M49" s="136">
        <v>-45257.06</v>
      </c>
      <c r="N49" s="52"/>
      <c r="O49" s="111">
        <v>-173047.7</v>
      </c>
      <c r="P49" s="112">
        <v>-92321.662148999996</v>
      </c>
      <c r="Q49" s="113">
        <v>-89856.97</v>
      </c>
      <c r="R49" s="113">
        <v>-89945.18</v>
      </c>
      <c r="S49" s="113">
        <v>-89961.39</v>
      </c>
      <c r="T49" s="159">
        <v>-143369</v>
      </c>
      <c r="U49" s="159">
        <v>-144922.6</v>
      </c>
      <c r="V49" s="159">
        <v>-75872.490000000005</v>
      </c>
      <c r="W49" s="159">
        <v>-54272.35</v>
      </c>
    </row>
    <row r="51" spans="1:23" x14ac:dyDescent="0.3">
      <c r="N51" s="118"/>
      <c r="O51" s="118"/>
      <c r="P51" s="118"/>
      <c r="Q51" s="118"/>
      <c r="R51" s="118"/>
      <c r="S51" s="118"/>
      <c r="T51" s="118"/>
    </row>
    <row r="52" spans="1:23" x14ac:dyDescent="0.3">
      <c r="N52" s="118"/>
      <c r="O52" s="118"/>
      <c r="P52" s="118"/>
      <c r="Q52" s="118"/>
      <c r="R52" s="118"/>
      <c r="S52" s="118"/>
      <c r="T52" s="118"/>
    </row>
    <row r="53" spans="1:23" x14ac:dyDescent="0.3">
      <c r="N53" s="118"/>
      <c r="O53" s="118"/>
      <c r="P53" s="118"/>
      <c r="Q53" s="118"/>
      <c r="R53" s="118"/>
      <c r="S53" s="118"/>
      <c r="T53" s="118"/>
    </row>
    <row r="54" spans="1:23" x14ac:dyDescent="0.3">
      <c r="N54" s="118"/>
      <c r="O54" s="118"/>
      <c r="P54" s="118"/>
      <c r="Q54" s="118"/>
      <c r="R54" s="118"/>
      <c r="S54" s="118"/>
      <c r="T54" s="118"/>
    </row>
    <row r="55" spans="1:23" x14ac:dyDescent="0.3">
      <c r="N55" s="118"/>
      <c r="O55" s="118"/>
      <c r="P55" s="118"/>
      <c r="Q55" s="118"/>
      <c r="R55" s="118"/>
      <c r="S55" s="118"/>
      <c r="T55" s="118"/>
    </row>
    <row r="56" spans="1:23" x14ac:dyDescent="0.3">
      <c r="N56" s="118"/>
      <c r="O56" s="118"/>
      <c r="P56" s="118"/>
      <c r="Q56" s="118"/>
      <c r="R56" s="118"/>
      <c r="S56" s="118"/>
      <c r="T56" s="118"/>
    </row>
    <row r="57" spans="1:23" x14ac:dyDescent="0.3">
      <c r="N57" s="118"/>
      <c r="O57" s="118"/>
      <c r="P57" s="118"/>
      <c r="Q57" s="118"/>
      <c r="R57" s="118"/>
      <c r="S57" s="118"/>
      <c r="T57" s="118"/>
    </row>
    <row r="58" spans="1:23" x14ac:dyDescent="0.3">
      <c r="N58" s="118"/>
      <c r="O58" s="118"/>
      <c r="P58" s="118"/>
      <c r="Q58" s="118"/>
      <c r="R58" s="118"/>
      <c r="S58" s="118"/>
      <c r="T58" s="118"/>
    </row>
    <row r="59" spans="1:23" x14ac:dyDescent="0.3">
      <c r="N59" s="118"/>
      <c r="O59" s="118"/>
      <c r="P59" s="118"/>
      <c r="Q59" s="118"/>
      <c r="R59" s="118"/>
      <c r="S59" s="118"/>
      <c r="T59" s="118"/>
    </row>
    <row r="60" spans="1:23" x14ac:dyDescent="0.3">
      <c r="N60" s="118"/>
      <c r="O60" s="118"/>
      <c r="P60" s="118"/>
      <c r="Q60" s="118"/>
      <c r="R60" s="118"/>
      <c r="S60" s="118"/>
      <c r="T60" s="118"/>
    </row>
    <row r="61" spans="1:23" x14ac:dyDescent="0.3">
      <c r="N61" s="118"/>
      <c r="O61" s="118"/>
      <c r="P61" s="118"/>
      <c r="Q61" s="118"/>
      <c r="R61" s="118"/>
      <c r="S61" s="118"/>
      <c r="T61" s="118"/>
    </row>
  </sheetData>
  <mergeCells count="8">
    <mergeCell ref="O1:W1"/>
    <mergeCell ref="O2:P2"/>
    <mergeCell ref="R2:S2"/>
    <mergeCell ref="T2:W2"/>
    <mergeCell ref="E1:M1"/>
    <mergeCell ref="J2:M2"/>
    <mergeCell ref="E2:F2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Valores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 Miranda Ruiz</dc:creator>
  <cp:lastModifiedBy>Vanessa Sanchez Rodriguez</cp:lastModifiedBy>
  <dcterms:created xsi:type="dcterms:W3CDTF">2018-09-24T03:00:47Z</dcterms:created>
  <dcterms:modified xsi:type="dcterms:W3CDTF">2022-05-29T20:53:46Z</dcterms:modified>
</cp:coreProperties>
</file>