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/Desktop/"/>
    </mc:Choice>
  </mc:AlternateContent>
  <xr:revisionPtr revIDLastSave="0" documentId="13_ncr:1_{FABE6B38-F10C-2E47-9994-632627423652}" xr6:coauthVersionLast="47" xr6:coauthVersionMax="47" xr10:uidLastSave="{00000000-0000-0000-0000-000000000000}"/>
  <bookViews>
    <workbookView xWindow="0" yWindow="500" windowWidth="28800" windowHeight="16360" xr2:uid="{F5FD68B0-55F9-0246-AA70-96453B7448EF}"/>
  </bookViews>
  <sheets>
    <sheet name="Hoja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  <c r="C43" i="1"/>
  <c r="A42" i="1"/>
  <c r="A41" i="1"/>
  <c r="A40" i="1"/>
  <c r="A39" i="1"/>
  <c r="A38" i="1"/>
  <c r="A37" i="1"/>
  <c r="D32" i="1"/>
  <c r="C32" i="1"/>
  <c r="E31" i="1"/>
  <c r="E30" i="1"/>
  <c r="E29" i="1"/>
  <c r="E28" i="1"/>
  <c r="E27" i="1"/>
  <c r="E26" i="1"/>
  <c r="E25" i="1"/>
  <c r="I19" i="1"/>
  <c r="H19" i="1"/>
  <c r="G19" i="1"/>
  <c r="F19" i="1"/>
  <c r="E19" i="1"/>
  <c r="D19" i="1"/>
  <c r="J18" i="1"/>
  <c r="J17" i="1"/>
  <c r="J16" i="1"/>
  <c r="J15" i="1"/>
  <c r="J14" i="1"/>
  <c r="J13" i="1"/>
  <c r="J12" i="1"/>
  <c r="J11" i="1"/>
  <c r="J10" i="1"/>
  <c r="J9" i="1"/>
  <c r="J8" i="1"/>
  <c r="O7" i="1"/>
  <c r="J7" i="1"/>
  <c r="O6" i="1"/>
  <c r="J6" i="1"/>
  <c r="J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J4" i="1"/>
  <c r="A2" i="1"/>
  <c r="E32" i="1" l="1"/>
  <c r="C19" i="1"/>
  <c r="J19" i="1"/>
</calcChain>
</file>

<file path=xl/sharedStrings.xml><?xml version="1.0" encoding="utf-8"?>
<sst xmlns="http://schemas.openxmlformats.org/spreadsheetml/2006/main" count="67" uniqueCount="62">
  <si>
    <t>RESUMEN DE SALDOS DIARIOS</t>
  </si>
  <si>
    <t>No.</t>
  </si>
  <si>
    <t>EMPRESAS</t>
  </si>
  <si>
    <t xml:space="preserve">PAGOS HOY </t>
  </si>
  <si>
    <t>SALDOS HOY</t>
  </si>
  <si>
    <t>CUENTAS POR PAGAR DIA SIGUIENTE</t>
  </si>
  <si>
    <t>NOMINA SEMANAL</t>
  </si>
  <si>
    <t>NOMINA QUINCENAL</t>
  </si>
  <si>
    <t>IMSS</t>
  </si>
  <si>
    <t>IMPUESTOS FEDERALES Y ESTATALES</t>
  </si>
  <si>
    <t>SALDO DISPONIBLE</t>
  </si>
  <si>
    <t>NSU PROTECCION</t>
  </si>
  <si>
    <t>TOTAL</t>
  </si>
  <si>
    <t>STRUCTURALL SONORA</t>
  </si>
  <si>
    <t>DOR</t>
  </si>
  <si>
    <t>AB</t>
  </si>
  <si>
    <t>A REQUERIR</t>
  </si>
  <si>
    <t>PROMOCION NAYAR</t>
  </si>
  <si>
    <t>OPERADORA DE HOTELES SONOT SA DE CV</t>
  </si>
  <si>
    <t>AB ALIMENTOS NUTRASEUTICOS CTA. BAJIO</t>
  </si>
  <si>
    <t xml:space="preserve">AB ALIMENTOS NUTRASEUTICOS  CTA. BANREGIO </t>
  </si>
  <si>
    <t>AB ALIMENTOS NUTRASEUTICOS  CTA. SANTANDER</t>
  </si>
  <si>
    <t>AB ALIMENTOS NUTRASEUTICOS CTA. BAJIO TARJETAS PREPAGO</t>
  </si>
  <si>
    <t>MJR ALIMENTOS SA DE CV</t>
  </si>
  <si>
    <t>DESARROLLO DE OBRAS RURALES</t>
  </si>
  <si>
    <t>SONASIA CAPITAL</t>
  </si>
  <si>
    <t>DAL SOLUCIONES Y CONTROL DE VENTAS- (INTEKGRA)</t>
  </si>
  <si>
    <t>HERSON CONSULTORES EN GESTION SC</t>
  </si>
  <si>
    <t xml:space="preserve">EFECTIVOS </t>
  </si>
  <si>
    <t>EFECTIVO DOLARES</t>
  </si>
  <si>
    <t>CREDITOS</t>
  </si>
  <si>
    <t>LINEA DE CREDITO</t>
  </si>
  <si>
    <t>DEUDA</t>
  </si>
  <si>
    <t>DISPONIBLE</t>
  </si>
  <si>
    <t>AB ALIMENTOS NUTRASEUTICOS FUNCIONALES--SANTANDER REVOLVENTE</t>
  </si>
  <si>
    <t>PROMOCION NAYAR SA DE CV--BANBAJIO REVOLVENTE</t>
  </si>
  <si>
    <t>OPERADORA DE HOTELES SONOT SA DE CV--BANBAJIO REVOLVENTE</t>
  </si>
  <si>
    <t>STRUCTRURALL SONORA--BANREGIO</t>
  </si>
  <si>
    <t>STRUCTRUALL SONORA--CREDITO MEGA  2</t>
  </si>
  <si>
    <t>STRUCTURALL SONORA --CREDITO MEGA  1</t>
  </si>
  <si>
    <t>STRUCTURALL SONORA --CREDITO MEGA 3</t>
  </si>
  <si>
    <t>CREDITOS DE AUTOMOVILES</t>
  </si>
  <si>
    <t>SALDOS CREDITOS</t>
  </si>
  <si>
    <t>PAGO MENSUAL</t>
  </si>
  <si>
    <t>TASA</t>
  </si>
  <si>
    <t>FECHA PAGO</t>
  </si>
  <si>
    <t>VENCIMIENTO</t>
  </si>
  <si>
    <t>ACTUALIZADO</t>
  </si>
  <si>
    <t>CREDI NISSAN--ARREN. PURO. 5 MARCH 2020/PN</t>
  </si>
  <si>
    <t>ARREN PURO</t>
  </si>
  <si>
    <t xml:space="preserve">DIA 15 </t>
  </si>
  <si>
    <t>CREDI NISSAN--ARREN. PURO. NP 300  2020/PN</t>
  </si>
  <si>
    <t>VOLKSWAGEN FINANCIAL SERVICES--CARRO SERGIO/DOR</t>
  </si>
  <si>
    <t>DIA 22</t>
  </si>
  <si>
    <t>VOLKSWAGEN FINANCIAL SERVICES--CARRO NORBERTO/DOR</t>
  </si>
  <si>
    <t>DIA 08</t>
  </si>
  <si>
    <t>FC FINANCIAL---DODGE 2019 CASA COLOSIO/AB</t>
  </si>
  <si>
    <t>DIA 24</t>
  </si>
  <si>
    <t>CREDI NISSAN.DOS  MARCH 2018/AB</t>
  </si>
  <si>
    <t>DIA 01</t>
  </si>
  <si>
    <t>MERCEDEZ BENZ./OPERADORA DE HOTELES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</si>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</sst>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dd/mm/yyyy;@"/>
    <numFmt numFmtId="165" formatCode="_-&quot;$&quot;* #,##0_-;\-&quot;$&quot;* #,##0_-;_-&quot;$&quot;* &quot;-&quot;??_-;_-@_-"/>
    <numFmt numFmtId="166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43" fontId="3" fillId="0" borderId="0" xfId="1" applyFont="1"/>
    <xf numFmtId="0" fontId="6" fillId="3" borderId="1" xfId="0" applyFont="1" applyFill="1" applyBorder="1" applyAlignment="1">
      <alignment horizontal="center"/>
    </xf>
    <xf numFmtId="14" fontId="6" fillId="3" borderId="1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44" fontId="6" fillId="3" borderId="2" xfId="3" applyFont="1" applyFill="1" applyBorder="1" applyAlignment="1">
      <alignment horizontal="center" wrapText="1"/>
    </xf>
    <xf numFmtId="0" fontId="7" fillId="4" borderId="0" xfId="0" applyFont="1" applyFill="1"/>
    <xf numFmtId="0" fontId="7" fillId="0" borderId="0" xfId="0" applyFont="1"/>
    <xf numFmtId="0" fontId="8" fillId="4" borderId="1" xfId="0" applyFont="1" applyFill="1" applyBorder="1" applyAlignment="1">
      <alignment horizontal="center"/>
    </xf>
    <xf numFmtId="0" fontId="9" fillId="4" borderId="1" xfId="0" applyFont="1" applyFill="1" applyBorder="1"/>
    <xf numFmtId="165" fontId="7" fillId="4" borderId="1" xfId="3" applyNumberFormat="1" applyFont="1" applyFill="1" applyBorder="1"/>
    <xf numFmtId="165" fontId="10" fillId="4" borderId="0" xfId="3" applyNumberFormat="1" applyFont="1" applyFill="1" applyBorder="1"/>
    <xf numFmtId="0" fontId="11" fillId="4" borderId="0" xfId="0" applyFont="1" applyFill="1"/>
    <xf numFmtId="0" fontId="6" fillId="4" borderId="0" xfId="0" applyFont="1" applyFill="1" applyAlignment="1">
      <alignment horizontal="center"/>
    </xf>
    <xf numFmtId="165" fontId="3" fillId="4" borderId="0" xfId="3" applyNumberFormat="1" applyFont="1" applyFill="1"/>
    <xf numFmtId="44" fontId="6" fillId="4" borderId="0" xfId="3" applyFont="1" applyFill="1" applyBorder="1" applyAlignment="1">
      <alignment horizontal="center"/>
    </xf>
    <xf numFmtId="43" fontId="7" fillId="4" borderId="0" xfId="1" applyFont="1" applyFill="1" applyBorder="1"/>
    <xf numFmtId="44" fontId="6" fillId="4" borderId="0" xfId="3" applyFont="1" applyFill="1" applyBorder="1"/>
    <xf numFmtId="44" fontId="6" fillId="4" borderId="0" xfId="0" applyNumberFormat="1" applyFont="1" applyFill="1"/>
    <xf numFmtId="165" fontId="3" fillId="4" borderId="1" xfId="3" applyNumberFormat="1" applyFont="1" applyFill="1" applyBorder="1"/>
    <xf numFmtId="43" fontId="3" fillId="4" borderId="0" xfId="1" applyFont="1" applyFill="1"/>
    <xf numFmtId="44" fontId="7" fillId="4" borderId="0" xfId="3" applyFont="1" applyFill="1" applyBorder="1"/>
    <xf numFmtId="44" fontId="11" fillId="4" borderId="0" xfId="3" applyFont="1" applyFill="1" applyBorder="1"/>
    <xf numFmtId="165" fontId="7" fillId="4" borderId="1" xfId="3" applyNumberFormat="1" applyFont="1" applyFill="1" applyBorder="1" applyAlignment="1">
      <alignment horizontal="center"/>
    </xf>
    <xf numFmtId="43" fontId="8" fillId="4" borderId="0" xfId="1" applyFont="1" applyFill="1" applyBorder="1"/>
    <xf numFmtId="43" fontId="3" fillId="0" borderId="0" xfId="1" applyFont="1" applyBorder="1"/>
    <xf numFmtId="44" fontId="9" fillId="4" borderId="0" xfId="3" applyFont="1" applyFill="1" applyBorder="1"/>
    <xf numFmtId="0" fontId="10" fillId="0" borderId="0" xfId="0" applyFont="1"/>
    <xf numFmtId="44" fontId="10" fillId="4" borderId="0" xfId="3" applyFont="1" applyFill="1" applyBorder="1"/>
    <xf numFmtId="165" fontId="9" fillId="4" borderId="0" xfId="0" applyNumberFormat="1" applyFont="1" applyFill="1"/>
    <xf numFmtId="43" fontId="6" fillId="4" borderId="0" xfId="1" applyFont="1" applyFill="1" applyBorder="1"/>
    <xf numFmtId="43" fontId="9" fillId="4" borderId="0" xfId="1" applyFont="1" applyFill="1" applyBorder="1"/>
    <xf numFmtId="0" fontId="8" fillId="0" borderId="1" xfId="0" applyFont="1" applyBorder="1" applyAlignment="1">
      <alignment horizontal="center"/>
    </xf>
    <xf numFmtId="0" fontId="9" fillId="5" borderId="1" xfId="0" applyFont="1" applyFill="1" applyBorder="1" applyAlignment="1">
      <alignment horizontal="left"/>
    </xf>
    <xf numFmtId="165" fontId="9" fillId="5" borderId="1" xfId="3" applyNumberFormat="1" applyFont="1" applyFill="1" applyBorder="1" applyAlignment="1">
      <alignment horizontal="left" indent="2"/>
    </xf>
    <xf numFmtId="0" fontId="9" fillId="4" borderId="0" xfId="0" applyFont="1" applyFill="1"/>
    <xf numFmtId="0" fontId="8" fillId="0" borderId="0" xfId="0" applyFont="1" applyAlignment="1">
      <alignment horizontal="center"/>
    </xf>
    <xf numFmtId="165" fontId="8" fillId="0" borderId="0" xfId="3" applyNumberFormat="1" applyFont="1" applyFill="1" applyAlignment="1">
      <alignment horizontal="center"/>
    </xf>
    <xf numFmtId="165" fontId="10" fillId="0" borderId="0" xfId="3" applyNumberFormat="1" applyFont="1" applyAlignment="1">
      <alignment horizontal="center"/>
    </xf>
    <xf numFmtId="14" fontId="10" fillId="0" borderId="0" xfId="0" applyNumberFormat="1" applyFont="1" applyAlignment="1">
      <alignment horizontal="center"/>
    </xf>
    <xf numFmtId="0" fontId="8" fillId="6" borderId="1" xfId="0" applyFont="1" applyFill="1" applyBorder="1" applyAlignment="1">
      <alignment horizontal="center"/>
    </xf>
    <xf numFmtId="165" fontId="12" fillId="6" borderId="1" xfId="3" applyNumberFormat="1" applyFont="1" applyFill="1" applyBorder="1" applyAlignment="1">
      <alignment horizontal="left"/>
    </xf>
    <xf numFmtId="165" fontId="8" fillId="6" borderId="1" xfId="3" applyNumberFormat="1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4" borderId="1" xfId="0" applyFont="1" applyFill="1" applyBorder="1"/>
    <xf numFmtId="165" fontId="12" fillId="4" borderId="1" xfId="3" applyNumberFormat="1" applyFont="1" applyFill="1" applyBorder="1"/>
    <xf numFmtId="1" fontId="8" fillId="0" borderId="1" xfId="0" applyNumberFormat="1" applyFont="1" applyBorder="1" applyAlignment="1">
      <alignment horizontal="center"/>
    </xf>
    <xf numFmtId="165" fontId="12" fillId="4" borderId="1" xfId="3" applyNumberFormat="1" applyFont="1" applyFill="1" applyBorder="1" applyAlignment="1">
      <alignment horizontal="left"/>
    </xf>
    <xf numFmtId="1" fontId="3" fillId="0" borderId="1" xfId="1" applyNumberFormat="1" applyFont="1" applyBorder="1" applyAlignment="1">
      <alignment horizontal="center"/>
    </xf>
    <xf numFmtId="165" fontId="8" fillId="0" borderId="3" xfId="3" applyNumberFormat="1" applyFont="1" applyBorder="1"/>
    <xf numFmtId="14" fontId="8" fillId="5" borderId="1" xfId="0" applyNumberFormat="1" applyFont="1" applyFill="1" applyBorder="1" applyAlignment="1">
      <alignment horizontal="center"/>
    </xf>
    <xf numFmtId="44" fontId="8" fillId="7" borderId="1" xfId="3" applyFont="1" applyFill="1" applyBorder="1" applyAlignment="1">
      <alignment horizontal="center" wrapText="1"/>
    </xf>
    <xf numFmtId="44" fontId="8" fillId="5" borderId="1" xfId="3" applyFont="1" applyFill="1" applyBorder="1" applyAlignment="1">
      <alignment horizontal="center" wrapText="1"/>
    </xf>
    <xf numFmtId="0" fontId="8" fillId="8" borderId="1" xfId="0" applyFont="1" applyFill="1" applyBorder="1"/>
    <xf numFmtId="0" fontId="9" fillId="4" borderId="4" xfId="0" applyFont="1" applyFill="1" applyBorder="1"/>
    <xf numFmtId="165" fontId="0" fillId="4" borderId="1" xfId="3" applyNumberFormat="1" applyFont="1" applyFill="1" applyBorder="1"/>
    <xf numFmtId="9" fontId="3" fillId="4" borderId="1" xfId="2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4" fontId="3" fillId="4" borderId="1" xfId="1" applyNumberFormat="1" applyFont="1" applyFill="1" applyBorder="1" applyAlignment="1">
      <alignment horizontal="center"/>
    </xf>
    <xf numFmtId="14" fontId="3" fillId="4" borderId="1" xfId="0" applyNumberFormat="1" applyFont="1" applyFill="1" applyBorder="1"/>
    <xf numFmtId="10" fontId="3" fillId="4" borderId="1" xfId="2" applyNumberFormat="1" applyFont="1" applyFill="1" applyBorder="1" applyAlignment="1">
      <alignment horizontal="center"/>
    </xf>
    <xf numFmtId="14" fontId="3" fillId="4" borderId="1" xfId="4" applyNumberFormat="1" applyFont="1" applyFill="1" applyBorder="1" applyAlignment="1">
      <alignment horizontal="center"/>
    </xf>
    <xf numFmtId="0" fontId="9" fillId="9" borderId="5" xfId="0" applyFont="1" applyFill="1" applyBorder="1" applyAlignment="1">
      <alignment horizontal="left"/>
    </xf>
    <xf numFmtId="165" fontId="13" fillId="9" borderId="1" xfId="3" applyNumberFormat="1" applyFont="1" applyFill="1" applyBorder="1"/>
    <xf numFmtId="165" fontId="13" fillId="9" borderId="3" xfId="3" applyNumberFormat="1" applyFont="1" applyFill="1" applyBorder="1"/>
    <xf numFmtId="165" fontId="11" fillId="9" borderId="3" xfId="3" applyNumberFormat="1" applyFont="1" applyFill="1" applyBorder="1"/>
    <xf numFmtId="165" fontId="11" fillId="9" borderId="0" xfId="3" applyNumberFormat="1" applyFont="1" applyFill="1" applyBorder="1"/>
    <xf numFmtId="166" fontId="8" fillId="0" borderId="0" xfId="4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164" fontId="5" fillId="2" borderId="0" xfId="0" applyNumberFormat="1" applyFont="1" applyFill="1" applyAlignment="1">
      <alignment horizontal="center" wrapText="1"/>
    </xf>
  </cellXfs>
  <cellStyles count="5">
    <cellStyle name="Millares" xfId="1" builtinId="3"/>
    <cellStyle name="Millares 2" xfId="4" xr:uid="{CA264176-A990-0F4F-8A4E-1ADC96F614CC}"/>
    <cellStyle name="Moneda 2" xfId="3" xr:uid="{54BCAE8C-CBD2-7547-956A-ADAC7AB940ED}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B8B-4A23-084F-8DB9-3CD1105CCE9E}">
  <dimension ref="A1:P43"/>
  <sheetViews>
    <sheetView tabSelected="1" zoomScale="136" workbookViewId="0">
      <selection activeCell="E47" sqref="E47"/>
    </sheetView>
  </sheetViews>
  <sheetFormatPr baseColWidth="10" defaultRowHeight="16" x14ac:dyDescent="0.2"/>
  <cols>
    <col min="1" max="1" width="3.6640625" bestFit="1" customWidth="1"/>
    <col min="2" max="2" width="47.83203125" bestFit="1" customWidth="1"/>
    <col min="3" max="3" width="14" bestFit="1" customWidth="1"/>
    <col min="4" max="4" width="11.5" bestFit="1" customWidth="1"/>
    <col min="7" max="7" width="18" bestFit="1" customWidth="1"/>
    <col min="10" max="10" width="11.5" bestFit="1" customWidth="1"/>
  </cols>
  <sheetData>
    <row r="1" spans="1:16" s="1" customFormat="1" ht="14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L1" s="2"/>
    </row>
    <row r="2" spans="1:16" s="1" customFormat="1" ht="14" x14ac:dyDescent="0.2">
      <c r="A2" s="70">
        <f ca="1">TODAY()</f>
        <v>44837</v>
      </c>
      <c r="B2" s="70"/>
      <c r="C2" s="70"/>
      <c r="D2" s="70"/>
      <c r="E2" s="70"/>
      <c r="F2" s="70"/>
      <c r="G2" s="70"/>
      <c r="H2" s="70"/>
      <c r="I2" s="70"/>
      <c r="L2" s="2"/>
    </row>
    <row r="3" spans="1:16" s="1" customFormat="1" ht="51" customHeight="1" x14ac:dyDescent="0.2">
      <c r="A3" s="3" t="s">
        <v>1</v>
      </c>
      <c r="B3" s="4" t="s">
        <v>2</v>
      </c>
      <c r="C3" s="5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7"/>
      <c r="L3" s="2"/>
      <c r="M3" s="7"/>
      <c r="N3" s="7"/>
      <c r="O3" s="7"/>
      <c r="P3" s="8"/>
    </row>
    <row r="4" spans="1:16" s="1" customFormat="1" ht="14" x14ac:dyDescent="0.2">
      <c r="A4" s="9">
        <v>1</v>
      </c>
      <c r="B4" s="10" t="s">
        <v>11</v>
      </c>
      <c r="C4" s="11">
        <v>3000</v>
      </c>
      <c r="D4" s="11">
        <v>18000</v>
      </c>
      <c r="E4" s="11">
        <v>500</v>
      </c>
      <c r="F4" s="11">
        <v>1500</v>
      </c>
      <c r="G4" s="11">
        <v>3000</v>
      </c>
      <c r="H4" s="11">
        <v>1500</v>
      </c>
      <c r="I4" s="11">
        <v>500</v>
      </c>
      <c r="J4" s="11">
        <f>+D4-E4-F4-G4-H4-I4</f>
        <v>11000</v>
      </c>
      <c r="K4" s="12"/>
      <c r="L4" s="2"/>
      <c r="M4" s="13"/>
      <c r="N4" s="13"/>
      <c r="O4" s="14" t="s">
        <v>12</v>
      </c>
      <c r="P4" s="7"/>
    </row>
    <row r="5" spans="1:16" s="1" customFormat="1" ht="12.75" customHeight="1" x14ac:dyDescent="0.2">
      <c r="A5" s="9">
        <f>+A4+1</f>
        <v>2</v>
      </c>
      <c r="B5" s="10" t="s">
        <v>13</v>
      </c>
      <c r="C5" s="11">
        <v>4000</v>
      </c>
      <c r="D5" s="15">
        <v>10000</v>
      </c>
      <c r="E5" s="15">
        <v>1000</v>
      </c>
      <c r="F5" s="15">
        <v>2000</v>
      </c>
      <c r="G5" s="15">
        <v>4000</v>
      </c>
      <c r="H5" s="11">
        <v>200</v>
      </c>
      <c r="I5" s="15">
        <v>600</v>
      </c>
      <c r="J5" s="11">
        <f t="shared" ref="J5:J18" si="0">+D5-E5-F5-G5-H5-I5</f>
        <v>2200</v>
      </c>
      <c r="K5" s="7"/>
      <c r="L5" s="2"/>
      <c r="M5" s="14" t="s">
        <v>14</v>
      </c>
      <c r="N5" s="14" t="s">
        <v>15</v>
      </c>
      <c r="O5" s="16" t="s">
        <v>16</v>
      </c>
      <c r="P5" s="7"/>
    </row>
    <row r="6" spans="1:16" s="1" customFormat="1" ht="15" customHeight="1" x14ac:dyDescent="0.2">
      <c r="A6" s="9">
        <f t="shared" ref="A6:A18" si="1">+A5+1</f>
        <v>3</v>
      </c>
      <c r="B6" s="10" t="s">
        <v>17</v>
      </c>
      <c r="C6" s="11">
        <v>2000</v>
      </c>
      <c r="D6" s="11">
        <v>17000</v>
      </c>
      <c r="E6" s="11">
        <v>1500</v>
      </c>
      <c r="F6" s="11">
        <v>3000</v>
      </c>
      <c r="G6" s="11">
        <v>6000</v>
      </c>
      <c r="H6" s="11">
        <v>400</v>
      </c>
      <c r="I6" s="11">
        <v>1000</v>
      </c>
      <c r="J6" s="11">
        <f t="shared" si="0"/>
        <v>5100</v>
      </c>
      <c r="K6" s="17"/>
      <c r="L6" s="2"/>
      <c r="M6" s="18"/>
      <c r="N6" s="18"/>
      <c r="O6" s="19">
        <f>SUM(M6:N6)</f>
        <v>0</v>
      </c>
      <c r="P6" s="7"/>
    </row>
    <row r="7" spans="1:16" s="1" customFormat="1" ht="15" customHeight="1" x14ac:dyDescent="0.2">
      <c r="A7" s="9">
        <f t="shared" si="1"/>
        <v>4</v>
      </c>
      <c r="B7" s="10" t="s">
        <v>18</v>
      </c>
      <c r="C7" s="20">
        <v>10000</v>
      </c>
      <c r="D7" s="20">
        <v>114000</v>
      </c>
      <c r="E7" s="20">
        <v>3000</v>
      </c>
      <c r="F7" s="20">
        <v>6000</v>
      </c>
      <c r="G7" s="20">
        <v>12000</v>
      </c>
      <c r="H7" s="11">
        <v>800</v>
      </c>
      <c r="I7" s="20">
        <v>400</v>
      </c>
      <c r="J7" s="11">
        <f t="shared" si="0"/>
        <v>91800</v>
      </c>
      <c r="K7" s="17"/>
      <c r="L7" s="21"/>
      <c r="M7" s="22"/>
      <c r="N7" s="22"/>
      <c r="O7" s="23">
        <f>SUM(M7:N7)</f>
        <v>0</v>
      </c>
      <c r="P7" s="7"/>
    </row>
    <row r="8" spans="1:16" s="1" customFormat="1" ht="14" x14ac:dyDescent="0.2">
      <c r="A8" s="9">
        <f t="shared" si="1"/>
        <v>5</v>
      </c>
      <c r="B8" s="10" t="s">
        <v>19</v>
      </c>
      <c r="C8" s="11">
        <v>3500</v>
      </c>
      <c r="D8" s="24">
        <v>55500</v>
      </c>
      <c r="E8" s="24">
        <v>2500</v>
      </c>
      <c r="F8" s="24">
        <v>5000</v>
      </c>
      <c r="G8" s="24">
        <v>10000</v>
      </c>
      <c r="H8" s="11">
        <v>1500</v>
      </c>
      <c r="I8" s="24">
        <v>850</v>
      </c>
      <c r="J8" s="11">
        <f t="shared" si="0"/>
        <v>35650</v>
      </c>
      <c r="K8" s="17"/>
      <c r="L8" s="25"/>
      <c r="M8" s="22"/>
      <c r="N8" s="22"/>
      <c r="O8" s="23"/>
      <c r="P8" s="7"/>
    </row>
    <row r="9" spans="1:16" s="1" customFormat="1" ht="12.75" customHeight="1" x14ac:dyDescent="0.2">
      <c r="A9" s="9">
        <f t="shared" si="1"/>
        <v>6</v>
      </c>
      <c r="B9" s="10" t="s">
        <v>20</v>
      </c>
      <c r="C9" s="11">
        <v>3800</v>
      </c>
      <c r="D9" s="11">
        <v>20000</v>
      </c>
      <c r="E9" s="11">
        <v>1600</v>
      </c>
      <c r="F9" s="11">
        <v>3200</v>
      </c>
      <c r="G9" s="11">
        <v>6400</v>
      </c>
      <c r="H9" s="11">
        <v>1200</v>
      </c>
      <c r="I9" s="11">
        <v>650</v>
      </c>
      <c r="J9" s="11">
        <f t="shared" si="0"/>
        <v>6950</v>
      </c>
      <c r="K9" s="7"/>
      <c r="L9" s="26"/>
      <c r="N9" s="22"/>
      <c r="O9" s="23"/>
      <c r="P9" s="7"/>
    </row>
    <row r="10" spans="1:16" s="1" customFormat="1" ht="13.5" customHeight="1" x14ac:dyDescent="0.2">
      <c r="A10" s="9">
        <f t="shared" si="1"/>
        <v>7</v>
      </c>
      <c r="B10" s="10" t="s">
        <v>21</v>
      </c>
      <c r="C10" s="11">
        <v>1700</v>
      </c>
      <c r="D10" s="11">
        <v>15000</v>
      </c>
      <c r="E10" s="11">
        <v>800</v>
      </c>
      <c r="F10" s="11">
        <v>3000</v>
      </c>
      <c r="G10" s="11">
        <v>6000</v>
      </c>
      <c r="H10" s="11">
        <v>2000</v>
      </c>
      <c r="I10" s="11">
        <v>980</v>
      </c>
      <c r="J10" s="11">
        <f t="shared" si="0"/>
        <v>2220</v>
      </c>
      <c r="K10" s="17"/>
      <c r="L10" s="26"/>
      <c r="M10" s="22"/>
      <c r="N10" s="22"/>
      <c r="O10" s="23"/>
      <c r="P10" s="7"/>
    </row>
    <row r="11" spans="1:16" s="1" customFormat="1" ht="13.5" customHeight="1" x14ac:dyDescent="0.2">
      <c r="A11" s="9">
        <f t="shared" si="1"/>
        <v>8</v>
      </c>
      <c r="B11" s="10" t="s">
        <v>22</v>
      </c>
      <c r="C11" s="11">
        <v>2000</v>
      </c>
      <c r="D11" s="11">
        <v>6000</v>
      </c>
      <c r="E11" s="11">
        <v>300</v>
      </c>
      <c r="F11" s="11">
        <v>800</v>
      </c>
      <c r="G11" s="11">
        <v>1600</v>
      </c>
      <c r="H11" s="11">
        <v>1500</v>
      </c>
      <c r="I11" s="11">
        <v>1100</v>
      </c>
      <c r="J11" s="11">
        <f t="shared" si="0"/>
        <v>700</v>
      </c>
      <c r="K11" s="17"/>
      <c r="L11" s="26"/>
      <c r="M11" s="22"/>
      <c r="N11" s="22"/>
      <c r="O11" s="23"/>
      <c r="P11" s="7"/>
    </row>
    <row r="12" spans="1:16" s="1" customFormat="1" ht="14" x14ac:dyDescent="0.2">
      <c r="A12" s="9">
        <f t="shared" si="1"/>
        <v>9</v>
      </c>
      <c r="B12" s="10" t="s">
        <v>23</v>
      </c>
      <c r="C12" s="11">
        <v>1000</v>
      </c>
      <c r="D12" s="11">
        <v>9000</v>
      </c>
      <c r="E12" s="11">
        <v>1500</v>
      </c>
      <c r="F12" s="11">
        <v>2200</v>
      </c>
      <c r="G12" s="11">
        <v>4400</v>
      </c>
      <c r="H12" s="11">
        <v>200</v>
      </c>
      <c r="I12" s="11">
        <v>300</v>
      </c>
      <c r="J12" s="11">
        <f t="shared" si="0"/>
        <v>400</v>
      </c>
      <c r="K12" s="17"/>
      <c r="L12" s="26"/>
      <c r="M12" s="22"/>
      <c r="N12" s="22"/>
      <c r="O12" s="23"/>
      <c r="P12" s="7"/>
    </row>
    <row r="13" spans="1:16" s="1" customFormat="1" ht="12.75" customHeight="1" x14ac:dyDescent="0.2">
      <c r="A13" s="9">
        <f t="shared" si="1"/>
        <v>10</v>
      </c>
      <c r="B13" s="10" t="s">
        <v>24</v>
      </c>
      <c r="C13" s="11">
        <v>4500</v>
      </c>
      <c r="D13" s="11">
        <v>45000</v>
      </c>
      <c r="E13" s="11">
        <v>2100</v>
      </c>
      <c r="F13" s="11">
        <v>1000</v>
      </c>
      <c r="G13" s="11">
        <v>2000</v>
      </c>
      <c r="H13" s="11">
        <v>1500</v>
      </c>
      <c r="I13" s="11">
        <v>1100</v>
      </c>
      <c r="J13" s="11">
        <f t="shared" si="0"/>
        <v>37300</v>
      </c>
      <c r="K13" s="17"/>
      <c r="L13" s="26"/>
      <c r="M13" s="27"/>
      <c r="N13" s="27"/>
      <c r="O13" s="18"/>
      <c r="P13" s="7"/>
    </row>
    <row r="14" spans="1:16" s="1" customFormat="1" ht="12.75" customHeight="1" x14ac:dyDescent="0.2">
      <c r="A14" s="9">
        <f t="shared" si="1"/>
        <v>11</v>
      </c>
      <c r="B14" s="10" t="s">
        <v>25</v>
      </c>
      <c r="C14" s="11">
        <v>1000</v>
      </c>
      <c r="D14" s="11">
        <v>14000</v>
      </c>
      <c r="E14" s="11">
        <v>1900</v>
      </c>
      <c r="F14" s="11">
        <v>1400</v>
      </c>
      <c r="G14" s="11">
        <v>2800</v>
      </c>
      <c r="H14" s="11">
        <v>1800</v>
      </c>
      <c r="I14" s="11">
        <v>2200</v>
      </c>
      <c r="J14" s="11">
        <f t="shared" si="0"/>
        <v>3900</v>
      </c>
      <c r="K14" s="17"/>
      <c r="L14" s="28"/>
      <c r="M14" s="18"/>
      <c r="N14" s="29"/>
      <c r="O14" s="18"/>
      <c r="P14" s="7"/>
    </row>
    <row r="15" spans="1:16" s="1" customFormat="1" ht="12.75" customHeight="1" x14ac:dyDescent="0.2">
      <c r="A15" s="9">
        <f t="shared" si="1"/>
        <v>12</v>
      </c>
      <c r="B15" s="10" t="s">
        <v>26</v>
      </c>
      <c r="C15" s="11">
        <v>2000</v>
      </c>
      <c r="D15" s="11">
        <v>19000</v>
      </c>
      <c r="E15" s="11">
        <v>1200</v>
      </c>
      <c r="F15" s="11">
        <v>5000</v>
      </c>
      <c r="G15" s="11">
        <v>10000</v>
      </c>
      <c r="H15" s="11">
        <v>700</v>
      </c>
      <c r="I15" s="11">
        <v>1200</v>
      </c>
      <c r="J15" s="11">
        <f t="shared" si="0"/>
        <v>900</v>
      </c>
      <c r="K15" s="17"/>
      <c r="L15" s="26"/>
      <c r="M15" s="18"/>
      <c r="N15" s="27"/>
      <c r="O15" s="18"/>
      <c r="P15" s="7"/>
    </row>
    <row r="16" spans="1:16" s="1" customFormat="1" ht="12.75" customHeight="1" x14ac:dyDescent="0.2">
      <c r="A16" s="9">
        <f t="shared" si="1"/>
        <v>13</v>
      </c>
      <c r="B16" s="10" t="s">
        <v>27</v>
      </c>
      <c r="C16" s="11">
        <v>4500</v>
      </c>
      <c r="D16" s="11">
        <v>80000</v>
      </c>
      <c r="E16" s="11">
        <v>1350</v>
      </c>
      <c r="F16" s="11">
        <v>13000</v>
      </c>
      <c r="G16" s="11">
        <v>26000</v>
      </c>
      <c r="H16" s="11">
        <v>1000</v>
      </c>
      <c r="I16" s="11">
        <v>1500</v>
      </c>
      <c r="J16" s="11">
        <f t="shared" si="0"/>
        <v>37150</v>
      </c>
      <c r="K16" s="17"/>
      <c r="M16" s="18"/>
      <c r="N16" s="27"/>
      <c r="O16" s="18"/>
      <c r="P16" s="7"/>
    </row>
    <row r="17" spans="1:16" s="1" customFormat="1" ht="14" x14ac:dyDescent="0.2">
      <c r="A17" s="9">
        <f t="shared" si="1"/>
        <v>14</v>
      </c>
      <c r="B17" s="10" t="s">
        <v>28</v>
      </c>
      <c r="C17" s="11">
        <v>7100</v>
      </c>
      <c r="D17" s="11">
        <v>140000</v>
      </c>
      <c r="E17" s="11">
        <v>13500</v>
      </c>
      <c r="F17" s="11">
        <v>14000</v>
      </c>
      <c r="G17" s="11">
        <v>28000</v>
      </c>
      <c r="H17" s="11">
        <v>2500</v>
      </c>
      <c r="I17" s="11">
        <v>3000</v>
      </c>
      <c r="J17" s="11">
        <f t="shared" si="0"/>
        <v>79000</v>
      </c>
      <c r="K17" s="7"/>
      <c r="L17" s="26"/>
      <c r="M17" s="23"/>
      <c r="N17" s="22"/>
      <c r="O17" s="23"/>
      <c r="P17" s="7"/>
    </row>
    <row r="18" spans="1:16" s="1" customFormat="1" ht="15" customHeight="1" x14ac:dyDescent="0.2">
      <c r="A18" s="9">
        <f t="shared" si="1"/>
        <v>15</v>
      </c>
      <c r="B18" s="10" t="s">
        <v>29</v>
      </c>
      <c r="C18" s="11">
        <v>2000</v>
      </c>
      <c r="D18" s="11">
        <v>200000</v>
      </c>
      <c r="E18" s="11">
        <v>35000</v>
      </c>
      <c r="F18" s="11">
        <v>20000</v>
      </c>
      <c r="G18" s="11">
        <v>40000</v>
      </c>
      <c r="H18" s="11">
        <v>3500</v>
      </c>
      <c r="I18" s="11">
        <v>1500</v>
      </c>
      <c r="J18" s="11">
        <f t="shared" si="0"/>
        <v>100000</v>
      </c>
      <c r="K18" s="30"/>
      <c r="L18" s="26"/>
      <c r="M18" s="31"/>
      <c r="N18" s="32"/>
      <c r="O18" s="31"/>
      <c r="P18" s="7"/>
    </row>
    <row r="19" spans="1:16" s="1" customFormat="1" ht="14" x14ac:dyDescent="0.2">
      <c r="A19" s="33"/>
      <c r="B19" s="34" t="s">
        <v>12</v>
      </c>
      <c r="C19" s="35">
        <f>SUM(C4:C18)</f>
        <v>52100</v>
      </c>
      <c r="D19" s="35">
        <f t="shared" ref="D19:J19" si="2">SUM(D4:D18)</f>
        <v>762500</v>
      </c>
      <c r="E19" s="35">
        <f t="shared" si="2"/>
        <v>67750</v>
      </c>
      <c r="F19" s="35">
        <f t="shared" si="2"/>
        <v>81100</v>
      </c>
      <c r="G19" s="35">
        <f>SUM(G4:G18)</f>
        <v>162200</v>
      </c>
      <c r="H19" s="35">
        <f>SUM(H5:H18)</f>
        <v>18800</v>
      </c>
      <c r="I19" s="35">
        <f t="shared" si="2"/>
        <v>16880</v>
      </c>
      <c r="J19" s="35">
        <f t="shared" si="2"/>
        <v>414270</v>
      </c>
      <c r="K19" s="36"/>
      <c r="L19" s="2"/>
      <c r="M19" s="13"/>
      <c r="N19" s="7"/>
      <c r="O19" s="13"/>
      <c r="P19" s="7"/>
    </row>
    <row r="23" spans="1:16" x14ac:dyDescent="0.2">
      <c r="A23" s="37"/>
      <c r="B23" s="37"/>
      <c r="C23" s="38"/>
      <c r="D23" s="39"/>
      <c r="E23" s="40"/>
    </row>
    <row r="24" spans="1:16" x14ac:dyDescent="0.2">
      <c r="A24" s="1"/>
      <c r="B24" s="41" t="s">
        <v>30</v>
      </c>
      <c r="C24" s="41" t="s">
        <v>31</v>
      </c>
      <c r="D24" s="42" t="s">
        <v>32</v>
      </c>
      <c r="E24" s="43" t="s">
        <v>33</v>
      </c>
    </row>
    <row r="25" spans="1:16" x14ac:dyDescent="0.2">
      <c r="A25" s="44">
        <v>1</v>
      </c>
      <c r="B25" s="45" t="s">
        <v>34</v>
      </c>
      <c r="C25" s="20">
        <v>200000</v>
      </c>
      <c r="D25" s="46">
        <v>120000</v>
      </c>
      <c r="E25" s="11">
        <f>+C25-D25</f>
        <v>80000</v>
      </c>
    </row>
    <row r="26" spans="1:16" x14ac:dyDescent="0.2">
      <c r="A26" s="47">
        <v>2</v>
      </c>
      <c r="B26" s="45" t="s">
        <v>35</v>
      </c>
      <c r="C26" s="20">
        <v>150000</v>
      </c>
      <c r="D26" s="48">
        <v>85000</v>
      </c>
      <c r="E26" s="11">
        <f t="shared" ref="E26:E31" si="3">+C26-D26</f>
        <v>65000</v>
      </c>
    </row>
    <row r="27" spans="1:16" x14ac:dyDescent="0.2">
      <c r="A27" s="47">
        <v>3</v>
      </c>
      <c r="B27" s="45" t="s">
        <v>36</v>
      </c>
      <c r="C27" s="20">
        <v>30000</v>
      </c>
      <c r="D27" s="48">
        <v>25000</v>
      </c>
      <c r="E27" s="11">
        <f t="shared" si="3"/>
        <v>5000</v>
      </c>
    </row>
    <row r="28" spans="1:16" x14ac:dyDescent="0.2">
      <c r="A28" s="44">
        <v>4</v>
      </c>
      <c r="B28" s="45" t="s">
        <v>37</v>
      </c>
      <c r="C28" s="20">
        <v>450000</v>
      </c>
      <c r="D28" s="46">
        <v>320000</v>
      </c>
      <c r="E28" s="11">
        <f t="shared" si="3"/>
        <v>130000</v>
      </c>
    </row>
    <row r="29" spans="1:16" x14ac:dyDescent="0.2">
      <c r="A29" s="49">
        <v>5</v>
      </c>
      <c r="B29" s="45" t="s">
        <v>38</v>
      </c>
      <c r="C29" s="20">
        <v>500000</v>
      </c>
      <c r="D29" s="46">
        <v>225000</v>
      </c>
      <c r="E29" s="11">
        <f t="shared" si="3"/>
        <v>275000</v>
      </c>
    </row>
    <row r="30" spans="1:16" x14ac:dyDescent="0.2">
      <c r="A30" s="44">
        <v>6</v>
      </c>
      <c r="B30" s="45" t="s">
        <v>39</v>
      </c>
      <c r="C30" s="20">
        <v>360000</v>
      </c>
      <c r="D30" s="46">
        <v>245000</v>
      </c>
      <c r="E30" s="11">
        <f t="shared" si="3"/>
        <v>115000</v>
      </c>
    </row>
    <row r="31" spans="1:16" x14ac:dyDescent="0.2">
      <c r="A31" s="44">
        <v>7</v>
      </c>
      <c r="B31" s="45" t="s">
        <v>40</v>
      </c>
      <c r="C31" s="20">
        <v>770000</v>
      </c>
      <c r="D31" s="46">
        <v>425000</v>
      </c>
      <c r="E31" s="11">
        <f t="shared" si="3"/>
        <v>345000</v>
      </c>
    </row>
    <row r="32" spans="1:16" x14ac:dyDescent="0.2">
      <c r="A32" s="1"/>
      <c r="B32" s="1"/>
      <c r="C32" s="50">
        <f>SUM(C25:C31)</f>
        <v>2460000</v>
      </c>
      <c r="D32" s="50">
        <f>SUM(D25:D31)</f>
        <v>1445000</v>
      </c>
      <c r="E32" s="50">
        <f>SUM(E25:E30)</f>
        <v>670000</v>
      </c>
    </row>
    <row r="35" spans="1:8" ht="30" x14ac:dyDescent="0.2">
      <c r="A35" s="33"/>
      <c r="B35" s="51" t="s">
        <v>41</v>
      </c>
      <c r="C35" s="52" t="s">
        <v>42</v>
      </c>
      <c r="D35" s="53" t="s">
        <v>43</v>
      </c>
      <c r="E35" s="51" t="s">
        <v>44</v>
      </c>
      <c r="F35" s="53" t="s">
        <v>45</v>
      </c>
      <c r="G35" s="51" t="s">
        <v>46</v>
      </c>
      <c r="H35" s="54" t="s">
        <v>47</v>
      </c>
    </row>
    <row r="36" spans="1:8" x14ac:dyDescent="0.2">
      <c r="A36" s="33">
        <v>1</v>
      </c>
      <c r="B36" s="55" t="s">
        <v>48</v>
      </c>
      <c r="C36" s="56">
        <v>220000</v>
      </c>
      <c r="D36" s="56">
        <v>20000</v>
      </c>
      <c r="E36" s="57" t="s">
        <v>49</v>
      </c>
      <c r="F36" s="58" t="s">
        <v>50</v>
      </c>
      <c r="G36" s="59">
        <v>44880</v>
      </c>
      <c r="H36" s="60">
        <v>44835</v>
      </c>
    </row>
    <row r="37" spans="1:8" x14ac:dyDescent="0.2">
      <c r="A37" s="33">
        <f t="shared" ref="A37:A42" si="4">1+1</f>
        <v>2</v>
      </c>
      <c r="B37" s="55" t="s">
        <v>51</v>
      </c>
      <c r="C37" s="56">
        <v>180000</v>
      </c>
      <c r="D37" s="56">
        <v>18000</v>
      </c>
      <c r="E37" s="57" t="s">
        <v>49</v>
      </c>
      <c r="F37" s="58" t="s">
        <v>50</v>
      </c>
      <c r="G37" s="59">
        <v>45245</v>
      </c>
      <c r="H37" s="60">
        <v>44835</v>
      </c>
    </row>
    <row r="38" spans="1:8" x14ac:dyDescent="0.2">
      <c r="A38" s="33">
        <f t="shared" si="4"/>
        <v>2</v>
      </c>
      <c r="B38" s="55" t="s">
        <v>52</v>
      </c>
      <c r="C38" s="56">
        <v>400000</v>
      </c>
      <c r="D38" s="56">
        <v>35000</v>
      </c>
      <c r="E38" s="57">
        <v>0.13300000000000001</v>
      </c>
      <c r="F38" s="58" t="s">
        <v>53</v>
      </c>
      <c r="G38" s="59">
        <v>45617</v>
      </c>
      <c r="H38" s="60">
        <v>44835</v>
      </c>
    </row>
    <row r="39" spans="1:8" x14ac:dyDescent="0.2">
      <c r="A39" s="33">
        <f t="shared" si="4"/>
        <v>2</v>
      </c>
      <c r="B39" s="55" t="s">
        <v>54</v>
      </c>
      <c r="C39" s="56">
        <v>1200000</v>
      </c>
      <c r="D39" s="56">
        <v>100000</v>
      </c>
      <c r="E39" s="61">
        <v>0.155</v>
      </c>
      <c r="F39" s="58" t="s">
        <v>55</v>
      </c>
      <c r="G39" s="59">
        <v>45299</v>
      </c>
      <c r="H39" s="60">
        <v>44835</v>
      </c>
    </row>
    <row r="40" spans="1:8" x14ac:dyDescent="0.2">
      <c r="A40" s="33">
        <f t="shared" si="4"/>
        <v>2</v>
      </c>
      <c r="B40" s="55" t="s">
        <v>56</v>
      </c>
      <c r="C40" s="56">
        <v>2200000</v>
      </c>
      <c r="D40" s="56">
        <v>200000</v>
      </c>
      <c r="E40" s="61">
        <v>0.12989999999999999</v>
      </c>
      <c r="F40" s="24" t="s">
        <v>57</v>
      </c>
      <c r="G40" s="62">
        <v>44950</v>
      </c>
      <c r="H40" s="60">
        <v>44835</v>
      </c>
    </row>
    <row r="41" spans="1:8" x14ac:dyDescent="0.2">
      <c r="A41" s="33">
        <f t="shared" si="4"/>
        <v>2</v>
      </c>
      <c r="B41" s="55" t="s">
        <v>58</v>
      </c>
      <c r="C41" s="56">
        <v>2000000</v>
      </c>
      <c r="D41" s="56">
        <v>180000</v>
      </c>
      <c r="E41" s="61">
        <v>0.192</v>
      </c>
      <c r="F41" s="24" t="s">
        <v>59</v>
      </c>
      <c r="G41" s="62">
        <v>44866</v>
      </c>
      <c r="H41" s="60">
        <v>44835</v>
      </c>
    </row>
    <row r="42" spans="1:8" ht="17" thickBot="1" x14ac:dyDescent="0.25">
      <c r="A42" s="33">
        <f t="shared" si="4"/>
        <v>2</v>
      </c>
      <c r="B42" s="36" t="s">
        <v>60</v>
      </c>
      <c r="C42" s="56">
        <v>550000</v>
      </c>
      <c r="D42" s="56">
        <v>50000</v>
      </c>
      <c r="E42" s="61" t="s">
        <v>49</v>
      </c>
      <c r="F42" s="24" t="s">
        <v>57</v>
      </c>
      <c r="G42" s="62">
        <v>46015</v>
      </c>
      <c r="H42" s="60">
        <v>44835</v>
      </c>
    </row>
    <row r="43" spans="1:8" ht="17" thickBot="1" x14ac:dyDescent="0.25">
      <c r="A43" s="37"/>
      <c r="B43" s="63" t="s">
        <v>61</v>
      </c>
      <c r="C43" s="64">
        <f>SUM(C36:C42)</f>
        <v>6750000</v>
      </c>
      <c r="D43" s="65">
        <f>SUM(D36:D42)</f>
        <v>603000</v>
      </c>
      <c r="E43" s="66"/>
      <c r="F43" s="67"/>
      <c r="G43" s="67"/>
      <c r="H43" s="68"/>
    </row>
  </sheetData>
  <mergeCells count="2">
    <mergeCell ref="A1:I1"/>
    <mergeCell ref="A2:I2"/>
  </mergeCells>
  <conditionalFormatting sqref="J4:J18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2022-09-22T20:05:31Z</dcterms:created>
  <dcterms:modified xsi:type="dcterms:W3CDTF">2022-10-03T14:46:50Z</dcterms:modified>
</cp:coreProperties>
</file>