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/Downloads/"/>
    </mc:Choice>
  </mc:AlternateContent>
  <xr:revisionPtr revIDLastSave="0" documentId="13_ncr:1_{68D1110D-11A6-6C47-939E-EDD7E1E4913D}" xr6:coauthVersionLast="47" xr6:coauthVersionMax="47" xr10:uidLastSave="{00000000-0000-0000-0000-000000000000}"/>
  <bookViews>
    <workbookView xWindow="0" yWindow="500" windowWidth="23260" windowHeight="12460" xr2:uid="{ABBBF660-1050-4136-BD8F-1D7353F20D44}"/>
  </bookViews>
  <sheets>
    <sheet name="1" sheetId="1" r:id="rId1"/>
  </sheets>
  <definedNames>
    <definedName name="_xlnm._FilterDatabase" localSheetId="0" hidden="1">'1'!$B$1:$I$448</definedName>
    <definedName name="_xlnm.Print_Area" localSheetId="0">'1'!$B$1:$F$429</definedName>
    <definedName name="lot_id" localSheetId="0">'1'!$E$266</definedName>
    <definedName name="partner_id" localSheetId="0">'1'!$F$12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M10" i="1" s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N8" i="1"/>
  <c r="I8" i="1"/>
  <c r="N7" i="1"/>
  <c r="I7" i="1"/>
  <c r="P10" i="1" s="1"/>
  <c r="P6" i="1"/>
  <c r="O6" i="1"/>
  <c r="N6" i="1"/>
  <c r="M6" i="1"/>
  <c r="L6" i="1"/>
  <c r="Q6" i="1" s="1"/>
  <c r="I6" i="1"/>
  <c r="L10" i="1" s="1"/>
  <c r="P5" i="1"/>
  <c r="O5" i="1"/>
  <c r="N5" i="1"/>
  <c r="M5" i="1"/>
  <c r="L5" i="1"/>
  <c r="Q5" i="1" s="1"/>
  <c r="I5" i="1"/>
  <c r="P4" i="1"/>
  <c r="O4" i="1"/>
  <c r="N4" i="1"/>
  <c r="M4" i="1"/>
  <c r="M8" i="1" s="1"/>
  <c r="L4" i="1"/>
  <c r="Q4" i="1" s="1"/>
  <c r="Q8" i="1" s="1"/>
  <c r="I4" i="1"/>
  <c r="O10" i="1" s="1"/>
  <c r="P3" i="1"/>
  <c r="P7" i="1" s="1"/>
  <c r="O3" i="1"/>
  <c r="O7" i="1" s="1"/>
  <c r="O8" i="1" s="1"/>
  <c r="N3" i="1"/>
  <c r="M3" i="1"/>
  <c r="M7" i="1" s="1"/>
  <c r="L3" i="1"/>
  <c r="L7" i="1" s="1"/>
  <c r="Q7" i="1" s="1"/>
  <c r="I3" i="1"/>
  <c r="I2" i="1"/>
  <c r="N10" i="1" s="1"/>
  <c r="P8" i="1" l="1"/>
  <c r="Q10" i="1"/>
  <c r="L8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tc={7EC06787-70AC-48BF-ACEF-A055A22B4C32}</author>
    <author>tc={72E0FE2A-304B-42BE-BA0A-AE36593556FB}</author>
  </authors>
  <commentList>
    <comment ref="B177" authorId="0" shapeId="0" xr:uid="{7EC06787-70AC-48BF-ACEF-A055A22B4C3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NIV 3R9EX1DE3KR192137</t>
      </text>
    </comment>
    <comment ref="B226" authorId="1" shapeId="0" xr:uid="{72E0FE2A-304B-42BE-BA0A-AE36593556F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NIV 3R9EX1DE2KR192081</t>
      </text>
    </comment>
  </commentList>
</comments>
</file>

<file path=xl/sharedStrings.xml><?xml version="1.0" encoding="utf-8"?>
<sst xmlns="http://schemas.openxmlformats.org/spreadsheetml/2006/main" count="2130" uniqueCount="674">
  <si>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</si>
  <si>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</si>
  <si>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</si>
  <si>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</si>
  <si>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</si>
  <si>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</si>
  <si>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</si>
  <si>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</si>
  <si>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</si>
  <si>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</si>
  <si>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</si>
  <si>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</si>
  <si>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</si>
  <si>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</si>
  <si>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</si>
  <si>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</si>
  <si>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</si>
  <si>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</si>
  <si>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</si>
  <si>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</si>
  <si>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</si>
  <si>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</si>
  <si>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</si>
  <si>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</si>
  <si>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</si>
  <si>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</si>
  <si>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</si>
  <si>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</si>
  <si>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</si>
  <si>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</si>
  <si>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</si>
  <si>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</si>
  <si>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</si>
  <si>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</si>
  <si>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</si>
  <si>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</si>
  <si>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</si>
  <si>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</si>
  <si>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</si>
  <si>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</si>
  <si>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</si>
  <si>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</si>
  <si>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</si>
  <si>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</si>
  <si>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</si>
  <si>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</si>
  <si>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 xml:space="preserve">SEIH 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</si>
  <si>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</si>
  <si>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</si>
  <si>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</si>
  <si>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</si>
  <si>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</si>
  <si>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</si>
  <si>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</si>
  <si>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</si>
  <si>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</si>
  <si>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</si>
  <si>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</si>
  <si>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</si>
  <si>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</si>
  <si>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</si>
  <si>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</si>
  <si>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</si>
  <si>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</si>
  <si>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</si>
  <si>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</si>
  <si>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</si>
  <si>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</si>
  <si>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</si>
  <si>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</si>
  <si>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</si>
  <si>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</si>
  <si>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</si>
  <si>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</si>
  <si>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</si>
  <si>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</si>
  <si>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</si>
  <si>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</si>
  <si>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</si>
  <si>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</si>
  <si>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</si>
  <si>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</si>
  <si>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</si>
  <si>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</si>
  <si>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</si>
  <si>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</si>
  <si>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</si>
  <si>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</si>
  <si>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</si>
  <si>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</si>
  <si>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</si>
  <si>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</si>
  <si>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</si>
  <si>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</si>
  <si>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</si>
  <si>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</si>
  <si>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</si>
  <si>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</si>
  <si>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</si>
  <si>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</si>
  <si>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</si>
  <si>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</si>
  <si>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</si>
  <si>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</si>
  <si>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</si>
  <si>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</si>
  <si>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</si>
  <si>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</si>
  <si>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</si>
  <si>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</si>
  <si>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</si>
  <si>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</si>
  <si>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</si>
  <si>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</si>
  <si>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</si>
  <si>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Grumexsa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</si>
  <si>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</si>
  <si>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</si>
  <si>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</si>
  <si>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</si>
  <si>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</si>
  <si>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</si>
  <si>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</si>
  <si>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</si>
  <si>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</si>
  <si>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</si>
  <si>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</si>
  <si>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</si>
  <si>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</si>
  <si>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</si>
  <si>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</si>
  <si>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</si>
  <si>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</si>
  <si>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</si>
  <si>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</si>
  <si>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</si>
  <si>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</si>
  <si>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</si>
  <si>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</si>
  <si>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Tesipsa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</si>
  <si>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</si>
  <si>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</si>
  <si>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</si>
  <si>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</si>
  <si>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</si>
  <si>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</si>
  <si>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</si>
  <si>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</si>
  <si>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</si>
  <si>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</si>
  <si>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</si>
  <si>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</si>
  <si>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</si>
  <si>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</si>
  <si>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</si>
  <si>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</si>
  <si>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</si>
  <si>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</si>
  <si>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</si>
  <si>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</si>
  <si>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</si>
  <si>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</si>
  <si>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</si>
  <si>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</si>
  <si>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</si>
  <si>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</si>
  <si>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</si>
  <si>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</si>
  <si>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</si>
  <si>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</si>
  <si>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</si>
  <si>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</si>
  <si>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</si>
  <si>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</si>
  <si>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</si>
  <si>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</si>
  <si>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</si>
  <si>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</si>
  <si>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</si>
  <si>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</si>
  <si>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</si>
  <si>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</si>
  <si>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</si>
  <si>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</si>
  <si>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</si>
  <si>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</si>
  <si>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</si>
  <si>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</si>
  <si>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</si>
  <si>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</si>
  <si>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</si>
  <si>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</si>
  <si>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</si>
  <si>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>Construcción y Mantenimiento Electrico Proel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</si>
  <si>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</si>
  <si>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</si>
  <si>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</si>
  <si>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</si>
  <si>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</si>
  <si>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</si>
  <si>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</si>
  <si>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</si>
  <si>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</si>
  <si>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</si>
  <si>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</si>
  <si>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</si>
  <si>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</si>
  <si>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</si>
  <si>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</si>
  <si>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</si>
  <si>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</si>
  <si>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</si>
  <si>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</si>
  <si>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</si>
  <si>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</si>
  <si>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</si>
  <si>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</si>
  <si>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</si>
  <si>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</si>
  <si>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</si>
  <si>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</si>
  <si>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</si>
  <si>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</si>
  <si>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</si>
  <si>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Polarix Desarrollos Energeticos de México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</si>
  <si>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</si>
  <si>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</si>
  <si>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</si>
  <si>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</si>
  <si>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</si>
  <si>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</si>
  <si>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</si>
  <si>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</si>
  <si>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</si>
  <si>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</si>
  <si>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</si>
  <si>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</si>
  <si>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</si>
  <si>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</si>
  <si>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</si>
  <si>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</si>
  <si>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</si>
  <si>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</si>
  <si>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</si>
  <si>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</si>
  <si>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</si>
  <si>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</si>
  <si>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</si>
  <si>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</si>
  <si>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C1010367278</t>
  </si>
  <si>
    <t>AULA 10' X 36' MEDIO BAÑO</t>
  </si>
  <si>
    <t>C13103611157</t>
  </si>
  <si>
    <t>C1582414748</t>
  </si>
  <si>
    <t>FOMENTO EDUCATIVO Y CULTURAL FRANCISCO DE IBARRA</t>
  </si>
  <si>
    <t>CO200844006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</si>
  <si>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</si>
  <si>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</si>
  <si>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</si>
  <si>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</si>
  <si>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</si>
  <si>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</si>
  <si>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</si>
  <si>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</si>
  <si>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</si>
  <si>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</si>
  <si>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</si>
  <si>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 xml:space="preserve">Casas Javier 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</si>
  <si>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</si>
  <si>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</si>
  <si>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</si>
  <si>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</si>
  <si>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</si>
  <si>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</si>
  <si>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</si>
  <si>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</si>
  <si>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</si>
  <si>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</si>
  <si>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</si>
  <si>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</si>
  <si>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>CO190820006</t>
  </si>
  <si>
    <t xml:space="preserve">AXEJIT IMPORTACIONES ESPECIALIZADAS S.A. DE C.V.  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</si>
  <si>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</si>
  <si>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</si>
  <si>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</si>
  <si>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</si>
  <si>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</si>
  <si>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</si>
  <si>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</si>
  <si>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</si>
  <si>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</si>
  <si>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</si>
  <si>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</si>
  <si>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</si>
  <si>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</si>
  <si>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</si>
  <si>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</si>
  <si>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</si>
  <si>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</si>
  <si>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</si>
  <si>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</si>
  <si>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</si>
  <si>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</si>
  <si>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</si>
  <si>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</si>
  <si>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</si>
  <si>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</si>
  <si>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</si>
  <si>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</si>
  <si>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</si>
  <si>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</si>
  <si>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MDA47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</si>
  <si>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</si>
  <si>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</si>
  <si>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</si>
  <si>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</si>
  <si>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</si>
  <si>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</si>
  <si>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</si>
  <si>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</si>
  <si>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</si>
  <si>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</si>
  <si>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</si>
  <si>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</si>
  <si>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</si>
  <si>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</si>
  <si>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</si>
  <si>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</si>
  <si>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</si>
  <si>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</si>
  <si>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</si>
  <si>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</si>
  <si>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</si>
  <si>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</si>
  <si>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</si>
  <si>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ALSO MONTACARGAS</t>
  </si>
  <si>
    <t>C16104815405</t>
  </si>
  <si>
    <t>OFICINA 10' X 48' SIN BAÑO</t>
  </si>
  <si>
    <t>C15104815187</t>
  </si>
  <si>
    <t>Grupo Minero Dumas Mexico</t>
  </si>
  <si>
    <t>M178240003</t>
  </si>
  <si>
    <t>C116167625</t>
  </si>
  <si>
    <t>C1482412791</t>
  </si>
  <si>
    <t>SOLUCIONES AMBIENTALES INTEGRALES SA DE CV</t>
  </si>
  <si>
    <t>CO190824016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</si>
  <si>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</si>
  <si>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</si>
  <si>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</si>
  <si>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</si>
  <si>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</si>
  <si>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Jose Patrocinio del Real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</si>
  <si>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</si>
  <si>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</si>
  <si>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</si>
  <si>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</si>
  <si>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</si>
  <si>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</si>
  <si>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</si>
  <si>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</si>
  <si>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</si>
  <si>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</si>
  <si>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</si>
  <si>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</si>
  <si>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</si>
  <si>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</si>
  <si>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</si>
  <si>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</si>
  <si>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</si>
  <si>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</si>
  <si>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</si>
  <si>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</si>
  <si>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</si>
  <si>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Manufactura Especial y Proyectos Industriales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</si>
  <si>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</si>
  <si>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</si>
  <si>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</si>
  <si>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</si>
  <si>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</si>
  <si>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</si>
  <si>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</si>
  <si>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</si>
  <si>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</si>
  <si>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</si>
  <si>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</si>
  <si>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</si>
  <si>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</si>
  <si>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</si>
  <si>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</si>
  <si>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</si>
  <si>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</si>
  <si>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</si>
  <si>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</si>
  <si>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</si>
  <si>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</si>
  <si>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</si>
  <si>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PENDIENTE RECOLECCION MANSER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</si>
  <si>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</si>
  <si>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</si>
  <si>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</si>
  <si>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</si>
  <si>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</si>
  <si>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</si>
  <si>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</si>
  <si>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</si>
  <si>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</si>
  <si>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</si>
  <si>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</si>
  <si>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</si>
  <si>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</si>
  <si>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</si>
  <si>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</si>
  <si>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</si>
  <si>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</si>
  <si>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</si>
  <si>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</si>
  <si>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</si>
  <si>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</si>
  <si>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</si>
  <si>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</si>
  <si>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Porcikowi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</si>
  <si>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</si>
  <si>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</si>
  <si>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</si>
  <si>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</si>
  <si>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</si>
  <si>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</si>
  <si>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</si>
  <si>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</si>
  <si>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</si>
  <si>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</si>
  <si>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</si>
  <si>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Autos de Hermosilo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</si>
  <si>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</si>
  <si>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</si>
  <si>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</si>
  <si>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</si>
  <si>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</si>
  <si>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</si>
  <si>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</si>
  <si>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</si>
  <si>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</si>
  <si>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</si>
  <si>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</si>
  <si>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</si>
  <si>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</si>
  <si>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</si>
  <si>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</si>
  <si>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</si>
  <si>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</si>
  <si>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</si>
  <si>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</si>
  <si>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</si>
  <si>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</si>
  <si>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</si>
  <si>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</si>
  <si>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</si>
  <si>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</si>
  <si>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</si>
  <si>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</si>
  <si>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</si>
  <si>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</si>
  <si>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</si>
  <si>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</si>
  <si>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</si>
  <si>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</si>
  <si>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</si>
  <si>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</si>
  <si>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</si>
  <si>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</si>
  <si>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</si>
  <si>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</si>
  <si>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</si>
  <si>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</si>
  <si>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</si>
  <si>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</si>
  <si>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</si>
  <si>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</si>
  <si>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</si>
  <si>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</si>
  <si>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</si>
  <si>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Octavio Garcia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</si>
  <si>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</si>
  <si>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</si>
  <si>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</si>
  <si>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</si>
  <si>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</si>
  <si>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</si>
  <si>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</si>
  <si>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</si>
  <si>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</si>
  <si>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</si>
  <si>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</si>
  <si>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</si>
  <si>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</si>
  <si>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</si>
  <si>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</si>
  <si>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</si>
  <si>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</si>
  <si>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COMINVI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</si>
  <si>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</si>
  <si>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</si>
  <si>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</si>
  <si>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</si>
  <si>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</si>
  <si>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</si>
  <si>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</si>
  <si>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</si>
  <si>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</si>
  <si>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</si>
  <si>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</si>
  <si>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</si>
  <si>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</si>
  <si>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</si>
  <si>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</si>
  <si>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</si>
  <si>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</si>
  <si>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</si>
  <si>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</si>
  <si>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</si>
  <si>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</si>
  <si>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</si>
  <si>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</si>
  <si>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</si>
  <si>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</si>
  <si>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</si>
  <si>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</si>
  <si>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</si>
  <si>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</si>
  <si>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</si>
  <si>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</si>
  <si>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</si>
  <si>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</si>
  <si>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</si>
  <si>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</si>
  <si>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</si>
  <si>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</si>
  <si>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</si>
  <si>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PENDIENTE Soil Solutions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</si>
  <si>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</si>
  <si>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</si>
  <si>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</si>
  <si>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</si>
  <si>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</si>
  <si>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</si>
  <si>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</si>
  <si>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</si>
  <si>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</si>
  <si>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</si>
  <si>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</si>
  <si>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</si>
  <si>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</si>
  <si>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</si>
  <si>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</si>
  <si>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</si>
  <si>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</si>
  <si>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</si>
  <si>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</si>
  <si>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</si>
  <si>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</si>
  <si>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</si>
  <si>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</si>
  <si>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</si>
  <si>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</si>
  <si>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</si>
  <si>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</si>
  <si>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</si>
  <si>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</si>
  <si>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</si>
  <si>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</si>
  <si>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</si>
  <si>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</si>
  <si>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</si>
  <si>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</si>
  <si>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</si>
  <si>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</si>
  <si>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</si>
  <si>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</si>
  <si>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</si>
  <si>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</si>
  <si>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</si>
  <si>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</si>
  <si>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</si>
  <si>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</si>
  <si>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</si>
  <si>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</si>
  <si>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</si>
  <si>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</si>
  <si>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</si>
  <si>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</si>
  <si>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</si>
  <si>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</si>
  <si>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</si>
  <si>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</si>
  <si>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</si>
  <si>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</si>
  <si>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</si>
  <si>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</si>
  <si>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</si>
  <si>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</si>
  <si>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</si>
  <si>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</si>
  <si>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</si>
  <si>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</si>
  <si>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</si>
  <si>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</si>
  <si>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</si>
  <si>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</si>
  <si>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</si>
  <si>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</si>
  <si>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</si>
  <si>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</si>
  <si>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</si>
  <si>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</si>
  <si>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</si>
  <si>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</si>
  <si>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</si>
  <si>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</si>
  <si>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</si>
  <si>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</si>
  <si>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</si>
  <si>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</si>
  <si>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</si>
  <si>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</si>
  <si>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</si>
  <si>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</si>
  <si>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</si>
  <si>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</si>
  <si>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</si>
  <si>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</si>
  <si>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</si>
  <si>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</si>
  <si>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</si>
  <si>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</si>
  <si>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</si>
  <si>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</si>
  <si>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</si>
  <si>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</si>
  <si>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</si>
  <si>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</si>
  <si>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</si>
  <si>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</si>
  <si>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Luis Felipe Laso Lopez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</si>
  <si>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</si>
  <si>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</si>
  <si>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</si>
  <si>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</si>
  <si>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</si>
  <si>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</si>
  <si>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</si>
  <si>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</si>
  <si>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</si>
  <si>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PENDIENTE RECOLECCION 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</si>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</sst>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602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92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6" fontId="5" fillId="3" borderId="1" xfId="1" applyNumberFormat="1" applyFont="1" applyFill="1" applyBorder="1"/>
    <xf numFmtId="166" fontId="5" fillId="3" borderId="0" xfId="1" applyNumberFormat="1" applyFont="1" applyFill="1" applyBorder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6" fontId="6" fillId="3" borderId="0" xfId="1" applyNumberFormat="1" applyFont="1" applyFill="1" applyBorder="1"/>
    <xf numFmtId="166" fontId="7" fillId="3" borderId="0" xfId="1" applyNumberFormat="1" applyFont="1" applyFill="1" applyBorder="1" applyAlignment="1">
      <alignment horizontal="left"/>
    </xf>
    <xf numFmtId="166" fontId="6" fillId="0" borderId="0" xfId="0" applyNumberFormat="1" applyFont="1"/>
    <xf numFmtId="0" fontId="7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166" fontId="6" fillId="3" borderId="0" xfId="0" applyNumberFormat="1" applyFont="1" applyFill="1"/>
    <xf numFmtId="0" fontId="5" fillId="3" borderId="4" xfId="0" applyFont="1" applyFill="1" applyBorder="1"/>
    <xf numFmtId="0" fontId="7" fillId="3" borderId="4" xfId="0" applyFont="1" applyFill="1" applyBorder="1"/>
    <xf numFmtId="165" fontId="6" fillId="0" borderId="0" xfId="0" applyNumberFormat="1" applyFont="1"/>
    <xf numFmtId="9" fontId="6" fillId="0" borderId="0" xfId="2" applyFont="1"/>
    <xf numFmtId="0" fontId="8" fillId="3" borderId="4" xfId="0" applyFont="1" applyFill="1" applyBorder="1"/>
    <xf numFmtId="9" fontId="8" fillId="3" borderId="0" xfId="2" applyFont="1" applyFill="1" applyAlignment="1">
      <alignment horizontal="center"/>
    </xf>
    <xf numFmtId="9" fontId="9" fillId="0" borderId="0" xfId="2" applyFont="1" applyAlignment="1">
      <alignment horizontal="center"/>
    </xf>
    <xf numFmtId="2" fontId="6" fillId="0" borderId="0" xfId="0" applyNumberFormat="1" applyFont="1"/>
    <xf numFmtId="166" fontId="7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165" fontId="7" fillId="3" borderId="0" xfId="0" applyNumberFormat="1" applyFont="1" applyFill="1"/>
    <xf numFmtId="166" fontId="11" fillId="0" borderId="0" xfId="0" applyNumberFormat="1" applyFont="1"/>
    <xf numFmtId="166" fontId="7" fillId="3" borderId="0" xfId="1" applyNumberFormat="1" applyFont="1" applyFill="1" applyBorder="1"/>
    <xf numFmtId="0" fontId="7" fillId="0" borderId="0" xfId="0" applyFont="1" applyAlignment="1">
      <alignment horizontal="left" vertical="center"/>
    </xf>
    <xf numFmtId="166" fontId="12" fillId="3" borderId="0" xfId="1" applyNumberFormat="1" applyFont="1" applyFill="1" applyBorder="1" applyAlignment="1">
      <alignment horizontal="left"/>
    </xf>
    <xf numFmtId="166" fontId="7" fillId="3" borderId="0" xfId="1" applyNumberFormat="1" applyFont="1" applyFill="1" applyBorder="1" applyAlignment="1">
      <alignment horizontal="left" vertical="center" wrapText="1"/>
    </xf>
    <xf numFmtId="166" fontId="6" fillId="0" borderId="0" xfId="1" applyNumberFormat="1" applyFont="1" applyBorder="1"/>
    <xf numFmtId="166" fontId="7" fillId="0" borderId="0" xfId="1" applyNumberFormat="1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left"/>
    </xf>
    <xf numFmtId="166" fontId="13" fillId="3" borderId="0" xfId="1" applyNumberFormat="1" applyFont="1" applyFill="1" applyBorder="1"/>
    <xf numFmtId="0" fontId="7" fillId="3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6" fillId="3" borderId="0" xfId="0" applyFont="1" applyFill="1" applyAlignment="1">
      <alignment wrapText="1"/>
    </xf>
    <xf numFmtId="0" fontId="10" fillId="3" borderId="0" xfId="0" applyFont="1" applyFill="1"/>
    <xf numFmtId="0" fontId="11" fillId="4" borderId="0" xfId="0" applyFont="1" applyFill="1" applyAlignment="1">
      <alignment vertical="center"/>
    </xf>
    <xf numFmtId="166" fontId="11" fillId="4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6" fontId="7" fillId="3" borderId="0" xfId="1" applyNumberFormat="1" applyFont="1" applyFill="1" applyBorder="1" applyAlignment="1">
      <alignment horizontal="right"/>
    </xf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6" fontId="7" fillId="0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wrapText="1"/>
    </xf>
    <xf numFmtId="0" fontId="11" fillId="0" borderId="0" xfId="0" applyFont="1"/>
    <xf numFmtId="0" fontId="6" fillId="3" borderId="0" xfId="0" applyFont="1" applyFill="1" applyAlignment="1">
      <alignment horizontal="left"/>
    </xf>
    <xf numFmtId="0" fontId="6" fillId="3" borderId="0" xfId="6" applyFont="1" applyFill="1" applyAlignment="1">
      <alignment horizontal="left"/>
    </xf>
    <xf numFmtId="166" fontId="6" fillId="3" borderId="0" xfId="1" applyNumberFormat="1" applyFont="1" applyFill="1" applyBorder="1" applyAlignment="1">
      <alignment horizontal="center"/>
    </xf>
    <xf numFmtId="166" fontId="7" fillId="3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166" fontId="6" fillId="0" borderId="5" xfId="1" applyNumberFormat="1" applyFont="1" applyFill="1" applyBorder="1" applyAlignment="1">
      <alignment horizontal="center"/>
    </xf>
    <xf numFmtId="0" fontId="11" fillId="3" borderId="0" xfId="0" applyFont="1" applyFill="1" applyAlignment="1">
      <alignment vertical="center" wrapText="1"/>
    </xf>
    <xf numFmtId="166" fontId="6" fillId="3" borderId="0" xfId="1" applyNumberFormat="1" applyFont="1" applyFill="1"/>
    <xf numFmtId="165" fontId="7" fillId="3" borderId="0" xfId="0" applyNumberFormat="1" applyFont="1" applyFill="1" applyAlignment="1">
      <alignment horizontal="center"/>
    </xf>
    <xf numFmtId="166" fontId="6" fillId="0" borderId="0" xfId="1" applyNumberFormat="1" applyFont="1"/>
    <xf numFmtId="166" fontId="6" fillId="0" borderId="0" xfId="1" applyNumberFormat="1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6" fontId="7" fillId="0" borderId="0" xfId="1" applyNumberFormat="1" applyFont="1" applyBorder="1"/>
    <xf numFmtId="166" fontId="7" fillId="0" borderId="0" xfId="1" applyNumberFormat="1" applyFont="1" applyFill="1" applyBorder="1"/>
    <xf numFmtId="0" fontId="7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6" fillId="0" borderId="0" xfId="0" applyFont="1" applyAlignment="1">
      <alignment horizontal="center" wrapText="1"/>
    </xf>
    <xf numFmtId="164" fontId="6" fillId="0" borderId="0" xfId="0" applyNumberFormat="1" applyFont="1"/>
    <xf numFmtId="166" fontId="7" fillId="0" borderId="0" xfId="1" applyNumberFormat="1" applyFont="1" applyFill="1" applyBorder="1" applyAlignment="1">
      <alignment horizontal="right"/>
    </xf>
    <xf numFmtId="4" fontId="13" fillId="0" borderId="0" xfId="0" applyNumberFormat="1" applyFont="1"/>
    <xf numFmtId="4" fontId="6" fillId="0" borderId="0" xfId="0" applyNumberFormat="1" applyFont="1"/>
    <xf numFmtId="165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13" fillId="0" borderId="0" xfId="0" applyFont="1"/>
    <xf numFmtId="165" fontId="7" fillId="3" borderId="0" xfId="1" applyFont="1" applyFill="1" applyBorder="1" applyAlignment="1">
      <alignment horizontal="left"/>
    </xf>
    <xf numFmtId="0" fontId="6" fillId="3" borderId="5" xfId="0" applyFont="1" applyFill="1" applyBorder="1"/>
    <xf numFmtId="166" fontId="7" fillId="3" borderId="5" xfId="1" applyNumberFormat="1" applyFont="1" applyFill="1" applyBorder="1" applyAlignment="1">
      <alignment horizontal="left"/>
    </xf>
  </cellXfs>
  <cellStyles count="7">
    <cellStyle name="Hipervínculo" xfId="4" builtinId="8"/>
    <cellStyle name="Incorrecto" xfId="3" builtinId="27"/>
    <cellStyle name="Moneda" xfId="1" builtinId="4"/>
    <cellStyle name="Normal" xfId="0" builtinId="0"/>
    <cellStyle name="Normal 2" xfId="6" xr:uid="{27F7753B-E12D-4FB0-B40A-1C000A77B236}"/>
    <cellStyle name="Normal 3" xfId="5" xr:uid="{B902550B-781C-411F-8B58-9DF033E8FF2F}"/>
    <cellStyle name="Porcentaje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48BDCE5C-0F02-4992-AFA6-24B51AA1019C}" userId="7043e9ab5264473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48BDCE5C-0F02-4992-AFA6-24B51AA1019C}" id="{7EC06787-70AC-48BF-ACEF-A055A22B4C32}">
    <text>NIV 3R9EX1DE3KR192137</text>
  </threadedComment>
  <threadedComment ref="B226" dT="2022-10-17T20:32:10.92" personId="{48BDCE5C-0F02-4992-AFA6-24B51AA1019C}" id="{72E0FE2A-304B-42BE-BA0A-AE36593556FB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7573-61DC-4DD7-927A-6E3DF37896CC}">
  <sheetPr>
    <pageSetUpPr fitToPage="1"/>
  </sheetPr>
  <dimension ref="A1:U1048558"/>
  <sheetViews>
    <sheetView showGridLines="0" tabSelected="1" zoomScaleNormal="100" workbookViewId="0">
      <selection activeCell="G1" sqref="G1"/>
    </sheetView>
  </sheetViews>
  <sheetFormatPr baseColWidth="10" defaultColWidth="8.83203125" defaultRowHeight="11" x14ac:dyDescent="0.15"/>
  <cols>
    <col min="1" max="1" width="8.83203125" style="11"/>
    <col min="2" max="2" width="31.1640625" style="11" bestFit="1" customWidth="1"/>
    <col min="3" max="3" width="20.33203125" style="12" bestFit="1" customWidth="1"/>
    <col min="4" max="4" width="21.6640625" style="17" bestFit="1" customWidth="1"/>
    <col min="5" max="5" width="12.1640625" style="13" customWidth="1"/>
    <col min="6" max="6" width="52.6640625" style="12" customWidth="1"/>
    <col min="7" max="7" width="12.5" style="30" bestFit="1" customWidth="1"/>
    <col min="8" max="8" width="8.83203125" style="30" bestFit="1" customWidth="1"/>
    <col min="9" max="9" width="12.5" style="69" bestFit="1" customWidth="1"/>
    <col min="10" max="10" width="12.1640625" style="10" customWidth="1"/>
    <col min="11" max="11" width="26" style="10" bestFit="1" customWidth="1"/>
    <col min="12" max="12" width="12.5" style="10" bestFit="1" customWidth="1"/>
    <col min="13" max="13" width="15.1640625" style="10" bestFit="1" customWidth="1"/>
    <col min="14" max="14" width="13.5" style="10" bestFit="1" customWidth="1"/>
    <col min="15" max="15" width="13.6640625" style="10" bestFit="1" customWidth="1"/>
    <col min="16" max="16" width="13.5" style="10" bestFit="1" customWidth="1"/>
    <col min="17" max="17" width="11.1640625" style="10" bestFit="1" customWidth="1"/>
    <col min="18" max="18" width="8.83203125" style="10"/>
    <col min="19" max="19" width="11.1640625" style="10" bestFit="1" customWidth="1"/>
    <col min="20" max="20" width="13.6640625" style="10" bestFit="1" customWidth="1"/>
    <col min="21" max="16384" width="8.83203125" style="10"/>
  </cols>
  <sheetData>
    <row r="1" spans="1:21" s="7" customFormat="1" x14ac:dyDescent="0.15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15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K2" s="17"/>
      <c r="L2" s="18" t="s">
        <v>12</v>
      </c>
      <c r="M2" s="18" t="s">
        <v>13</v>
      </c>
      <c r="N2" s="18" t="s">
        <v>11</v>
      </c>
      <c r="O2" s="18" t="s">
        <v>14</v>
      </c>
      <c r="P2" s="18" t="s">
        <v>15</v>
      </c>
      <c r="Q2" s="18" t="s">
        <v>16</v>
      </c>
      <c r="R2" s="17"/>
    </row>
    <row r="3" spans="1:21" x14ac:dyDescent="0.15">
      <c r="A3" s="10"/>
      <c r="B3" s="11" t="s">
        <v>8</v>
      </c>
      <c r="C3" s="12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83</v>
      </c>
      <c r="M3" s="20">
        <f>+COUNTIF(E:E,M2)</f>
        <v>142</v>
      </c>
      <c r="N3" s="20">
        <f>+COUNTIF(E:E,N2)</f>
        <v>42</v>
      </c>
      <c r="O3" s="20">
        <f>+COUNTIF(E:E,O2)</f>
        <v>124</v>
      </c>
      <c r="P3" s="20">
        <f>+COUNTIF(E:E,P2)</f>
        <v>56</v>
      </c>
      <c r="Q3" s="20">
        <f>SUM(L3+M3+N3+O3+P3)</f>
        <v>447</v>
      </c>
      <c r="R3" s="17"/>
    </row>
    <row r="4" spans="1:21" x14ac:dyDescent="0.15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5">
        <v>13359</v>
      </c>
      <c r="H4" s="15">
        <v>400.77</v>
      </c>
      <c r="I4" s="14">
        <f t="shared" ref="I4:I26" si="0">SUM(G4+H4)*1.16</f>
        <v>15961.333199999999</v>
      </c>
      <c r="J4" s="21"/>
      <c r="K4" s="22" t="s">
        <v>24</v>
      </c>
      <c r="L4" s="18">
        <f>COUNTIFS(D:D,K4,E:E,L2)</f>
        <v>70</v>
      </c>
      <c r="M4" s="18">
        <f>COUNTIFS(D:D,K4,E:E,M2)</f>
        <v>76</v>
      </c>
      <c r="N4" s="18">
        <f>COUNTIFS(D:D,K4,E:E,N2)</f>
        <v>33</v>
      </c>
      <c r="O4" s="18">
        <f>COUNTIFS(D:D,K4,E:E,O2)</f>
        <v>106</v>
      </c>
      <c r="P4" s="18">
        <f>COUNTIFS(D:D,K4,E:E,P2)</f>
        <v>37</v>
      </c>
      <c r="Q4" s="18">
        <f>SUM(L4:P4)</f>
        <v>322</v>
      </c>
      <c r="R4" s="17"/>
    </row>
    <row r="5" spans="1:21" x14ac:dyDescent="0.15">
      <c r="A5" s="10"/>
      <c r="B5" s="11" t="s">
        <v>25</v>
      </c>
      <c r="C5" s="12" t="s">
        <v>26</v>
      </c>
      <c r="D5" s="12" t="s">
        <v>10</v>
      </c>
      <c r="E5" s="13" t="s">
        <v>11</v>
      </c>
      <c r="G5" s="14">
        <v>0</v>
      </c>
      <c r="H5" s="15">
        <v>0</v>
      </c>
      <c r="I5" s="14">
        <f t="shared" si="0"/>
        <v>0</v>
      </c>
      <c r="J5" s="16"/>
      <c r="K5" s="22" t="s">
        <v>27</v>
      </c>
      <c r="L5" s="18">
        <f>COUNTIFS(D:D,K5,E:E,L2)</f>
        <v>9</v>
      </c>
      <c r="M5" s="18">
        <f>COUNTIFS(D:D,K5,E:E,M2)</f>
        <v>58</v>
      </c>
      <c r="N5" s="18">
        <f>COUNTIFS(D:D,K5,E:E,N2)</f>
        <v>7</v>
      </c>
      <c r="O5" s="18">
        <f>COUNTIFS(D:D,K5,E:E,O2)</f>
        <v>15</v>
      </c>
      <c r="P5" s="18">
        <f>COUNTIFS(D:D,K5,E:E,P2)</f>
        <v>16</v>
      </c>
      <c r="Q5" s="18">
        <f>SUM(L5:P5)</f>
        <v>105</v>
      </c>
      <c r="R5" s="17"/>
    </row>
    <row r="6" spans="1:21" x14ac:dyDescent="0.15">
      <c r="A6" s="10"/>
      <c r="B6" s="11" t="s">
        <v>28</v>
      </c>
      <c r="C6" s="12" t="s">
        <v>29</v>
      </c>
      <c r="D6" s="12" t="s">
        <v>18</v>
      </c>
      <c r="E6" s="13" t="s">
        <v>12</v>
      </c>
      <c r="F6" s="12" t="s">
        <v>30</v>
      </c>
      <c r="G6" s="14">
        <v>18668</v>
      </c>
      <c r="H6" s="15">
        <v>560</v>
      </c>
      <c r="I6" s="14">
        <f t="shared" si="0"/>
        <v>22304.48</v>
      </c>
      <c r="J6" s="16"/>
      <c r="K6" s="23" t="s">
        <v>31</v>
      </c>
      <c r="L6" s="13">
        <f>COUNTIFS(D:D,K6,E:E,L2)</f>
        <v>4</v>
      </c>
      <c r="M6" s="13">
        <f>COUNTIFS(D:D,K6,E:E,M2)</f>
        <v>8</v>
      </c>
      <c r="N6" s="13">
        <f>COUNTIFS(D:D,K6,E:E,N2)</f>
        <v>2</v>
      </c>
      <c r="O6" s="13">
        <f>COUNTIFS(D:D,K6,E:E,O2)</f>
        <v>3</v>
      </c>
      <c r="P6" s="13">
        <f>COUNTIFS(D:D,K6,E:E,P2)</f>
        <v>3</v>
      </c>
      <c r="Q6" s="13">
        <f>SUM(L6:P6)</f>
        <v>20</v>
      </c>
      <c r="R6" s="17"/>
      <c r="T6" s="24"/>
    </row>
    <row r="7" spans="1:21" x14ac:dyDescent="0.15">
      <c r="A7" s="10"/>
      <c r="B7" s="11" t="s">
        <v>28</v>
      </c>
      <c r="C7" s="12" t="s">
        <v>32</v>
      </c>
      <c r="D7" s="12" t="s">
        <v>18</v>
      </c>
      <c r="E7" s="13" t="s">
        <v>15</v>
      </c>
      <c r="F7" s="12" t="s">
        <v>33</v>
      </c>
      <c r="G7" s="14">
        <v>18668</v>
      </c>
      <c r="H7" s="15">
        <v>560</v>
      </c>
      <c r="I7" s="14">
        <f t="shared" si="0"/>
        <v>22304.48</v>
      </c>
      <c r="J7" s="16"/>
      <c r="K7" s="23" t="s">
        <v>34</v>
      </c>
      <c r="L7" s="13">
        <f>L3-L6</f>
        <v>79</v>
      </c>
      <c r="M7" s="13">
        <f>M3-M6</f>
        <v>134</v>
      </c>
      <c r="N7" s="13">
        <f>N3-N6</f>
        <v>40</v>
      </c>
      <c r="O7" s="13">
        <f>O3-O6</f>
        <v>121</v>
      </c>
      <c r="P7" s="13">
        <f>P3-P6</f>
        <v>53</v>
      </c>
      <c r="Q7" s="13">
        <f>SUM(L7:P7)</f>
        <v>427</v>
      </c>
      <c r="R7" s="13"/>
      <c r="S7" s="25"/>
    </row>
    <row r="8" spans="1:21" x14ac:dyDescent="0.15">
      <c r="A8" s="10"/>
      <c r="B8" s="11" t="s">
        <v>28</v>
      </c>
      <c r="C8" s="12" t="s">
        <v>35</v>
      </c>
      <c r="D8" s="12" t="s">
        <v>18</v>
      </c>
      <c r="E8" s="13" t="s">
        <v>11</v>
      </c>
      <c r="F8" s="12" t="s">
        <v>36</v>
      </c>
      <c r="G8" s="14">
        <v>18668</v>
      </c>
      <c r="H8" s="15">
        <v>560.04</v>
      </c>
      <c r="I8" s="14">
        <f t="shared" si="0"/>
        <v>22304.526399999999</v>
      </c>
      <c r="J8" s="16"/>
      <c r="K8" s="26" t="s">
        <v>37</v>
      </c>
      <c r="L8" s="27">
        <f t="shared" ref="L8:Q8" si="1">L4/L7</f>
        <v>0.88607594936708856</v>
      </c>
      <c r="M8" s="27">
        <f t="shared" si="1"/>
        <v>0.56716417910447758</v>
      </c>
      <c r="N8" s="27">
        <f t="shared" si="1"/>
        <v>0.82499999999999996</v>
      </c>
      <c r="O8" s="27">
        <f t="shared" si="1"/>
        <v>0.87603305785123964</v>
      </c>
      <c r="P8" s="27">
        <f t="shared" si="1"/>
        <v>0.69811320754716977</v>
      </c>
      <c r="Q8" s="27">
        <f t="shared" si="1"/>
        <v>0.75409836065573765</v>
      </c>
      <c r="R8" s="17"/>
      <c r="S8" s="28"/>
    </row>
    <row r="9" spans="1:21" x14ac:dyDescent="0.15">
      <c r="A9" s="10"/>
      <c r="B9" s="11" t="s">
        <v>38</v>
      </c>
      <c r="C9" s="12" t="s">
        <v>39</v>
      </c>
      <c r="D9" s="12" t="s">
        <v>18</v>
      </c>
      <c r="E9" s="13" t="s">
        <v>15</v>
      </c>
      <c r="F9" s="12" t="s">
        <v>40</v>
      </c>
      <c r="G9" s="14">
        <v>13592.2</v>
      </c>
      <c r="H9" s="15">
        <v>407.7</v>
      </c>
      <c r="I9" s="14">
        <f t="shared" si="0"/>
        <v>16239.884</v>
      </c>
      <c r="J9" s="16"/>
      <c r="K9" s="17"/>
      <c r="L9" s="17"/>
      <c r="M9" s="17"/>
      <c r="N9" s="17"/>
      <c r="O9" s="17"/>
      <c r="P9" s="17"/>
      <c r="Q9" s="17"/>
      <c r="R9" s="17"/>
    </row>
    <row r="10" spans="1:21" x14ac:dyDescent="0.15">
      <c r="A10" s="10" t="s">
        <v>41</v>
      </c>
      <c r="B10" s="11" t="s">
        <v>42</v>
      </c>
      <c r="C10" s="12" t="s">
        <v>43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44</v>
      </c>
      <c r="L10" s="15">
        <f>SUMIF(E2:E600,L2,I2:I603)</f>
        <v>590899.55720000004</v>
      </c>
      <c r="M10" s="15">
        <f>SUMIF(E2:E603,M2,I2:I603)</f>
        <v>976082.75399999972</v>
      </c>
      <c r="N10" s="15">
        <f>SUMIF(E2:E600,N2,I2:I600)</f>
        <v>321233.85144000006</v>
      </c>
      <c r="O10" s="15">
        <f>SUMIF(E2:E600,O2,I2:I600)</f>
        <v>1749296.5880000005</v>
      </c>
      <c r="P10" s="15">
        <f>SUMIF(E2:E600,P2,I2:I600)</f>
        <v>380988.26560000004</v>
      </c>
      <c r="Q10" s="15">
        <f>SUM(L10:P10)</f>
        <v>4018501.0162400003</v>
      </c>
      <c r="R10" s="17"/>
      <c r="S10" s="24"/>
      <c r="T10" s="24"/>
      <c r="U10" s="29"/>
    </row>
    <row r="11" spans="1:21" x14ac:dyDescent="0.15">
      <c r="A11" s="10"/>
      <c r="B11" s="11" t="s">
        <v>45</v>
      </c>
      <c r="C11" s="12">
        <v>234310945</v>
      </c>
      <c r="D11" s="12" t="s">
        <v>18</v>
      </c>
      <c r="E11" s="13" t="s">
        <v>11</v>
      </c>
      <c r="F11" s="12" t="s">
        <v>46</v>
      </c>
      <c r="G11" s="15">
        <v>7659</v>
      </c>
      <c r="H11" s="15">
        <v>229.77</v>
      </c>
      <c r="I11" s="14">
        <f t="shared" si="0"/>
        <v>9150.9732000000004</v>
      </c>
      <c r="K11" s="17" t="s">
        <v>47</v>
      </c>
      <c r="L11" s="30"/>
      <c r="M11" s="30"/>
      <c r="N11" s="30"/>
      <c r="O11" s="30"/>
      <c r="P11" s="30"/>
      <c r="Q11" s="30"/>
      <c r="R11" s="17"/>
    </row>
    <row r="12" spans="1:21" ht="12" x14ac:dyDescent="0.15">
      <c r="A12" s="10"/>
      <c r="B12" s="11" t="s">
        <v>8</v>
      </c>
      <c r="C12" s="12" t="s">
        <v>48</v>
      </c>
      <c r="D12" s="12" t="s">
        <v>18</v>
      </c>
      <c r="E12" s="13" t="s">
        <v>11</v>
      </c>
      <c r="F12" s="31" t="s">
        <v>49</v>
      </c>
      <c r="G12" s="15">
        <v>5476</v>
      </c>
      <c r="H12" s="15">
        <v>164.28</v>
      </c>
      <c r="I12" s="14">
        <f t="shared" si="0"/>
        <v>6542.724799999999</v>
      </c>
      <c r="K12" s="17"/>
      <c r="L12" s="17"/>
      <c r="M12" s="17"/>
      <c r="N12" s="17"/>
      <c r="O12" s="17"/>
      <c r="P12" s="17"/>
      <c r="Q12" s="17"/>
      <c r="R12" s="17"/>
    </row>
    <row r="13" spans="1:21" ht="12" x14ac:dyDescent="0.15">
      <c r="A13" s="10"/>
      <c r="B13" s="11" t="s">
        <v>50</v>
      </c>
      <c r="C13" s="12" t="s">
        <v>51</v>
      </c>
      <c r="D13" s="12" t="s">
        <v>18</v>
      </c>
      <c r="E13" s="13" t="s">
        <v>12</v>
      </c>
      <c r="F13" s="32" t="s">
        <v>52</v>
      </c>
      <c r="G13" s="15">
        <v>6542</v>
      </c>
      <c r="H13" s="15">
        <v>196.26</v>
      </c>
      <c r="I13" s="14">
        <f t="shared" si="0"/>
        <v>7816.3815999999997</v>
      </c>
      <c r="K13" s="17"/>
      <c r="L13" s="17"/>
      <c r="M13" s="33"/>
      <c r="N13" s="17"/>
      <c r="O13" s="17"/>
      <c r="P13" s="17"/>
      <c r="Q13" s="17"/>
      <c r="R13" s="17"/>
    </row>
    <row r="14" spans="1:21" x14ac:dyDescent="0.15">
      <c r="A14" s="10"/>
      <c r="B14" s="11" t="s">
        <v>53</v>
      </c>
      <c r="C14" s="12" t="s">
        <v>54</v>
      </c>
      <c r="D14" s="12" t="s">
        <v>18</v>
      </c>
      <c r="E14" s="13" t="s">
        <v>11</v>
      </c>
      <c r="F14" s="12" t="s">
        <v>55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x14ac:dyDescent="0.15">
      <c r="A15" s="10"/>
      <c r="B15" s="11" t="s">
        <v>56</v>
      </c>
      <c r="C15" s="12" t="s">
        <v>57</v>
      </c>
      <c r="D15" s="12" t="s">
        <v>18</v>
      </c>
      <c r="E15" s="13" t="s">
        <v>11</v>
      </c>
      <c r="F15" s="12" t="s">
        <v>58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x14ac:dyDescent="0.15">
      <c r="A16" s="10"/>
      <c r="B16" s="11" t="s">
        <v>59</v>
      </c>
      <c r="C16" s="12" t="s">
        <v>60</v>
      </c>
      <c r="D16" s="12" t="s">
        <v>18</v>
      </c>
      <c r="E16" s="13" t="s">
        <v>11</v>
      </c>
      <c r="F16" s="12" t="s">
        <v>61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4"/>
      <c r="N16" s="10" t="s">
        <v>41</v>
      </c>
    </row>
    <row r="17" spans="1:10" x14ac:dyDescent="0.15">
      <c r="A17" s="10"/>
      <c r="B17" s="11" t="s">
        <v>53</v>
      </c>
      <c r="C17" s="12" t="s">
        <v>62</v>
      </c>
      <c r="D17" s="12" t="s">
        <v>18</v>
      </c>
      <c r="E17" s="13" t="s">
        <v>11</v>
      </c>
      <c r="F17" s="12" t="s">
        <v>55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x14ac:dyDescent="0.15">
      <c r="A18" s="10"/>
      <c r="B18" s="11" t="s">
        <v>63</v>
      </c>
      <c r="C18" s="12" t="s">
        <v>64</v>
      </c>
      <c r="D18" s="12" t="s">
        <v>18</v>
      </c>
      <c r="E18" s="13" t="s">
        <v>11</v>
      </c>
      <c r="F18" s="12" t="s">
        <v>65</v>
      </c>
      <c r="G18" s="14">
        <v>11420.02</v>
      </c>
      <c r="H18" s="35">
        <v>1025.46</v>
      </c>
      <c r="I18" s="14">
        <f t="shared" si="0"/>
        <v>14436.756799999999</v>
      </c>
      <c r="J18" s="16"/>
    </row>
    <row r="19" spans="1:10" x14ac:dyDescent="0.15">
      <c r="A19" s="10"/>
      <c r="B19" s="11" t="s">
        <v>66</v>
      </c>
      <c r="C19" s="12" t="s">
        <v>67</v>
      </c>
      <c r="D19" s="12" t="s">
        <v>18</v>
      </c>
      <c r="E19" s="13" t="s">
        <v>12</v>
      </c>
      <c r="F19" s="12" t="s">
        <v>68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15">
      <c r="A20" s="10"/>
      <c r="B20" s="11" t="s">
        <v>69</v>
      </c>
      <c r="C20" s="12" t="s">
        <v>70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15">
      <c r="A21" s="10"/>
      <c r="B21" s="11" t="s">
        <v>69</v>
      </c>
      <c r="C21" s="12" t="s">
        <v>71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x14ac:dyDescent="0.15">
      <c r="A22" s="10"/>
      <c r="B22" s="11" t="s">
        <v>72</v>
      </c>
      <c r="C22" s="12" t="s">
        <v>73</v>
      </c>
      <c r="D22" s="12" t="s">
        <v>18</v>
      </c>
      <c r="E22" s="13" t="s">
        <v>12</v>
      </c>
      <c r="F22" s="36" t="s">
        <v>74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x14ac:dyDescent="0.15">
      <c r="A23" s="10"/>
      <c r="B23" s="11" t="s">
        <v>56</v>
      </c>
      <c r="C23" s="12" t="s">
        <v>75</v>
      </c>
      <c r="D23" s="12" t="s">
        <v>18</v>
      </c>
      <c r="E23" s="13" t="s">
        <v>15</v>
      </c>
      <c r="F23" s="12" t="s">
        <v>76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x14ac:dyDescent="0.15">
      <c r="A24" s="10"/>
      <c r="B24" s="11" t="s">
        <v>72</v>
      </c>
      <c r="C24" s="12" t="s">
        <v>77</v>
      </c>
      <c r="D24" s="12" t="s">
        <v>18</v>
      </c>
      <c r="E24" s="13" t="s">
        <v>11</v>
      </c>
      <c r="F24" s="12" t="s">
        <v>78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x14ac:dyDescent="0.15">
      <c r="A25" s="10"/>
      <c r="B25" s="11" t="s">
        <v>79</v>
      </c>
      <c r="C25" s="12" t="s">
        <v>80</v>
      </c>
      <c r="D25" s="12" t="s">
        <v>18</v>
      </c>
      <c r="E25" s="13" t="s">
        <v>11</v>
      </c>
      <c r="F25" s="12" t="s">
        <v>81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x14ac:dyDescent="0.15">
      <c r="A26" s="10"/>
      <c r="B26" s="11" t="s">
        <v>63</v>
      </c>
      <c r="C26" s="12" t="s">
        <v>82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15">
      <c r="A27" s="10"/>
      <c r="B27" s="11" t="s">
        <v>83</v>
      </c>
      <c r="C27" s="12" t="s">
        <v>84</v>
      </c>
      <c r="D27" s="12" t="s">
        <v>85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15">
      <c r="A28" s="10"/>
      <c r="B28" s="11" t="s">
        <v>25</v>
      </c>
      <c r="C28" s="12" t="s">
        <v>86</v>
      </c>
      <c r="D28" s="12" t="s">
        <v>85</v>
      </c>
      <c r="E28" s="13" t="s">
        <v>11</v>
      </c>
      <c r="G28" s="15">
        <v>0</v>
      </c>
      <c r="H28" s="15"/>
      <c r="I28" s="14">
        <v>0</v>
      </c>
    </row>
    <row r="29" spans="1:10" ht="12" x14ac:dyDescent="0.15">
      <c r="A29" s="10"/>
      <c r="B29" s="11" t="s">
        <v>87</v>
      </c>
      <c r="C29" s="12" t="s">
        <v>88</v>
      </c>
      <c r="D29" s="12" t="s">
        <v>18</v>
      </c>
      <c r="E29" s="13" t="s">
        <v>13</v>
      </c>
      <c r="F29" s="12" t="s">
        <v>89</v>
      </c>
      <c r="G29" s="37">
        <v>14748</v>
      </c>
      <c r="H29" s="15">
        <v>442</v>
      </c>
      <c r="I29" s="14">
        <f t="shared" ref="I29:I34" si="2">SUM(G29+H29)*1.16</f>
        <v>17620.399999999998</v>
      </c>
    </row>
    <row r="30" spans="1:10" x14ac:dyDescent="0.15">
      <c r="A30" s="10"/>
      <c r="B30" s="11" t="s">
        <v>87</v>
      </c>
      <c r="C30" s="12" t="s">
        <v>90</v>
      </c>
      <c r="D30" s="12" t="s">
        <v>10</v>
      </c>
      <c r="E30" s="13" t="s">
        <v>13</v>
      </c>
      <c r="G30" s="15">
        <v>0</v>
      </c>
      <c r="H30" s="15">
        <v>0</v>
      </c>
      <c r="I30" s="14">
        <f t="shared" si="2"/>
        <v>0</v>
      </c>
    </row>
    <row r="31" spans="1:10" x14ac:dyDescent="0.15">
      <c r="A31" s="10"/>
      <c r="B31" s="11" t="s">
        <v>59</v>
      </c>
      <c r="C31" s="12" t="s">
        <v>91</v>
      </c>
      <c r="D31" s="12" t="s">
        <v>10</v>
      </c>
      <c r="E31" s="13" t="s">
        <v>11</v>
      </c>
      <c r="G31" s="14">
        <v>0</v>
      </c>
      <c r="H31" s="15">
        <v>0</v>
      </c>
      <c r="I31" s="14">
        <f t="shared" si="2"/>
        <v>0</v>
      </c>
      <c r="J31" s="16"/>
    </row>
    <row r="32" spans="1:10" x14ac:dyDescent="0.15">
      <c r="A32" s="10"/>
      <c r="B32" s="11" t="s">
        <v>72</v>
      </c>
      <c r="C32" s="12" t="s">
        <v>92</v>
      </c>
      <c r="D32" s="12" t="s">
        <v>18</v>
      </c>
      <c r="E32" s="13" t="s">
        <v>11</v>
      </c>
      <c r="F32" s="12" t="s">
        <v>93</v>
      </c>
      <c r="G32" s="14">
        <v>8356</v>
      </c>
      <c r="H32" s="15">
        <v>250.68</v>
      </c>
      <c r="I32" s="14">
        <f t="shared" si="2"/>
        <v>9983.7487999999994</v>
      </c>
      <c r="J32" s="16"/>
    </row>
    <row r="33" spans="2:11" s="10" customFormat="1" x14ac:dyDescent="0.15">
      <c r="B33" s="11" t="s">
        <v>94</v>
      </c>
      <c r="C33" s="12" t="s">
        <v>95</v>
      </c>
      <c r="D33" s="12" t="s">
        <v>18</v>
      </c>
      <c r="E33" s="13" t="s">
        <v>11</v>
      </c>
      <c r="F33" s="12" t="s">
        <v>96</v>
      </c>
      <c r="G33" s="14">
        <v>13083</v>
      </c>
      <c r="H33" s="15">
        <v>392</v>
      </c>
      <c r="I33" s="14">
        <f t="shared" si="2"/>
        <v>15630.999999999998</v>
      </c>
      <c r="J33" s="16"/>
    </row>
    <row r="34" spans="2:11" s="10" customFormat="1" x14ac:dyDescent="0.15">
      <c r="B34" s="11" t="s">
        <v>69</v>
      </c>
      <c r="C34" s="12">
        <v>184080004</v>
      </c>
      <c r="D34" s="12" t="s">
        <v>10</v>
      </c>
      <c r="E34" s="13" t="s">
        <v>11</v>
      </c>
      <c r="F34" s="12"/>
      <c r="G34" s="15">
        <v>0</v>
      </c>
      <c r="H34" s="15">
        <v>0</v>
      </c>
      <c r="I34" s="14">
        <f t="shared" si="2"/>
        <v>0</v>
      </c>
    </row>
    <row r="35" spans="2:11" s="10" customFormat="1" x14ac:dyDescent="0.15">
      <c r="B35" s="11" t="s">
        <v>21</v>
      </c>
      <c r="C35" s="12" t="s">
        <v>97</v>
      </c>
      <c r="D35" s="12" t="s">
        <v>18</v>
      </c>
      <c r="E35" s="13" t="s">
        <v>14</v>
      </c>
      <c r="F35" s="12" t="s">
        <v>98</v>
      </c>
      <c r="G35" s="15">
        <v>11463</v>
      </c>
      <c r="H35" s="15">
        <v>343.89</v>
      </c>
      <c r="I35" s="14">
        <f t="shared" ref="I35:I98" si="3">SUM(G35+H35)*1.16</f>
        <v>13695.992399999999</v>
      </c>
    </row>
    <row r="36" spans="2:11" s="10" customFormat="1" x14ac:dyDescent="0.15">
      <c r="B36" s="11" t="s">
        <v>45</v>
      </c>
      <c r="C36" s="12" t="s">
        <v>99</v>
      </c>
      <c r="D36" s="12" t="s">
        <v>10</v>
      </c>
      <c r="E36" s="13" t="s">
        <v>14</v>
      </c>
      <c r="F36" s="12"/>
      <c r="G36" s="38">
        <v>0</v>
      </c>
      <c r="H36" s="15">
        <v>0</v>
      </c>
      <c r="I36" s="14">
        <f t="shared" si="3"/>
        <v>0</v>
      </c>
      <c r="J36" s="39"/>
    </row>
    <row r="37" spans="2:11" s="10" customFormat="1" x14ac:dyDescent="0.15">
      <c r="B37" s="11" t="s">
        <v>8</v>
      </c>
      <c r="C37" s="12" t="s">
        <v>100</v>
      </c>
      <c r="D37" s="12" t="s">
        <v>10</v>
      </c>
      <c r="E37" s="13" t="s">
        <v>14</v>
      </c>
      <c r="F37" s="12"/>
      <c r="G37" s="15">
        <v>0</v>
      </c>
      <c r="H37" s="15">
        <v>0</v>
      </c>
      <c r="I37" s="14">
        <f t="shared" si="3"/>
        <v>0</v>
      </c>
      <c r="J37" s="39"/>
    </row>
    <row r="38" spans="2:11" s="10" customFormat="1" x14ac:dyDescent="0.15">
      <c r="B38" s="11" t="s">
        <v>63</v>
      </c>
      <c r="C38" s="12" t="s">
        <v>101</v>
      </c>
      <c r="D38" s="12" t="s">
        <v>18</v>
      </c>
      <c r="E38" s="13" t="s">
        <v>14</v>
      </c>
      <c r="F38" s="12" t="s">
        <v>102</v>
      </c>
      <c r="G38" s="15">
        <v>11333.31</v>
      </c>
      <c r="H38" s="15">
        <v>340</v>
      </c>
      <c r="I38" s="14">
        <f t="shared" si="3"/>
        <v>13541.039599999998</v>
      </c>
      <c r="J38" s="39"/>
    </row>
    <row r="39" spans="2:11" s="10" customFormat="1" x14ac:dyDescent="0.15">
      <c r="B39" s="11" t="s">
        <v>103</v>
      </c>
      <c r="C39" s="12" t="s">
        <v>104</v>
      </c>
      <c r="D39" s="12" t="s">
        <v>10</v>
      </c>
      <c r="E39" s="13" t="s">
        <v>14</v>
      </c>
      <c r="F39" s="12"/>
      <c r="G39" s="38"/>
      <c r="H39" s="15"/>
      <c r="I39" s="14">
        <f t="shared" si="3"/>
        <v>0</v>
      </c>
      <c r="J39" s="39"/>
    </row>
    <row r="40" spans="2:11" s="10" customFormat="1" x14ac:dyDescent="0.15">
      <c r="B40" s="11" t="s">
        <v>105</v>
      </c>
      <c r="C40" s="12" t="s">
        <v>106</v>
      </c>
      <c r="D40" s="12" t="s">
        <v>18</v>
      </c>
      <c r="E40" s="13" t="s">
        <v>14</v>
      </c>
      <c r="F40" s="12" t="s">
        <v>107</v>
      </c>
      <c r="G40" s="38">
        <v>15992</v>
      </c>
      <c r="H40" s="15">
        <v>479.76</v>
      </c>
      <c r="I40" s="14">
        <f t="shared" si="3"/>
        <v>19107.241599999998</v>
      </c>
      <c r="J40" s="39"/>
    </row>
    <row r="41" spans="2:11" s="10" customFormat="1" x14ac:dyDescent="0.15">
      <c r="B41" s="11" t="s">
        <v>105</v>
      </c>
      <c r="C41" s="12" t="s">
        <v>108</v>
      </c>
      <c r="D41" s="12" t="s">
        <v>18</v>
      </c>
      <c r="E41" s="13" t="s">
        <v>14</v>
      </c>
      <c r="F41" s="12" t="s">
        <v>109</v>
      </c>
      <c r="G41" s="38">
        <v>15992</v>
      </c>
      <c r="H41" s="15">
        <v>480</v>
      </c>
      <c r="I41" s="14">
        <f t="shared" si="3"/>
        <v>19107.52</v>
      </c>
      <c r="J41" s="39"/>
    </row>
    <row r="42" spans="2:11" s="10" customFormat="1" x14ac:dyDescent="0.15">
      <c r="B42" s="11" t="s">
        <v>105</v>
      </c>
      <c r="C42" s="12" t="s">
        <v>110</v>
      </c>
      <c r="D42" s="12" t="s">
        <v>18</v>
      </c>
      <c r="E42" s="13" t="s">
        <v>14</v>
      </c>
      <c r="F42" s="12" t="s">
        <v>111</v>
      </c>
      <c r="G42" s="38">
        <v>13081.89</v>
      </c>
      <c r="H42" s="15">
        <v>1445.09</v>
      </c>
      <c r="I42" s="14">
        <f t="shared" si="3"/>
        <v>16851.2968</v>
      </c>
      <c r="J42" s="39"/>
    </row>
    <row r="43" spans="2:11" s="10" customFormat="1" x14ac:dyDescent="0.15">
      <c r="B43" s="11" t="s">
        <v>105</v>
      </c>
      <c r="C43" s="12" t="s">
        <v>112</v>
      </c>
      <c r="D43" s="12" t="s">
        <v>10</v>
      </c>
      <c r="E43" s="13" t="s">
        <v>14</v>
      </c>
      <c r="F43" s="12"/>
      <c r="G43" s="38">
        <v>0</v>
      </c>
      <c r="H43" s="15">
        <v>0</v>
      </c>
      <c r="I43" s="14">
        <f t="shared" si="3"/>
        <v>0</v>
      </c>
      <c r="J43" s="39"/>
    </row>
    <row r="44" spans="2:11" s="10" customFormat="1" x14ac:dyDescent="0.15">
      <c r="B44" s="11" t="s">
        <v>105</v>
      </c>
      <c r="C44" s="12" t="s">
        <v>113</v>
      </c>
      <c r="D44" s="12" t="s">
        <v>18</v>
      </c>
      <c r="E44" s="13" t="s">
        <v>14</v>
      </c>
      <c r="F44" s="12" t="s">
        <v>111</v>
      </c>
      <c r="G44" s="38">
        <v>13081.89</v>
      </c>
      <c r="H44" s="15">
        <v>1445.09</v>
      </c>
      <c r="I44" s="14">
        <f t="shared" si="3"/>
        <v>16851.2968</v>
      </c>
      <c r="J44" s="39"/>
    </row>
    <row r="45" spans="2:11" s="10" customFormat="1" x14ac:dyDescent="0.15">
      <c r="B45" s="11" t="s">
        <v>105</v>
      </c>
      <c r="C45" s="12" t="s">
        <v>114</v>
      </c>
      <c r="D45" s="12" t="s">
        <v>18</v>
      </c>
      <c r="E45" s="13" t="s">
        <v>14</v>
      </c>
      <c r="F45" s="12" t="s">
        <v>115</v>
      </c>
      <c r="G45" s="38">
        <v>14579.49</v>
      </c>
      <c r="H45" s="15">
        <v>1489.79</v>
      </c>
      <c r="I45" s="14">
        <f t="shared" si="3"/>
        <v>18640.364799999996</v>
      </c>
      <c r="J45" s="39"/>
    </row>
    <row r="46" spans="2:11" s="10" customFormat="1" x14ac:dyDescent="0.15">
      <c r="B46" s="11" t="s">
        <v>105</v>
      </c>
      <c r="C46" s="12" t="s">
        <v>116</v>
      </c>
      <c r="D46" s="12" t="s">
        <v>18</v>
      </c>
      <c r="E46" s="13" t="s">
        <v>14</v>
      </c>
      <c r="F46" s="12" t="s">
        <v>117</v>
      </c>
      <c r="G46" s="38">
        <v>13486</v>
      </c>
      <c r="H46" s="15">
        <v>1490</v>
      </c>
      <c r="I46" s="14">
        <f t="shared" si="3"/>
        <v>17372.16</v>
      </c>
      <c r="J46" s="39"/>
    </row>
    <row r="47" spans="2:11" s="10" customFormat="1" x14ac:dyDescent="0.15">
      <c r="B47" s="11" t="s">
        <v>118</v>
      </c>
      <c r="C47" s="12" t="s">
        <v>119</v>
      </c>
      <c r="D47" s="12" t="s">
        <v>18</v>
      </c>
      <c r="E47" s="13" t="s">
        <v>14</v>
      </c>
      <c r="F47" s="12" t="s">
        <v>117</v>
      </c>
      <c r="G47" s="38">
        <v>13486.49</v>
      </c>
      <c r="H47" s="15">
        <v>1489.79</v>
      </c>
      <c r="I47" s="14">
        <f t="shared" si="3"/>
        <v>17372.484799999998</v>
      </c>
      <c r="J47" s="39"/>
    </row>
    <row r="48" spans="2:11" s="10" customFormat="1" x14ac:dyDescent="0.15">
      <c r="B48" s="11" t="s">
        <v>118</v>
      </c>
      <c r="C48" s="12" t="s">
        <v>120</v>
      </c>
      <c r="D48" s="12" t="s">
        <v>18</v>
      </c>
      <c r="E48" s="13" t="s">
        <v>14</v>
      </c>
      <c r="F48" s="12" t="s">
        <v>111</v>
      </c>
      <c r="G48" s="38">
        <v>13486.49</v>
      </c>
      <c r="H48" s="15">
        <v>1489.79</v>
      </c>
      <c r="I48" s="14">
        <f t="shared" si="3"/>
        <v>17372.484799999998</v>
      </c>
      <c r="J48" s="39"/>
      <c r="K48" s="16"/>
    </row>
    <row r="49" spans="2:10" s="10" customFormat="1" x14ac:dyDescent="0.15">
      <c r="B49" s="11" t="s">
        <v>8</v>
      </c>
      <c r="C49" s="12" t="s">
        <v>121</v>
      </c>
      <c r="D49" s="12" t="s">
        <v>18</v>
      </c>
      <c r="E49" s="13" t="s">
        <v>14</v>
      </c>
      <c r="F49" s="12" t="s">
        <v>122</v>
      </c>
      <c r="G49" s="38">
        <v>4548.54</v>
      </c>
      <c r="H49" s="15">
        <v>507.98</v>
      </c>
      <c r="I49" s="14">
        <f t="shared" si="3"/>
        <v>5865.5632000000005</v>
      </c>
      <c r="J49" s="39"/>
    </row>
    <row r="50" spans="2:10" s="10" customFormat="1" x14ac:dyDescent="0.15">
      <c r="B50" s="11" t="s">
        <v>118</v>
      </c>
      <c r="C50" s="12" t="s">
        <v>123</v>
      </c>
      <c r="D50" s="12" t="s">
        <v>18</v>
      </c>
      <c r="E50" s="13" t="s">
        <v>14</v>
      </c>
      <c r="F50" s="12" t="s">
        <v>117</v>
      </c>
      <c r="G50" s="38">
        <v>13486.49</v>
      </c>
      <c r="H50" s="15">
        <v>1489.79</v>
      </c>
      <c r="I50" s="14">
        <f t="shared" si="3"/>
        <v>17372.484799999998</v>
      </c>
      <c r="J50" s="39"/>
    </row>
    <row r="51" spans="2:10" s="10" customFormat="1" x14ac:dyDescent="0.15">
      <c r="B51" s="11" t="s">
        <v>118</v>
      </c>
      <c r="C51" s="12" t="s">
        <v>124</v>
      </c>
      <c r="D51" s="12" t="s">
        <v>18</v>
      </c>
      <c r="E51" s="13" t="s">
        <v>14</v>
      </c>
      <c r="F51" s="12" t="s">
        <v>117</v>
      </c>
      <c r="G51" s="38">
        <v>13486.49</v>
      </c>
      <c r="H51" s="15">
        <v>1489.79</v>
      </c>
      <c r="I51" s="14">
        <f t="shared" si="3"/>
        <v>17372.484799999998</v>
      </c>
      <c r="J51" s="39"/>
    </row>
    <row r="52" spans="2:10" s="10" customFormat="1" x14ac:dyDescent="0.15">
      <c r="B52" s="11" t="s">
        <v>118</v>
      </c>
      <c r="C52" s="12" t="s">
        <v>125</v>
      </c>
      <c r="D52" s="12" t="s">
        <v>10</v>
      </c>
      <c r="E52" s="13" t="s">
        <v>14</v>
      </c>
      <c r="F52" s="12"/>
      <c r="G52" s="38">
        <v>0</v>
      </c>
      <c r="H52" s="15">
        <v>0</v>
      </c>
      <c r="I52" s="14">
        <f t="shared" si="3"/>
        <v>0</v>
      </c>
      <c r="J52" s="39"/>
    </row>
    <row r="53" spans="2:10" s="10" customFormat="1" x14ac:dyDescent="0.15">
      <c r="B53" s="11" t="s">
        <v>118</v>
      </c>
      <c r="C53" s="12" t="s">
        <v>126</v>
      </c>
      <c r="D53" s="12" t="s">
        <v>18</v>
      </c>
      <c r="E53" s="13" t="s">
        <v>14</v>
      </c>
      <c r="F53" s="12" t="s">
        <v>102</v>
      </c>
      <c r="G53" s="38">
        <v>13733</v>
      </c>
      <c r="H53" s="15">
        <v>340</v>
      </c>
      <c r="I53" s="14">
        <f t="shared" si="3"/>
        <v>16324.679999999998</v>
      </c>
      <c r="J53" s="39"/>
    </row>
    <row r="54" spans="2:10" s="10" customFormat="1" x14ac:dyDescent="0.15">
      <c r="B54" s="11" t="s">
        <v>118</v>
      </c>
      <c r="C54" s="12" t="s">
        <v>127</v>
      </c>
      <c r="D54" s="12" t="s">
        <v>10</v>
      </c>
      <c r="E54" s="13" t="s">
        <v>14</v>
      </c>
      <c r="F54" s="12"/>
      <c r="G54" s="38">
        <v>16664</v>
      </c>
      <c r="H54" s="15">
        <v>499.92</v>
      </c>
      <c r="I54" s="14">
        <f t="shared" si="3"/>
        <v>19910.147199999996</v>
      </c>
      <c r="J54" s="39"/>
    </row>
    <row r="55" spans="2:10" s="10" customFormat="1" x14ac:dyDescent="0.15">
      <c r="B55" s="11" t="s">
        <v>118</v>
      </c>
      <c r="C55" s="12" t="s">
        <v>128</v>
      </c>
      <c r="D55" s="12" t="s">
        <v>18</v>
      </c>
      <c r="E55" s="13" t="s">
        <v>14</v>
      </c>
      <c r="F55" s="12" t="s">
        <v>117</v>
      </c>
      <c r="G55" s="38">
        <v>14579</v>
      </c>
      <c r="H55" s="15">
        <v>1490</v>
      </c>
      <c r="I55" s="14">
        <f t="shared" si="3"/>
        <v>18640.039999999997</v>
      </c>
      <c r="J55" s="39"/>
    </row>
    <row r="56" spans="2:10" s="10" customFormat="1" x14ac:dyDescent="0.15">
      <c r="B56" s="11" t="s">
        <v>118</v>
      </c>
      <c r="C56" s="12" t="s">
        <v>129</v>
      </c>
      <c r="D56" s="12" t="s">
        <v>18</v>
      </c>
      <c r="E56" s="13" t="s">
        <v>14</v>
      </c>
      <c r="F56" s="12" t="s">
        <v>117</v>
      </c>
      <c r="G56" s="38">
        <v>14579.49</v>
      </c>
      <c r="H56" s="15">
        <v>1489.7</v>
      </c>
      <c r="I56" s="14">
        <f t="shared" si="3"/>
        <v>18640.260399999999</v>
      </c>
      <c r="J56" s="39"/>
    </row>
    <row r="57" spans="2:10" s="10" customFormat="1" x14ac:dyDescent="0.15">
      <c r="B57" s="11" t="s">
        <v>118</v>
      </c>
      <c r="C57" s="12" t="s">
        <v>130</v>
      </c>
      <c r="D57" s="12" t="s">
        <v>18</v>
      </c>
      <c r="E57" s="13" t="s">
        <v>14</v>
      </c>
      <c r="F57" s="12" t="s">
        <v>117</v>
      </c>
      <c r="G57" s="38">
        <v>13486.49</v>
      </c>
      <c r="H57" s="15">
        <v>1489.79</v>
      </c>
      <c r="I57" s="14">
        <f t="shared" si="3"/>
        <v>17372.484799999998</v>
      </c>
      <c r="J57" s="39"/>
    </row>
    <row r="58" spans="2:10" s="10" customFormat="1" x14ac:dyDescent="0.15">
      <c r="B58" s="11" t="s">
        <v>118</v>
      </c>
      <c r="C58" s="12" t="s">
        <v>131</v>
      </c>
      <c r="D58" s="12" t="s">
        <v>18</v>
      </c>
      <c r="E58" s="13" t="s">
        <v>14</v>
      </c>
      <c r="F58" s="12" t="s">
        <v>117</v>
      </c>
      <c r="G58" s="38">
        <v>14579</v>
      </c>
      <c r="H58" s="15">
        <v>1490</v>
      </c>
      <c r="I58" s="14">
        <f t="shared" si="3"/>
        <v>18640.039999999997</v>
      </c>
      <c r="J58" s="39"/>
    </row>
    <row r="59" spans="2:10" s="10" customFormat="1" x14ac:dyDescent="0.15">
      <c r="B59" s="11" t="s">
        <v>118</v>
      </c>
      <c r="C59" s="12" t="s">
        <v>132</v>
      </c>
      <c r="D59" s="12" t="s">
        <v>18</v>
      </c>
      <c r="E59" s="13" t="s">
        <v>14</v>
      </c>
      <c r="F59" s="12" t="s">
        <v>133</v>
      </c>
      <c r="G59" s="38">
        <v>13486</v>
      </c>
      <c r="H59" s="15">
        <v>1490</v>
      </c>
      <c r="I59" s="14">
        <f t="shared" si="3"/>
        <v>17372.16</v>
      </c>
      <c r="J59" s="39"/>
    </row>
    <row r="60" spans="2:10" s="10" customFormat="1" x14ac:dyDescent="0.15">
      <c r="B60" s="11" t="s">
        <v>118</v>
      </c>
      <c r="C60" s="12" t="s">
        <v>134</v>
      </c>
      <c r="D60" s="12" t="s">
        <v>18</v>
      </c>
      <c r="E60" s="13" t="s">
        <v>14</v>
      </c>
      <c r="F60" s="12" t="s">
        <v>115</v>
      </c>
      <c r="G60" s="38">
        <v>14579.49</v>
      </c>
      <c r="H60" s="15">
        <v>1489.79</v>
      </c>
      <c r="I60" s="14">
        <f t="shared" si="3"/>
        <v>18640.364799999996</v>
      </c>
      <c r="J60" s="39"/>
    </row>
    <row r="61" spans="2:10" s="10" customFormat="1" x14ac:dyDescent="0.15">
      <c r="B61" s="11" t="s">
        <v>105</v>
      </c>
      <c r="C61" s="12" t="s">
        <v>135</v>
      </c>
      <c r="D61" s="12" t="s">
        <v>18</v>
      </c>
      <c r="E61" s="13" t="s">
        <v>14</v>
      </c>
      <c r="F61" s="12" t="s">
        <v>115</v>
      </c>
      <c r="G61" s="38">
        <v>14579.49</v>
      </c>
      <c r="H61" s="15">
        <v>1489.79</v>
      </c>
      <c r="I61" s="14">
        <f t="shared" si="3"/>
        <v>18640.364799999996</v>
      </c>
      <c r="J61" s="39"/>
    </row>
    <row r="62" spans="2:10" s="10" customFormat="1" x14ac:dyDescent="0.15">
      <c r="B62" s="11" t="s">
        <v>103</v>
      </c>
      <c r="C62" s="12" t="s">
        <v>136</v>
      </c>
      <c r="D62" s="12" t="s">
        <v>18</v>
      </c>
      <c r="E62" s="13" t="s">
        <v>14</v>
      </c>
      <c r="F62" s="12" t="s">
        <v>137</v>
      </c>
      <c r="G62" s="38">
        <v>8356</v>
      </c>
      <c r="H62" s="15">
        <v>250.68</v>
      </c>
      <c r="I62" s="14">
        <f t="shared" si="3"/>
        <v>9983.7487999999994</v>
      </c>
      <c r="J62" s="39"/>
    </row>
    <row r="63" spans="2:10" s="10" customFormat="1" x14ac:dyDescent="0.15">
      <c r="B63" s="11" t="s">
        <v>56</v>
      </c>
      <c r="C63" s="12" t="s">
        <v>138</v>
      </c>
      <c r="D63" s="12" t="s">
        <v>18</v>
      </c>
      <c r="E63" s="13" t="s">
        <v>12</v>
      </c>
      <c r="F63" s="12" t="s">
        <v>139</v>
      </c>
      <c r="G63" s="38">
        <v>6542</v>
      </c>
      <c r="H63" s="15">
        <v>196.26</v>
      </c>
      <c r="I63" s="14">
        <f t="shared" si="3"/>
        <v>7816.3815999999997</v>
      </c>
      <c r="J63" s="39"/>
    </row>
    <row r="64" spans="2:10" s="10" customFormat="1" x14ac:dyDescent="0.15">
      <c r="B64" s="11" t="s">
        <v>118</v>
      </c>
      <c r="C64" s="12" t="s">
        <v>140</v>
      </c>
      <c r="D64" s="12" t="s">
        <v>18</v>
      </c>
      <c r="E64" s="13" t="s">
        <v>14</v>
      </c>
      <c r="F64" s="12" t="s">
        <v>115</v>
      </c>
      <c r="G64" s="38">
        <v>14579.49</v>
      </c>
      <c r="H64" s="15">
        <v>1489.79</v>
      </c>
      <c r="I64" s="14">
        <f t="shared" si="3"/>
        <v>18640.364799999996</v>
      </c>
      <c r="J64" s="39"/>
    </row>
    <row r="65" spans="2:11" s="10" customFormat="1" x14ac:dyDescent="0.15">
      <c r="B65" s="11" t="s">
        <v>118</v>
      </c>
      <c r="C65" s="12" t="s">
        <v>141</v>
      </c>
      <c r="D65" s="12" t="s">
        <v>18</v>
      </c>
      <c r="E65" s="13" t="s">
        <v>14</v>
      </c>
      <c r="F65" s="12" t="s">
        <v>142</v>
      </c>
      <c r="G65" s="40">
        <v>13486</v>
      </c>
      <c r="H65" s="41">
        <v>1490</v>
      </c>
      <c r="I65" s="14">
        <f t="shared" si="3"/>
        <v>17372.16</v>
      </c>
      <c r="J65" s="39"/>
    </row>
    <row r="66" spans="2:11" s="10" customFormat="1" x14ac:dyDescent="0.15">
      <c r="B66" s="11" t="s">
        <v>118</v>
      </c>
      <c r="C66" s="12" t="s">
        <v>143</v>
      </c>
      <c r="D66" s="12" t="s">
        <v>18</v>
      </c>
      <c r="E66" s="13" t="s">
        <v>14</v>
      </c>
      <c r="F66" s="12" t="s">
        <v>115</v>
      </c>
      <c r="G66" s="38">
        <v>14579.49</v>
      </c>
      <c r="H66" s="15">
        <v>1489.79</v>
      </c>
      <c r="I66" s="14">
        <f t="shared" si="3"/>
        <v>18640.364799999996</v>
      </c>
      <c r="J66" s="39"/>
    </row>
    <row r="67" spans="2:11" s="10" customFormat="1" x14ac:dyDescent="0.15">
      <c r="B67" s="11" t="s">
        <v>144</v>
      </c>
      <c r="C67" s="12" t="s">
        <v>145</v>
      </c>
      <c r="D67" s="12" t="s">
        <v>18</v>
      </c>
      <c r="E67" s="13" t="s">
        <v>14</v>
      </c>
      <c r="F67" s="12" t="s">
        <v>117</v>
      </c>
      <c r="G67" s="38">
        <v>17351.349999999999</v>
      </c>
      <c r="H67" s="15">
        <v>1914.33</v>
      </c>
      <c r="I67" s="14">
        <f t="shared" si="3"/>
        <v>22348.1888</v>
      </c>
      <c r="J67" s="39"/>
    </row>
    <row r="68" spans="2:11" s="10" customFormat="1" x14ac:dyDescent="0.15">
      <c r="B68" s="11" t="s">
        <v>118</v>
      </c>
      <c r="C68" s="12" t="s">
        <v>146</v>
      </c>
      <c r="D68" s="12" t="s">
        <v>18</v>
      </c>
      <c r="E68" s="13" t="s">
        <v>14</v>
      </c>
      <c r="F68" s="12" t="s">
        <v>111</v>
      </c>
      <c r="G68" s="38">
        <v>13486.4</v>
      </c>
      <c r="H68" s="15">
        <v>1490</v>
      </c>
      <c r="I68" s="14">
        <f t="shared" si="3"/>
        <v>17372.624</v>
      </c>
      <c r="J68" s="39"/>
    </row>
    <row r="69" spans="2:11" s="10" customFormat="1" x14ac:dyDescent="0.15">
      <c r="B69" s="11" t="s">
        <v>118</v>
      </c>
      <c r="C69" s="12" t="s">
        <v>147</v>
      </c>
      <c r="D69" s="12" t="s">
        <v>18</v>
      </c>
      <c r="E69" s="13" t="s">
        <v>14</v>
      </c>
      <c r="F69" s="12" t="s">
        <v>115</v>
      </c>
      <c r="G69" s="38">
        <v>14579.49</v>
      </c>
      <c r="H69" s="15">
        <v>1489.79</v>
      </c>
      <c r="I69" s="14">
        <f t="shared" si="3"/>
        <v>18640.364799999996</v>
      </c>
      <c r="J69" s="39"/>
    </row>
    <row r="70" spans="2:11" s="10" customFormat="1" x14ac:dyDescent="0.15">
      <c r="B70" s="11" t="s">
        <v>53</v>
      </c>
      <c r="C70" s="12" t="s">
        <v>148</v>
      </c>
      <c r="D70" s="12" t="s">
        <v>18</v>
      </c>
      <c r="E70" s="13" t="s">
        <v>14</v>
      </c>
      <c r="F70" s="12" t="s">
        <v>111</v>
      </c>
      <c r="G70" s="38">
        <v>4415.28</v>
      </c>
      <c r="H70" s="15">
        <v>449.25</v>
      </c>
      <c r="I70" s="14">
        <f t="shared" si="3"/>
        <v>5642.8547999999992</v>
      </c>
      <c r="J70" s="39"/>
    </row>
    <row r="71" spans="2:11" s="10" customFormat="1" x14ac:dyDescent="0.15">
      <c r="B71" s="11" t="s">
        <v>63</v>
      </c>
      <c r="C71" s="12" t="s">
        <v>149</v>
      </c>
      <c r="D71" s="12" t="s">
        <v>10</v>
      </c>
      <c r="E71" s="13" t="s">
        <v>14</v>
      </c>
      <c r="F71" s="12"/>
      <c r="G71" s="38">
        <v>0</v>
      </c>
      <c r="H71" s="15">
        <v>0</v>
      </c>
      <c r="I71" s="14">
        <f t="shared" si="3"/>
        <v>0</v>
      </c>
      <c r="J71" s="39"/>
      <c r="K71" s="7"/>
    </row>
    <row r="72" spans="2:11" s="10" customFormat="1" x14ac:dyDescent="0.15">
      <c r="B72" s="11" t="s">
        <v>118</v>
      </c>
      <c r="C72" s="12" t="s">
        <v>150</v>
      </c>
      <c r="D72" s="12" t="s">
        <v>18</v>
      </c>
      <c r="E72" s="13" t="s">
        <v>14</v>
      </c>
      <c r="F72" s="12" t="s">
        <v>115</v>
      </c>
      <c r="G72" s="38">
        <v>14579.49</v>
      </c>
      <c r="H72" s="15">
        <v>1489.79</v>
      </c>
      <c r="I72" s="14">
        <f t="shared" si="3"/>
        <v>18640.364799999996</v>
      </c>
      <c r="J72" s="39"/>
    </row>
    <row r="73" spans="2:11" s="10" customFormat="1" x14ac:dyDescent="0.15">
      <c r="B73" s="11" t="s">
        <v>118</v>
      </c>
      <c r="C73" s="12" t="s">
        <v>151</v>
      </c>
      <c r="D73" s="12" t="s">
        <v>18</v>
      </c>
      <c r="E73" s="13" t="s">
        <v>14</v>
      </c>
      <c r="F73" s="12" t="s">
        <v>115</v>
      </c>
      <c r="G73" s="38">
        <v>14579.49</v>
      </c>
      <c r="H73" s="15">
        <v>1489.79</v>
      </c>
      <c r="I73" s="14">
        <f t="shared" si="3"/>
        <v>18640.364799999996</v>
      </c>
      <c r="J73" s="39"/>
    </row>
    <row r="74" spans="2:11" s="10" customFormat="1" x14ac:dyDescent="0.15">
      <c r="B74" s="11" t="s">
        <v>152</v>
      </c>
      <c r="C74" s="12" t="s">
        <v>153</v>
      </c>
      <c r="D74" s="12" t="s">
        <v>18</v>
      </c>
      <c r="E74" s="13" t="s">
        <v>14</v>
      </c>
      <c r="F74" s="12" t="s">
        <v>117</v>
      </c>
      <c r="G74" s="38">
        <v>15526.32</v>
      </c>
      <c r="H74" s="15">
        <v>1713.86</v>
      </c>
      <c r="I74" s="14">
        <f t="shared" si="3"/>
        <v>19998.608799999998</v>
      </c>
      <c r="J74" s="39"/>
    </row>
    <row r="75" spans="2:11" s="10" customFormat="1" x14ac:dyDescent="0.15">
      <c r="B75" s="11" t="s">
        <v>118</v>
      </c>
      <c r="C75" s="12" t="s">
        <v>154</v>
      </c>
      <c r="D75" s="12" t="s">
        <v>18</v>
      </c>
      <c r="E75" s="13" t="s">
        <v>14</v>
      </c>
      <c r="F75" s="12" t="s">
        <v>117</v>
      </c>
      <c r="G75" s="38">
        <v>14579</v>
      </c>
      <c r="H75" s="42">
        <v>1489.79</v>
      </c>
      <c r="I75" s="14">
        <f t="shared" si="3"/>
        <v>18639.796399999999</v>
      </c>
      <c r="J75" s="39"/>
    </row>
    <row r="76" spans="2:11" s="10" customFormat="1" x14ac:dyDescent="0.15">
      <c r="B76" s="11" t="s">
        <v>118</v>
      </c>
      <c r="C76" s="12" t="s">
        <v>155</v>
      </c>
      <c r="D76" s="12" t="s">
        <v>18</v>
      </c>
      <c r="E76" s="13" t="s">
        <v>14</v>
      </c>
      <c r="F76" s="12" t="s">
        <v>115</v>
      </c>
      <c r="G76" s="38">
        <v>14579.49</v>
      </c>
      <c r="H76" s="15">
        <v>1489.79</v>
      </c>
      <c r="I76" s="14">
        <f t="shared" si="3"/>
        <v>18640.364799999996</v>
      </c>
      <c r="J76" s="39"/>
    </row>
    <row r="77" spans="2:11" s="10" customFormat="1" x14ac:dyDescent="0.15">
      <c r="B77" s="11" t="s">
        <v>118</v>
      </c>
      <c r="C77" s="12" t="s">
        <v>156</v>
      </c>
      <c r="D77" s="12" t="s">
        <v>18</v>
      </c>
      <c r="E77" s="13" t="s">
        <v>14</v>
      </c>
      <c r="F77" s="12" t="s">
        <v>115</v>
      </c>
      <c r="G77" s="38">
        <v>14579.49</v>
      </c>
      <c r="H77" s="15">
        <v>1489.79</v>
      </c>
      <c r="I77" s="14">
        <f t="shared" si="3"/>
        <v>18640.364799999996</v>
      </c>
      <c r="J77" s="39"/>
    </row>
    <row r="78" spans="2:11" s="10" customFormat="1" x14ac:dyDescent="0.15">
      <c r="B78" s="11" t="s">
        <v>118</v>
      </c>
      <c r="C78" s="12" t="s">
        <v>157</v>
      </c>
      <c r="D78" s="12" t="s">
        <v>18</v>
      </c>
      <c r="E78" s="13" t="s">
        <v>14</v>
      </c>
      <c r="F78" s="12" t="s">
        <v>115</v>
      </c>
      <c r="G78" s="38">
        <v>14579.49</v>
      </c>
      <c r="H78" s="15">
        <v>1489.79</v>
      </c>
      <c r="I78" s="14">
        <f t="shared" si="3"/>
        <v>18640.364799999996</v>
      </c>
      <c r="J78" s="39"/>
    </row>
    <row r="79" spans="2:11" s="10" customFormat="1" x14ac:dyDescent="0.15">
      <c r="B79" s="11" t="s">
        <v>103</v>
      </c>
      <c r="C79" s="12" t="s">
        <v>158</v>
      </c>
      <c r="D79" s="12" t="s">
        <v>18</v>
      </c>
      <c r="E79" s="13" t="s">
        <v>14</v>
      </c>
      <c r="F79" s="12" t="s">
        <v>117</v>
      </c>
      <c r="G79" s="38">
        <v>10009.15</v>
      </c>
      <c r="H79" s="15">
        <v>1107.81</v>
      </c>
      <c r="I79" s="14">
        <f t="shared" si="3"/>
        <v>12895.673599999998</v>
      </c>
      <c r="J79" s="39"/>
    </row>
    <row r="80" spans="2:11" s="10" customFormat="1" x14ac:dyDescent="0.15">
      <c r="B80" s="11" t="s">
        <v>103</v>
      </c>
      <c r="C80" s="12" t="s">
        <v>159</v>
      </c>
      <c r="D80" s="12" t="s">
        <v>18</v>
      </c>
      <c r="E80" s="13" t="s">
        <v>14</v>
      </c>
      <c r="F80" s="12" t="s">
        <v>160</v>
      </c>
      <c r="G80" s="38">
        <v>11536</v>
      </c>
      <c r="H80" s="15">
        <v>346</v>
      </c>
      <c r="I80" s="14">
        <f t="shared" si="3"/>
        <v>13783.119999999999</v>
      </c>
      <c r="J80" s="39"/>
    </row>
    <row r="81" spans="2:10" s="10" customFormat="1" x14ac:dyDescent="0.15">
      <c r="B81" s="11" t="s">
        <v>118</v>
      </c>
      <c r="C81" s="12" t="s">
        <v>161</v>
      </c>
      <c r="D81" s="12" t="s">
        <v>18</v>
      </c>
      <c r="E81" s="13" t="s">
        <v>14</v>
      </c>
      <c r="F81" s="12" t="s">
        <v>115</v>
      </c>
      <c r="G81" s="38">
        <v>14579.49</v>
      </c>
      <c r="H81" s="15">
        <v>1489.79</v>
      </c>
      <c r="I81" s="14">
        <f t="shared" si="3"/>
        <v>18640.364799999996</v>
      </c>
      <c r="J81" s="39"/>
    </row>
    <row r="82" spans="2:10" s="10" customFormat="1" x14ac:dyDescent="0.15">
      <c r="B82" s="11" t="s">
        <v>118</v>
      </c>
      <c r="C82" s="12" t="s">
        <v>162</v>
      </c>
      <c r="D82" s="12" t="s">
        <v>18</v>
      </c>
      <c r="E82" s="13" t="s">
        <v>14</v>
      </c>
      <c r="F82" s="12" t="s">
        <v>111</v>
      </c>
      <c r="G82" s="38">
        <v>13486.4</v>
      </c>
      <c r="H82" s="15">
        <v>1489.7</v>
      </c>
      <c r="I82" s="14">
        <f t="shared" si="3"/>
        <v>17372.275999999998</v>
      </c>
      <c r="J82" s="39"/>
    </row>
    <row r="83" spans="2:10" s="10" customFormat="1" x14ac:dyDescent="0.15">
      <c r="B83" s="11" t="s">
        <v>118</v>
      </c>
      <c r="C83" s="12" t="s">
        <v>163</v>
      </c>
      <c r="D83" s="12" t="s">
        <v>18</v>
      </c>
      <c r="E83" s="13" t="s">
        <v>14</v>
      </c>
      <c r="F83" s="12" t="s">
        <v>117</v>
      </c>
      <c r="G83" s="38">
        <v>13486.49</v>
      </c>
      <c r="H83" s="15">
        <v>1489.79</v>
      </c>
      <c r="I83" s="14">
        <f t="shared" si="3"/>
        <v>17372.484799999998</v>
      </c>
      <c r="J83" s="39"/>
    </row>
    <row r="84" spans="2:10" s="10" customFormat="1" x14ac:dyDescent="0.15">
      <c r="B84" s="11" t="s">
        <v>118</v>
      </c>
      <c r="C84" s="12" t="s">
        <v>164</v>
      </c>
      <c r="D84" s="12" t="s">
        <v>18</v>
      </c>
      <c r="E84" s="13" t="s">
        <v>14</v>
      </c>
      <c r="F84" s="12" t="s">
        <v>117</v>
      </c>
      <c r="G84" s="38">
        <v>17351.349999999999</v>
      </c>
      <c r="H84" s="15">
        <v>1914.33</v>
      </c>
      <c r="I84" s="14">
        <f t="shared" si="3"/>
        <v>22348.1888</v>
      </c>
      <c r="J84" s="39"/>
    </row>
    <row r="85" spans="2:10" s="10" customFormat="1" x14ac:dyDescent="0.15">
      <c r="B85" s="11" t="s">
        <v>118</v>
      </c>
      <c r="C85" s="12" t="s">
        <v>165</v>
      </c>
      <c r="D85" s="12" t="s">
        <v>18</v>
      </c>
      <c r="E85" s="13" t="s">
        <v>14</v>
      </c>
      <c r="F85" s="12" t="s">
        <v>117</v>
      </c>
      <c r="G85" s="15">
        <v>17351.349999999999</v>
      </c>
      <c r="H85" s="15">
        <v>1914.33</v>
      </c>
      <c r="I85" s="14">
        <f t="shared" si="3"/>
        <v>22348.1888</v>
      </c>
      <c r="J85" s="39"/>
    </row>
    <row r="86" spans="2:10" s="10" customFormat="1" x14ac:dyDescent="0.15">
      <c r="B86" s="11" t="s">
        <v>118</v>
      </c>
      <c r="C86" s="12" t="s">
        <v>166</v>
      </c>
      <c r="D86" s="12" t="s">
        <v>18</v>
      </c>
      <c r="E86" s="13" t="s">
        <v>14</v>
      </c>
      <c r="F86" s="12" t="s">
        <v>117</v>
      </c>
      <c r="G86" s="15">
        <v>17351.349999999999</v>
      </c>
      <c r="H86" s="15">
        <v>1914.33</v>
      </c>
      <c r="I86" s="14">
        <f t="shared" si="3"/>
        <v>22348.1888</v>
      </c>
      <c r="J86" s="39"/>
    </row>
    <row r="87" spans="2:10" s="10" customFormat="1" x14ac:dyDescent="0.15">
      <c r="B87" s="11" t="s">
        <v>103</v>
      </c>
      <c r="C87" s="12" t="s">
        <v>167</v>
      </c>
      <c r="D87" s="12" t="s">
        <v>18</v>
      </c>
      <c r="E87" s="13" t="s">
        <v>12</v>
      </c>
      <c r="F87" s="12" t="s">
        <v>168</v>
      </c>
      <c r="G87" s="15">
        <v>11184.09</v>
      </c>
      <c r="H87" s="15">
        <v>345.9</v>
      </c>
      <c r="I87" s="14">
        <f t="shared" si="3"/>
        <v>13374.788399999999</v>
      </c>
      <c r="J87" s="16"/>
    </row>
    <row r="88" spans="2:10" s="10" customFormat="1" x14ac:dyDescent="0.15">
      <c r="B88" s="11" t="s">
        <v>69</v>
      </c>
      <c r="C88" s="12" t="s">
        <v>169</v>
      </c>
      <c r="D88" s="12" t="s">
        <v>18</v>
      </c>
      <c r="E88" s="13" t="s">
        <v>12</v>
      </c>
      <c r="F88" s="11" t="s">
        <v>170</v>
      </c>
      <c r="G88" s="15">
        <v>1369.73</v>
      </c>
      <c r="H88" s="15">
        <v>130.33000000000001</v>
      </c>
      <c r="I88" s="14">
        <f t="shared" si="3"/>
        <v>1740.0695999999998</v>
      </c>
      <c r="J88" s="16"/>
    </row>
    <row r="89" spans="2:10" s="10" customFormat="1" x14ac:dyDescent="0.15">
      <c r="B89" s="11" t="s">
        <v>103</v>
      </c>
      <c r="C89" s="12" t="s">
        <v>171</v>
      </c>
      <c r="D89" s="12" t="s">
        <v>18</v>
      </c>
      <c r="E89" s="13" t="s">
        <v>12</v>
      </c>
      <c r="F89" s="12" t="s">
        <v>170</v>
      </c>
      <c r="G89" s="15">
        <v>7516.83</v>
      </c>
      <c r="H89" s="15">
        <v>677.8</v>
      </c>
      <c r="I89" s="14">
        <f t="shared" si="3"/>
        <v>9505.7707999999984</v>
      </c>
      <c r="J89" s="16"/>
    </row>
    <row r="90" spans="2:10" s="10" customFormat="1" x14ac:dyDescent="0.15">
      <c r="B90" s="11" t="s">
        <v>103</v>
      </c>
      <c r="C90" s="12" t="s">
        <v>172</v>
      </c>
      <c r="D90" s="12" t="s">
        <v>18</v>
      </c>
      <c r="E90" s="13" t="s">
        <v>12</v>
      </c>
      <c r="F90" s="12" t="s">
        <v>170</v>
      </c>
      <c r="G90" s="43">
        <v>4930.83</v>
      </c>
      <c r="H90" s="15">
        <v>447.5</v>
      </c>
      <c r="I90" s="14">
        <f t="shared" si="3"/>
        <v>6238.8627999999999</v>
      </c>
      <c r="J90" s="16"/>
    </row>
    <row r="91" spans="2:10" s="10" customFormat="1" x14ac:dyDescent="0.15">
      <c r="B91" s="11" t="s">
        <v>173</v>
      </c>
      <c r="C91" s="12" t="s">
        <v>174</v>
      </c>
      <c r="D91" s="12" t="s">
        <v>18</v>
      </c>
      <c r="E91" s="13" t="s">
        <v>12</v>
      </c>
      <c r="F91" s="12" t="s">
        <v>170</v>
      </c>
      <c r="G91" s="43">
        <v>9610.67</v>
      </c>
      <c r="H91" s="15">
        <v>864.3</v>
      </c>
      <c r="I91" s="14">
        <f t="shared" si="3"/>
        <v>12150.965199999999</v>
      </c>
      <c r="J91" s="16"/>
    </row>
    <row r="92" spans="2:10" s="10" customFormat="1" x14ac:dyDescent="0.15">
      <c r="B92" s="11" t="s">
        <v>173</v>
      </c>
      <c r="C92" s="12" t="s">
        <v>175</v>
      </c>
      <c r="D92" s="12" t="s">
        <v>18</v>
      </c>
      <c r="E92" s="13" t="s">
        <v>12</v>
      </c>
      <c r="F92" s="12" t="s">
        <v>170</v>
      </c>
      <c r="G92" s="15">
        <v>7046.31</v>
      </c>
      <c r="H92" s="15">
        <v>635.91999999999996</v>
      </c>
      <c r="I92" s="14">
        <f t="shared" si="3"/>
        <v>8911.3868000000002</v>
      </c>
      <c r="J92" s="16"/>
    </row>
    <row r="93" spans="2:10" s="10" customFormat="1" x14ac:dyDescent="0.15">
      <c r="B93" s="11" t="s">
        <v>176</v>
      </c>
      <c r="C93" s="12" t="s">
        <v>177</v>
      </c>
      <c r="D93" s="12" t="s">
        <v>18</v>
      </c>
      <c r="E93" s="13" t="s">
        <v>12</v>
      </c>
      <c r="F93" s="12" t="s">
        <v>170</v>
      </c>
      <c r="G93" s="15">
        <v>8501.6200000000008</v>
      </c>
      <c r="H93" s="15">
        <v>765.53</v>
      </c>
      <c r="I93" s="14">
        <f t="shared" si="3"/>
        <v>10749.894</v>
      </c>
      <c r="J93" s="16"/>
    </row>
    <row r="94" spans="2:10" s="10" customFormat="1" x14ac:dyDescent="0.15">
      <c r="B94" s="11" t="s">
        <v>178</v>
      </c>
      <c r="C94" s="12" t="s">
        <v>179</v>
      </c>
      <c r="D94" s="12" t="s">
        <v>18</v>
      </c>
      <c r="E94" s="13" t="s">
        <v>12</v>
      </c>
      <c r="F94" s="12" t="s">
        <v>170</v>
      </c>
      <c r="G94" s="15">
        <v>4178.5</v>
      </c>
      <c r="H94" s="15">
        <v>380.5</v>
      </c>
      <c r="I94" s="14">
        <f t="shared" si="3"/>
        <v>5288.44</v>
      </c>
      <c r="J94" s="16"/>
    </row>
    <row r="95" spans="2:10" s="10" customFormat="1" x14ac:dyDescent="0.15">
      <c r="B95" s="11" t="s">
        <v>79</v>
      </c>
      <c r="C95" s="12" t="s">
        <v>180</v>
      </c>
      <c r="D95" s="12" t="s">
        <v>18</v>
      </c>
      <c r="E95" s="13" t="s">
        <v>12</v>
      </c>
      <c r="F95" s="12" t="s">
        <v>181</v>
      </c>
      <c r="G95" s="15">
        <v>5011.62</v>
      </c>
      <c r="H95" s="15">
        <v>154.99</v>
      </c>
      <c r="I95" s="14">
        <f t="shared" si="3"/>
        <v>5993.2675999999992</v>
      </c>
      <c r="J95" s="16"/>
    </row>
    <row r="96" spans="2:10" s="10" customFormat="1" x14ac:dyDescent="0.15">
      <c r="B96" s="11" t="s">
        <v>79</v>
      </c>
      <c r="C96" s="12" t="s">
        <v>182</v>
      </c>
      <c r="D96" s="12" t="s">
        <v>18</v>
      </c>
      <c r="E96" s="13" t="s">
        <v>12</v>
      </c>
      <c r="F96" s="11" t="s">
        <v>183</v>
      </c>
      <c r="G96" s="14">
        <v>5011.6499999999996</v>
      </c>
      <c r="H96" s="15">
        <v>154.99</v>
      </c>
      <c r="I96" s="14">
        <f t="shared" si="3"/>
        <v>5993.3023999999987</v>
      </c>
      <c r="J96" s="16"/>
    </row>
    <row r="97" spans="1:10" x14ac:dyDescent="0.15">
      <c r="A97" s="10"/>
      <c r="B97" s="11" t="s">
        <v>184</v>
      </c>
      <c r="C97" s="12" t="s">
        <v>185</v>
      </c>
      <c r="D97" s="12" t="s">
        <v>18</v>
      </c>
      <c r="E97" s="13" t="s">
        <v>12</v>
      </c>
      <c r="F97" s="12" t="s">
        <v>168</v>
      </c>
      <c r="G97" s="14">
        <v>14093</v>
      </c>
      <c r="H97" s="15">
        <v>1265</v>
      </c>
      <c r="I97" s="14">
        <f t="shared" si="3"/>
        <v>17815.28</v>
      </c>
      <c r="J97" s="16"/>
    </row>
    <row r="98" spans="1:10" x14ac:dyDescent="0.15">
      <c r="A98" s="10"/>
      <c r="B98" s="11" t="s">
        <v>79</v>
      </c>
      <c r="C98" s="12" t="s">
        <v>186</v>
      </c>
      <c r="D98" s="12" t="s">
        <v>18</v>
      </c>
      <c r="E98" s="13" t="s">
        <v>12</v>
      </c>
      <c r="F98" s="11" t="s">
        <v>187</v>
      </c>
      <c r="G98" s="14">
        <v>5876</v>
      </c>
      <c r="H98" s="15">
        <v>176</v>
      </c>
      <c r="I98" s="14">
        <f t="shared" si="3"/>
        <v>7020.32</v>
      </c>
      <c r="J98" s="16"/>
    </row>
    <row r="99" spans="1:10" x14ac:dyDescent="0.15">
      <c r="A99" s="10"/>
      <c r="B99" s="11" t="s">
        <v>178</v>
      </c>
      <c r="C99" s="12" t="s">
        <v>188</v>
      </c>
      <c r="D99" s="12" t="s">
        <v>18</v>
      </c>
      <c r="E99" s="13" t="s">
        <v>12</v>
      </c>
      <c r="F99" s="12" t="s">
        <v>170</v>
      </c>
      <c r="G99" s="14">
        <v>4700.46</v>
      </c>
      <c r="H99" s="15">
        <v>1682.92</v>
      </c>
      <c r="I99" s="14">
        <f t="shared" ref="I99:I109" si="4">SUM(G99+H99)*1.16</f>
        <v>7404.7208000000001</v>
      </c>
      <c r="J99" s="16"/>
    </row>
    <row r="100" spans="1:10" x14ac:dyDescent="0.15">
      <c r="A100" s="10"/>
      <c r="B100" s="11" t="s">
        <v>178</v>
      </c>
      <c r="C100" s="12" t="s">
        <v>189</v>
      </c>
      <c r="D100" s="12" t="s">
        <v>18</v>
      </c>
      <c r="E100" s="13" t="s">
        <v>12</v>
      </c>
      <c r="F100" s="12" t="s">
        <v>170</v>
      </c>
      <c r="G100" s="14">
        <v>4700.46</v>
      </c>
      <c r="H100" s="15">
        <v>1682.92</v>
      </c>
      <c r="I100" s="14">
        <f t="shared" si="4"/>
        <v>7404.7208000000001</v>
      </c>
      <c r="J100" s="16"/>
    </row>
    <row r="101" spans="1:10" x14ac:dyDescent="0.15">
      <c r="A101" s="10"/>
      <c r="B101" s="11" t="s">
        <v>178</v>
      </c>
      <c r="C101" s="12" t="s">
        <v>190</v>
      </c>
      <c r="D101" s="12" t="s">
        <v>18</v>
      </c>
      <c r="E101" s="13" t="s">
        <v>12</v>
      </c>
      <c r="F101" s="12" t="s">
        <v>170</v>
      </c>
      <c r="G101" s="14">
        <v>4700.46</v>
      </c>
      <c r="H101" s="15">
        <v>1682.92</v>
      </c>
      <c r="I101" s="14">
        <f t="shared" si="4"/>
        <v>7404.7208000000001</v>
      </c>
      <c r="J101" s="16"/>
    </row>
    <row r="102" spans="1:10" x14ac:dyDescent="0.15">
      <c r="A102" s="10"/>
      <c r="B102" s="11" t="s">
        <v>178</v>
      </c>
      <c r="C102" s="12" t="s">
        <v>191</v>
      </c>
      <c r="D102" s="12" t="s">
        <v>18</v>
      </c>
      <c r="E102" s="13" t="s">
        <v>12</v>
      </c>
      <c r="F102" s="12" t="s">
        <v>170</v>
      </c>
      <c r="G102" s="14">
        <v>4700.46</v>
      </c>
      <c r="H102" s="15">
        <v>1682.92</v>
      </c>
      <c r="I102" s="14">
        <f t="shared" si="4"/>
        <v>7404.7208000000001</v>
      </c>
      <c r="J102" s="16"/>
    </row>
    <row r="103" spans="1:10" ht="12" x14ac:dyDescent="0.15">
      <c r="A103" s="10"/>
      <c r="B103" s="11" t="s">
        <v>72</v>
      </c>
      <c r="C103" s="44" t="s">
        <v>192</v>
      </c>
      <c r="D103" s="12" t="s">
        <v>18</v>
      </c>
      <c r="E103" s="13" t="s">
        <v>11</v>
      </c>
      <c r="F103" s="12" t="s">
        <v>193</v>
      </c>
      <c r="G103" s="15">
        <v>8356</v>
      </c>
      <c r="H103" s="15">
        <v>250.68</v>
      </c>
      <c r="I103" s="14">
        <f t="shared" si="4"/>
        <v>9983.7487999999994</v>
      </c>
      <c r="J103" s="16"/>
    </row>
    <row r="104" spans="1:10" x14ac:dyDescent="0.15">
      <c r="A104" s="10"/>
      <c r="B104" s="11" t="s">
        <v>21</v>
      </c>
      <c r="C104" s="12" t="s">
        <v>194</v>
      </c>
      <c r="D104" s="12" t="s">
        <v>18</v>
      </c>
      <c r="E104" s="13" t="s">
        <v>14</v>
      </c>
      <c r="F104" s="12" t="s">
        <v>195</v>
      </c>
      <c r="G104" s="38">
        <v>11463.08</v>
      </c>
      <c r="H104" s="15">
        <v>390</v>
      </c>
      <c r="I104" s="14">
        <f t="shared" si="4"/>
        <v>13749.572799999998</v>
      </c>
      <c r="J104" s="39"/>
    </row>
    <row r="105" spans="1:10" x14ac:dyDescent="0.15">
      <c r="A105" s="10"/>
      <c r="B105" s="11" t="s">
        <v>72</v>
      </c>
      <c r="C105" s="12" t="s">
        <v>196</v>
      </c>
      <c r="D105" s="12" t="s">
        <v>18</v>
      </c>
      <c r="E105" s="13" t="s">
        <v>12</v>
      </c>
      <c r="F105" s="45" t="s">
        <v>197</v>
      </c>
      <c r="G105" s="15">
        <v>8355.5</v>
      </c>
      <c r="H105" s="15">
        <v>250.67</v>
      </c>
      <c r="I105" s="14">
        <f t="shared" si="4"/>
        <v>9983.1571999999996</v>
      </c>
      <c r="J105" s="16"/>
    </row>
    <row r="106" spans="1:10" x14ac:dyDescent="0.15">
      <c r="A106" s="10"/>
      <c r="B106" s="11" t="s">
        <v>8</v>
      </c>
      <c r="C106" s="12" t="s">
        <v>198</v>
      </c>
      <c r="D106" s="12" t="s">
        <v>10</v>
      </c>
      <c r="E106" s="13" t="s">
        <v>12</v>
      </c>
      <c r="F106" s="36"/>
      <c r="G106" s="15">
        <v>0</v>
      </c>
      <c r="H106" s="15">
        <v>0</v>
      </c>
      <c r="I106" s="14">
        <f t="shared" si="4"/>
        <v>0</v>
      </c>
      <c r="J106" s="16"/>
    </row>
    <row r="107" spans="1:10" x14ac:dyDescent="0.15">
      <c r="A107" s="10"/>
      <c r="B107" s="11" t="s">
        <v>79</v>
      </c>
      <c r="C107" s="12" t="s">
        <v>199</v>
      </c>
      <c r="D107" s="12" t="s">
        <v>10</v>
      </c>
      <c r="E107" s="13" t="s">
        <v>12</v>
      </c>
      <c r="G107" s="15">
        <v>0</v>
      </c>
      <c r="H107" s="15">
        <v>0</v>
      </c>
      <c r="I107" s="14">
        <f t="shared" si="4"/>
        <v>0</v>
      </c>
    </row>
    <row r="108" spans="1:10" x14ac:dyDescent="0.15">
      <c r="A108" s="10"/>
      <c r="B108" s="11" t="s">
        <v>25</v>
      </c>
      <c r="C108" s="12" t="s">
        <v>200</v>
      </c>
      <c r="D108" s="12" t="s">
        <v>18</v>
      </c>
      <c r="E108" s="13" t="s">
        <v>12</v>
      </c>
      <c r="F108" s="12" t="s">
        <v>201</v>
      </c>
      <c r="G108" s="15">
        <v>2675</v>
      </c>
      <c r="H108" s="15">
        <v>262.47000000000003</v>
      </c>
      <c r="I108" s="14">
        <f t="shared" si="4"/>
        <v>3407.4652000000001</v>
      </c>
      <c r="J108" s="16"/>
    </row>
    <row r="109" spans="1:10" x14ac:dyDescent="0.15">
      <c r="A109" s="10"/>
      <c r="B109" s="11" t="s">
        <v>25</v>
      </c>
      <c r="C109" s="12" t="s">
        <v>202</v>
      </c>
      <c r="D109" s="12" t="s">
        <v>18</v>
      </c>
      <c r="E109" s="13" t="s">
        <v>12</v>
      </c>
      <c r="F109" s="12" t="s">
        <v>201</v>
      </c>
      <c r="G109" s="15">
        <v>2675</v>
      </c>
      <c r="H109" s="15">
        <v>262.47000000000003</v>
      </c>
      <c r="I109" s="14">
        <f t="shared" si="4"/>
        <v>3407.4652000000001</v>
      </c>
      <c r="J109" s="16"/>
    </row>
    <row r="110" spans="1:10" x14ac:dyDescent="0.15">
      <c r="B110" s="11" t="s">
        <v>203</v>
      </c>
      <c r="C110" s="12" t="s">
        <v>204</v>
      </c>
      <c r="D110" s="12" t="s">
        <v>18</v>
      </c>
      <c r="E110" s="13" t="s">
        <v>13</v>
      </c>
      <c r="F110" s="12" t="s">
        <v>205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ht="12" x14ac:dyDescent="0.15">
      <c r="A111" s="10"/>
      <c r="B111" s="11" t="s">
        <v>206</v>
      </c>
      <c r="C111" s="12" t="s">
        <v>207</v>
      </c>
      <c r="D111" s="12" t="s">
        <v>18</v>
      </c>
      <c r="E111" s="13" t="s">
        <v>12</v>
      </c>
      <c r="F111" s="46" t="s">
        <v>208</v>
      </c>
      <c r="G111" s="14">
        <v>9580.68</v>
      </c>
      <c r="H111" s="15">
        <v>918.53</v>
      </c>
      <c r="I111" s="14">
        <f t="shared" ref="I111:I119" si="5">SUM(G111+H111)*1.16</f>
        <v>12179.0836</v>
      </c>
      <c r="J111" s="16"/>
    </row>
    <row r="112" spans="1:10" x14ac:dyDescent="0.15">
      <c r="A112" s="10"/>
      <c r="B112" s="11" t="s">
        <v>206</v>
      </c>
      <c r="C112" s="12" t="s">
        <v>209</v>
      </c>
      <c r="D112" s="12" t="s">
        <v>18</v>
      </c>
      <c r="E112" s="13" t="s">
        <v>12</v>
      </c>
      <c r="F112" s="12" t="s">
        <v>208</v>
      </c>
      <c r="G112" s="14">
        <v>9580.68</v>
      </c>
      <c r="H112" s="15">
        <v>918.53</v>
      </c>
      <c r="I112" s="14">
        <f t="shared" si="5"/>
        <v>12179.0836</v>
      </c>
      <c r="J112" s="16"/>
    </row>
    <row r="113" spans="1:10" x14ac:dyDescent="0.15">
      <c r="A113" s="10"/>
      <c r="B113" s="11" t="s">
        <v>206</v>
      </c>
      <c r="C113" s="12" t="s">
        <v>210</v>
      </c>
      <c r="D113" s="12" t="s">
        <v>18</v>
      </c>
      <c r="E113" s="13" t="s">
        <v>12</v>
      </c>
      <c r="F113" s="12" t="s">
        <v>208</v>
      </c>
      <c r="G113" s="14">
        <v>9580.68</v>
      </c>
      <c r="H113" s="15">
        <v>918.53</v>
      </c>
      <c r="I113" s="14">
        <f t="shared" si="5"/>
        <v>12179.0836</v>
      </c>
      <c r="J113" s="16"/>
    </row>
    <row r="114" spans="1:10" x14ac:dyDescent="0.15">
      <c r="A114" s="10"/>
      <c r="B114" s="11" t="s">
        <v>206</v>
      </c>
      <c r="C114" s="12" t="s">
        <v>211</v>
      </c>
      <c r="D114" s="12" t="s">
        <v>18</v>
      </c>
      <c r="E114" s="13" t="s">
        <v>12</v>
      </c>
      <c r="F114" s="12" t="s">
        <v>208</v>
      </c>
      <c r="G114" s="14">
        <v>9580.68</v>
      </c>
      <c r="H114" s="15">
        <v>918.53</v>
      </c>
      <c r="I114" s="14">
        <f t="shared" si="5"/>
        <v>12179.0836</v>
      </c>
      <c r="J114" s="16"/>
    </row>
    <row r="115" spans="1:10" x14ac:dyDescent="0.15">
      <c r="A115" s="10"/>
      <c r="B115" s="11" t="s">
        <v>206</v>
      </c>
      <c r="C115" s="12" t="s">
        <v>212</v>
      </c>
      <c r="D115" s="12" t="s">
        <v>18</v>
      </c>
      <c r="E115" s="13" t="s">
        <v>12</v>
      </c>
      <c r="F115" s="12" t="s">
        <v>208</v>
      </c>
      <c r="G115" s="14">
        <v>9580.68</v>
      </c>
      <c r="H115" s="15">
        <v>918.53</v>
      </c>
      <c r="I115" s="14">
        <f t="shared" si="5"/>
        <v>12179.0836</v>
      </c>
      <c r="J115" s="16"/>
    </row>
    <row r="116" spans="1:10" x14ac:dyDescent="0.15">
      <c r="A116" s="10"/>
      <c r="B116" s="11" t="s">
        <v>203</v>
      </c>
      <c r="C116" s="12" t="s">
        <v>213</v>
      </c>
      <c r="D116" s="12" t="s">
        <v>18</v>
      </c>
      <c r="E116" s="13" t="s">
        <v>15</v>
      </c>
      <c r="F116" s="11" t="s">
        <v>40</v>
      </c>
      <c r="G116" s="15">
        <v>14626.77</v>
      </c>
      <c r="H116" s="15">
        <v>452.38</v>
      </c>
      <c r="I116" s="14">
        <f t="shared" si="5"/>
        <v>17491.813999999998</v>
      </c>
      <c r="J116" s="16"/>
    </row>
    <row r="117" spans="1:10" ht="12" x14ac:dyDescent="0.15">
      <c r="A117" s="10"/>
      <c r="B117" s="11" t="s">
        <v>8</v>
      </c>
      <c r="C117" s="12" t="s">
        <v>214</v>
      </c>
      <c r="D117" s="12" t="s">
        <v>18</v>
      </c>
      <c r="E117" s="13" t="s">
        <v>12</v>
      </c>
      <c r="F117" s="32" t="s">
        <v>215</v>
      </c>
      <c r="G117" s="15">
        <v>5507.91</v>
      </c>
      <c r="H117" s="15">
        <v>453.8</v>
      </c>
      <c r="I117" s="14">
        <f t="shared" si="5"/>
        <v>6915.5835999999999</v>
      </c>
      <c r="J117" s="16"/>
    </row>
    <row r="118" spans="1:10" x14ac:dyDescent="0.15">
      <c r="A118" s="10"/>
      <c r="B118" s="11" t="s">
        <v>25</v>
      </c>
      <c r="C118" s="12" t="s">
        <v>216</v>
      </c>
      <c r="D118" s="12" t="s">
        <v>18</v>
      </c>
      <c r="E118" s="13" t="s">
        <v>12</v>
      </c>
      <c r="F118" s="47" t="s">
        <v>217</v>
      </c>
      <c r="G118" s="43">
        <v>3401</v>
      </c>
      <c r="H118" s="15">
        <v>102.03</v>
      </c>
      <c r="I118" s="14">
        <f t="shared" si="5"/>
        <v>4063.5147999999999</v>
      </c>
      <c r="J118" s="16"/>
    </row>
    <row r="119" spans="1:10" ht="12" x14ac:dyDescent="0.15">
      <c r="A119" s="10"/>
      <c r="B119" s="11" t="s">
        <v>53</v>
      </c>
      <c r="C119" s="12" t="s">
        <v>218</v>
      </c>
      <c r="D119" s="12" t="s">
        <v>18</v>
      </c>
      <c r="E119" s="13" t="s">
        <v>12</v>
      </c>
      <c r="F119" s="32" t="s">
        <v>219</v>
      </c>
      <c r="G119" s="15">
        <v>5476</v>
      </c>
      <c r="H119" s="15">
        <v>164.28</v>
      </c>
      <c r="I119" s="14">
        <f t="shared" si="5"/>
        <v>6542.724799999999</v>
      </c>
      <c r="J119" s="16"/>
    </row>
    <row r="120" spans="1:10" x14ac:dyDescent="0.15">
      <c r="A120" s="10"/>
      <c r="B120" s="11" t="s">
        <v>203</v>
      </c>
      <c r="C120" s="12" t="s">
        <v>220</v>
      </c>
      <c r="D120" s="12" t="s">
        <v>18</v>
      </c>
      <c r="E120" s="13" t="s">
        <v>13</v>
      </c>
      <c r="F120" s="12" t="s">
        <v>221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x14ac:dyDescent="0.15">
      <c r="A121" s="10"/>
      <c r="B121" s="11" t="s">
        <v>79</v>
      </c>
      <c r="C121" s="12" t="s">
        <v>222</v>
      </c>
      <c r="D121" s="12" t="s">
        <v>10</v>
      </c>
      <c r="E121" s="13" t="s">
        <v>12</v>
      </c>
      <c r="F121" s="47"/>
      <c r="G121" s="15">
        <v>0</v>
      </c>
      <c r="H121" s="15">
        <v>0</v>
      </c>
      <c r="I121" s="14">
        <f t="shared" ref="I121:I142" si="6">SUM(G121+H121)*1.16</f>
        <v>0</v>
      </c>
      <c r="J121" s="16"/>
    </row>
    <row r="122" spans="1:10" x14ac:dyDescent="0.15">
      <c r="A122" s="10"/>
      <c r="B122" s="11" t="s">
        <v>8</v>
      </c>
      <c r="C122" s="12" t="s">
        <v>223</v>
      </c>
      <c r="D122" s="12" t="s">
        <v>18</v>
      </c>
      <c r="E122" s="13" t="s">
        <v>14</v>
      </c>
      <c r="F122" s="47" t="s">
        <v>224</v>
      </c>
      <c r="G122" s="15">
        <v>6080</v>
      </c>
      <c r="H122" s="15">
        <v>182.4</v>
      </c>
      <c r="I122" s="14">
        <f t="shared" si="6"/>
        <v>7264.3839999999991</v>
      </c>
      <c r="J122" s="16"/>
    </row>
    <row r="123" spans="1:10" x14ac:dyDescent="0.15">
      <c r="A123" s="10"/>
      <c r="B123" s="11" t="s">
        <v>45</v>
      </c>
      <c r="C123" s="12" t="s">
        <v>225</v>
      </c>
      <c r="D123" s="12" t="s">
        <v>18</v>
      </c>
      <c r="E123" s="13" t="s">
        <v>12</v>
      </c>
      <c r="F123" s="12" t="s">
        <v>226</v>
      </c>
      <c r="G123" s="15">
        <v>7659</v>
      </c>
      <c r="H123" s="15">
        <v>230</v>
      </c>
      <c r="I123" s="14">
        <f t="shared" si="6"/>
        <v>9151.24</v>
      </c>
    </row>
    <row r="124" spans="1:10" x14ac:dyDescent="0.15">
      <c r="B124" s="11" t="s">
        <v>53</v>
      </c>
      <c r="C124" s="12" t="s">
        <v>227</v>
      </c>
      <c r="D124" s="12" t="s">
        <v>18</v>
      </c>
      <c r="E124" s="13" t="s">
        <v>12</v>
      </c>
      <c r="F124" s="48" t="s">
        <v>228</v>
      </c>
      <c r="G124" s="49">
        <v>5476</v>
      </c>
      <c r="H124" s="15">
        <v>164</v>
      </c>
      <c r="I124" s="14">
        <f t="shared" si="6"/>
        <v>6542.4</v>
      </c>
      <c r="J124" s="16"/>
    </row>
    <row r="125" spans="1:10" x14ac:dyDescent="0.15">
      <c r="A125" s="10"/>
      <c r="B125" s="11" t="s">
        <v>56</v>
      </c>
      <c r="C125" s="12" t="s">
        <v>229</v>
      </c>
      <c r="D125" s="12" t="s">
        <v>18</v>
      </c>
      <c r="E125" s="13" t="s">
        <v>12</v>
      </c>
      <c r="F125" s="12" t="s">
        <v>230</v>
      </c>
      <c r="G125" s="15">
        <v>5876</v>
      </c>
      <c r="H125" s="15">
        <v>176.28</v>
      </c>
      <c r="I125" s="14">
        <f t="shared" si="6"/>
        <v>7020.6447999999991</v>
      </c>
    </row>
    <row r="126" spans="1:10" x14ac:dyDescent="0.15">
      <c r="A126" s="10"/>
      <c r="B126" s="11" t="s">
        <v>45</v>
      </c>
      <c r="C126" s="12" t="s">
        <v>231</v>
      </c>
      <c r="D126" s="12" t="s">
        <v>18</v>
      </c>
      <c r="E126" s="13" t="s">
        <v>11</v>
      </c>
      <c r="F126" s="12" t="s">
        <v>96</v>
      </c>
      <c r="G126" s="14">
        <v>8258.73</v>
      </c>
      <c r="H126" s="15">
        <v>248</v>
      </c>
      <c r="I126" s="14">
        <f t="shared" si="6"/>
        <v>9867.8067999999985</v>
      </c>
      <c r="J126" s="16"/>
    </row>
    <row r="127" spans="1:10" ht="12" x14ac:dyDescent="0.15">
      <c r="A127" s="10"/>
      <c r="B127" s="11" t="s">
        <v>8</v>
      </c>
      <c r="C127" s="12" t="s">
        <v>232</v>
      </c>
      <c r="D127" s="12" t="s">
        <v>18</v>
      </c>
      <c r="E127" s="13" t="s">
        <v>12</v>
      </c>
      <c r="F127" s="32" t="s">
        <v>233</v>
      </c>
      <c r="G127" s="14">
        <v>5000</v>
      </c>
      <c r="H127" s="15">
        <v>182.4</v>
      </c>
      <c r="I127" s="14">
        <f t="shared" si="6"/>
        <v>6011.5839999999989</v>
      </c>
      <c r="J127" s="16"/>
    </row>
    <row r="128" spans="1:10" ht="12" x14ac:dyDescent="0.15">
      <c r="A128" s="10"/>
      <c r="B128" s="11" t="s">
        <v>8</v>
      </c>
      <c r="C128" s="12" t="s">
        <v>234</v>
      </c>
      <c r="D128" s="12" t="s">
        <v>18</v>
      </c>
      <c r="E128" s="13" t="s">
        <v>12</v>
      </c>
      <c r="F128" s="32" t="s">
        <v>226</v>
      </c>
      <c r="G128" s="14">
        <v>6080</v>
      </c>
      <c r="H128" s="15">
        <v>182</v>
      </c>
      <c r="I128" s="14">
        <f t="shared" si="6"/>
        <v>7263.9199999999992</v>
      </c>
      <c r="J128" s="16"/>
    </row>
    <row r="129" spans="1:10" x14ac:dyDescent="0.15">
      <c r="A129" s="10"/>
      <c r="B129" s="11" t="s">
        <v>56</v>
      </c>
      <c r="C129" s="12" t="s">
        <v>235</v>
      </c>
      <c r="D129" s="12" t="s">
        <v>18</v>
      </c>
      <c r="E129" s="13" t="s">
        <v>12</v>
      </c>
      <c r="F129" s="50" t="s">
        <v>236</v>
      </c>
      <c r="G129" s="14">
        <v>6542</v>
      </c>
      <c r="H129" s="15">
        <v>196</v>
      </c>
      <c r="I129" s="14">
        <f t="shared" si="6"/>
        <v>7816.079999999999</v>
      </c>
      <c r="J129" s="16"/>
    </row>
    <row r="130" spans="1:10" ht="12" x14ac:dyDescent="0.15">
      <c r="A130" s="10"/>
      <c r="B130" s="11" t="s">
        <v>8</v>
      </c>
      <c r="C130" s="12" t="s">
        <v>237</v>
      </c>
      <c r="D130" s="12" t="s">
        <v>18</v>
      </c>
      <c r="E130" s="13" t="s">
        <v>12</v>
      </c>
      <c r="F130" s="32" t="s">
        <v>226</v>
      </c>
      <c r="G130" s="14">
        <v>6080</v>
      </c>
      <c r="H130" s="15">
        <v>182</v>
      </c>
      <c r="I130" s="14">
        <f t="shared" si="6"/>
        <v>7263.9199999999992</v>
      </c>
      <c r="J130" s="16"/>
    </row>
    <row r="131" spans="1:10" ht="12" x14ac:dyDescent="0.15">
      <c r="B131" s="11" t="s">
        <v>72</v>
      </c>
      <c r="C131" s="12" t="s">
        <v>238</v>
      </c>
      <c r="D131" s="12" t="s">
        <v>18</v>
      </c>
      <c r="E131" s="13" t="s">
        <v>12</v>
      </c>
      <c r="F131" s="32" t="s">
        <v>239</v>
      </c>
      <c r="G131" s="14">
        <v>8356</v>
      </c>
      <c r="H131" s="15">
        <v>250.68</v>
      </c>
      <c r="I131" s="14">
        <f t="shared" si="6"/>
        <v>9983.7487999999994</v>
      </c>
      <c r="J131" s="16"/>
    </row>
    <row r="132" spans="1:10" ht="12" x14ac:dyDescent="0.15">
      <c r="A132" s="10"/>
      <c r="B132" s="11" t="s">
        <v>79</v>
      </c>
      <c r="C132" s="12" t="s">
        <v>240</v>
      </c>
      <c r="D132" s="12" t="s">
        <v>18</v>
      </c>
      <c r="E132" s="13" t="s">
        <v>12</v>
      </c>
      <c r="F132" s="32" t="s">
        <v>241</v>
      </c>
      <c r="G132" s="14">
        <v>5206.8100000000004</v>
      </c>
      <c r="H132" s="15">
        <v>503</v>
      </c>
      <c r="I132" s="14">
        <f t="shared" si="6"/>
        <v>6623.3796000000002</v>
      </c>
      <c r="J132" s="16"/>
    </row>
    <row r="133" spans="1:10" ht="12" x14ac:dyDescent="0.15">
      <c r="A133" s="10"/>
      <c r="B133" s="11" t="s">
        <v>242</v>
      </c>
      <c r="C133" s="12" t="s">
        <v>243</v>
      </c>
      <c r="D133" s="12" t="s">
        <v>18</v>
      </c>
      <c r="E133" s="13" t="s">
        <v>14</v>
      </c>
      <c r="F133" s="32" t="s">
        <v>115</v>
      </c>
      <c r="G133" s="14">
        <v>5999</v>
      </c>
      <c r="H133" s="15">
        <v>179.97</v>
      </c>
      <c r="I133" s="14">
        <f t="shared" si="6"/>
        <v>7167.6052</v>
      </c>
      <c r="J133" s="16"/>
    </row>
    <row r="134" spans="1:10" x14ac:dyDescent="0.15">
      <c r="A134" s="10"/>
      <c r="B134" s="11" t="s">
        <v>56</v>
      </c>
      <c r="C134" s="12" t="s">
        <v>244</v>
      </c>
      <c r="D134" s="12" t="s">
        <v>18</v>
      </c>
      <c r="E134" s="13" t="s">
        <v>15</v>
      </c>
      <c r="F134" s="12" t="s">
        <v>76</v>
      </c>
      <c r="G134" s="15">
        <v>5883.15</v>
      </c>
      <c r="H134" s="35">
        <v>654.58000000000004</v>
      </c>
      <c r="I134" s="14">
        <f t="shared" si="6"/>
        <v>7583.7667999999994</v>
      </c>
      <c r="J134" s="16"/>
    </row>
    <row r="135" spans="1:10" x14ac:dyDescent="0.15">
      <c r="A135" s="10"/>
      <c r="B135" s="11" t="s">
        <v>56</v>
      </c>
      <c r="C135" s="12" t="s">
        <v>245</v>
      </c>
      <c r="D135" s="12" t="s">
        <v>18</v>
      </c>
      <c r="E135" s="13" t="s">
        <v>15</v>
      </c>
      <c r="F135" s="12" t="s">
        <v>76</v>
      </c>
      <c r="G135" s="15">
        <v>5883.15</v>
      </c>
      <c r="H135" s="35">
        <v>654.58000000000004</v>
      </c>
      <c r="I135" s="14">
        <f t="shared" si="6"/>
        <v>7583.7667999999994</v>
      </c>
      <c r="J135" s="16"/>
    </row>
    <row r="136" spans="1:10" x14ac:dyDescent="0.15">
      <c r="A136" s="10"/>
      <c r="B136" s="11" t="s">
        <v>63</v>
      </c>
      <c r="C136" s="12" t="s">
        <v>246</v>
      </c>
      <c r="D136" s="12" t="s">
        <v>18</v>
      </c>
      <c r="E136" s="13" t="s">
        <v>11</v>
      </c>
      <c r="F136" s="12" t="s">
        <v>247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x14ac:dyDescent="0.15">
      <c r="A137" s="10"/>
      <c r="B137" s="11" t="s">
        <v>63</v>
      </c>
      <c r="C137" s="12" t="s">
        <v>248</v>
      </c>
      <c r="D137" s="12" t="s">
        <v>10</v>
      </c>
      <c r="E137" s="13" t="s">
        <v>12</v>
      </c>
      <c r="G137" s="14">
        <v>0</v>
      </c>
      <c r="H137" s="15">
        <v>0</v>
      </c>
      <c r="I137" s="14">
        <f t="shared" si="6"/>
        <v>0</v>
      </c>
      <c r="J137" s="16"/>
    </row>
    <row r="138" spans="1:10" s="11" customFormat="1" x14ac:dyDescent="0.15">
      <c r="B138" s="11" t="s">
        <v>83</v>
      </c>
      <c r="C138" s="12" t="s">
        <v>249</v>
      </c>
      <c r="D138" s="12" t="s">
        <v>18</v>
      </c>
      <c r="E138" s="13" t="s">
        <v>13</v>
      </c>
      <c r="F138" s="12" t="s">
        <v>205</v>
      </c>
      <c r="G138" s="15">
        <v>12620.64</v>
      </c>
      <c r="H138" s="15">
        <v>378.62</v>
      </c>
      <c r="I138" s="14">
        <f t="shared" si="6"/>
        <v>15079.141599999999</v>
      </c>
      <c r="J138" s="21"/>
    </row>
    <row r="139" spans="1:10" x14ac:dyDescent="0.15">
      <c r="B139" s="11" t="s">
        <v>250</v>
      </c>
      <c r="C139" s="12" t="s">
        <v>251</v>
      </c>
      <c r="D139" s="12" t="s">
        <v>10</v>
      </c>
      <c r="E139" s="13" t="s">
        <v>13</v>
      </c>
      <c r="G139" s="15">
        <v>0</v>
      </c>
      <c r="H139" s="35">
        <v>0</v>
      </c>
      <c r="I139" s="35">
        <f t="shared" si="6"/>
        <v>0</v>
      </c>
      <c r="J139" s="16"/>
    </row>
    <row r="140" spans="1:10" x14ac:dyDescent="0.15">
      <c r="A140" s="10"/>
      <c r="B140" s="11" t="s">
        <v>8</v>
      </c>
      <c r="C140" s="12" t="s">
        <v>252</v>
      </c>
      <c r="D140" s="12" t="s">
        <v>18</v>
      </c>
      <c r="E140" s="13" t="s">
        <v>11</v>
      </c>
      <c r="F140" s="12" t="s">
        <v>253</v>
      </c>
      <c r="G140" s="35">
        <v>6080</v>
      </c>
      <c r="H140" s="15">
        <v>182.4</v>
      </c>
      <c r="I140" s="14">
        <f t="shared" si="6"/>
        <v>7264.3839999999991</v>
      </c>
      <c r="J140" s="16"/>
    </row>
    <row r="141" spans="1:10" x14ac:dyDescent="0.15">
      <c r="A141" s="10"/>
      <c r="B141" s="11" t="s">
        <v>63</v>
      </c>
      <c r="C141" s="12" t="s">
        <v>254</v>
      </c>
      <c r="D141" s="12" t="s">
        <v>10</v>
      </c>
      <c r="E141" s="13" t="s">
        <v>12</v>
      </c>
      <c r="F141" s="32"/>
      <c r="G141" s="14">
        <v>0</v>
      </c>
      <c r="H141" s="15">
        <v>0</v>
      </c>
      <c r="I141" s="14">
        <f t="shared" si="6"/>
        <v>0</v>
      </c>
      <c r="J141" s="16"/>
    </row>
    <row r="142" spans="1:10" x14ac:dyDescent="0.15">
      <c r="B142" s="11" t="s">
        <v>53</v>
      </c>
      <c r="C142" s="12" t="s">
        <v>255</v>
      </c>
      <c r="D142" s="12" t="s">
        <v>10</v>
      </c>
      <c r="E142" s="13" t="s">
        <v>12</v>
      </c>
      <c r="F142" s="32"/>
      <c r="G142" s="14">
        <v>0</v>
      </c>
      <c r="H142" s="15">
        <v>0</v>
      </c>
      <c r="I142" s="14">
        <f t="shared" si="6"/>
        <v>0</v>
      </c>
      <c r="J142" s="16"/>
    </row>
    <row r="143" spans="1:10" x14ac:dyDescent="0.15">
      <c r="A143" s="10"/>
      <c r="B143" s="11" t="s">
        <v>178</v>
      </c>
      <c r="C143" s="12" t="s">
        <v>256</v>
      </c>
      <c r="D143" s="12" t="s">
        <v>85</v>
      </c>
      <c r="E143" s="13" t="s">
        <v>12</v>
      </c>
      <c r="G143" s="15"/>
      <c r="H143" s="15"/>
      <c r="I143" s="14"/>
    </row>
    <row r="144" spans="1:10" x14ac:dyDescent="0.15">
      <c r="A144" s="10"/>
      <c r="B144" s="11" t="s">
        <v>178</v>
      </c>
      <c r="C144" s="12" t="s">
        <v>257</v>
      </c>
      <c r="D144" s="12" t="s">
        <v>85</v>
      </c>
      <c r="E144" s="13" t="s">
        <v>12</v>
      </c>
      <c r="G144" s="15"/>
      <c r="H144" s="15"/>
      <c r="I144" s="14"/>
    </row>
    <row r="145" spans="1:10" x14ac:dyDescent="0.15">
      <c r="A145" s="10"/>
      <c r="B145" s="11" t="s">
        <v>178</v>
      </c>
      <c r="C145" s="12" t="s">
        <v>258</v>
      </c>
      <c r="D145" s="12" t="s">
        <v>85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15">
      <c r="A146" s="10"/>
      <c r="B146" s="11" t="s">
        <v>178</v>
      </c>
      <c r="C146" s="12" t="s">
        <v>259</v>
      </c>
      <c r="D146" s="12" t="s">
        <v>85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15">
      <c r="A147" s="10"/>
      <c r="B147" s="11" t="s">
        <v>178</v>
      </c>
      <c r="C147" s="12" t="s">
        <v>260</v>
      </c>
      <c r="D147" s="12" t="s">
        <v>85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15">
      <c r="A148" s="10"/>
      <c r="B148" s="11" t="s">
        <v>178</v>
      </c>
      <c r="C148" s="12" t="s">
        <v>261</v>
      </c>
      <c r="D148" s="12" t="s">
        <v>85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x14ac:dyDescent="0.15">
      <c r="A149" s="10"/>
      <c r="B149" s="11" t="s">
        <v>25</v>
      </c>
      <c r="C149" s="12" t="s">
        <v>262</v>
      </c>
      <c r="D149" s="12" t="s">
        <v>85</v>
      </c>
      <c r="E149" s="13" t="s">
        <v>12</v>
      </c>
      <c r="G149" s="15"/>
      <c r="H149" s="15"/>
      <c r="I149" s="14"/>
    </row>
    <row r="150" spans="1:10" x14ac:dyDescent="0.15">
      <c r="A150" s="10"/>
      <c r="B150" s="11" t="s">
        <v>263</v>
      </c>
      <c r="C150" s="12" t="s">
        <v>264</v>
      </c>
      <c r="D150" s="12" t="s">
        <v>85</v>
      </c>
      <c r="E150" s="13" t="s">
        <v>12</v>
      </c>
      <c r="G150" s="15"/>
      <c r="H150" s="15"/>
      <c r="I150" s="14"/>
    </row>
    <row r="151" spans="1:10" x14ac:dyDescent="0.15">
      <c r="A151" s="10"/>
      <c r="B151" s="11" t="s">
        <v>72</v>
      </c>
      <c r="C151" s="51" t="s">
        <v>265</v>
      </c>
      <c r="D151" s="12" t="s">
        <v>18</v>
      </c>
      <c r="E151" s="13" t="s">
        <v>12</v>
      </c>
      <c r="F151" s="10" t="s">
        <v>266</v>
      </c>
      <c r="G151" s="15">
        <v>8356</v>
      </c>
      <c r="H151" s="15">
        <v>250.68</v>
      </c>
      <c r="I151" s="14">
        <f t="shared" ref="I151:I172" si="7">SUM(G151+H151)*1.16</f>
        <v>9983.7487999999994</v>
      </c>
      <c r="J151" s="16"/>
    </row>
    <row r="152" spans="1:10" x14ac:dyDescent="0.15">
      <c r="A152" s="10"/>
      <c r="B152" s="11" t="s">
        <v>63</v>
      </c>
      <c r="C152" s="51" t="s">
        <v>267</v>
      </c>
      <c r="D152" s="12" t="s">
        <v>18</v>
      </c>
      <c r="E152" s="13" t="s">
        <v>15</v>
      </c>
      <c r="F152" s="52" t="s">
        <v>268</v>
      </c>
      <c r="G152" s="15">
        <v>10200</v>
      </c>
      <c r="H152" s="15">
        <v>306</v>
      </c>
      <c r="I152" s="14">
        <f t="shared" si="7"/>
        <v>12186.96</v>
      </c>
      <c r="J152" s="16"/>
    </row>
    <row r="153" spans="1:10" x14ac:dyDescent="0.15">
      <c r="B153" s="11" t="s">
        <v>94</v>
      </c>
      <c r="C153" s="51" t="s">
        <v>269</v>
      </c>
      <c r="D153" s="12" t="s">
        <v>18</v>
      </c>
      <c r="E153" s="13" t="s">
        <v>14</v>
      </c>
      <c r="F153" s="52" t="s">
        <v>270</v>
      </c>
      <c r="G153" s="15">
        <v>14197</v>
      </c>
      <c r="H153" s="35">
        <v>425.9</v>
      </c>
      <c r="I153" s="14">
        <f t="shared" si="7"/>
        <v>16962.563999999998</v>
      </c>
      <c r="J153" s="16"/>
    </row>
    <row r="154" spans="1:10" x14ac:dyDescent="0.15">
      <c r="A154" s="10"/>
      <c r="B154" s="11" t="s">
        <v>42</v>
      </c>
      <c r="C154" s="51" t="s">
        <v>271</v>
      </c>
      <c r="D154" s="12" t="s">
        <v>18</v>
      </c>
      <c r="E154" s="13" t="s">
        <v>12</v>
      </c>
      <c r="F154" s="52" t="s">
        <v>30</v>
      </c>
      <c r="G154" s="14">
        <v>11932</v>
      </c>
      <c r="H154" s="15">
        <v>357.96</v>
      </c>
      <c r="I154" s="14">
        <f t="shared" si="7"/>
        <v>14256.353599999999</v>
      </c>
      <c r="J154" s="16"/>
    </row>
    <row r="155" spans="1:10" x14ac:dyDescent="0.15">
      <c r="A155" s="10"/>
      <c r="B155" s="11" t="s">
        <v>272</v>
      </c>
      <c r="C155" s="51" t="s">
        <v>273</v>
      </c>
      <c r="D155" s="12" t="s">
        <v>18</v>
      </c>
      <c r="E155" s="13" t="s">
        <v>14</v>
      </c>
      <c r="F155" s="10" t="s">
        <v>274</v>
      </c>
      <c r="G155" s="15">
        <v>11463</v>
      </c>
      <c r="H155" s="15">
        <v>344</v>
      </c>
      <c r="I155" s="14">
        <f t="shared" si="7"/>
        <v>13696.119999999999</v>
      </c>
      <c r="J155" s="16"/>
    </row>
    <row r="156" spans="1:10" x14ac:dyDescent="0.15">
      <c r="A156" s="10"/>
      <c r="B156" s="11" t="s">
        <v>272</v>
      </c>
      <c r="C156" s="51" t="s">
        <v>275</v>
      </c>
      <c r="D156" s="12" t="s">
        <v>18</v>
      </c>
      <c r="E156" s="13" t="s">
        <v>14</v>
      </c>
      <c r="F156" s="53" t="s">
        <v>276</v>
      </c>
      <c r="G156" s="15">
        <v>11463</v>
      </c>
      <c r="H156" s="15">
        <v>344</v>
      </c>
      <c r="I156" s="14">
        <f t="shared" si="7"/>
        <v>13696.119999999999</v>
      </c>
      <c r="J156" s="16"/>
    </row>
    <row r="157" spans="1:10" x14ac:dyDescent="0.15">
      <c r="A157" s="10"/>
      <c r="B157" s="11" t="s">
        <v>242</v>
      </c>
      <c r="C157" s="51" t="s">
        <v>277</v>
      </c>
      <c r="D157" s="12" t="s">
        <v>10</v>
      </c>
      <c r="E157" s="13" t="s">
        <v>14</v>
      </c>
      <c r="F157" s="53"/>
      <c r="G157" s="15">
        <v>0</v>
      </c>
      <c r="H157" s="15">
        <v>0</v>
      </c>
      <c r="I157" s="14">
        <f t="shared" si="7"/>
        <v>0</v>
      </c>
      <c r="J157" s="16"/>
    </row>
    <row r="158" spans="1:10" x14ac:dyDescent="0.15">
      <c r="A158" s="10"/>
      <c r="B158" s="11" t="s">
        <v>25</v>
      </c>
      <c r="C158" s="54" t="s">
        <v>278</v>
      </c>
      <c r="D158" s="12" t="s">
        <v>10</v>
      </c>
      <c r="E158" s="13" t="s">
        <v>15</v>
      </c>
      <c r="F158" s="53"/>
      <c r="G158" s="15">
        <v>0</v>
      </c>
      <c r="H158" s="15">
        <v>0</v>
      </c>
      <c r="I158" s="14">
        <f t="shared" si="7"/>
        <v>0</v>
      </c>
      <c r="J158" s="16"/>
    </row>
    <row r="159" spans="1:10" x14ac:dyDescent="0.15">
      <c r="A159" s="10"/>
      <c r="B159" s="11" t="s">
        <v>79</v>
      </c>
      <c r="C159" s="54" t="s">
        <v>279</v>
      </c>
      <c r="D159" s="12" t="s">
        <v>18</v>
      </c>
      <c r="E159" s="13" t="s">
        <v>15</v>
      </c>
      <c r="F159" s="53" t="s">
        <v>280</v>
      </c>
      <c r="G159" s="15">
        <v>5876</v>
      </c>
      <c r="H159" s="15">
        <v>176</v>
      </c>
      <c r="I159" s="14">
        <f t="shared" si="7"/>
        <v>7020.32</v>
      </c>
      <c r="J159" s="16"/>
    </row>
    <row r="160" spans="1:10" x14ac:dyDescent="0.15">
      <c r="A160" s="10"/>
      <c r="B160" s="11" t="s">
        <v>72</v>
      </c>
      <c r="C160" s="54" t="s">
        <v>281</v>
      </c>
      <c r="D160" s="12" t="s">
        <v>18</v>
      </c>
      <c r="E160" s="13" t="s">
        <v>11</v>
      </c>
      <c r="F160" s="12" t="s">
        <v>282</v>
      </c>
      <c r="G160" s="15">
        <v>8356</v>
      </c>
      <c r="H160" s="15">
        <v>251</v>
      </c>
      <c r="I160" s="14">
        <f t="shared" si="7"/>
        <v>9984.119999999999</v>
      </c>
      <c r="J160" s="16"/>
    </row>
    <row r="161" spans="1:10" x14ac:dyDescent="0.15">
      <c r="A161" s="10"/>
      <c r="B161" s="11" t="s">
        <v>63</v>
      </c>
      <c r="C161" s="54" t="s">
        <v>283</v>
      </c>
      <c r="D161" s="12" t="s">
        <v>18</v>
      </c>
      <c r="E161" s="13" t="s">
        <v>15</v>
      </c>
      <c r="F161" s="53" t="s">
        <v>284</v>
      </c>
      <c r="G161" s="15">
        <v>11333</v>
      </c>
      <c r="H161" s="15">
        <v>340</v>
      </c>
      <c r="I161" s="14">
        <f t="shared" si="7"/>
        <v>13540.679999999998</v>
      </c>
      <c r="J161" s="16"/>
    </row>
    <row r="162" spans="1:10" x14ac:dyDescent="0.15">
      <c r="A162" s="10"/>
      <c r="B162" s="11" t="s">
        <v>53</v>
      </c>
      <c r="C162" s="54" t="s">
        <v>285</v>
      </c>
      <c r="D162" s="12" t="s">
        <v>18</v>
      </c>
      <c r="E162" s="13" t="s">
        <v>15</v>
      </c>
      <c r="F162" s="53" t="s">
        <v>284</v>
      </c>
      <c r="G162" s="15">
        <v>5476</v>
      </c>
      <c r="H162" s="15">
        <v>164</v>
      </c>
      <c r="I162" s="14">
        <f t="shared" si="7"/>
        <v>6542.4</v>
      </c>
      <c r="J162" s="16"/>
    </row>
    <row r="163" spans="1:10" x14ac:dyDescent="0.15">
      <c r="A163" s="10"/>
      <c r="B163" s="11" t="s">
        <v>72</v>
      </c>
      <c r="C163" s="54" t="s">
        <v>286</v>
      </c>
      <c r="D163" s="12" t="s">
        <v>18</v>
      </c>
      <c r="E163" s="13" t="s">
        <v>15</v>
      </c>
      <c r="F163" s="53" t="s">
        <v>287</v>
      </c>
      <c r="G163" s="15">
        <v>7304</v>
      </c>
      <c r="H163" s="15">
        <v>251</v>
      </c>
      <c r="I163" s="14">
        <f t="shared" si="7"/>
        <v>8763.7999999999993</v>
      </c>
      <c r="J163" s="16"/>
    </row>
    <row r="164" spans="1:10" x14ac:dyDescent="0.15">
      <c r="A164" s="10"/>
      <c r="B164" s="11" t="s">
        <v>79</v>
      </c>
      <c r="C164" s="54" t="s">
        <v>288</v>
      </c>
      <c r="D164" s="12" t="s">
        <v>18</v>
      </c>
      <c r="E164" s="13" t="s">
        <v>15</v>
      </c>
      <c r="F164" s="53" t="s">
        <v>289</v>
      </c>
      <c r="G164" s="15">
        <v>5476</v>
      </c>
      <c r="H164" s="15">
        <v>164.28</v>
      </c>
      <c r="I164" s="14">
        <f t="shared" si="7"/>
        <v>6542.724799999999</v>
      </c>
      <c r="J164" s="16"/>
    </row>
    <row r="165" spans="1:10" x14ac:dyDescent="0.15">
      <c r="A165" s="10"/>
      <c r="B165" s="11" t="s">
        <v>56</v>
      </c>
      <c r="C165" s="54" t="s">
        <v>290</v>
      </c>
      <c r="D165" s="12" t="s">
        <v>18</v>
      </c>
      <c r="E165" s="13" t="s">
        <v>14</v>
      </c>
      <c r="F165" s="12" t="s">
        <v>115</v>
      </c>
      <c r="G165" s="15">
        <v>6542</v>
      </c>
      <c r="H165" s="15">
        <v>196.6</v>
      </c>
      <c r="I165" s="14">
        <f t="shared" si="7"/>
        <v>7816.7759999999998</v>
      </c>
      <c r="J165" s="16"/>
    </row>
    <row r="166" spans="1:10" x14ac:dyDescent="0.15">
      <c r="A166" s="10"/>
      <c r="B166" s="11" t="s">
        <v>242</v>
      </c>
      <c r="C166" s="54" t="s">
        <v>291</v>
      </c>
      <c r="D166" s="12" t="s">
        <v>18</v>
      </c>
      <c r="E166" s="13" t="s">
        <v>15</v>
      </c>
      <c r="F166" s="53" t="s">
        <v>292</v>
      </c>
      <c r="G166" s="15">
        <v>4783.58</v>
      </c>
      <c r="H166" s="15">
        <v>156</v>
      </c>
      <c r="I166" s="14">
        <f t="shared" si="7"/>
        <v>5729.9127999999992</v>
      </c>
      <c r="J166" s="16"/>
    </row>
    <row r="167" spans="1:10" x14ac:dyDescent="0.15">
      <c r="A167" s="10"/>
      <c r="B167" s="11" t="s">
        <v>42</v>
      </c>
      <c r="C167" s="54" t="s">
        <v>293</v>
      </c>
      <c r="D167" s="12" t="s">
        <v>18</v>
      </c>
      <c r="E167" s="13" t="s">
        <v>15</v>
      </c>
      <c r="F167" s="53" t="s">
        <v>292</v>
      </c>
      <c r="G167" s="15">
        <v>9364</v>
      </c>
      <c r="H167" s="15">
        <v>307</v>
      </c>
      <c r="I167" s="14">
        <f t="shared" si="7"/>
        <v>11218.359999999999</v>
      </c>
      <c r="J167" s="16"/>
    </row>
    <row r="168" spans="1:10" x14ac:dyDescent="0.15">
      <c r="A168" s="10"/>
      <c r="B168" s="11" t="s">
        <v>294</v>
      </c>
      <c r="C168" s="54" t="s">
        <v>295</v>
      </c>
      <c r="D168" s="12" t="s">
        <v>10</v>
      </c>
      <c r="E168" s="13" t="s">
        <v>15</v>
      </c>
      <c r="F168" s="53"/>
      <c r="G168" s="15">
        <v>0</v>
      </c>
      <c r="H168" s="15">
        <v>0</v>
      </c>
      <c r="I168" s="14">
        <f t="shared" si="7"/>
        <v>0</v>
      </c>
      <c r="J168" s="16"/>
    </row>
    <row r="169" spans="1:10" x14ac:dyDescent="0.15">
      <c r="A169" s="10"/>
      <c r="B169" s="11" t="s">
        <v>56</v>
      </c>
      <c r="C169" s="54" t="s">
        <v>296</v>
      </c>
      <c r="D169" s="12" t="s">
        <v>18</v>
      </c>
      <c r="E169" s="13" t="s">
        <v>15</v>
      </c>
      <c r="F169" s="53" t="s">
        <v>297</v>
      </c>
      <c r="G169" s="15">
        <v>6042</v>
      </c>
      <c r="H169" s="15">
        <v>196.26</v>
      </c>
      <c r="I169" s="14">
        <f t="shared" si="7"/>
        <v>7236.3815999999997</v>
      </c>
      <c r="J169" s="16"/>
    </row>
    <row r="170" spans="1:10" x14ac:dyDescent="0.15">
      <c r="B170" s="11" t="s">
        <v>272</v>
      </c>
      <c r="C170" s="54" t="s">
        <v>298</v>
      </c>
      <c r="D170" s="12" t="s">
        <v>18</v>
      </c>
      <c r="E170" s="13" t="s">
        <v>14</v>
      </c>
      <c r="F170" s="12" t="s">
        <v>274</v>
      </c>
      <c r="G170" s="55">
        <v>11463</v>
      </c>
      <c r="H170" s="15">
        <v>390</v>
      </c>
      <c r="I170" s="14">
        <f t="shared" si="7"/>
        <v>13749.48</v>
      </c>
      <c r="J170" s="21"/>
    </row>
    <row r="171" spans="1:10" x14ac:dyDescent="0.15">
      <c r="A171" s="10"/>
      <c r="B171" s="11" t="s">
        <v>72</v>
      </c>
      <c r="C171" s="56" t="s">
        <v>299</v>
      </c>
      <c r="D171" s="17" t="s">
        <v>18</v>
      </c>
      <c r="E171" s="13" t="s">
        <v>15</v>
      </c>
      <c r="F171" s="53" t="s">
        <v>40</v>
      </c>
      <c r="G171" s="15">
        <v>8356</v>
      </c>
      <c r="H171" s="35">
        <v>250.68</v>
      </c>
      <c r="I171" s="14">
        <f t="shared" si="7"/>
        <v>9983.7487999999994</v>
      </c>
      <c r="J171" s="16"/>
    </row>
    <row r="172" spans="1:10" x14ac:dyDescent="0.15">
      <c r="A172" s="10"/>
      <c r="B172" s="11" t="s">
        <v>72</v>
      </c>
      <c r="C172" s="56" t="s">
        <v>300</v>
      </c>
      <c r="D172" s="17" t="s">
        <v>18</v>
      </c>
      <c r="E172" s="13" t="s">
        <v>15</v>
      </c>
      <c r="F172" s="53" t="s">
        <v>301</v>
      </c>
      <c r="G172" s="15">
        <v>8356</v>
      </c>
      <c r="H172" s="35">
        <v>251</v>
      </c>
      <c r="I172" s="14">
        <f t="shared" si="7"/>
        <v>9984.119999999999</v>
      </c>
      <c r="J172" s="16"/>
    </row>
    <row r="173" spans="1:10" x14ac:dyDescent="0.15">
      <c r="A173" s="10"/>
      <c r="B173" s="11" t="s">
        <v>79</v>
      </c>
      <c r="C173" s="56" t="s">
        <v>302</v>
      </c>
      <c r="D173" s="17" t="s">
        <v>18</v>
      </c>
      <c r="E173" s="13" t="s">
        <v>15</v>
      </c>
      <c r="F173" s="12" t="s">
        <v>289</v>
      </c>
      <c r="G173" s="35">
        <v>5476</v>
      </c>
      <c r="H173" s="35">
        <v>164.2</v>
      </c>
      <c r="I173" s="14">
        <f>SUM(G173:H173)*1.16</f>
        <v>6542.6319999999996</v>
      </c>
    </row>
    <row r="174" spans="1:10" x14ac:dyDescent="0.15">
      <c r="A174" s="10"/>
      <c r="B174" s="11" t="s">
        <v>53</v>
      </c>
      <c r="C174" s="56" t="s">
        <v>303</v>
      </c>
      <c r="D174" s="17" t="s">
        <v>10</v>
      </c>
      <c r="E174" s="13" t="s">
        <v>15</v>
      </c>
      <c r="F174" s="53"/>
      <c r="G174" s="15">
        <v>0</v>
      </c>
      <c r="H174" s="35">
        <v>0</v>
      </c>
      <c r="I174" s="14">
        <f>SUM(G174+H174)*1.16</f>
        <v>0</v>
      </c>
      <c r="J174" s="16"/>
    </row>
    <row r="175" spans="1:10" x14ac:dyDescent="0.15">
      <c r="A175" s="10"/>
      <c r="B175" s="11" t="s">
        <v>56</v>
      </c>
      <c r="C175" s="56" t="s">
        <v>304</v>
      </c>
      <c r="D175" s="17" t="s">
        <v>18</v>
      </c>
      <c r="E175" s="13" t="s">
        <v>15</v>
      </c>
      <c r="F175" s="57" t="s">
        <v>76</v>
      </c>
      <c r="G175" s="15">
        <v>5883.15</v>
      </c>
      <c r="H175" s="35">
        <v>654.58000000000004</v>
      </c>
      <c r="I175" s="14">
        <f>SUM(G175+H175)*1.16</f>
        <v>7583.7667999999994</v>
      </c>
      <c r="J175" s="16"/>
    </row>
    <row r="176" spans="1:10" x14ac:dyDescent="0.15">
      <c r="B176" s="11" t="s">
        <v>305</v>
      </c>
      <c r="C176" s="56" t="s">
        <v>306</v>
      </c>
      <c r="D176" s="17" t="s">
        <v>18</v>
      </c>
      <c r="E176" s="13" t="s">
        <v>15</v>
      </c>
      <c r="F176" s="53" t="s">
        <v>307</v>
      </c>
      <c r="G176" s="58">
        <v>9772</v>
      </c>
      <c r="H176" s="35">
        <v>293</v>
      </c>
      <c r="I176" s="14">
        <f>SUM(G176+H176)*1.16</f>
        <v>11675.4</v>
      </c>
      <c r="J176" s="21"/>
    </row>
    <row r="177" spans="1:10" x14ac:dyDescent="0.15">
      <c r="A177" s="10"/>
      <c r="B177" s="11" t="s">
        <v>79</v>
      </c>
      <c r="C177" s="56" t="s">
        <v>308</v>
      </c>
      <c r="D177" s="17" t="s">
        <v>10</v>
      </c>
      <c r="E177" s="13" t="s">
        <v>15</v>
      </c>
      <c r="F177" s="53"/>
      <c r="G177" s="15">
        <v>0</v>
      </c>
      <c r="H177" s="35">
        <v>0</v>
      </c>
      <c r="I177" s="14">
        <f>SUM(G177+H177)*1.16</f>
        <v>0</v>
      </c>
      <c r="J177" s="16"/>
    </row>
    <row r="178" spans="1:10" x14ac:dyDescent="0.15">
      <c r="A178" s="10"/>
      <c r="B178" s="11" t="s">
        <v>72</v>
      </c>
      <c r="C178" s="56" t="s">
        <v>309</v>
      </c>
      <c r="D178" s="17" t="s">
        <v>18</v>
      </c>
      <c r="E178" s="13" t="s">
        <v>14</v>
      </c>
      <c r="F178" s="53" t="s">
        <v>310</v>
      </c>
      <c r="G178" s="15">
        <v>8356</v>
      </c>
      <c r="H178" s="15">
        <v>250.68</v>
      </c>
      <c r="I178" s="14">
        <f>SUM(G178+H178)*1.16</f>
        <v>9983.7487999999994</v>
      </c>
      <c r="J178" s="16"/>
    </row>
    <row r="179" spans="1:10" x14ac:dyDescent="0.15">
      <c r="A179" s="10"/>
      <c r="B179" s="11" t="s">
        <v>72</v>
      </c>
      <c r="C179" s="56" t="s">
        <v>311</v>
      </c>
      <c r="D179" s="17" t="s">
        <v>18</v>
      </c>
      <c r="E179" s="13" t="s">
        <v>11</v>
      </c>
      <c r="F179" s="12" t="s">
        <v>312</v>
      </c>
      <c r="G179" s="35">
        <v>8356</v>
      </c>
      <c r="H179" s="35">
        <v>250.68</v>
      </c>
      <c r="I179" s="14">
        <f>(G179+H179)*1.16</f>
        <v>9983.7487999999994</v>
      </c>
    </row>
    <row r="180" spans="1:10" x14ac:dyDescent="0.15">
      <c r="A180" s="10"/>
      <c r="B180" s="11" t="s">
        <v>69</v>
      </c>
      <c r="C180" s="56" t="s">
        <v>313</v>
      </c>
      <c r="D180" s="17" t="s">
        <v>85</v>
      </c>
      <c r="E180" s="13" t="s">
        <v>15</v>
      </c>
      <c r="G180" s="35"/>
      <c r="H180" s="35"/>
      <c r="I180" s="14"/>
    </row>
    <row r="181" spans="1:10" x14ac:dyDescent="0.15">
      <c r="A181" s="10"/>
      <c r="B181" s="11" t="s">
        <v>42</v>
      </c>
      <c r="C181" s="56" t="s">
        <v>314</v>
      </c>
      <c r="D181" s="17" t="s">
        <v>10</v>
      </c>
      <c r="E181" s="13" t="s">
        <v>15</v>
      </c>
      <c r="F181" s="53"/>
      <c r="G181" s="15">
        <v>0</v>
      </c>
      <c r="H181" s="35">
        <v>0</v>
      </c>
      <c r="I181" s="14">
        <f t="shared" ref="I181:I217" si="8">SUM(G181+H181)*1.16</f>
        <v>0</v>
      </c>
      <c r="J181" s="16"/>
    </row>
    <row r="182" spans="1:10" x14ac:dyDescent="0.15">
      <c r="A182" s="10"/>
      <c r="B182" s="11" t="s">
        <v>87</v>
      </c>
      <c r="C182" s="56" t="s">
        <v>315</v>
      </c>
      <c r="D182" s="17" t="s">
        <v>18</v>
      </c>
      <c r="E182" s="13" t="s">
        <v>14</v>
      </c>
      <c r="F182" s="12" t="s">
        <v>115</v>
      </c>
      <c r="G182" s="15">
        <v>14839</v>
      </c>
      <c r="H182" s="35">
        <v>445.17</v>
      </c>
      <c r="I182" s="14">
        <f t="shared" si="8"/>
        <v>17729.637199999997</v>
      </c>
      <c r="J182" s="16"/>
    </row>
    <row r="183" spans="1:10" x14ac:dyDescent="0.15">
      <c r="A183" s="10"/>
      <c r="B183" s="11" t="s">
        <v>21</v>
      </c>
      <c r="C183" s="54" t="s">
        <v>316</v>
      </c>
      <c r="D183" s="12" t="s">
        <v>18</v>
      </c>
      <c r="E183" s="13" t="s">
        <v>13</v>
      </c>
      <c r="F183" s="10" t="s">
        <v>317</v>
      </c>
      <c r="G183" s="15">
        <v>12620.64</v>
      </c>
      <c r="H183" s="15">
        <v>378.62</v>
      </c>
      <c r="I183" s="14">
        <f t="shared" si="8"/>
        <v>15079.141599999999</v>
      </c>
      <c r="J183" s="16"/>
    </row>
    <row r="184" spans="1:10" x14ac:dyDescent="0.15">
      <c r="A184" s="10"/>
      <c r="B184" s="11" t="s">
        <v>8</v>
      </c>
      <c r="C184" s="54" t="s">
        <v>318</v>
      </c>
      <c r="D184" s="12" t="s">
        <v>10</v>
      </c>
      <c r="E184" s="13" t="s">
        <v>14</v>
      </c>
      <c r="F184" s="32"/>
      <c r="G184" s="15">
        <v>0</v>
      </c>
      <c r="H184" s="15">
        <v>0</v>
      </c>
      <c r="I184" s="14">
        <f t="shared" si="8"/>
        <v>0</v>
      </c>
      <c r="J184" s="16"/>
    </row>
    <row r="185" spans="1:10" ht="12" x14ac:dyDescent="0.15">
      <c r="A185" s="10"/>
      <c r="B185" s="11" t="s">
        <v>94</v>
      </c>
      <c r="C185" s="54" t="s">
        <v>319</v>
      </c>
      <c r="D185" s="12" t="s">
        <v>18</v>
      </c>
      <c r="E185" s="13" t="s">
        <v>15</v>
      </c>
      <c r="F185" s="59" t="s">
        <v>320</v>
      </c>
      <c r="G185" s="15">
        <v>10079.99</v>
      </c>
      <c r="H185" s="35">
        <v>1116</v>
      </c>
      <c r="I185" s="14">
        <f t="shared" si="8"/>
        <v>12987.348399999999</v>
      </c>
      <c r="J185" s="16"/>
    </row>
    <row r="186" spans="1:10" x14ac:dyDescent="0.15">
      <c r="A186" s="10"/>
      <c r="B186" s="11" t="s">
        <v>203</v>
      </c>
      <c r="C186" s="54" t="s">
        <v>321</v>
      </c>
      <c r="D186" s="12" t="s">
        <v>18</v>
      </c>
      <c r="E186" s="13" t="s">
        <v>15</v>
      </c>
      <c r="F186" s="12" t="s">
        <v>320</v>
      </c>
      <c r="G186" s="15">
        <v>7863.64</v>
      </c>
      <c r="H186" s="35">
        <v>872.13</v>
      </c>
      <c r="I186" s="14">
        <f t="shared" si="8"/>
        <v>10133.493199999999</v>
      </c>
      <c r="J186" s="16"/>
    </row>
    <row r="187" spans="1:10" x14ac:dyDescent="0.15">
      <c r="A187" s="10"/>
      <c r="B187" s="11" t="s">
        <v>45</v>
      </c>
      <c r="C187" s="54" t="s">
        <v>322</v>
      </c>
      <c r="D187" s="12" t="s">
        <v>18</v>
      </c>
      <c r="E187" s="13" t="s">
        <v>15</v>
      </c>
      <c r="F187" s="53" t="s">
        <v>40</v>
      </c>
      <c r="G187" s="15">
        <v>7157.79</v>
      </c>
      <c r="H187" s="35">
        <v>723.12</v>
      </c>
      <c r="I187" s="14">
        <f t="shared" si="8"/>
        <v>9141.855599999999</v>
      </c>
      <c r="J187" s="16"/>
    </row>
    <row r="188" spans="1:10" x14ac:dyDescent="0.15">
      <c r="A188" s="10"/>
      <c r="B188" s="11" t="s">
        <v>206</v>
      </c>
      <c r="C188" s="54" t="s">
        <v>323</v>
      </c>
      <c r="D188" s="12" t="s">
        <v>18</v>
      </c>
      <c r="E188" s="13" t="s">
        <v>15</v>
      </c>
      <c r="F188" s="12" t="s">
        <v>40</v>
      </c>
      <c r="G188" s="15">
        <v>11662.03</v>
      </c>
      <c r="H188" s="35">
        <v>1289.3800000000001</v>
      </c>
      <c r="I188" s="14">
        <f t="shared" si="8"/>
        <v>15023.6356</v>
      </c>
      <c r="J188" s="16"/>
    </row>
    <row r="189" spans="1:10" x14ac:dyDescent="0.15">
      <c r="A189" s="10"/>
      <c r="B189" s="11" t="s">
        <v>324</v>
      </c>
      <c r="C189" s="54" t="s">
        <v>325</v>
      </c>
      <c r="D189" s="12" t="s">
        <v>18</v>
      </c>
      <c r="E189" s="13" t="s">
        <v>15</v>
      </c>
      <c r="F189" s="12" t="s">
        <v>40</v>
      </c>
      <c r="G189" s="15">
        <v>12081.29</v>
      </c>
      <c r="H189" s="35">
        <v>1214.79</v>
      </c>
      <c r="I189" s="14">
        <f t="shared" si="8"/>
        <v>15423.452800000001</v>
      </c>
      <c r="J189" s="16"/>
    </row>
    <row r="190" spans="1:10" x14ac:dyDescent="0.15">
      <c r="A190" s="10"/>
      <c r="B190" s="11" t="s">
        <v>324</v>
      </c>
      <c r="C190" s="54" t="s">
        <v>326</v>
      </c>
      <c r="D190" s="12" t="s">
        <v>18</v>
      </c>
      <c r="E190" s="13" t="s">
        <v>15</v>
      </c>
      <c r="F190" s="12" t="s">
        <v>40</v>
      </c>
      <c r="G190" s="15">
        <v>12081.29</v>
      </c>
      <c r="H190" s="35">
        <v>1214.79</v>
      </c>
      <c r="I190" s="14">
        <f t="shared" si="8"/>
        <v>15423.452800000001</v>
      </c>
      <c r="J190" s="16"/>
    </row>
    <row r="191" spans="1:10" x14ac:dyDescent="0.15">
      <c r="B191" s="11" t="s">
        <v>83</v>
      </c>
      <c r="C191" s="54" t="s">
        <v>327</v>
      </c>
      <c r="D191" s="12" t="s">
        <v>18</v>
      </c>
      <c r="E191" s="13" t="s">
        <v>13</v>
      </c>
      <c r="F191" s="12" t="s">
        <v>205</v>
      </c>
      <c r="G191" s="15">
        <v>12620.64</v>
      </c>
      <c r="H191" s="15">
        <v>378.62</v>
      </c>
      <c r="I191" s="14">
        <f t="shared" si="8"/>
        <v>15079.141599999999</v>
      </c>
      <c r="J191" s="16"/>
    </row>
    <row r="192" spans="1:10" x14ac:dyDescent="0.15">
      <c r="A192" s="10"/>
      <c r="B192" s="11" t="s">
        <v>59</v>
      </c>
      <c r="C192" s="54" t="s">
        <v>328</v>
      </c>
      <c r="D192" s="12" t="s">
        <v>18</v>
      </c>
      <c r="E192" s="13" t="s">
        <v>11</v>
      </c>
      <c r="F192" s="12" t="s">
        <v>61</v>
      </c>
      <c r="G192" s="14">
        <v>7301.13</v>
      </c>
      <c r="H192" s="35">
        <v>658.61</v>
      </c>
      <c r="I192" s="14">
        <f t="shared" si="8"/>
        <v>9233.2983999999997</v>
      </c>
      <c r="J192" s="16"/>
    </row>
    <row r="193" spans="1:10" x14ac:dyDescent="0.15">
      <c r="A193" s="10"/>
      <c r="B193" s="11" t="s">
        <v>94</v>
      </c>
      <c r="C193" s="54" t="s">
        <v>329</v>
      </c>
      <c r="D193" s="12" t="s">
        <v>18</v>
      </c>
      <c r="E193" s="13" t="s">
        <v>15</v>
      </c>
      <c r="F193" s="12" t="s">
        <v>320</v>
      </c>
      <c r="G193" s="35">
        <v>12081.29</v>
      </c>
      <c r="H193" s="35">
        <v>1215</v>
      </c>
      <c r="I193" s="14">
        <f t="shared" si="8"/>
        <v>15423.696400000001</v>
      </c>
    </row>
    <row r="194" spans="1:10" x14ac:dyDescent="0.15">
      <c r="A194" s="10"/>
      <c r="B194" s="11" t="s">
        <v>63</v>
      </c>
      <c r="C194" s="54" t="s">
        <v>330</v>
      </c>
      <c r="D194" s="12" t="s">
        <v>18</v>
      </c>
      <c r="E194" s="13" t="s">
        <v>15</v>
      </c>
      <c r="F194" s="53" t="s">
        <v>307</v>
      </c>
      <c r="G194" s="15">
        <v>11333</v>
      </c>
      <c r="H194" s="35">
        <v>340</v>
      </c>
      <c r="I194" s="14">
        <f t="shared" si="8"/>
        <v>13540.679999999998</v>
      </c>
      <c r="J194" s="16"/>
    </row>
    <row r="195" spans="1:10" x14ac:dyDescent="0.15">
      <c r="A195" s="10"/>
      <c r="B195" s="11" t="s">
        <v>53</v>
      </c>
      <c r="C195" s="54" t="s">
        <v>331</v>
      </c>
      <c r="D195" s="12" t="s">
        <v>18</v>
      </c>
      <c r="E195" s="13" t="s">
        <v>15</v>
      </c>
      <c r="F195" s="12" t="s">
        <v>289</v>
      </c>
      <c r="G195" s="15">
        <v>5476</v>
      </c>
      <c r="H195" s="35">
        <v>164.28</v>
      </c>
      <c r="I195" s="14">
        <f t="shared" si="8"/>
        <v>6542.724799999999</v>
      </c>
      <c r="J195" s="16"/>
    </row>
    <row r="196" spans="1:10" x14ac:dyDescent="0.15">
      <c r="A196" s="10"/>
      <c r="B196" s="11" t="s">
        <v>72</v>
      </c>
      <c r="C196" s="54" t="s">
        <v>332</v>
      </c>
      <c r="D196" s="12" t="s">
        <v>10</v>
      </c>
      <c r="E196" s="13" t="s">
        <v>13</v>
      </c>
      <c r="F196" s="53"/>
      <c r="G196" s="15">
        <v>0</v>
      </c>
      <c r="H196" s="35">
        <v>0</v>
      </c>
      <c r="I196" s="14">
        <f t="shared" si="8"/>
        <v>0</v>
      </c>
      <c r="J196" s="16"/>
    </row>
    <row r="197" spans="1:10" x14ac:dyDescent="0.15">
      <c r="B197" s="11" t="s">
        <v>83</v>
      </c>
      <c r="C197" s="54" t="s">
        <v>333</v>
      </c>
      <c r="D197" s="12" t="s">
        <v>18</v>
      </c>
      <c r="E197" s="13" t="s">
        <v>13</v>
      </c>
      <c r="F197" s="12" t="s">
        <v>334</v>
      </c>
      <c r="G197" s="15">
        <v>13000</v>
      </c>
      <c r="H197" s="35">
        <v>390</v>
      </c>
      <c r="I197" s="35">
        <f t="shared" si="8"/>
        <v>15532.4</v>
      </c>
      <c r="J197" s="16"/>
    </row>
    <row r="198" spans="1:10" x14ac:dyDescent="0.15">
      <c r="A198" s="10"/>
      <c r="B198" s="11" t="s">
        <v>324</v>
      </c>
      <c r="C198" s="54" t="s">
        <v>335</v>
      </c>
      <c r="D198" s="12" t="s">
        <v>10</v>
      </c>
      <c r="E198" s="13" t="s">
        <v>15</v>
      </c>
      <c r="F198" s="53"/>
      <c r="G198" s="15">
        <v>0</v>
      </c>
      <c r="H198" s="35">
        <v>0</v>
      </c>
      <c r="I198" s="14">
        <f t="shared" si="8"/>
        <v>0</v>
      </c>
      <c r="J198" s="16"/>
    </row>
    <row r="199" spans="1:10" x14ac:dyDescent="0.15">
      <c r="B199" s="11" t="s">
        <v>336</v>
      </c>
      <c r="C199" s="54" t="s">
        <v>337</v>
      </c>
      <c r="D199" s="12" t="s">
        <v>18</v>
      </c>
      <c r="E199" s="13" t="s">
        <v>11</v>
      </c>
      <c r="F199" s="53" t="s">
        <v>338</v>
      </c>
      <c r="G199" s="15">
        <v>14197</v>
      </c>
      <c r="H199" s="35">
        <v>425.91</v>
      </c>
      <c r="I199" s="14">
        <f t="shared" si="8"/>
        <v>16962.5756</v>
      </c>
      <c r="J199" s="21"/>
    </row>
    <row r="200" spans="1:10" x14ac:dyDescent="0.15">
      <c r="A200" s="10"/>
      <c r="B200" s="11" t="s">
        <v>8</v>
      </c>
      <c r="C200" s="54" t="s">
        <v>339</v>
      </c>
      <c r="D200" s="12" t="s">
        <v>10</v>
      </c>
      <c r="E200" s="13" t="s">
        <v>14</v>
      </c>
      <c r="F200" s="53"/>
      <c r="G200" s="15">
        <v>0</v>
      </c>
      <c r="H200" s="15">
        <v>0</v>
      </c>
      <c r="I200" s="14">
        <f t="shared" si="8"/>
        <v>0</v>
      </c>
      <c r="J200" s="16"/>
    </row>
    <row r="201" spans="1:10" x14ac:dyDescent="0.15">
      <c r="A201" s="10"/>
      <c r="B201" s="11" t="s">
        <v>242</v>
      </c>
      <c r="C201" s="54" t="s">
        <v>340</v>
      </c>
      <c r="D201" s="12" t="s">
        <v>18</v>
      </c>
      <c r="E201" s="13" t="s">
        <v>14</v>
      </c>
      <c r="F201" s="12" t="s">
        <v>115</v>
      </c>
      <c r="G201" s="15">
        <v>5999</v>
      </c>
      <c r="H201" s="35">
        <v>179.97</v>
      </c>
      <c r="I201" s="14">
        <f t="shared" si="8"/>
        <v>7167.6052</v>
      </c>
      <c r="J201" s="16"/>
    </row>
    <row r="202" spans="1:10" x14ac:dyDescent="0.15">
      <c r="A202" s="10"/>
      <c r="B202" s="11" t="s">
        <v>56</v>
      </c>
      <c r="C202" s="54" t="s">
        <v>341</v>
      </c>
      <c r="D202" s="12" t="s">
        <v>18</v>
      </c>
      <c r="E202" s="13" t="s">
        <v>13</v>
      </c>
      <c r="F202" s="12" t="s">
        <v>342</v>
      </c>
      <c r="G202" s="15">
        <v>6542</v>
      </c>
      <c r="H202" s="35">
        <v>196.26</v>
      </c>
      <c r="I202" s="14">
        <f t="shared" si="8"/>
        <v>7816.3815999999997</v>
      </c>
      <c r="J202" s="16"/>
    </row>
    <row r="203" spans="1:10" x14ac:dyDescent="0.15">
      <c r="A203" s="10"/>
      <c r="B203" s="11" t="s">
        <v>56</v>
      </c>
      <c r="C203" s="54" t="s">
        <v>343</v>
      </c>
      <c r="D203" s="12" t="s">
        <v>10</v>
      </c>
      <c r="E203" s="13" t="s">
        <v>14</v>
      </c>
      <c r="F203" s="59"/>
      <c r="G203" s="35">
        <v>0</v>
      </c>
      <c r="H203" s="35">
        <v>0</v>
      </c>
      <c r="I203" s="14">
        <f t="shared" si="8"/>
        <v>0</v>
      </c>
      <c r="J203" s="16"/>
    </row>
    <row r="204" spans="1:10" x14ac:dyDescent="0.15">
      <c r="A204" s="10"/>
      <c r="B204" s="11" t="s">
        <v>344</v>
      </c>
      <c r="C204" s="54" t="s">
        <v>345</v>
      </c>
      <c r="D204" s="12" t="s">
        <v>18</v>
      </c>
      <c r="E204" s="13" t="s">
        <v>15</v>
      </c>
      <c r="F204" s="53" t="s">
        <v>346</v>
      </c>
      <c r="G204" s="15">
        <v>9059.73</v>
      </c>
      <c r="H204" s="35">
        <v>1003.52</v>
      </c>
      <c r="I204" s="14">
        <f t="shared" si="8"/>
        <v>11673.369999999999</v>
      </c>
      <c r="J204" s="16"/>
    </row>
    <row r="205" spans="1:10" x14ac:dyDescent="0.15">
      <c r="A205" s="10"/>
      <c r="B205" s="11" t="s">
        <v>103</v>
      </c>
      <c r="C205" s="54" t="s">
        <v>347</v>
      </c>
      <c r="D205" s="12" t="s">
        <v>10</v>
      </c>
      <c r="E205" s="13" t="s">
        <v>14</v>
      </c>
      <c r="F205" s="53"/>
      <c r="G205" s="15">
        <v>0</v>
      </c>
      <c r="H205" s="35">
        <v>0</v>
      </c>
      <c r="I205" s="14">
        <f t="shared" si="8"/>
        <v>0</v>
      </c>
      <c r="J205" s="16"/>
    </row>
    <row r="206" spans="1:10" x14ac:dyDescent="0.15">
      <c r="A206" s="10"/>
      <c r="B206" s="11" t="s">
        <v>79</v>
      </c>
      <c r="C206" s="54" t="s">
        <v>348</v>
      </c>
      <c r="D206" s="12" t="s">
        <v>18</v>
      </c>
      <c r="E206" s="13" t="s">
        <v>11</v>
      </c>
      <c r="F206" s="60" t="s">
        <v>349</v>
      </c>
      <c r="G206" s="35">
        <v>5876</v>
      </c>
      <c r="H206" s="35">
        <v>176.28399999999999</v>
      </c>
      <c r="I206" s="14">
        <f t="shared" si="8"/>
        <v>7020.6494399999992</v>
      </c>
    </row>
    <row r="207" spans="1:10" x14ac:dyDescent="0.15">
      <c r="A207" s="10"/>
      <c r="B207" s="11" t="s">
        <v>59</v>
      </c>
      <c r="C207" s="54" t="s">
        <v>350</v>
      </c>
      <c r="D207" s="12" t="s">
        <v>10</v>
      </c>
      <c r="E207" s="13" t="s">
        <v>15</v>
      </c>
      <c r="F207" s="53"/>
      <c r="G207" s="15">
        <v>0</v>
      </c>
      <c r="H207" s="35">
        <v>0</v>
      </c>
      <c r="I207" s="14">
        <f t="shared" si="8"/>
        <v>0</v>
      </c>
      <c r="J207" s="16"/>
    </row>
    <row r="208" spans="1:10" x14ac:dyDescent="0.15">
      <c r="A208" s="10"/>
      <c r="B208" s="11" t="s">
        <v>72</v>
      </c>
      <c r="C208" s="54" t="s">
        <v>351</v>
      </c>
      <c r="D208" s="12" t="s">
        <v>18</v>
      </c>
      <c r="E208" s="13" t="s">
        <v>15</v>
      </c>
      <c r="F208" s="53" t="s">
        <v>297</v>
      </c>
      <c r="G208" s="15">
        <v>7756</v>
      </c>
      <c r="H208" s="35">
        <v>723.12</v>
      </c>
      <c r="I208" s="14">
        <f t="shared" si="8"/>
        <v>9835.7792000000009</v>
      </c>
      <c r="J208" s="16"/>
    </row>
    <row r="209" spans="1:10" x14ac:dyDescent="0.15">
      <c r="A209" s="10"/>
      <c r="B209" s="11" t="s">
        <v>42</v>
      </c>
      <c r="C209" s="54" t="s">
        <v>352</v>
      </c>
      <c r="D209" s="12" t="s">
        <v>10</v>
      </c>
      <c r="E209" s="13" t="s">
        <v>15</v>
      </c>
      <c r="F209" s="53"/>
      <c r="G209" s="15">
        <v>0</v>
      </c>
      <c r="H209" s="35">
        <v>0</v>
      </c>
      <c r="I209" s="14">
        <f t="shared" si="8"/>
        <v>0</v>
      </c>
      <c r="J209" s="16"/>
    </row>
    <row r="210" spans="1:10" x14ac:dyDescent="0.15">
      <c r="A210" s="10"/>
      <c r="B210" s="11" t="s">
        <v>206</v>
      </c>
      <c r="C210" s="54" t="s">
        <v>353</v>
      </c>
      <c r="D210" s="12" t="s">
        <v>10</v>
      </c>
      <c r="E210" s="13" t="s">
        <v>15</v>
      </c>
      <c r="F210" s="53"/>
      <c r="G210" s="15">
        <v>0</v>
      </c>
      <c r="H210" s="35">
        <v>0</v>
      </c>
      <c r="I210" s="14">
        <f t="shared" si="8"/>
        <v>0</v>
      </c>
      <c r="J210" s="16"/>
    </row>
    <row r="211" spans="1:10" x14ac:dyDescent="0.15">
      <c r="A211" s="10"/>
      <c r="B211" s="11" t="s">
        <v>354</v>
      </c>
      <c r="C211" s="54" t="s">
        <v>355</v>
      </c>
      <c r="D211" s="12" t="s">
        <v>18</v>
      </c>
      <c r="E211" s="13" t="s">
        <v>14</v>
      </c>
      <c r="F211" s="12" t="s">
        <v>115</v>
      </c>
      <c r="G211" s="15">
        <v>12152</v>
      </c>
      <c r="H211" s="35">
        <v>364.56</v>
      </c>
      <c r="I211" s="14">
        <f t="shared" si="8"/>
        <v>14519.209599999998</v>
      </c>
      <c r="J211" s="16"/>
    </row>
    <row r="212" spans="1:10" x14ac:dyDescent="0.15">
      <c r="A212" s="10"/>
      <c r="B212" s="11" t="s">
        <v>242</v>
      </c>
      <c r="C212" s="54" t="s">
        <v>356</v>
      </c>
      <c r="D212" s="12" t="s">
        <v>10</v>
      </c>
      <c r="E212" s="13" t="s">
        <v>15</v>
      </c>
      <c r="G212" s="15">
        <v>0</v>
      </c>
      <c r="H212" s="35">
        <v>0</v>
      </c>
      <c r="I212" s="14">
        <f t="shared" si="8"/>
        <v>0</v>
      </c>
      <c r="J212" s="16"/>
    </row>
    <row r="213" spans="1:10" ht="14" customHeight="1" x14ac:dyDescent="0.15">
      <c r="A213" s="10"/>
      <c r="B213" s="11" t="s">
        <v>56</v>
      </c>
      <c r="C213" s="54" t="s">
        <v>357</v>
      </c>
      <c r="D213" s="12" t="s">
        <v>18</v>
      </c>
      <c r="E213" s="13" t="s">
        <v>12</v>
      </c>
      <c r="F213" s="53" t="s">
        <v>358</v>
      </c>
      <c r="G213" s="15">
        <v>6542</v>
      </c>
      <c r="H213" s="35">
        <v>196.26</v>
      </c>
      <c r="I213" s="14">
        <f t="shared" si="8"/>
        <v>7816.3815999999997</v>
      </c>
      <c r="J213" s="16"/>
    </row>
    <row r="214" spans="1:10" x14ac:dyDescent="0.15">
      <c r="B214" s="11" t="s">
        <v>94</v>
      </c>
      <c r="C214" s="54" t="s">
        <v>359</v>
      </c>
      <c r="D214" s="12" t="s">
        <v>18</v>
      </c>
      <c r="E214" s="13" t="s">
        <v>12</v>
      </c>
      <c r="F214" s="53" t="s">
        <v>360</v>
      </c>
      <c r="G214" s="15">
        <v>11812.66</v>
      </c>
      <c r="H214" s="35">
        <v>365.34</v>
      </c>
      <c r="I214" s="14">
        <f t="shared" si="8"/>
        <v>14126.48</v>
      </c>
      <c r="J214" s="21"/>
    </row>
    <row r="215" spans="1:10" x14ac:dyDescent="0.15">
      <c r="B215" s="11" t="s">
        <v>94</v>
      </c>
      <c r="C215" s="54" t="s">
        <v>361</v>
      </c>
      <c r="D215" s="12" t="s">
        <v>18</v>
      </c>
      <c r="E215" s="13" t="s">
        <v>14</v>
      </c>
      <c r="F215" s="12" t="s">
        <v>270</v>
      </c>
      <c r="G215" s="15">
        <v>14197</v>
      </c>
      <c r="H215" s="35">
        <v>425.9</v>
      </c>
      <c r="I215" s="14">
        <f t="shared" si="8"/>
        <v>16962.563999999998</v>
      </c>
      <c r="J215" s="21"/>
    </row>
    <row r="216" spans="1:10" x14ac:dyDescent="0.15">
      <c r="A216" s="10"/>
      <c r="B216" s="11" t="s">
        <v>324</v>
      </c>
      <c r="C216" s="54" t="s">
        <v>362</v>
      </c>
      <c r="D216" s="12" t="s">
        <v>10</v>
      </c>
      <c r="E216" s="13" t="s">
        <v>15</v>
      </c>
      <c r="G216" s="15">
        <v>0</v>
      </c>
      <c r="H216" s="35">
        <v>0</v>
      </c>
      <c r="I216" s="14">
        <f t="shared" si="8"/>
        <v>0</v>
      </c>
      <c r="J216" s="16"/>
    </row>
    <row r="217" spans="1:10" ht="12" x14ac:dyDescent="0.15">
      <c r="A217" s="10"/>
      <c r="B217" s="11" t="s">
        <v>242</v>
      </c>
      <c r="C217" s="12" t="s">
        <v>363</v>
      </c>
      <c r="D217" s="12" t="s">
        <v>18</v>
      </c>
      <c r="E217" s="13" t="s">
        <v>14</v>
      </c>
      <c r="F217" s="59" t="s">
        <v>115</v>
      </c>
      <c r="G217" s="35">
        <v>5999</v>
      </c>
      <c r="H217" s="35">
        <v>179.97</v>
      </c>
      <c r="I217" s="14">
        <f t="shared" si="8"/>
        <v>7167.6052</v>
      </c>
      <c r="J217" s="16"/>
    </row>
    <row r="218" spans="1:10" x14ac:dyDescent="0.15">
      <c r="A218" s="10"/>
      <c r="B218" s="11" t="s">
        <v>272</v>
      </c>
      <c r="C218" s="12" t="s">
        <v>364</v>
      </c>
      <c r="D218" s="12" t="s">
        <v>85</v>
      </c>
      <c r="E218" s="13" t="s">
        <v>14</v>
      </c>
      <c r="G218" s="35"/>
      <c r="H218" s="35"/>
      <c r="I218" s="14"/>
    </row>
    <row r="219" spans="1:10" x14ac:dyDescent="0.15">
      <c r="A219" s="10"/>
      <c r="B219" s="11" t="s">
        <v>42</v>
      </c>
      <c r="C219" s="12" t="s">
        <v>365</v>
      </c>
      <c r="D219" s="12" t="s">
        <v>10</v>
      </c>
      <c r="E219" s="13" t="s">
        <v>15</v>
      </c>
      <c r="F219" s="32"/>
      <c r="G219" s="35">
        <v>0</v>
      </c>
      <c r="H219" s="35">
        <v>0</v>
      </c>
      <c r="I219" s="14">
        <f>SUM(G219+H219)*1.16</f>
        <v>0</v>
      </c>
      <c r="J219" s="16"/>
    </row>
    <row r="220" spans="1:10" x14ac:dyDescent="0.15">
      <c r="A220" s="10"/>
      <c r="B220" s="11" t="s">
        <v>103</v>
      </c>
      <c r="C220" s="12" t="s">
        <v>366</v>
      </c>
      <c r="D220" s="12" t="s">
        <v>85</v>
      </c>
      <c r="E220" s="13" t="s">
        <v>14</v>
      </c>
      <c r="G220" s="35"/>
      <c r="H220" s="35"/>
      <c r="I220" s="14"/>
    </row>
    <row r="221" spans="1:10" x14ac:dyDescent="0.15">
      <c r="A221" s="10"/>
      <c r="B221" s="11" t="s">
        <v>79</v>
      </c>
      <c r="C221" s="12" t="s">
        <v>367</v>
      </c>
      <c r="D221" s="12" t="s">
        <v>10</v>
      </c>
      <c r="E221" s="13" t="s">
        <v>15</v>
      </c>
      <c r="F221" s="61"/>
      <c r="G221" s="15">
        <v>0</v>
      </c>
      <c r="H221" s="35">
        <v>0</v>
      </c>
      <c r="I221" s="14">
        <f t="shared" ref="I221:I226" si="9">SUM(G221+H221)*1.16</f>
        <v>0</v>
      </c>
      <c r="J221" s="16"/>
    </row>
    <row r="222" spans="1:10" x14ac:dyDescent="0.15">
      <c r="A222" s="10"/>
      <c r="B222" s="11" t="s">
        <v>72</v>
      </c>
      <c r="C222" s="12" t="s">
        <v>368</v>
      </c>
      <c r="D222" s="12" t="s">
        <v>18</v>
      </c>
      <c r="E222" s="13" t="s">
        <v>11</v>
      </c>
      <c r="F222" s="12" t="s">
        <v>81</v>
      </c>
      <c r="G222" s="14">
        <v>8356</v>
      </c>
      <c r="H222" s="15">
        <v>251</v>
      </c>
      <c r="I222" s="14">
        <f t="shared" si="9"/>
        <v>9984.119999999999</v>
      </c>
      <c r="J222" s="16"/>
    </row>
    <row r="223" spans="1:10" x14ac:dyDescent="0.15">
      <c r="A223" s="10"/>
      <c r="B223" s="11" t="s">
        <v>56</v>
      </c>
      <c r="C223" s="12" t="s">
        <v>369</v>
      </c>
      <c r="D223" s="12" t="s">
        <v>18</v>
      </c>
      <c r="E223" s="13" t="s">
        <v>15</v>
      </c>
      <c r="F223" s="57" t="s">
        <v>76</v>
      </c>
      <c r="G223" s="15">
        <v>5883.15</v>
      </c>
      <c r="H223" s="35">
        <v>654.58000000000004</v>
      </c>
      <c r="I223" s="14">
        <f t="shared" si="9"/>
        <v>7583.7667999999994</v>
      </c>
      <c r="J223" s="16"/>
    </row>
    <row r="224" spans="1:10" x14ac:dyDescent="0.15">
      <c r="A224" s="10"/>
      <c r="B224" s="11" t="s">
        <v>63</v>
      </c>
      <c r="C224" s="12" t="s">
        <v>370</v>
      </c>
      <c r="D224" s="12" t="s">
        <v>18</v>
      </c>
      <c r="E224" s="13" t="s">
        <v>14</v>
      </c>
      <c r="F224" s="12" t="s">
        <v>371</v>
      </c>
      <c r="G224" s="38">
        <v>11333.31</v>
      </c>
      <c r="H224" s="35">
        <v>340</v>
      </c>
      <c r="I224" s="14">
        <f t="shared" si="9"/>
        <v>13541.039599999998</v>
      </c>
      <c r="J224" s="39"/>
    </row>
    <row r="225" spans="1:11" x14ac:dyDescent="0.15">
      <c r="A225" s="10"/>
      <c r="B225" s="11" t="s">
        <v>53</v>
      </c>
      <c r="C225" s="12" t="s">
        <v>372</v>
      </c>
      <c r="D225" s="12" t="s">
        <v>10</v>
      </c>
      <c r="E225" s="13" t="s">
        <v>12</v>
      </c>
      <c r="G225" s="15"/>
      <c r="H225" s="35">
        <v>0</v>
      </c>
      <c r="I225" s="14">
        <f t="shared" si="9"/>
        <v>0</v>
      </c>
      <c r="J225" s="16"/>
    </row>
    <row r="226" spans="1:11" x14ac:dyDescent="0.15">
      <c r="A226" s="10"/>
      <c r="B226" s="11" t="s">
        <v>79</v>
      </c>
      <c r="C226" s="12" t="s">
        <v>373</v>
      </c>
      <c r="D226" s="12" t="s">
        <v>18</v>
      </c>
      <c r="E226" s="13" t="s">
        <v>12</v>
      </c>
      <c r="F226" s="61" t="s">
        <v>374</v>
      </c>
      <c r="G226" s="15">
        <v>4500</v>
      </c>
      <c r="H226" s="35">
        <v>176.28</v>
      </c>
      <c r="I226" s="14">
        <f t="shared" si="9"/>
        <v>5424.4847999999993</v>
      </c>
      <c r="J226" s="16"/>
    </row>
    <row r="227" spans="1:11" x14ac:dyDescent="0.15">
      <c r="A227" s="10"/>
      <c r="B227" s="11" t="s">
        <v>25</v>
      </c>
      <c r="C227" s="12" t="s">
        <v>375</v>
      </c>
      <c r="D227" s="12" t="s">
        <v>85</v>
      </c>
      <c r="E227" s="13" t="s">
        <v>14</v>
      </c>
      <c r="G227" s="35"/>
      <c r="H227" s="35"/>
      <c r="I227" s="14"/>
    </row>
    <row r="228" spans="1:11" x14ac:dyDescent="0.15">
      <c r="A228" s="10"/>
      <c r="B228" s="11" t="s">
        <v>203</v>
      </c>
      <c r="C228" s="51" t="s">
        <v>376</v>
      </c>
      <c r="D228" s="12" t="s">
        <v>85</v>
      </c>
      <c r="E228" s="13" t="s">
        <v>15</v>
      </c>
      <c r="G228" s="35"/>
      <c r="H228" s="35"/>
      <c r="I228" s="14"/>
    </row>
    <row r="229" spans="1:11" x14ac:dyDescent="0.15">
      <c r="A229" s="10"/>
      <c r="B229" s="11" t="s">
        <v>242</v>
      </c>
      <c r="C229" s="12" t="s">
        <v>377</v>
      </c>
      <c r="D229" s="12" t="s">
        <v>18</v>
      </c>
      <c r="E229" s="13" t="s">
        <v>15</v>
      </c>
      <c r="F229" s="62" t="s">
        <v>33</v>
      </c>
      <c r="G229" s="15">
        <v>5386.9</v>
      </c>
      <c r="H229" s="35">
        <v>167</v>
      </c>
      <c r="I229" s="14">
        <f>SUM(G229+H229)*1.16</f>
        <v>6442.5239999999994</v>
      </c>
      <c r="J229" s="16"/>
    </row>
    <row r="230" spans="1:11" x14ac:dyDescent="0.15">
      <c r="A230" s="10"/>
      <c r="B230" s="11" t="s">
        <v>25</v>
      </c>
      <c r="C230" s="12" t="s">
        <v>378</v>
      </c>
      <c r="D230" s="12" t="s">
        <v>85</v>
      </c>
      <c r="E230" s="13" t="s">
        <v>13</v>
      </c>
      <c r="G230" s="35">
        <v>0</v>
      </c>
      <c r="H230" s="35">
        <v>0</v>
      </c>
      <c r="I230" s="14">
        <v>0</v>
      </c>
    </row>
    <row r="231" spans="1:11" x14ac:dyDescent="0.15">
      <c r="A231" s="10"/>
      <c r="B231" s="11" t="s">
        <v>379</v>
      </c>
      <c r="C231" s="12" t="s">
        <v>380</v>
      </c>
      <c r="D231" s="12" t="s">
        <v>85</v>
      </c>
      <c r="E231" s="13" t="s">
        <v>13</v>
      </c>
      <c r="G231" s="35">
        <v>0</v>
      </c>
      <c r="H231" s="35">
        <v>0</v>
      </c>
      <c r="I231" s="14">
        <v>0</v>
      </c>
    </row>
    <row r="232" spans="1:11" x14ac:dyDescent="0.15">
      <c r="A232" s="10"/>
      <c r="B232" s="11" t="s">
        <v>381</v>
      </c>
      <c r="C232" s="12" t="s">
        <v>382</v>
      </c>
      <c r="D232" s="12" t="s">
        <v>85</v>
      </c>
      <c r="E232" s="13" t="s">
        <v>13</v>
      </c>
      <c r="G232" s="35">
        <v>0</v>
      </c>
      <c r="H232" s="35">
        <v>0</v>
      </c>
      <c r="I232" s="14">
        <v>0</v>
      </c>
    </row>
    <row r="233" spans="1:11" x14ac:dyDescent="0.15">
      <c r="A233" s="10"/>
      <c r="B233" s="11" t="s">
        <v>381</v>
      </c>
      <c r="C233" s="12" t="s">
        <v>383</v>
      </c>
      <c r="D233" s="12" t="s">
        <v>85</v>
      </c>
      <c r="E233" s="13" t="s">
        <v>13</v>
      </c>
      <c r="G233" s="35">
        <v>0</v>
      </c>
      <c r="H233" s="35">
        <v>0</v>
      </c>
      <c r="I233" s="14">
        <v>0</v>
      </c>
    </row>
    <row r="234" spans="1:11" x14ac:dyDescent="0.15">
      <c r="A234" s="10"/>
      <c r="B234" s="11" t="s">
        <v>21</v>
      </c>
      <c r="C234" s="12" t="s">
        <v>384</v>
      </c>
      <c r="D234" s="12" t="s">
        <v>18</v>
      </c>
      <c r="E234" s="13" t="s">
        <v>13</v>
      </c>
      <c r="F234" s="12" t="s">
        <v>385</v>
      </c>
      <c r="G234" s="15">
        <v>13359.42</v>
      </c>
      <c r="H234" s="35">
        <v>400.78</v>
      </c>
      <c r="I234" s="14">
        <f t="shared" ref="I234:I297" si="10">SUM(G234+H234)*1.16</f>
        <v>15961.832</v>
      </c>
      <c r="J234" s="16"/>
    </row>
    <row r="235" spans="1:11" x14ac:dyDescent="0.15">
      <c r="B235" s="11" t="s">
        <v>83</v>
      </c>
      <c r="C235" s="12" t="s">
        <v>386</v>
      </c>
      <c r="D235" s="12" t="s">
        <v>18</v>
      </c>
      <c r="E235" s="13" t="s">
        <v>13</v>
      </c>
      <c r="F235" s="12" t="s">
        <v>334</v>
      </c>
      <c r="G235" s="15">
        <v>13000</v>
      </c>
      <c r="H235" s="35">
        <v>390</v>
      </c>
      <c r="I235" s="35">
        <f t="shared" si="10"/>
        <v>15532.4</v>
      </c>
      <c r="J235" s="16"/>
    </row>
    <row r="236" spans="1:11" x14ac:dyDescent="0.15">
      <c r="A236" s="10"/>
      <c r="B236" s="11" t="s">
        <v>387</v>
      </c>
      <c r="C236" s="12" t="s">
        <v>388</v>
      </c>
      <c r="D236" s="12" t="s">
        <v>18</v>
      </c>
      <c r="E236" s="13" t="s">
        <v>14</v>
      </c>
      <c r="F236" s="12" t="s">
        <v>115</v>
      </c>
      <c r="G236" s="63">
        <v>18428</v>
      </c>
      <c r="H236" s="35">
        <v>552.84</v>
      </c>
      <c r="I236" s="14">
        <f t="shared" si="10"/>
        <v>22017.774399999998</v>
      </c>
      <c r="J236" s="16"/>
    </row>
    <row r="237" spans="1:11" x14ac:dyDescent="0.15">
      <c r="B237" s="11" t="s">
        <v>83</v>
      </c>
      <c r="C237" s="12" t="s">
        <v>389</v>
      </c>
      <c r="D237" s="12" t="s">
        <v>18</v>
      </c>
      <c r="E237" s="13" t="s">
        <v>13</v>
      </c>
      <c r="F237" s="12" t="s">
        <v>205</v>
      </c>
      <c r="G237" s="15">
        <v>12620.64</v>
      </c>
      <c r="H237" s="15">
        <v>378.62</v>
      </c>
      <c r="I237" s="14">
        <f t="shared" si="10"/>
        <v>15079.141599999999</v>
      </c>
      <c r="J237" s="16"/>
    </row>
    <row r="238" spans="1:11" x14ac:dyDescent="0.15">
      <c r="B238" s="11" t="s">
        <v>83</v>
      </c>
      <c r="C238" s="12" t="s">
        <v>390</v>
      </c>
      <c r="D238" s="12" t="s">
        <v>10</v>
      </c>
      <c r="E238" s="13" t="s">
        <v>13</v>
      </c>
      <c r="G238" s="15">
        <v>0</v>
      </c>
      <c r="H238" s="35">
        <v>0</v>
      </c>
      <c r="I238" s="35">
        <f t="shared" si="10"/>
        <v>0</v>
      </c>
      <c r="J238" s="16"/>
    </row>
    <row r="239" spans="1:11" x14ac:dyDescent="0.15">
      <c r="B239" s="11" t="s">
        <v>83</v>
      </c>
      <c r="C239" s="12" t="s">
        <v>391</v>
      </c>
      <c r="D239" s="12" t="s">
        <v>10</v>
      </c>
      <c r="E239" s="13" t="s">
        <v>13</v>
      </c>
      <c r="G239" s="15">
        <v>0</v>
      </c>
      <c r="H239" s="35">
        <v>0</v>
      </c>
      <c r="I239" s="35">
        <f t="shared" si="10"/>
        <v>0</v>
      </c>
      <c r="J239" s="16"/>
      <c r="K239" s="24"/>
    </row>
    <row r="240" spans="1:11" x14ac:dyDescent="0.15">
      <c r="B240" s="11" t="s">
        <v>83</v>
      </c>
      <c r="C240" s="12" t="s">
        <v>392</v>
      </c>
      <c r="D240" s="12" t="s">
        <v>18</v>
      </c>
      <c r="E240" s="13" t="s">
        <v>13</v>
      </c>
      <c r="F240" s="12" t="s">
        <v>205</v>
      </c>
      <c r="G240" s="15">
        <v>12620.64</v>
      </c>
      <c r="H240" s="15">
        <v>378.62</v>
      </c>
      <c r="I240" s="14">
        <f t="shared" si="10"/>
        <v>15079.141599999999</v>
      </c>
      <c r="J240" s="16"/>
    </row>
    <row r="241" spans="1:13" x14ac:dyDescent="0.15">
      <c r="A241" s="10"/>
      <c r="B241" s="11" t="s">
        <v>25</v>
      </c>
      <c r="C241" s="12" t="s">
        <v>393</v>
      </c>
      <c r="D241" s="12" t="s">
        <v>10</v>
      </c>
      <c r="E241" s="13" t="s">
        <v>13</v>
      </c>
      <c r="F241" s="12" t="s">
        <v>394</v>
      </c>
      <c r="G241" s="63">
        <v>0</v>
      </c>
      <c r="H241" s="35">
        <v>0</v>
      </c>
      <c r="I241" s="14">
        <f t="shared" si="10"/>
        <v>0</v>
      </c>
      <c r="J241" s="16"/>
    </row>
    <row r="242" spans="1:13" x14ac:dyDescent="0.15">
      <c r="B242" s="11" t="s">
        <v>83</v>
      </c>
      <c r="C242" s="12" t="s">
        <v>395</v>
      </c>
      <c r="D242" s="12" t="s">
        <v>18</v>
      </c>
      <c r="E242" s="13" t="s">
        <v>13</v>
      </c>
      <c r="F242" s="12" t="s">
        <v>205</v>
      </c>
      <c r="G242" s="15">
        <v>12620.64</v>
      </c>
      <c r="H242" s="15">
        <v>378.62</v>
      </c>
      <c r="I242" s="14">
        <f t="shared" si="10"/>
        <v>15079.141599999999</v>
      </c>
      <c r="J242" s="16"/>
    </row>
    <row r="243" spans="1:13" x14ac:dyDescent="0.15">
      <c r="B243" s="11" t="s">
        <v>83</v>
      </c>
      <c r="C243" s="12" t="s">
        <v>396</v>
      </c>
      <c r="D243" s="12" t="s">
        <v>10</v>
      </c>
      <c r="E243" s="13" t="s">
        <v>13</v>
      </c>
      <c r="G243" s="15">
        <v>0</v>
      </c>
      <c r="H243" s="35">
        <v>0</v>
      </c>
      <c r="I243" s="35">
        <f t="shared" si="10"/>
        <v>0</v>
      </c>
      <c r="J243" s="16"/>
      <c r="K243" s="24"/>
      <c r="L243" s="24"/>
      <c r="M243" s="24"/>
    </row>
    <row r="244" spans="1:13" x14ac:dyDescent="0.15">
      <c r="B244" s="11" t="s">
        <v>83</v>
      </c>
      <c r="C244" s="12" t="s">
        <v>397</v>
      </c>
      <c r="D244" s="12" t="s">
        <v>18</v>
      </c>
      <c r="E244" s="13" t="s">
        <v>13</v>
      </c>
      <c r="F244" s="12" t="s">
        <v>205</v>
      </c>
      <c r="G244" s="15">
        <v>12620.64</v>
      </c>
      <c r="H244" s="15">
        <v>378.62</v>
      </c>
      <c r="I244" s="35">
        <f t="shared" si="10"/>
        <v>15079.141599999999</v>
      </c>
      <c r="J244" s="16"/>
      <c r="K244" s="24"/>
    </row>
    <row r="245" spans="1:13" x14ac:dyDescent="0.15">
      <c r="B245" s="11" t="s">
        <v>83</v>
      </c>
      <c r="C245" s="12" t="s">
        <v>398</v>
      </c>
      <c r="D245" s="12" t="s">
        <v>18</v>
      </c>
      <c r="E245" s="13" t="s">
        <v>13</v>
      </c>
      <c r="F245" s="12" t="s">
        <v>205</v>
      </c>
      <c r="G245" s="15">
        <v>12620.64</v>
      </c>
      <c r="H245" s="15">
        <v>378.62</v>
      </c>
      <c r="I245" s="35">
        <f t="shared" si="10"/>
        <v>15079.141599999999</v>
      </c>
      <c r="J245" s="16"/>
      <c r="K245" s="24"/>
    </row>
    <row r="246" spans="1:13" x14ac:dyDescent="0.15">
      <c r="B246" s="11" t="s">
        <v>83</v>
      </c>
      <c r="C246" s="12" t="s">
        <v>399</v>
      </c>
      <c r="D246" s="12" t="s">
        <v>18</v>
      </c>
      <c r="E246" s="13" t="s">
        <v>13</v>
      </c>
      <c r="F246" s="12" t="s">
        <v>205</v>
      </c>
      <c r="G246" s="15">
        <v>12620.64</v>
      </c>
      <c r="H246" s="15">
        <v>378.62</v>
      </c>
      <c r="I246" s="35">
        <f t="shared" si="10"/>
        <v>15079.141599999999</v>
      </c>
      <c r="J246" s="16"/>
      <c r="K246" s="24"/>
      <c r="L246" s="24"/>
    </row>
    <row r="247" spans="1:13" ht="12" x14ac:dyDescent="0.15">
      <c r="A247" s="10"/>
      <c r="B247" s="11" t="s">
        <v>72</v>
      </c>
      <c r="C247" s="12" t="s">
        <v>400</v>
      </c>
      <c r="D247" s="12" t="s">
        <v>18</v>
      </c>
      <c r="E247" s="13" t="s">
        <v>12</v>
      </c>
      <c r="F247" s="32" t="s">
        <v>401</v>
      </c>
      <c r="G247" s="14">
        <v>9917.94</v>
      </c>
      <c r="H247" s="35">
        <v>297.54000000000002</v>
      </c>
      <c r="I247" s="14">
        <f t="shared" si="10"/>
        <v>11849.9568</v>
      </c>
      <c r="J247" s="16"/>
    </row>
    <row r="248" spans="1:13" x14ac:dyDescent="0.15">
      <c r="A248" s="10"/>
      <c r="B248" s="11" t="s">
        <v>72</v>
      </c>
      <c r="C248" s="12" t="s">
        <v>402</v>
      </c>
      <c r="D248" s="12" t="s">
        <v>10</v>
      </c>
      <c r="E248" s="13" t="s">
        <v>13</v>
      </c>
      <c r="G248" s="35">
        <v>0</v>
      </c>
      <c r="H248" s="35">
        <v>0</v>
      </c>
      <c r="I248" s="14">
        <f t="shared" si="10"/>
        <v>0</v>
      </c>
      <c r="J248" s="16"/>
    </row>
    <row r="249" spans="1:13" x14ac:dyDescent="0.15">
      <c r="A249" s="10"/>
      <c r="B249" s="11" t="s">
        <v>103</v>
      </c>
      <c r="C249" s="12" t="s">
        <v>403</v>
      </c>
      <c r="D249" s="12" t="s">
        <v>18</v>
      </c>
      <c r="E249" s="13" t="s">
        <v>13</v>
      </c>
      <c r="F249" s="12" t="s">
        <v>404</v>
      </c>
      <c r="G249" s="63">
        <v>14250</v>
      </c>
      <c r="H249" s="35">
        <v>1277.52</v>
      </c>
      <c r="I249" s="14">
        <f t="shared" si="10"/>
        <v>18011.923199999997</v>
      </c>
      <c r="J249" s="16"/>
    </row>
    <row r="250" spans="1:13" x14ac:dyDescent="0.15">
      <c r="A250" s="10"/>
      <c r="B250" s="11" t="s">
        <v>103</v>
      </c>
      <c r="C250" s="12" t="s">
        <v>405</v>
      </c>
      <c r="D250" s="12" t="s">
        <v>10</v>
      </c>
      <c r="E250" s="13" t="s">
        <v>13</v>
      </c>
      <c r="G250" s="63">
        <v>0</v>
      </c>
      <c r="H250" s="35">
        <v>0</v>
      </c>
      <c r="I250" s="14">
        <f t="shared" si="10"/>
        <v>0</v>
      </c>
      <c r="J250" s="16"/>
    </row>
    <row r="251" spans="1:13" x14ac:dyDescent="0.15">
      <c r="A251" s="10"/>
      <c r="B251" s="11" t="s">
        <v>103</v>
      </c>
      <c r="C251" s="12" t="s">
        <v>406</v>
      </c>
      <c r="D251" s="12" t="s">
        <v>10</v>
      </c>
      <c r="E251" s="13" t="s">
        <v>13</v>
      </c>
      <c r="G251" s="35">
        <v>0</v>
      </c>
      <c r="H251" s="35">
        <v>0</v>
      </c>
      <c r="I251" s="14">
        <f t="shared" si="10"/>
        <v>0</v>
      </c>
      <c r="J251" s="16"/>
    </row>
    <row r="252" spans="1:13" x14ac:dyDescent="0.15">
      <c r="A252" s="10"/>
      <c r="B252" s="11" t="s">
        <v>103</v>
      </c>
      <c r="C252" s="12" t="s">
        <v>407</v>
      </c>
      <c r="D252" s="12" t="s">
        <v>10</v>
      </c>
      <c r="E252" s="13" t="s">
        <v>13</v>
      </c>
      <c r="G252" s="35">
        <v>0</v>
      </c>
      <c r="H252" s="35">
        <v>0</v>
      </c>
      <c r="I252" s="14">
        <f t="shared" si="10"/>
        <v>0</v>
      </c>
      <c r="J252" s="16"/>
    </row>
    <row r="253" spans="1:13" x14ac:dyDescent="0.15">
      <c r="A253" s="10"/>
      <c r="B253" s="11" t="s">
        <v>56</v>
      </c>
      <c r="C253" s="12">
        <v>188240011</v>
      </c>
      <c r="D253" s="12" t="s">
        <v>18</v>
      </c>
      <c r="E253" s="13" t="s">
        <v>13</v>
      </c>
      <c r="F253" s="12" t="s">
        <v>408</v>
      </c>
      <c r="G253" s="63">
        <v>6542</v>
      </c>
      <c r="H253" s="35">
        <v>196.26</v>
      </c>
      <c r="I253" s="14">
        <f t="shared" si="10"/>
        <v>7816.3815999999997</v>
      </c>
      <c r="J253" s="16"/>
    </row>
    <row r="254" spans="1:13" x14ac:dyDescent="0.15">
      <c r="A254" s="10"/>
      <c r="B254" s="11" t="s">
        <v>83</v>
      </c>
      <c r="C254" s="12" t="s">
        <v>409</v>
      </c>
      <c r="D254" s="12" t="s">
        <v>10</v>
      </c>
      <c r="E254" s="13" t="s">
        <v>13</v>
      </c>
      <c r="F254" s="12" t="s">
        <v>410</v>
      </c>
      <c r="G254" s="15">
        <v>16731</v>
      </c>
      <c r="H254" s="35">
        <v>502</v>
      </c>
      <c r="I254" s="14">
        <f t="shared" si="10"/>
        <v>19990.28</v>
      </c>
      <c r="J254" s="16"/>
    </row>
    <row r="255" spans="1:13" x14ac:dyDescent="0.15">
      <c r="A255" s="10"/>
      <c r="B255" s="11" t="s">
        <v>42</v>
      </c>
      <c r="C255" s="12" t="s">
        <v>411</v>
      </c>
      <c r="D255" s="12" t="s">
        <v>10</v>
      </c>
      <c r="E255" s="13" t="s">
        <v>13</v>
      </c>
      <c r="G255" s="64">
        <v>0</v>
      </c>
      <c r="H255" s="35">
        <v>0</v>
      </c>
      <c r="I255" s="35">
        <f t="shared" si="10"/>
        <v>0</v>
      </c>
      <c r="J255" s="16"/>
      <c r="K255" s="24"/>
    </row>
    <row r="256" spans="1:13" x14ac:dyDescent="0.15">
      <c r="A256" s="10"/>
      <c r="B256" s="11" t="s">
        <v>72</v>
      </c>
      <c r="C256" s="12" t="s">
        <v>412</v>
      </c>
      <c r="D256" s="12" t="s">
        <v>18</v>
      </c>
      <c r="E256" s="13" t="s">
        <v>13</v>
      </c>
      <c r="F256" s="12" t="s">
        <v>413</v>
      </c>
      <c r="G256" s="35">
        <v>9082</v>
      </c>
      <c r="H256" s="35">
        <v>272</v>
      </c>
      <c r="I256" s="14">
        <f t="shared" si="10"/>
        <v>10850.64</v>
      </c>
      <c r="J256" s="16"/>
    </row>
    <row r="257" spans="1:10" x14ac:dyDescent="0.15">
      <c r="A257" s="10"/>
      <c r="B257" s="11" t="s">
        <v>87</v>
      </c>
      <c r="C257" s="12" t="s">
        <v>414</v>
      </c>
      <c r="D257" s="12" t="s">
        <v>18</v>
      </c>
      <c r="E257" s="13" t="s">
        <v>14</v>
      </c>
      <c r="F257" s="12" t="s">
        <v>115</v>
      </c>
      <c r="G257" s="15">
        <v>14839</v>
      </c>
      <c r="H257" s="35">
        <v>445.17</v>
      </c>
      <c r="I257" s="35">
        <f t="shared" si="10"/>
        <v>17729.637199999997</v>
      </c>
      <c r="J257" s="16"/>
    </row>
    <row r="258" spans="1:10" x14ac:dyDescent="0.15">
      <c r="A258" s="10"/>
      <c r="B258" s="11" t="s">
        <v>45</v>
      </c>
      <c r="C258" s="12" t="s">
        <v>415</v>
      </c>
      <c r="D258" s="12" t="s">
        <v>10</v>
      </c>
      <c r="E258" s="13" t="s">
        <v>13</v>
      </c>
      <c r="G258" s="35">
        <v>0</v>
      </c>
      <c r="H258" s="35">
        <v>0</v>
      </c>
      <c r="I258" s="35">
        <f t="shared" si="10"/>
        <v>0</v>
      </c>
      <c r="J258" s="16"/>
    </row>
    <row r="259" spans="1:10" x14ac:dyDescent="0.15">
      <c r="B259" s="11" t="s">
        <v>83</v>
      </c>
      <c r="C259" s="12" t="s">
        <v>416</v>
      </c>
      <c r="D259" s="12" t="s">
        <v>18</v>
      </c>
      <c r="E259" s="13" t="s">
        <v>13</v>
      </c>
      <c r="F259" s="12" t="s">
        <v>205</v>
      </c>
      <c r="G259" s="15">
        <v>12620.64</v>
      </c>
      <c r="H259" s="15">
        <v>378.62</v>
      </c>
      <c r="I259" s="35">
        <f t="shared" si="10"/>
        <v>15079.141599999999</v>
      </c>
      <c r="J259" s="16"/>
    </row>
    <row r="260" spans="1:10" x14ac:dyDescent="0.15">
      <c r="A260" s="10"/>
      <c r="B260" s="11" t="s">
        <v>87</v>
      </c>
      <c r="C260" s="12" t="s">
        <v>417</v>
      </c>
      <c r="D260" s="12" t="s">
        <v>18</v>
      </c>
      <c r="E260" s="13" t="s">
        <v>13</v>
      </c>
      <c r="F260" s="12" t="s">
        <v>418</v>
      </c>
      <c r="G260" s="35">
        <v>14748.35</v>
      </c>
      <c r="H260" s="35">
        <v>442.45</v>
      </c>
      <c r="I260" s="35">
        <f t="shared" si="10"/>
        <v>17621.328000000001</v>
      </c>
      <c r="J260" s="16"/>
    </row>
    <row r="261" spans="1:10" x14ac:dyDescent="0.15">
      <c r="A261" s="10"/>
      <c r="B261" s="11" t="s">
        <v>42</v>
      </c>
      <c r="C261" s="12">
        <v>188320009</v>
      </c>
      <c r="D261" s="12" t="s">
        <v>10</v>
      </c>
      <c r="E261" s="13" t="s">
        <v>13</v>
      </c>
      <c r="G261" s="35">
        <v>0</v>
      </c>
      <c r="H261" s="35">
        <v>0</v>
      </c>
      <c r="I261" s="35">
        <f t="shared" si="10"/>
        <v>0</v>
      </c>
      <c r="J261" s="16"/>
    </row>
    <row r="262" spans="1:10" x14ac:dyDescent="0.15">
      <c r="A262" s="10"/>
      <c r="B262" s="11" t="s">
        <v>87</v>
      </c>
      <c r="C262" s="12" t="s">
        <v>419</v>
      </c>
      <c r="D262" s="12" t="s">
        <v>10</v>
      </c>
      <c r="E262" s="13" t="s">
        <v>13</v>
      </c>
      <c r="G262" s="64">
        <v>0</v>
      </c>
      <c r="H262" s="35">
        <v>0</v>
      </c>
      <c r="I262" s="35">
        <f t="shared" si="10"/>
        <v>0</v>
      </c>
      <c r="J262" s="16"/>
    </row>
    <row r="263" spans="1:10" x14ac:dyDescent="0.15">
      <c r="A263" s="10"/>
      <c r="B263" s="11" t="s">
        <v>45</v>
      </c>
      <c r="C263" s="12" t="s">
        <v>420</v>
      </c>
      <c r="D263" s="12" t="s">
        <v>18</v>
      </c>
      <c r="E263" s="13" t="s">
        <v>13</v>
      </c>
      <c r="F263" s="12" t="s">
        <v>421</v>
      </c>
      <c r="G263" s="65">
        <v>9081.7199999999993</v>
      </c>
      <c r="H263" s="35">
        <v>272</v>
      </c>
      <c r="I263" s="14">
        <f t="shared" si="10"/>
        <v>10850.315199999999</v>
      </c>
      <c r="J263" s="16"/>
    </row>
    <row r="264" spans="1:10" x14ac:dyDescent="0.15">
      <c r="A264" s="10"/>
      <c r="B264" s="11" t="s">
        <v>8</v>
      </c>
      <c r="C264" s="12">
        <v>198240021</v>
      </c>
      <c r="D264" s="12" t="s">
        <v>18</v>
      </c>
      <c r="E264" s="13" t="s">
        <v>11</v>
      </c>
      <c r="F264" s="12" t="s">
        <v>253</v>
      </c>
      <c r="G264" s="35">
        <v>7187.5</v>
      </c>
      <c r="H264" s="35">
        <v>215.6</v>
      </c>
      <c r="I264" s="14">
        <f t="shared" si="10"/>
        <v>8587.5959999999995</v>
      </c>
    </row>
    <row r="265" spans="1:10" x14ac:dyDescent="0.15">
      <c r="A265" s="10"/>
      <c r="B265" s="11" t="s">
        <v>103</v>
      </c>
      <c r="C265" s="12" t="s">
        <v>422</v>
      </c>
      <c r="D265" s="12" t="s">
        <v>18</v>
      </c>
      <c r="E265" s="13" t="s">
        <v>14</v>
      </c>
      <c r="F265" s="12" t="s">
        <v>115</v>
      </c>
      <c r="G265" s="35">
        <v>13603</v>
      </c>
      <c r="H265" s="35">
        <v>408.09</v>
      </c>
      <c r="I265" s="35">
        <f t="shared" si="10"/>
        <v>16252.864399999999</v>
      </c>
      <c r="J265" s="16"/>
    </row>
    <row r="266" spans="1:10" x14ac:dyDescent="0.15">
      <c r="A266" s="10"/>
      <c r="B266" s="11" t="s">
        <v>45</v>
      </c>
      <c r="C266" s="12" t="s">
        <v>423</v>
      </c>
      <c r="D266" s="12" t="s">
        <v>10</v>
      </c>
      <c r="E266" s="13" t="s">
        <v>13</v>
      </c>
      <c r="G266" s="35">
        <v>0</v>
      </c>
      <c r="H266" s="35">
        <v>0</v>
      </c>
      <c r="I266" s="35">
        <f t="shared" si="10"/>
        <v>0</v>
      </c>
      <c r="J266" s="16"/>
    </row>
    <row r="267" spans="1:10" x14ac:dyDescent="0.15">
      <c r="A267" s="10"/>
      <c r="B267" s="11" t="s">
        <v>42</v>
      </c>
      <c r="C267" s="12" t="s">
        <v>424</v>
      </c>
      <c r="D267" s="12" t="s">
        <v>10</v>
      </c>
      <c r="E267" s="13" t="s">
        <v>13</v>
      </c>
      <c r="G267" s="63">
        <v>0</v>
      </c>
      <c r="H267" s="35">
        <v>0</v>
      </c>
      <c r="I267" s="14">
        <f t="shared" si="10"/>
        <v>0</v>
      </c>
      <c r="J267" s="16"/>
    </row>
    <row r="268" spans="1:10" x14ac:dyDescent="0.15">
      <c r="A268" s="10"/>
      <c r="B268" s="11" t="s">
        <v>53</v>
      </c>
      <c r="C268" s="12" t="s">
        <v>425</v>
      </c>
      <c r="D268" s="12" t="s">
        <v>18</v>
      </c>
      <c r="E268" s="13" t="s">
        <v>13</v>
      </c>
      <c r="F268" s="12" t="s">
        <v>426</v>
      </c>
      <c r="G268" s="35">
        <v>6462</v>
      </c>
      <c r="H268" s="35">
        <v>193.87</v>
      </c>
      <c r="I268" s="14">
        <f t="shared" si="10"/>
        <v>7720.8091999999997</v>
      </c>
    </row>
    <row r="269" spans="1:10" x14ac:dyDescent="0.15">
      <c r="A269" s="10"/>
      <c r="B269" s="11" t="s">
        <v>56</v>
      </c>
      <c r="C269" s="12" t="s">
        <v>427</v>
      </c>
      <c r="D269" s="12" t="s">
        <v>10</v>
      </c>
      <c r="E269" s="13" t="s">
        <v>13</v>
      </c>
      <c r="G269" s="35">
        <v>0</v>
      </c>
      <c r="H269" s="35">
        <v>0</v>
      </c>
      <c r="I269" s="14">
        <f t="shared" si="10"/>
        <v>0</v>
      </c>
      <c r="J269" s="16"/>
    </row>
    <row r="270" spans="1:10" x14ac:dyDescent="0.15">
      <c r="B270" s="11" t="s">
        <v>83</v>
      </c>
      <c r="C270" s="12" t="s">
        <v>428</v>
      </c>
      <c r="D270" s="12" t="s">
        <v>18</v>
      </c>
      <c r="E270" s="13" t="s">
        <v>13</v>
      </c>
      <c r="F270" s="12" t="s">
        <v>205</v>
      </c>
      <c r="G270" s="15">
        <v>12620.64</v>
      </c>
      <c r="H270" s="15">
        <v>378.62</v>
      </c>
      <c r="I270" s="14">
        <f t="shared" si="10"/>
        <v>15079.141599999999</v>
      </c>
      <c r="J270" s="16"/>
    </row>
    <row r="271" spans="1:10" x14ac:dyDescent="0.15">
      <c r="A271" s="10"/>
      <c r="B271" s="11" t="s">
        <v>63</v>
      </c>
      <c r="C271" s="12" t="s">
        <v>429</v>
      </c>
      <c r="D271" s="12" t="s">
        <v>18</v>
      </c>
      <c r="E271" s="13" t="s">
        <v>13</v>
      </c>
      <c r="F271" s="12" t="s">
        <v>430</v>
      </c>
      <c r="G271" s="63">
        <v>13359.42</v>
      </c>
      <c r="H271" s="35">
        <v>400.78</v>
      </c>
      <c r="I271" s="14">
        <f t="shared" si="10"/>
        <v>15961.832</v>
      </c>
      <c r="J271" s="16"/>
    </row>
    <row r="272" spans="1:10" x14ac:dyDescent="0.15">
      <c r="A272" s="10"/>
      <c r="B272" s="11" t="s">
        <v>63</v>
      </c>
      <c r="C272" s="12" t="s">
        <v>431</v>
      </c>
      <c r="D272" s="12" t="s">
        <v>18</v>
      </c>
      <c r="E272" s="13" t="s">
        <v>13</v>
      </c>
      <c r="F272" s="12" t="s">
        <v>432</v>
      </c>
      <c r="G272" s="63">
        <v>13359</v>
      </c>
      <c r="H272" s="35">
        <v>401</v>
      </c>
      <c r="I272" s="14">
        <f t="shared" si="10"/>
        <v>15961.599999999999</v>
      </c>
      <c r="J272" s="16"/>
    </row>
    <row r="273" spans="1:10" x14ac:dyDescent="0.15">
      <c r="A273" s="10"/>
      <c r="B273" s="11" t="s">
        <v>45</v>
      </c>
      <c r="C273" s="12" t="s">
        <v>433</v>
      </c>
      <c r="D273" s="12" t="s">
        <v>10</v>
      </c>
      <c r="E273" s="13" t="s">
        <v>13</v>
      </c>
      <c r="G273" s="64">
        <v>0</v>
      </c>
      <c r="H273" s="35">
        <v>0</v>
      </c>
      <c r="I273" s="35">
        <f t="shared" si="10"/>
        <v>0</v>
      </c>
    </row>
    <row r="274" spans="1:10" x14ac:dyDescent="0.15">
      <c r="B274" s="11" t="s">
        <v>83</v>
      </c>
      <c r="C274" s="12" t="s">
        <v>434</v>
      </c>
      <c r="D274" s="12" t="s">
        <v>18</v>
      </c>
      <c r="E274" s="13" t="s">
        <v>13</v>
      </c>
      <c r="F274" s="12" t="s">
        <v>205</v>
      </c>
      <c r="G274" s="15">
        <v>12620.64</v>
      </c>
      <c r="H274" s="15">
        <v>378.62</v>
      </c>
      <c r="I274" s="14">
        <f t="shared" si="10"/>
        <v>15079.141599999999</v>
      </c>
      <c r="J274" s="16"/>
    </row>
    <row r="275" spans="1:10" x14ac:dyDescent="0.15">
      <c r="A275" s="10"/>
      <c r="B275" s="11" t="s">
        <v>45</v>
      </c>
      <c r="C275" s="12" t="s">
        <v>435</v>
      </c>
      <c r="D275" s="12" t="s">
        <v>18</v>
      </c>
      <c r="E275" s="13" t="s">
        <v>13</v>
      </c>
      <c r="F275" s="12" t="s">
        <v>436</v>
      </c>
      <c r="G275" s="35">
        <v>0</v>
      </c>
      <c r="H275" s="35">
        <v>0</v>
      </c>
      <c r="I275" s="14">
        <f t="shared" si="10"/>
        <v>0</v>
      </c>
      <c r="J275" s="16"/>
    </row>
    <row r="276" spans="1:10" x14ac:dyDescent="0.15">
      <c r="A276" s="10"/>
      <c r="B276" s="11" t="s">
        <v>83</v>
      </c>
      <c r="C276" s="12" t="s">
        <v>437</v>
      </c>
      <c r="D276" s="12" t="s">
        <v>18</v>
      </c>
      <c r="E276" s="13" t="s">
        <v>13</v>
      </c>
      <c r="F276" s="12" t="s">
        <v>438</v>
      </c>
      <c r="G276" s="35">
        <v>0</v>
      </c>
      <c r="H276" s="35">
        <v>0</v>
      </c>
      <c r="I276" s="14">
        <f t="shared" si="10"/>
        <v>0</v>
      </c>
      <c r="J276" s="16"/>
    </row>
    <row r="277" spans="1:10" x14ac:dyDescent="0.15">
      <c r="A277" s="10"/>
      <c r="B277" s="11" t="s">
        <v>83</v>
      </c>
      <c r="C277" s="12" t="s">
        <v>439</v>
      </c>
      <c r="D277" s="12" t="s">
        <v>18</v>
      </c>
      <c r="E277" s="13" t="s">
        <v>13</v>
      </c>
      <c r="F277" s="12" t="s">
        <v>440</v>
      </c>
      <c r="G277" s="35">
        <v>0</v>
      </c>
      <c r="H277" s="35">
        <v>0</v>
      </c>
      <c r="I277" s="14">
        <f t="shared" si="10"/>
        <v>0</v>
      </c>
      <c r="J277" s="16"/>
    </row>
    <row r="278" spans="1:10" x14ac:dyDescent="0.15">
      <c r="A278" s="10"/>
      <c r="B278" s="11" t="s">
        <v>441</v>
      </c>
      <c r="C278" s="12" t="s">
        <v>442</v>
      </c>
      <c r="D278" s="12" t="s">
        <v>10</v>
      </c>
      <c r="E278" s="13" t="s">
        <v>13</v>
      </c>
      <c r="G278" s="35"/>
      <c r="H278" s="35"/>
      <c r="I278" s="14">
        <f t="shared" si="10"/>
        <v>0</v>
      </c>
    </row>
    <row r="279" spans="1:10" x14ac:dyDescent="0.15">
      <c r="A279" s="10"/>
      <c r="B279" s="11" t="s">
        <v>25</v>
      </c>
      <c r="C279" s="12" t="s">
        <v>443</v>
      </c>
      <c r="D279" s="12" t="s">
        <v>18</v>
      </c>
      <c r="E279" s="13" t="s">
        <v>13</v>
      </c>
      <c r="F279" s="12" t="s">
        <v>444</v>
      </c>
      <c r="G279" s="63">
        <v>0</v>
      </c>
      <c r="H279" s="35">
        <v>0</v>
      </c>
      <c r="I279" s="14">
        <f t="shared" si="10"/>
        <v>0</v>
      </c>
      <c r="J279" s="16"/>
    </row>
    <row r="280" spans="1:10" x14ac:dyDescent="0.15">
      <c r="A280" s="10"/>
      <c r="B280" s="11" t="s">
        <v>445</v>
      </c>
      <c r="C280" s="12" t="s">
        <v>446</v>
      </c>
      <c r="D280" s="12" t="s">
        <v>18</v>
      </c>
      <c r="E280" s="13" t="s">
        <v>14</v>
      </c>
      <c r="F280" s="12" t="s">
        <v>115</v>
      </c>
      <c r="G280" s="35">
        <v>9815</v>
      </c>
      <c r="H280" s="35">
        <v>294.45</v>
      </c>
      <c r="I280" s="14">
        <f t="shared" si="10"/>
        <v>11726.962</v>
      </c>
      <c r="J280" s="16"/>
    </row>
    <row r="281" spans="1:10" x14ac:dyDescent="0.15">
      <c r="A281" s="10"/>
      <c r="B281" s="11" t="s">
        <v>83</v>
      </c>
      <c r="C281" s="12" t="s">
        <v>447</v>
      </c>
      <c r="D281" s="12" t="s">
        <v>10</v>
      </c>
      <c r="E281" s="13" t="s">
        <v>13</v>
      </c>
      <c r="F281" s="12" t="s">
        <v>410</v>
      </c>
      <c r="G281" s="15">
        <v>16731</v>
      </c>
      <c r="H281" s="35">
        <v>502</v>
      </c>
      <c r="I281" s="14">
        <f t="shared" si="10"/>
        <v>19990.28</v>
      </c>
      <c r="J281" s="16"/>
    </row>
    <row r="282" spans="1:10" x14ac:dyDescent="0.15">
      <c r="B282" s="11" t="s">
        <v>83</v>
      </c>
      <c r="C282" s="12" t="s">
        <v>448</v>
      </c>
      <c r="D282" s="12" t="s">
        <v>18</v>
      </c>
      <c r="E282" s="13" t="s">
        <v>13</v>
      </c>
      <c r="F282" s="12" t="s">
        <v>205</v>
      </c>
      <c r="G282" s="15">
        <v>12620.64</v>
      </c>
      <c r="H282" s="15">
        <v>378.62</v>
      </c>
      <c r="I282" s="14">
        <f t="shared" si="10"/>
        <v>15079.141599999999</v>
      </c>
      <c r="J282" s="16"/>
    </row>
    <row r="283" spans="1:10" x14ac:dyDescent="0.15">
      <c r="A283" s="10"/>
      <c r="B283" s="11" t="s">
        <v>42</v>
      </c>
      <c r="C283" s="12" t="s">
        <v>449</v>
      </c>
      <c r="D283" s="12" t="s">
        <v>10</v>
      </c>
      <c r="E283" s="13" t="s">
        <v>13</v>
      </c>
      <c r="G283" s="35">
        <v>0</v>
      </c>
      <c r="H283" s="35">
        <v>0</v>
      </c>
      <c r="I283" s="14">
        <f t="shared" si="10"/>
        <v>0</v>
      </c>
      <c r="J283" s="16"/>
    </row>
    <row r="284" spans="1:10" x14ac:dyDescent="0.15">
      <c r="A284" s="10"/>
      <c r="B284" s="11" t="s">
        <v>87</v>
      </c>
      <c r="C284" s="12" t="s">
        <v>450</v>
      </c>
      <c r="D284" s="12" t="s">
        <v>18</v>
      </c>
      <c r="E284" s="13" t="s">
        <v>13</v>
      </c>
      <c r="F284" s="12" t="s">
        <v>451</v>
      </c>
      <c r="G284" s="35">
        <v>14748.35</v>
      </c>
      <c r="H284" s="35">
        <v>442.45</v>
      </c>
      <c r="I284" s="14">
        <f t="shared" si="10"/>
        <v>17621.328000000001</v>
      </c>
      <c r="J284" s="16"/>
    </row>
    <row r="285" spans="1:10" x14ac:dyDescent="0.15">
      <c r="B285" s="11" t="s">
        <v>83</v>
      </c>
      <c r="C285" s="12" t="s">
        <v>452</v>
      </c>
      <c r="D285" s="12" t="s">
        <v>18</v>
      </c>
      <c r="E285" s="13" t="s">
        <v>13</v>
      </c>
      <c r="F285" s="12" t="s">
        <v>205</v>
      </c>
      <c r="G285" s="15">
        <v>12620.64</v>
      </c>
      <c r="H285" s="15">
        <v>378.62</v>
      </c>
      <c r="I285" s="14">
        <f t="shared" si="10"/>
        <v>15079.141599999999</v>
      </c>
      <c r="J285" s="16"/>
    </row>
    <row r="286" spans="1:10" x14ac:dyDescent="0.15">
      <c r="B286" s="11" t="s">
        <v>83</v>
      </c>
      <c r="C286" s="12" t="s">
        <v>453</v>
      </c>
      <c r="D286" s="12" t="s">
        <v>18</v>
      </c>
      <c r="E286" s="13" t="s">
        <v>13</v>
      </c>
      <c r="F286" s="12" t="s">
        <v>205</v>
      </c>
      <c r="G286" s="15">
        <v>12620.64</v>
      </c>
      <c r="H286" s="15">
        <v>378.62</v>
      </c>
      <c r="I286" s="14">
        <f t="shared" si="10"/>
        <v>15079.141599999999</v>
      </c>
      <c r="J286" s="16"/>
    </row>
    <row r="287" spans="1:10" x14ac:dyDescent="0.15">
      <c r="B287" s="11" t="s">
        <v>83</v>
      </c>
      <c r="C287" s="12" t="s">
        <v>454</v>
      </c>
      <c r="D287" s="12" t="s">
        <v>18</v>
      </c>
      <c r="E287" s="13" t="s">
        <v>13</v>
      </c>
      <c r="F287" s="12" t="s">
        <v>205</v>
      </c>
      <c r="G287" s="15">
        <v>12620.64</v>
      </c>
      <c r="H287" s="15">
        <v>378.62</v>
      </c>
      <c r="I287" s="14">
        <f t="shared" si="10"/>
        <v>15079.141599999999</v>
      </c>
      <c r="J287" s="16"/>
    </row>
    <row r="288" spans="1:10" x14ac:dyDescent="0.15">
      <c r="A288" s="10"/>
      <c r="B288" s="11" t="s">
        <v>8</v>
      </c>
      <c r="C288" s="12" t="s">
        <v>455</v>
      </c>
      <c r="D288" s="12" t="s">
        <v>18</v>
      </c>
      <c r="E288" s="13" t="s">
        <v>13</v>
      </c>
      <c r="F288" s="12" t="s">
        <v>456</v>
      </c>
      <c r="G288" s="35">
        <v>7187.52</v>
      </c>
      <c r="H288" s="35">
        <v>215.63</v>
      </c>
      <c r="I288" s="14">
        <f t="shared" si="10"/>
        <v>8587.6540000000005</v>
      </c>
      <c r="J288" s="16"/>
    </row>
    <row r="289" spans="1:10" x14ac:dyDescent="0.15">
      <c r="A289" s="10"/>
      <c r="B289" s="11" t="s">
        <v>103</v>
      </c>
      <c r="C289" s="66" t="s">
        <v>457</v>
      </c>
      <c r="D289" s="12" t="s">
        <v>18</v>
      </c>
      <c r="E289" s="13" t="s">
        <v>14</v>
      </c>
      <c r="F289" s="12" t="s">
        <v>115</v>
      </c>
      <c r="G289" s="35">
        <v>13603</v>
      </c>
      <c r="H289" s="35">
        <v>408.09</v>
      </c>
      <c r="I289" s="14">
        <f t="shared" si="10"/>
        <v>16252.864399999999</v>
      </c>
      <c r="J289" s="16"/>
    </row>
    <row r="290" spans="1:10" x14ac:dyDescent="0.15">
      <c r="A290" s="10"/>
      <c r="B290" s="11" t="s">
        <v>458</v>
      </c>
      <c r="C290" s="12">
        <v>196800022</v>
      </c>
      <c r="D290" s="12" t="s">
        <v>10</v>
      </c>
      <c r="E290" s="13" t="s">
        <v>13</v>
      </c>
      <c r="G290" s="63">
        <v>0</v>
      </c>
      <c r="H290" s="35">
        <v>0</v>
      </c>
      <c r="I290" s="14">
        <f t="shared" si="10"/>
        <v>0</v>
      </c>
      <c r="J290" s="16"/>
    </row>
    <row r="291" spans="1:10" x14ac:dyDescent="0.15">
      <c r="A291" s="10"/>
      <c r="B291" s="11" t="s">
        <v>459</v>
      </c>
      <c r="C291" s="12" t="s">
        <v>460</v>
      </c>
      <c r="D291" s="12" t="s">
        <v>18</v>
      </c>
      <c r="E291" s="13" t="s">
        <v>13</v>
      </c>
      <c r="F291" s="12" t="s">
        <v>461</v>
      </c>
      <c r="G291" s="63">
        <v>11124.11</v>
      </c>
      <c r="H291" s="35">
        <v>909.04</v>
      </c>
      <c r="I291" s="14">
        <f t="shared" si="10"/>
        <v>13958.454000000002</v>
      </c>
      <c r="J291" s="16"/>
    </row>
    <row r="292" spans="1:10" x14ac:dyDescent="0.15">
      <c r="A292" s="10"/>
      <c r="B292" s="11" t="s">
        <v>72</v>
      </c>
      <c r="C292" s="12" t="s">
        <v>462</v>
      </c>
      <c r="D292" s="12" t="s">
        <v>10</v>
      </c>
      <c r="E292" s="13" t="s">
        <v>13</v>
      </c>
      <c r="G292" s="63">
        <v>0</v>
      </c>
      <c r="H292" s="35">
        <v>0</v>
      </c>
      <c r="I292" s="14">
        <f t="shared" si="10"/>
        <v>0</v>
      </c>
    </row>
    <row r="293" spans="1:10" x14ac:dyDescent="0.15">
      <c r="A293" s="10"/>
      <c r="B293" s="11" t="s">
        <v>87</v>
      </c>
      <c r="C293" s="12" t="s">
        <v>463</v>
      </c>
      <c r="D293" s="12" t="s">
        <v>10</v>
      </c>
      <c r="E293" s="13" t="s">
        <v>13</v>
      </c>
      <c r="G293" s="63">
        <v>0</v>
      </c>
      <c r="H293" s="35">
        <v>0</v>
      </c>
      <c r="I293" s="14">
        <f t="shared" si="10"/>
        <v>0</v>
      </c>
    </row>
    <row r="294" spans="1:10" x14ac:dyDescent="0.15">
      <c r="A294" s="10"/>
      <c r="B294" s="11" t="s">
        <v>72</v>
      </c>
      <c r="C294" s="12" t="s">
        <v>464</v>
      </c>
      <c r="D294" s="12" t="s">
        <v>18</v>
      </c>
      <c r="E294" s="13" t="s">
        <v>13</v>
      </c>
      <c r="F294" s="12" t="s">
        <v>465</v>
      </c>
      <c r="G294" s="63">
        <v>6150.86</v>
      </c>
      <c r="H294" s="35">
        <v>506.36</v>
      </c>
      <c r="I294" s="14">
        <f t="shared" si="10"/>
        <v>7722.3751999999986</v>
      </c>
      <c r="J294" s="16"/>
    </row>
    <row r="295" spans="1:10" x14ac:dyDescent="0.15">
      <c r="A295" s="10"/>
      <c r="B295" s="11" t="s">
        <v>21</v>
      </c>
      <c r="C295" s="12" t="s">
        <v>466</v>
      </c>
      <c r="D295" s="12" t="s">
        <v>10</v>
      </c>
      <c r="E295" s="13" t="s">
        <v>13</v>
      </c>
      <c r="G295" s="15">
        <v>0</v>
      </c>
      <c r="H295" s="35">
        <v>0</v>
      </c>
      <c r="I295" s="14">
        <f t="shared" si="10"/>
        <v>0</v>
      </c>
    </row>
    <row r="296" spans="1:10" x14ac:dyDescent="0.15">
      <c r="A296" s="10"/>
      <c r="B296" s="11" t="s">
        <v>69</v>
      </c>
      <c r="C296" s="12" t="s">
        <v>467</v>
      </c>
      <c r="D296" s="12" t="s">
        <v>18</v>
      </c>
      <c r="E296" s="13" t="s">
        <v>13</v>
      </c>
      <c r="F296" s="12" t="s">
        <v>468</v>
      </c>
      <c r="G296" s="63">
        <v>2089.63</v>
      </c>
      <c r="H296" s="35">
        <v>177.53</v>
      </c>
      <c r="I296" s="14">
        <f t="shared" si="10"/>
        <v>2629.9056</v>
      </c>
      <c r="J296" s="16"/>
    </row>
    <row r="297" spans="1:10" x14ac:dyDescent="0.15">
      <c r="A297" s="10"/>
      <c r="B297" s="11" t="s">
        <v>469</v>
      </c>
      <c r="C297" s="12" t="s">
        <v>470</v>
      </c>
      <c r="D297" s="12" t="s">
        <v>18</v>
      </c>
      <c r="E297" s="13" t="s">
        <v>14</v>
      </c>
      <c r="F297" s="12" t="s">
        <v>115</v>
      </c>
      <c r="G297" s="35">
        <v>13603</v>
      </c>
      <c r="H297" s="35">
        <v>408.09</v>
      </c>
      <c r="I297" s="35">
        <f t="shared" si="10"/>
        <v>16252.864399999999</v>
      </c>
      <c r="J297" s="16"/>
    </row>
    <row r="298" spans="1:10" x14ac:dyDescent="0.15">
      <c r="A298" s="10"/>
      <c r="B298" s="11" t="s">
        <v>79</v>
      </c>
      <c r="C298" s="12" t="s">
        <v>471</v>
      </c>
      <c r="D298" s="12" t="s">
        <v>18</v>
      </c>
      <c r="E298" s="13" t="s">
        <v>13</v>
      </c>
      <c r="F298" s="12" t="s">
        <v>472</v>
      </c>
      <c r="G298" s="35">
        <v>6942.66</v>
      </c>
      <c r="H298" s="35">
        <v>208.28</v>
      </c>
      <c r="I298" s="14">
        <f t="shared" ref="I298:I333" si="11">SUM(G298+H298)*1.16</f>
        <v>8295.0903999999991</v>
      </c>
    </row>
    <row r="299" spans="1:10" x14ac:dyDescent="0.15">
      <c r="A299" s="10"/>
      <c r="B299" s="11" t="s">
        <v>473</v>
      </c>
      <c r="C299" s="12" t="s">
        <v>474</v>
      </c>
      <c r="D299" s="12" t="s">
        <v>10</v>
      </c>
      <c r="E299" s="13" t="s">
        <v>13</v>
      </c>
      <c r="G299" s="15">
        <v>0</v>
      </c>
      <c r="H299" s="35">
        <v>0</v>
      </c>
      <c r="I299" s="14">
        <f t="shared" si="11"/>
        <v>0</v>
      </c>
      <c r="J299" s="16"/>
    </row>
    <row r="300" spans="1:10" x14ac:dyDescent="0.15">
      <c r="A300" s="10"/>
      <c r="B300" s="11" t="s">
        <v>56</v>
      </c>
      <c r="C300" s="12">
        <v>188240010</v>
      </c>
      <c r="D300" s="12" t="s">
        <v>10</v>
      </c>
      <c r="E300" s="13" t="s">
        <v>13</v>
      </c>
      <c r="G300" s="63">
        <v>0</v>
      </c>
      <c r="H300" s="35">
        <v>0</v>
      </c>
      <c r="I300" s="14">
        <f t="shared" si="11"/>
        <v>0</v>
      </c>
      <c r="J300" s="16"/>
    </row>
    <row r="301" spans="1:10" x14ac:dyDescent="0.15">
      <c r="B301" s="11" t="s">
        <v>83</v>
      </c>
      <c r="C301" s="12" t="s">
        <v>475</v>
      </c>
      <c r="D301" s="12" t="s">
        <v>18</v>
      </c>
      <c r="E301" s="13" t="s">
        <v>13</v>
      </c>
      <c r="F301" s="12" t="s">
        <v>205</v>
      </c>
      <c r="G301" s="15">
        <v>12620.64</v>
      </c>
      <c r="H301" s="15">
        <v>378.62</v>
      </c>
      <c r="I301" s="14">
        <f t="shared" si="11"/>
        <v>15079.141599999999</v>
      </c>
      <c r="J301" s="16"/>
    </row>
    <row r="302" spans="1:10" x14ac:dyDescent="0.15">
      <c r="A302" s="10"/>
      <c r="B302" s="11" t="s">
        <v>103</v>
      </c>
      <c r="C302" s="12" t="s">
        <v>476</v>
      </c>
      <c r="D302" s="12" t="s">
        <v>18</v>
      </c>
      <c r="E302" s="13" t="s">
        <v>14</v>
      </c>
      <c r="F302" s="12" t="s">
        <v>115</v>
      </c>
      <c r="G302" s="35">
        <v>13603</v>
      </c>
      <c r="H302" s="35">
        <v>408.09</v>
      </c>
      <c r="I302" s="14">
        <f t="shared" si="11"/>
        <v>16252.864399999999</v>
      </c>
      <c r="J302" s="16"/>
    </row>
    <row r="303" spans="1:10" x14ac:dyDescent="0.15">
      <c r="A303" s="10"/>
      <c r="B303" s="11" t="s">
        <v>72</v>
      </c>
      <c r="C303" s="12" t="s">
        <v>477</v>
      </c>
      <c r="D303" s="12" t="s">
        <v>10</v>
      </c>
      <c r="E303" s="13" t="s">
        <v>13</v>
      </c>
      <c r="G303" s="63">
        <v>0</v>
      </c>
      <c r="H303" s="35">
        <v>0</v>
      </c>
      <c r="I303" s="14">
        <f t="shared" si="11"/>
        <v>0</v>
      </c>
      <c r="J303" s="16"/>
    </row>
    <row r="304" spans="1:10" x14ac:dyDescent="0.15">
      <c r="A304" s="10"/>
      <c r="B304" s="11" t="s">
        <v>56</v>
      </c>
      <c r="C304" s="12" t="s">
        <v>478</v>
      </c>
      <c r="D304" s="12" t="s">
        <v>18</v>
      </c>
      <c r="E304" s="13" t="s">
        <v>13</v>
      </c>
      <c r="F304" s="12" t="s">
        <v>479</v>
      </c>
      <c r="G304" s="63">
        <v>6542</v>
      </c>
      <c r="H304" s="35">
        <v>196.26</v>
      </c>
      <c r="I304" s="14">
        <f t="shared" si="11"/>
        <v>7816.3815999999997</v>
      </c>
      <c r="J304" s="16"/>
    </row>
    <row r="305" spans="1:10" x14ac:dyDescent="0.15">
      <c r="A305" s="10"/>
      <c r="B305" s="11" t="s">
        <v>59</v>
      </c>
      <c r="C305" s="12" t="s">
        <v>480</v>
      </c>
      <c r="D305" s="12" t="s">
        <v>18</v>
      </c>
      <c r="E305" s="13" t="s">
        <v>13</v>
      </c>
      <c r="F305" s="12" t="s">
        <v>481</v>
      </c>
      <c r="G305" s="65">
        <v>9104.94</v>
      </c>
      <c r="H305" s="35">
        <v>273</v>
      </c>
      <c r="I305" s="14">
        <f t="shared" si="11"/>
        <v>10878.410400000001</v>
      </c>
      <c r="J305" s="16"/>
    </row>
    <row r="306" spans="1:10" x14ac:dyDescent="0.15">
      <c r="A306" s="10"/>
      <c r="B306" s="11" t="s">
        <v>50</v>
      </c>
      <c r="C306" s="12" t="s">
        <v>482</v>
      </c>
      <c r="D306" s="12" t="s">
        <v>18</v>
      </c>
      <c r="E306" s="13" t="s">
        <v>14</v>
      </c>
      <c r="F306" s="12" t="s">
        <v>115</v>
      </c>
      <c r="G306" s="35">
        <v>9815</v>
      </c>
      <c r="H306" s="35">
        <v>294.45</v>
      </c>
      <c r="I306" s="14">
        <f t="shared" si="11"/>
        <v>11726.962</v>
      </c>
      <c r="J306" s="16"/>
    </row>
    <row r="307" spans="1:10" x14ac:dyDescent="0.15">
      <c r="A307" s="10"/>
      <c r="B307" s="11" t="s">
        <v>483</v>
      </c>
      <c r="C307" s="12" t="s">
        <v>484</v>
      </c>
      <c r="D307" s="12" t="s">
        <v>10</v>
      </c>
      <c r="E307" s="13" t="s">
        <v>13</v>
      </c>
      <c r="G307" s="63">
        <v>0</v>
      </c>
      <c r="H307" s="35">
        <v>0</v>
      </c>
      <c r="I307" s="14">
        <f t="shared" si="11"/>
        <v>0</v>
      </c>
      <c r="J307" s="16"/>
    </row>
    <row r="308" spans="1:10" x14ac:dyDescent="0.15">
      <c r="A308" s="10"/>
      <c r="B308" s="11" t="s">
        <v>42</v>
      </c>
      <c r="C308" s="12" t="s">
        <v>485</v>
      </c>
      <c r="D308" s="12" t="s">
        <v>18</v>
      </c>
      <c r="E308" s="13" t="s">
        <v>13</v>
      </c>
      <c r="F308" s="12" t="s">
        <v>89</v>
      </c>
      <c r="G308" s="63">
        <v>8977.6</v>
      </c>
      <c r="H308" s="35">
        <v>807.93</v>
      </c>
      <c r="I308" s="14">
        <f t="shared" si="11"/>
        <v>11351.2148</v>
      </c>
      <c r="J308" s="16"/>
    </row>
    <row r="309" spans="1:10" x14ac:dyDescent="0.15">
      <c r="A309" s="10"/>
      <c r="B309" s="11" t="s">
        <v>45</v>
      </c>
      <c r="C309" s="12" t="s">
        <v>486</v>
      </c>
      <c r="D309" s="12" t="s">
        <v>10</v>
      </c>
      <c r="E309" s="13" t="s">
        <v>13</v>
      </c>
      <c r="G309" s="63">
        <v>0</v>
      </c>
      <c r="H309" s="35">
        <v>0</v>
      </c>
      <c r="I309" s="14">
        <f t="shared" si="11"/>
        <v>0</v>
      </c>
      <c r="J309" s="16"/>
    </row>
    <row r="310" spans="1:10" x14ac:dyDescent="0.15">
      <c r="A310" s="10"/>
      <c r="B310" s="11" t="s">
        <v>103</v>
      </c>
      <c r="C310" s="66" t="s">
        <v>487</v>
      </c>
      <c r="D310" s="12" t="s">
        <v>18</v>
      </c>
      <c r="E310" s="13" t="s">
        <v>14</v>
      </c>
      <c r="F310" s="12" t="s">
        <v>115</v>
      </c>
      <c r="G310" s="35">
        <v>13603</v>
      </c>
      <c r="H310" s="35">
        <v>408.09</v>
      </c>
      <c r="I310" s="14">
        <f t="shared" si="11"/>
        <v>16252.864399999999</v>
      </c>
      <c r="J310" s="16"/>
    </row>
    <row r="311" spans="1:10" x14ac:dyDescent="0.15">
      <c r="B311" s="11" t="s">
        <v>56</v>
      </c>
      <c r="C311" s="12" t="s">
        <v>488</v>
      </c>
      <c r="D311" s="12" t="s">
        <v>10</v>
      </c>
      <c r="E311" s="13" t="s">
        <v>13</v>
      </c>
      <c r="G311" s="63">
        <v>0</v>
      </c>
      <c r="H311" s="35">
        <v>0</v>
      </c>
      <c r="I311" s="14">
        <f t="shared" si="11"/>
        <v>0</v>
      </c>
      <c r="J311" s="16"/>
    </row>
    <row r="312" spans="1:10" x14ac:dyDescent="0.15">
      <c r="A312" s="10"/>
      <c r="B312" s="11" t="s">
        <v>72</v>
      </c>
      <c r="C312" s="12" t="s">
        <v>489</v>
      </c>
      <c r="D312" s="12" t="s">
        <v>18</v>
      </c>
      <c r="E312" s="13" t="s">
        <v>13</v>
      </c>
      <c r="F312" s="12" t="s">
        <v>404</v>
      </c>
      <c r="G312" s="63">
        <v>11975</v>
      </c>
      <c r="H312" s="35">
        <v>1074.8900000000001</v>
      </c>
      <c r="I312" s="14">
        <f t="shared" si="11"/>
        <v>15137.872399999998</v>
      </c>
      <c r="J312" s="16"/>
    </row>
    <row r="313" spans="1:10" x14ac:dyDescent="0.15">
      <c r="A313" s="10"/>
      <c r="B313" s="11" t="s">
        <v>72</v>
      </c>
      <c r="C313" s="12" t="s">
        <v>490</v>
      </c>
      <c r="D313" s="12" t="s">
        <v>18</v>
      </c>
      <c r="E313" s="13" t="s">
        <v>13</v>
      </c>
      <c r="F313" s="12" t="s">
        <v>491</v>
      </c>
      <c r="G313" s="63">
        <v>6567.49</v>
      </c>
      <c r="H313" s="35">
        <v>593.27</v>
      </c>
      <c r="I313" s="14">
        <f t="shared" si="11"/>
        <v>8306.4815999999992</v>
      </c>
      <c r="J313" s="16"/>
    </row>
    <row r="314" spans="1:10" x14ac:dyDescent="0.15">
      <c r="A314" s="10"/>
      <c r="B314" s="11" t="s">
        <v>492</v>
      </c>
      <c r="C314" s="12">
        <v>188160012</v>
      </c>
      <c r="D314" s="12" t="s">
        <v>18</v>
      </c>
      <c r="E314" s="13" t="s">
        <v>13</v>
      </c>
      <c r="F314" s="12" t="s">
        <v>493</v>
      </c>
      <c r="G314" s="63">
        <v>3292.63</v>
      </c>
      <c r="H314" s="35">
        <v>301.58999999999997</v>
      </c>
      <c r="I314" s="14">
        <f t="shared" si="11"/>
        <v>4169.2951999999996</v>
      </c>
      <c r="J314" s="16"/>
    </row>
    <row r="315" spans="1:10" x14ac:dyDescent="0.15">
      <c r="A315" s="10"/>
      <c r="B315" s="11" t="s">
        <v>441</v>
      </c>
      <c r="C315" s="12" t="s">
        <v>494</v>
      </c>
      <c r="D315" s="12" t="s">
        <v>10</v>
      </c>
      <c r="E315" s="13" t="s">
        <v>13</v>
      </c>
      <c r="G315" s="63">
        <v>0</v>
      </c>
      <c r="H315" s="35">
        <v>0</v>
      </c>
      <c r="I315" s="14">
        <f t="shared" si="11"/>
        <v>0</v>
      </c>
      <c r="J315" s="16"/>
    </row>
    <row r="316" spans="1:10" x14ac:dyDescent="0.15">
      <c r="A316" s="10"/>
      <c r="B316" s="11" t="s">
        <v>72</v>
      </c>
      <c r="C316" s="12" t="s">
        <v>495</v>
      </c>
      <c r="D316" s="12" t="s">
        <v>10</v>
      </c>
      <c r="E316" s="13" t="s">
        <v>13</v>
      </c>
      <c r="G316" s="35">
        <v>0</v>
      </c>
      <c r="H316" s="35">
        <v>0</v>
      </c>
      <c r="I316" s="14">
        <f t="shared" si="11"/>
        <v>0</v>
      </c>
      <c r="J316" s="16"/>
    </row>
    <row r="317" spans="1:10" x14ac:dyDescent="0.15">
      <c r="A317" s="10"/>
      <c r="B317" s="11" t="s">
        <v>42</v>
      </c>
      <c r="C317" s="12" t="s">
        <v>496</v>
      </c>
      <c r="D317" s="12" t="s">
        <v>10</v>
      </c>
      <c r="E317" s="13" t="s">
        <v>13</v>
      </c>
      <c r="F317" s="12" t="s">
        <v>497</v>
      </c>
      <c r="G317" s="64">
        <v>0</v>
      </c>
      <c r="H317" s="35">
        <v>0</v>
      </c>
      <c r="I317" s="35">
        <f t="shared" si="11"/>
        <v>0</v>
      </c>
      <c r="J317" s="16"/>
    </row>
    <row r="318" spans="1:10" x14ac:dyDescent="0.15">
      <c r="A318" s="10"/>
      <c r="B318" s="11" t="s">
        <v>87</v>
      </c>
      <c r="C318" s="12" t="s">
        <v>498</v>
      </c>
      <c r="D318" s="12" t="s">
        <v>10</v>
      </c>
      <c r="E318" s="13" t="s">
        <v>13</v>
      </c>
      <c r="G318" s="43">
        <v>0</v>
      </c>
      <c r="H318" s="35">
        <v>0</v>
      </c>
      <c r="I318" s="14">
        <f t="shared" si="11"/>
        <v>0</v>
      </c>
    </row>
    <row r="319" spans="1:10" x14ac:dyDescent="0.15">
      <c r="A319" s="10"/>
      <c r="B319" s="11" t="s">
        <v>83</v>
      </c>
      <c r="C319" s="12" t="s">
        <v>499</v>
      </c>
      <c r="D319" s="12" t="s">
        <v>10</v>
      </c>
      <c r="E319" s="13" t="s">
        <v>13</v>
      </c>
      <c r="G319" s="15">
        <v>0</v>
      </c>
      <c r="H319" s="35">
        <v>0</v>
      </c>
      <c r="I319" s="35">
        <f t="shared" si="11"/>
        <v>0</v>
      </c>
      <c r="J319" s="16"/>
    </row>
    <row r="320" spans="1:10" x14ac:dyDescent="0.15">
      <c r="A320" s="10"/>
      <c r="B320" s="11" t="s">
        <v>87</v>
      </c>
      <c r="C320" s="12" t="s">
        <v>500</v>
      </c>
      <c r="D320" s="12" t="s">
        <v>10</v>
      </c>
      <c r="E320" s="13" t="s">
        <v>13</v>
      </c>
      <c r="F320" s="12" t="s">
        <v>497</v>
      </c>
      <c r="G320" s="35">
        <v>0</v>
      </c>
      <c r="H320" s="35">
        <v>0</v>
      </c>
      <c r="I320" s="35">
        <f t="shared" si="11"/>
        <v>0</v>
      </c>
      <c r="J320" s="16"/>
    </row>
    <row r="321" spans="2:10" s="10" customFormat="1" x14ac:dyDescent="0.15">
      <c r="B321" s="11" t="s">
        <v>83</v>
      </c>
      <c r="C321" s="12" t="s">
        <v>501</v>
      </c>
      <c r="D321" s="12" t="s">
        <v>18</v>
      </c>
      <c r="E321" s="13" t="s">
        <v>13</v>
      </c>
      <c r="F321" s="12" t="s">
        <v>432</v>
      </c>
      <c r="G321" s="63">
        <v>9287.26</v>
      </c>
      <c r="H321" s="35">
        <v>835.51</v>
      </c>
      <c r="I321" s="14">
        <f t="shared" si="11"/>
        <v>11742.413199999999</v>
      </c>
      <c r="J321" s="16"/>
    </row>
    <row r="322" spans="2:10" s="10" customFormat="1" ht="12" x14ac:dyDescent="0.15">
      <c r="B322" s="11" t="s">
        <v>45</v>
      </c>
      <c r="C322" s="12" t="s">
        <v>502</v>
      </c>
      <c r="D322" s="12" t="s">
        <v>18</v>
      </c>
      <c r="E322" s="13" t="s">
        <v>12</v>
      </c>
      <c r="F322" s="32" t="s">
        <v>208</v>
      </c>
      <c r="G322" s="35">
        <v>9081.7199999999993</v>
      </c>
      <c r="H322" s="35">
        <v>272.45</v>
      </c>
      <c r="I322" s="14">
        <f t="shared" si="11"/>
        <v>10850.8372</v>
      </c>
      <c r="J322" s="16"/>
    </row>
    <row r="323" spans="2:10" s="10" customFormat="1" x14ac:dyDescent="0.15">
      <c r="B323" s="11" t="s">
        <v>83</v>
      </c>
      <c r="C323" s="12" t="s">
        <v>503</v>
      </c>
      <c r="D323" s="12" t="s">
        <v>18</v>
      </c>
      <c r="E323" s="13" t="s">
        <v>13</v>
      </c>
      <c r="F323" s="12" t="s">
        <v>334</v>
      </c>
      <c r="G323" s="15">
        <v>13000</v>
      </c>
      <c r="H323" s="35">
        <v>390</v>
      </c>
      <c r="I323" s="35">
        <f t="shared" si="11"/>
        <v>15532.4</v>
      </c>
      <c r="J323" s="16"/>
    </row>
    <row r="324" spans="2:10" s="10" customFormat="1" x14ac:dyDescent="0.15">
      <c r="B324" s="11" t="s">
        <v>504</v>
      </c>
      <c r="C324" s="12" t="s">
        <v>505</v>
      </c>
      <c r="D324" s="12" t="s">
        <v>18</v>
      </c>
      <c r="E324" s="13" t="s">
        <v>13</v>
      </c>
      <c r="F324" s="12" t="s">
        <v>334</v>
      </c>
      <c r="G324" s="15">
        <v>13000</v>
      </c>
      <c r="H324" s="35">
        <v>390</v>
      </c>
      <c r="I324" s="35">
        <f t="shared" si="11"/>
        <v>15532.4</v>
      </c>
      <c r="J324" s="16"/>
    </row>
    <row r="325" spans="2:10" s="10" customFormat="1" x14ac:dyDescent="0.15">
      <c r="B325" s="11" t="s">
        <v>72</v>
      </c>
      <c r="C325" s="12" t="s">
        <v>506</v>
      </c>
      <c r="D325" s="12" t="s">
        <v>10</v>
      </c>
      <c r="E325" s="13" t="s">
        <v>13</v>
      </c>
      <c r="F325" s="12"/>
      <c r="G325" s="63">
        <v>0</v>
      </c>
      <c r="H325" s="35">
        <v>0</v>
      </c>
      <c r="I325" s="14">
        <f t="shared" si="11"/>
        <v>0</v>
      </c>
      <c r="J325" s="16"/>
    </row>
    <row r="326" spans="2:10" s="10" customFormat="1" x14ac:dyDescent="0.15">
      <c r="B326" s="11" t="s">
        <v>56</v>
      </c>
      <c r="C326" s="12" t="s">
        <v>507</v>
      </c>
      <c r="D326" s="12" t="s">
        <v>18</v>
      </c>
      <c r="E326" s="13" t="s">
        <v>13</v>
      </c>
      <c r="F326" s="12" t="s">
        <v>508</v>
      </c>
      <c r="G326" s="67">
        <v>7741.92</v>
      </c>
      <c r="H326" s="35">
        <v>232</v>
      </c>
      <c r="I326" s="14">
        <f t="shared" si="11"/>
        <v>9249.7471999999998</v>
      </c>
      <c r="J326" s="16"/>
    </row>
    <row r="327" spans="2:10" s="10" customFormat="1" x14ac:dyDescent="0.15">
      <c r="B327" s="11" t="s">
        <v>83</v>
      </c>
      <c r="C327" s="12" t="s">
        <v>509</v>
      </c>
      <c r="D327" s="12" t="s">
        <v>18</v>
      </c>
      <c r="E327" s="13" t="s">
        <v>13</v>
      </c>
      <c r="F327" s="12" t="s">
        <v>510</v>
      </c>
      <c r="G327" s="63">
        <v>13660.83</v>
      </c>
      <c r="H327" s="35">
        <v>1225</v>
      </c>
      <c r="I327" s="14">
        <f t="shared" si="11"/>
        <v>17267.5628</v>
      </c>
      <c r="J327" s="16"/>
    </row>
    <row r="328" spans="2:10" s="10" customFormat="1" x14ac:dyDescent="0.15">
      <c r="B328" s="11" t="s">
        <v>53</v>
      </c>
      <c r="C328" s="12">
        <v>198200020</v>
      </c>
      <c r="D328" s="12" t="s">
        <v>18</v>
      </c>
      <c r="E328" s="13" t="s">
        <v>13</v>
      </c>
      <c r="F328" s="12" t="s">
        <v>511</v>
      </c>
      <c r="G328" s="67">
        <v>6942.66</v>
      </c>
      <c r="H328" s="35">
        <v>208</v>
      </c>
      <c r="I328" s="14">
        <f t="shared" si="11"/>
        <v>8294.7655999999988</v>
      </c>
      <c r="J328" s="16"/>
    </row>
    <row r="329" spans="2:10" s="10" customFormat="1" x14ac:dyDescent="0.15">
      <c r="B329" s="11" t="s">
        <v>63</v>
      </c>
      <c r="C329" s="12" t="s">
        <v>512</v>
      </c>
      <c r="D329" s="12" t="s">
        <v>10</v>
      </c>
      <c r="E329" s="13" t="s">
        <v>14</v>
      </c>
      <c r="F329" s="12"/>
      <c r="G329" s="63">
        <v>0</v>
      </c>
      <c r="H329" s="35">
        <v>0</v>
      </c>
      <c r="I329" s="14">
        <f t="shared" si="11"/>
        <v>0</v>
      </c>
      <c r="J329" s="16"/>
    </row>
    <row r="330" spans="2:10" s="10" customFormat="1" x14ac:dyDescent="0.15">
      <c r="B330" s="11" t="s">
        <v>53</v>
      </c>
      <c r="C330" s="12" t="s">
        <v>513</v>
      </c>
      <c r="D330" s="17" t="s">
        <v>10</v>
      </c>
      <c r="E330" s="13" t="s">
        <v>13</v>
      </c>
      <c r="F330" s="12"/>
      <c r="G330" s="35">
        <v>0</v>
      </c>
      <c r="H330" s="35">
        <v>0</v>
      </c>
      <c r="I330" s="14">
        <f t="shared" si="11"/>
        <v>0</v>
      </c>
      <c r="J330" s="16"/>
    </row>
    <row r="331" spans="2:10" s="10" customFormat="1" ht="12" x14ac:dyDescent="0.15">
      <c r="B331" s="11" t="s">
        <v>8</v>
      </c>
      <c r="C331" s="68" t="s">
        <v>514</v>
      </c>
      <c r="D331" s="17" t="s">
        <v>18</v>
      </c>
      <c r="E331" s="13" t="s">
        <v>12</v>
      </c>
      <c r="F331" s="12" t="s">
        <v>52</v>
      </c>
      <c r="G331" s="14">
        <v>9815</v>
      </c>
      <c r="H331" s="15">
        <v>294.45</v>
      </c>
      <c r="I331" s="14">
        <f t="shared" si="11"/>
        <v>11726.962</v>
      </c>
      <c r="J331" s="16"/>
    </row>
    <row r="332" spans="2:10" s="10" customFormat="1" ht="12" x14ac:dyDescent="0.15">
      <c r="B332" s="68" t="s">
        <v>53</v>
      </c>
      <c r="C332" s="68" t="s">
        <v>515</v>
      </c>
      <c r="D332" s="17" t="s">
        <v>18</v>
      </c>
      <c r="E332" s="13" t="s">
        <v>12</v>
      </c>
      <c r="F332" s="12" t="s">
        <v>516</v>
      </c>
      <c r="G332" s="14">
        <v>5476</v>
      </c>
      <c r="H332" s="15">
        <v>164.28</v>
      </c>
      <c r="I332" s="14">
        <f t="shared" si="11"/>
        <v>6542.724799999999</v>
      </c>
      <c r="J332" s="16"/>
    </row>
    <row r="333" spans="2:10" s="10" customFormat="1" x14ac:dyDescent="0.15">
      <c r="B333" s="11" t="s">
        <v>53</v>
      </c>
      <c r="C333" s="11" t="s">
        <v>517</v>
      </c>
      <c r="D333" s="17" t="s">
        <v>18</v>
      </c>
      <c r="E333" s="13" t="s">
        <v>11</v>
      </c>
      <c r="F333" s="12" t="s">
        <v>518</v>
      </c>
      <c r="G333" s="35">
        <v>5476</v>
      </c>
      <c r="H333" s="30">
        <v>164.28</v>
      </c>
      <c r="I333" s="69">
        <f t="shared" si="11"/>
        <v>6542.724799999999</v>
      </c>
      <c r="J333" s="16"/>
    </row>
    <row r="334" spans="2:10" s="10" customFormat="1" x14ac:dyDescent="0.15">
      <c r="B334" s="11" t="s">
        <v>8</v>
      </c>
      <c r="C334" s="11" t="s">
        <v>519</v>
      </c>
      <c r="D334" s="17" t="s">
        <v>18</v>
      </c>
      <c r="E334" s="13" t="s">
        <v>14</v>
      </c>
      <c r="F334" s="12" t="s">
        <v>371</v>
      </c>
      <c r="G334" s="35">
        <v>6080</v>
      </c>
      <c r="H334" s="30">
        <v>182.4</v>
      </c>
      <c r="I334" s="14">
        <f>SUM(G334+H334)*1.16</f>
        <v>7264.3839999999991</v>
      </c>
      <c r="J334" s="16"/>
    </row>
    <row r="335" spans="2:10" s="10" customFormat="1" x14ac:dyDescent="0.15">
      <c r="B335" s="11" t="s">
        <v>8</v>
      </c>
      <c r="C335" s="11" t="s">
        <v>520</v>
      </c>
      <c r="D335" s="17" t="s">
        <v>18</v>
      </c>
      <c r="E335" s="70" t="s">
        <v>12</v>
      </c>
      <c r="F335" s="12" t="s">
        <v>521</v>
      </c>
      <c r="G335" s="30">
        <v>6080</v>
      </c>
      <c r="H335" s="30">
        <v>182.4</v>
      </c>
      <c r="I335" s="14">
        <f>SUM(G335+H335)*1.16</f>
        <v>7264.3839999999991</v>
      </c>
      <c r="J335" s="16"/>
    </row>
    <row r="336" spans="2:10" s="10" customFormat="1" x14ac:dyDescent="0.15">
      <c r="B336" s="11" t="s">
        <v>8</v>
      </c>
      <c r="C336" s="11" t="s">
        <v>522</v>
      </c>
      <c r="D336" s="17" t="s">
        <v>18</v>
      </c>
      <c r="E336" s="13" t="s">
        <v>12</v>
      </c>
      <c r="F336" s="12" t="s">
        <v>523</v>
      </c>
      <c r="G336" s="30">
        <v>6080</v>
      </c>
      <c r="H336" s="30">
        <v>182.4</v>
      </c>
      <c r="I336" s="14">
        <f>SUM(G336+H336)*1.16</f>
        <v>7264.3839999999991</v>
      </c>
      <c r="J336" s="16"/>
    </row>
    <row r="337" spans="1:10" x14ac:dyDescent="0.15">
      <c r="A337" s="10"/>
      <c r="B337" s="11" t="s">
        <v>103</v>
      </c>
      <c r="C337" s="12" t="s">
        <v>524</v>
      </c>
      <c r="D337" s="12" t="s">
        <v>18</v>
      </c>
      <c r="E337" s="13" t="s">
        <v>13</v>
      </c>
      <c r="F337" s="12" t="s">
        <v>89</v>
      </c>
      <c r="G337" s="63">
        <v>11406.25</v>
      </c>
      <c r="H337" s="35">
        <v>1024.24</v>
      </c>
      <c r="I337" s="14">
        <f>SUM(G337+H337)*1.16</f>
        <v>14419.368399999999</v>
      </c>
      <c r="J337" s="16"/>
    </row>
    <row r="338" spans="1:10" x14ac:dyDescent="0.15">
      <c r="A338" s="10"/>
      <c r="B338" s="11" t="s">
        <v>8</v>
      </c>
      <c r="C338" s="11" t="s">
        <v>525</v>
      </c>
      <c r="D338" s="17" t="s">
        <v>18</v>
      </c>
      <c r="E338" s="13" t="s">
        <v>12</v>
      </c>
      <c r="F338" s="12" t="s">
        <v>526</v>
      </c>
      <c r="G338" s="30">
        <v>5776</v>
      </c>
      <c r="H338" s="30">
        <v>182.4</v>
      </c>
      <c r="I338" s="14">
        <f>SUM(G338:H338)*1.16</f>
        <v>6911.7439999999988</v>
      </c>
      <c r="J338" s="16"/>
    </row>
    <row r="339" spans="1:10" x14ac:dyDescent="0.15">
      <c r="A339" s="10"/>
      <c r="B339" s="11" t="s">
        <v>25</v>
      </c>
      <c r="C339" s="12" t="s">
        <v>527</v>
      </c>
      <c r="D339" s="12" t="s">
        <v>18</v>
      </c>
      <c r="E339" s="13" t="s">
        <v>13</v>
      </c>
      <c r="F339" s="12" t="s">
        <v>528</v>
      </c>
      <c r="G339" s="67">
        <v>2510</v>
      </c>
      <c r="H339" s="35">
        <v>201</v>
      </c>
      <c r="I339" s="14">
        <f t="shared" ref="I339:I368" si="12">SUM(G339+H339)*1.16</f>
        <v>3144.7599999999998</v>
      </c>
      <c r="J339" s="16"/>
    </row>
    <row r="340" spans="1:10" x14ac:dyDescent="0.15">
      <c r="A340" s="10"/>
      <c r="B340" s="11" t="s">
        <v>103</v>
      </c>
      <c r="C340" s="12" t="s">
        <v>529</v>
      </c>
      <c r="D340" s="12" t="s">
        <v>18</v>
      </c>
      <c r="E340" s="13" t="s">
        <v>14</v>
      </c>
      <c r="F340" s="12" t="s">
        <v>115</v>
      </c>
      <c r="G340" s="35">
        <v>13603</v>
      </c>
      <c r="H340" s="35">
        <v>425.1</v>
      </c>
      <c r="I340" s="14">
        <f t="shared" si="12"/>
        <v>16272.596</v>
      </c>
      <c r="J340" s="16"/>
    </row>
    <row r="341" spans="1:10" x14ac:dyDescent="0.15">
      <c r="A341" s="10"/>
      <c r="B341" s="11" t="s">
        <v>87</v>
      </c>
      <c r="C341" s="12" t="s">
        <v>530</v>
      </c>
      <c r="D341" s="12" t="s">
        <v>10</v>
      </c>
      <c r="E341" s="13" t="s">
        <v>13</v>
      </c>
      <c r="G341" s="63">
        <v>0</v>
      </c>
      <c r="H341" s="35">
        <v>0</v>
      </c>
      <c r="I341" s="14">
        <f t="shared" si="12"/>
        <v>0</v>
      </c>
      <c r="J341" s="16"/>
    </row>
    <row r="342" spans="1:10" x14ac:dyDescent="0.15">
      <c r="B342" s="11" t="s">
        <v>83</v>
      </c>
      <c r="C342" s="12" t="s">
        <v>531</v>
      </c>
      <c r="D342" s="12" t="s">
        <v>18</v>
      </c>
      <c r="E342" s="13" t="s">
        <v>13</v>
      </c>
      <c r="F342" s="12" t="s">
        <v>205</v>
      </c>
      <c r="G342" s="15">
        <v>12620.64</v>
      </c>
      <c r="H342" s="15">
        <v>378.62</v>
      </c>
      <c r="I342" s="14">
        <f t="shared" si="12"/>
        <v>15079.141599999999</v>
      </c>
      <c r="J342" s="16"/>
    </row>
    <row r="343" spans="1:10" x14ac:dyDescent="0.15">
      <c r="A343" s="10"/>
      <c r="B343" s="11" t="s">
        <v>42</v>
      </c>
      <c r="C343" s="12" t="s">
        <v>532</v>
      </c>
      <c r="D343" s="12" t="s">
        <v>10</v>
      </c>
      <c r="E343" s="13" t="s">
        <v>13</v>
      </c>
      <c r="G343" s="35">
        <v>0</v>
      </c>
      <c r="H343" s="35">
        <v>0</v>
      </c>
      <c r="I343" s="14">
        <f t="shared" si="12"/>
        <v>0</v>
      </c>
      <c r="J343" s="16"/>
    </row>
    <row r="344" spans="1:10" x14ac:dyDescent="0.15">
      <c r="A344" s="10"/>
      <c r="B344" s="11" t="s">
        <v>87</v>
      </c>
      <c r="C344" s="12" t="s">
        <v>533</v>
      </c>
      <c r="D344" s="12" t="s">
        <v>10</v>
      </c>
      <c r="E344" s="13" t="s">
        <v>13</v>
      </c>
      <c r="G344" s="43">
        <v>0</v>
      </c>
      <c r="H344" s="35">
        <v>0</v>
      </c>
      <c r="I344" s="14">
        <f t="shared" si="12"/>
        <v>0</v>
      </c>
      <c r="J344" s="16"/>
    </row>
    <row r="345" spans="1:10" x14ac:dyDescent="0.15">
      <c r="A345" s="10"/>
      <c r="B345" s="11" t="s">
        <v>25</v>
      </c>
      <c r="C345" s="12" t="s">
        <v>534</v>
      </c>
      <c r="D345" s="12" t="s">
        <v>10</v>
      </c>
      <c r="E345" s="13" t="s">
        <v>13</v>
      </c>
      <c r="G345" s="63">
        <v>0</v>
      </c>
      <c r="H345" s="35">
        <v>0</v>
      </c>
      <c r="I345" s="14">
        <f t="shared" si="12"/>
        <v>0</v>
      </c>
      <c r="J345" s="16"/>
    </row>
    <row r="346" spans="1:10" x14ac:dyDescent="0.15">
      <c r="A346" s="10"/>
      <c r="B346" s="11" t="s">
        <v>72</v>
      </c>
      <c r="C346" s="12" t="s">
        <v>535</v>
      </c>
      <c r="D346" s="12" t="s">
        <v>10</v>
      </c>
      <c r="E346" s="13" t="s">
        <v>12</v>
      </c>
      <c r="F346" s="12" t="s">
        <v>536</v>
      </c>
      <c r="G346" s="63">
        <v>0</v>
      </c>
      <c r="H346" s="35">
        <v>0</v>
      </c>
      <c r="I346" s="14">
        <f t="shared" si="12"/>
        <v>0</v>
      </c>
      <c r="J346" s="16"/>
    </row>
    <row r="347" spans="1:10" x14ac:dyDescent="0.15">
      <c r="A347" s="10"/>
      <c r="B347" s="11" t="s">
        <v>42</v>
      </c>
      <c r="C347" s="12" t="s">
        <v>537</v>
      </c>
      <c r="D347" s="12" t="s">
        <v>10</v>
      </c>
      <c r="E347" s="13" t="s">
        <v>13</v>
      </c>
      <c r="G347" s="63">
        <v>0</v>
      </c>
      <c r="H347" s="35">
        <v>0</v>
      </c>
      <c r="I347" s="14">
        <f t="shared" si="12"/>
        <v>0</v>
      </c>
      <c r="J347" s="16"/>
    </row>
    <row r="348" spans="1:10" x14ac:dyDescent="0.15">
      <c r="A348" s="10"/>
      <c r="B348" s="11" t="s">
        <v>87</v>
      </c>
      <c r="C348" s="12" t="s">
        <v>538</v>
      </c>
      <c r="D348" s="12" t="s">
        <v>10</v>
      </c>
      <c r="E348" s="13" t="s">
        <v>13</v>
      </c>
      <c r="G348" s="43">
        <v>0</v>
      </c>
      <c r="H348" s="35">
        <v>0</v>
      </c>
      <c r="I348" s="14">
        <f t="shared" si="12"/>
        <v>0</v>
      </c>
      <c r="J348" s="16"/>
    </row>
    <row r="349" spans="1:10" x14ac:dyDescent="0.15">
      <c r="B349" s="11" t="s">
        <v>83</v>
      </c>
      <c r="C349" s="12" t="s">
        <v>539</v>
      </c>
      <c r="D349" s="12" t="s">
        <v>18</v>
      </c>
      <c r="E349" s="13" t="s">
        <v>13</v>
      </c>
      <c r="F349" s="12" t="s">
        <v>205</v>
      </c>
      <c r="G349" s="15">
        <v>12620.64</v>
      </c>
      <c r="H349" s="15">
        <v>378.62</v>
      </c>
      <c r="I349" s="35">
        <f t="shared" si="12"/>
        <v>15079.141599999999</v>
      </c>
      <c r="J349" s="16"/>
    </row>
    <row r="350" spans="1:10" x14ac:dyDescent="0.15">
      <c r="B350" s="11" t="s">
        <v>83</v>
      </c>
      <c r="C350" s="12" t="s">
        <v>540</v>
      </c>
      <c r="D350" s="12" t="s">
        <v>18</v>
      </c>
      <c r="E350" s="13" t="s">
        <v>13</v>
      </c>
      <c r="F350" s="12" t="s">
        <v>205</v>
      </c>
      <c r="G350" s="15">
        <v>12620.64</v>
      </c>
      <c r="H350" s="15">
        <v>378.62</v>
      </c>
      <c r="I350" s="14">
        <f t="shared" si="12"/>
        <v>15079.141599999999</v>
      </c>
      <c r="J350" s="16"/>
    </row>
    <row r="351" spans="1:10" x14ac:dyDescent="0.15">
      <c r="B351" s="11" t="s">
        <v>83</v>
      </c>
      <c r="C351" s="12" t="s">
        <v>541</v>
      </c>
      <c r="D351" s="12" t="s">
        <v>18</v>
      </c>
      <c r="E351" s="13" t="s">
        <v>13</v>
      </c>
      <c r="F351" s="12" t="s">
        <v>205</v>
      </c>
      <c r="G351" s="15">
        <v>12620.64</v>
      </c>
      <c r="H351" s="15">
        <v>378.62</v>
      </c>
      <c r="I351" s="14">
        <f t="shared" si="12"/>
        <v>15079.141599999999</v>
      </c>
      <c r="J351" s="16"/>
    </row>
    <row r="352" spans="1:10" x14ac:dyDescent="0.15">
      <c r="B352" s="11" t="s">
        <v>83</v>
      </c>
      <c r="C352" s="12" t="s">
        <v>542</v>
      </c>
      <c r="D352" s="12" t="s">
        <v>18</v>
      </c>
      <c r="E352" s="13" t="s">
        <v>13</v>
      </c>
      <c r="F352" s="12" t="s">
        <v>205</v>
      </c>
      <c r="G352" s="15">
        <v>12620.64</v>
      </c>
      <c r="H352" s="15">
        <v>378.62</v>
      </c>
      <c r="I352" s="14">
        <f t="shared" si="12"/>
        <v>15079.141599999999</v>
      </c>
      <c r="J352" s="16"/>
    </row>
    <row r="353" spans="1:10" x14ac:dyDescent="0.15">
      <c r="B353" s="11" t="s">
        <v>83</v>
      </c>
      <c r="C353" s="12" t="s">
        <v>543</v>
      </c>
      <c r="D353" s="12" t="s">
        <v>18</v>
      </c>
      <c r="E353" s="13" t="s">
        <v>13</v>
      </c>
      <c r="F353" s="12" t="s">
        <v>205</v>
      </c>
      <c r="G353" s="15">
        <v>12620.64</v>
      </c>
      <c r="H353" s="15">
        <v>378.62</v>
      </c>
      <c r="I353" s="14">
        <f t="shared" si="12"/>
        <v>15079.141599999999</v>
      </c>
      <c r="J353" s="16"/>
    </row>
    <row r="354" spans="1:10" x14ac:dyDescent="0.15">
      <c r="A354" s="10"/>
      <c r="B354" s="11" t="s">
        <v>83</v>
      </c>
      <c r="C354" s="12" t="s">
        <v>544</v>
      </c>
      <c r="D354" s="12" t="s">
        <v>18</v>
      </c>
      <c r="E354" s="13" t="s">
        <v>13</v>
      </c>
      <c r="F354" s="10" t="s">
        <v>317</v>
      </c>
      <c r="G354" s="15">
        <v>12620.64</v>
      </c>
      <c r="H354" s="15">
        <v>378.62</v>
      </c>
      <c r="I354" s="14">
        <f t="shared" si="12"/>
        <v>15079.141599999999</v>
      </c>
      <c r="J354" s="16"/>
    </row>
    <row r="355" spans="1:10" x14ac:dyDescent="0.15">
      <c r="B355" s="11" t="s">
        <v>103</v>
      </c>
      <c r="C355" s="12" t="s">
        <v>545</v>
      </c>
      <c r="D355" s="12" t="s">
        <v>18</v>
      </c>
      <c r="E355" s="13" t="s">
        <v>14</v>
      </c>
      <c r="F355" s="12" t="s">
        <v>115</v>
      </c>
      <c r="G355" s="63">
        <v>13603</v>
      </c>
      <c r="H355" s="35">
        <v>425.1</v>
      </c>
      <c r="I355" s="14">
        <f t="shared" si="12"/>
        <v>16272.596</v>
      </c>
      <c r="J355" s="16"/>
    </row>
    <row r="356" spans="1:10" x14ac:dyDescent="0.15">
      <c r="A356" s="10"/>
      <c r="B356" s="11" t="s">
        <v>103</v>
      </c>
      <c r="C356" s="12" t="s">
        <v>546</v>
      </c>
      <c r="D356" s="12" t="s">
        <v>18</v>
      </c>
      <c r="E356" s="13" t="s">
        <v>14</v>
      </c>
      <c r="F356" s="12" t="s">
        <v>115</v>
      </c>
      <c r="G356" s="63">
        <v>13603</v>
      </c>
      <c r="H356" s="35">
        <v>425.1</v>
      </c>
      <c r="I356" s="14">
        <f t="shared" si="12"/>
        <v>16272.596</v>
      </c>
      <c r="J356" s="16"/>
    </row>
    <row r="357" spans="1:10" x14ac:dyDescent="0.15">
      <c r="B357" s="11" t="s">
        <v>83</v>
      </c>
      <c r="C357" s="12" t="s">
        <v>547</v>
      </c>
      <c r="D357" s="12" t="s">
        <v>18</v>
      </c>
      <c r="E357" s="13" t="s">
        <v>13</v>
      </c>
      <c r="F357" s="12" t="s">
        <v>205</v>
      </c>
      <c r="G357" s="15">
        <v>12620.64</v>
      </c>
      <c r="H357" s="15">
        <v>378.62</v>
      </c>
      <c r="I357" s="14">
        <f t="shared" si="12"/>
        <v>15079.141599999999</v>
      </c>
      <c r="J357" s="16"/>
    </row>
    <row r="358" spans="1:10" x14ac:dyDescent="0.15">
      <c r="B358" s="11" t="s">
        <v>387</v>
      </c>
      <c r="C358" s="12" t="s">
        <v>548</v>
      </c>
      <c r="D358" s="12" t="s">
        <v>18</v>
      </c>
      <c r="E358" s="13" t="s">
        <v>14</v>
      </c>
      <c r="F358" s="12" t="s">
        <v>115</v>
      </c>
      <c r="G358" s="63">
        <v>18428</v>
      </c>
      <c r="H358" s="35">
        <v>552.84</v>
      </c>
      <c r="I358" s="14">
        <f t="shared" si="12"/>
        <v>22017.774399999998</v>
      </c>
      <c r="J358" s="16"/>
    </row>
    <row r="359" spans="1:10" x14ac:dyDescent="0.15">
      <c r="B359" s="11" t="s">
        <v>83</v>
      </c>
      <c r="C359" s="12" t="s">
        <v>549</v>
      </c>
      <c r="D359" s="12" t="s">
        <v>18</v>
      </c>
      <c r="E359" s="13" t="s">
        <v>13</v>
      </c>
      <c r="F359" s="12" t="s">
        <v>205</v>
      </c>
      <c r="G359" s="15">
        <v>12620.64</v>
      </c>
      <c r="H359" s="15">
        <v>378.62</v>
      </c>
      <c r="I359" s="14">
        <f t="shared" si="12"/>
        <v>15079.141599999999</v>
      </c>
      <c r="J359" s="16"/>
    </row>
    <row r="360" spans="1:10" x14ac:dyDescent="0.15">
      <c r="B360" s="11" t="s">
        <v>83</v>
      </c>
      <c r="C360" s="12" t="s">
        <v>550</v>
      </c>
      <c r="D360" s="12" t="s">
        <v>18</v>
      </c>
      <c r="E360" s="13" t="s">
        <v>13</v>
      </c>
      <c r="F360" s="12" t="s">
        <v>205</v>
      </c>
      <c r="G360" s="15">
        <v>12620.64</v>
      </c>
      <c r="H360" s="15">
        <v>378.62</v>
      </c>
      <c r="I360" s="14">
        <f t="shared" si="12"/>
        <v>15079.141599999999</v>
      </c>
      <c r="J360" s="16"/>
    </row>
    <row r="361" spans="1:10" x14ac:dyDescent="0.15">
      <c r="A361" s="10"/>
      <c r="B361" s="11" t="s">
        <v>551</v>
      </c>
      <c r="C361" s="12" t="s">
        <v>552</v>
      </c>
      <c r="D361" s="12" t="s">
        <v>18</v>
      </c>
      <c r="E361" s="13" t="s">
        <v>13</v>
      </c>
      <c r="F361" s="12" t="s">
        <v>553</v>
      </c>
      <c r="G361" s="63">
        <v>3218.6</v>
      </c>
      <c r="H361" s="35">
        <v>97</v>
      </c>
      <c r="I361" s="14">
        <f t="shared" si="12"/>
        <v>3846.0959999999995</v>
      </c>
      <c r="J361" s="16"/>
    </row>
    <row r="362" spans="1:10" x14ac:dyDescent="0.15">
      <c r="A362" s="10"/>
      <c r="B362" s="11" t="s">
        <v>554</v>
      </c>
      <c r="C362" s="12" t="s">
        <v>555</v>
      </c>
      <c r="D362" s="12" t="s">
        <v>10</v>
      </c>
      <c r="E362" s="13" t="s">
        <v>13</v>
      </c>
      <c r="G362" s="63">
        <v>0</v>
      </c>
      <c r="H362" s="35">
        <v>0</v>
      </c>
      <c r="I362" s="14">
        <f t="shared" si="12"/>
        <v>0</v>
      </c>
      <c r="J362" s="16"/>
    </row>
    <row r="363" spans="1:10" x14ac:dyDescent="0.15">
      <c r="A363" s="10"/>
      <c r="B363" s="11" t="s">
        <v>45</v>
      </c>
      <c r="C363" s="12" t="s">
        <v>556</v>
      </c>
      <c r="D363" s="12" t="s">
        <v>18</v>
      </c>
      <c r="E363" s="13" t="s">
        <v>13</v>
      </c>
      <c r="F363" s="12" t="s">
        <v>557</v>
      </c>
      <c r="G363" s="63">
        <v>7010.25</v>
      </c>
      <c r="H363" s="35">
        <v>632.70000000000005</v>
      </c>
      <c r="I363" s="14">
        <f t="shared" si="12"/>
        <v>8865.8219999999983</v>
      </c>
      <c r="J363" s="16"/>
    </row>
    <row r="364" spans="1:10" x14ac:dyDescent="0.15">
      <c r="A364" s="10"/>
      <c r="B364" s="11" t="s">
        <v>56</v>
      </c>
      <c r="C364" s="12" t="s">
        <v>558</v>
      </c>
      <c r="D364" s="12" t="s">
        <v>10</v>
      </c>
      <c r="E364" s="13" t="s">
        <v>13</v>
      </c>
      <c r="G364" s="63">
        <v>0</v>
      </c>
      <c r="H364" s="35">
        <v>0</v>
      </c>
      <c r="I364" s="14">
        <f t="shared" si="12"/>
        <v>0</v>
      </c>
      <c r="J364" s="16"/>
    </row>
    <row r="365" spans="1:10" x14ac:dyDescent="0.15">
      <c r="A365" s="10"/>
      <c r="B365" s="11" t="s">
        <v>83</v>
      </c>
      <c r="C365" s="12" t="s">
        <v>559</v>
      </c>
      <c r="D365" s="12" t="s">
        <v>18</v>
      </c>
      <c r="E365" s="13" t="s">
        <v>13</v>
      </c>
      <c r="F365" s="12" t="s">
        <v>560</v>
      </c>
      <c r="G365" s="63">
        <v>9495.49</v>
      </c>
      <c r="H365" s="35">
        <v>854</v>
      </c>
      <c r="I365" s="14">
        <f t="shared" si="12"/>
        <v>12005.408399999998</v>
      </c>
      <c r="J365" s="16"/>
    </row>
    <row r="366" spans="1:10" x14ac:dyDescent="0.15">
      <c r="A366" s="10"/>
      <c r="B366" s="11" t="s">
        <v>103</v>
      </c>
      <c r="C366" s="12" t="s">
        <v>561</v>
      </c>
      <c r="D366" s="12" t="s">
        <v>18</v>
      </c>
      <c r="E366" s="13" t="s">
        <v>14</v>
      </c>
      <c r="F366" s="12" t="s">
        <v>115</v>
      </c>
      <c r="G366" s="63">
        <v>13603</v>
      </c>
      <c r="H366" s="35">
        <v>425.1</v>
      </c>
      <c r="I366" s="14">
        <f t="shared" si="12"/>
        <v>16272.596</v>
      </c>
      <c r="J366" s="16"/>
    </row>
    <row r="367" spans="1:10" x14ac:dyDescent="0.15">
      <c r="A367" s="10"/>
      <c r="B367" s="11" t="s">
        <v>103</v>
      </c>
      <c r="C367" s="12" t="s">
        <v>562</v>
      </c>
      <c r="D367" s="12" t="s">
        <v>18</v>
      </c>
      <c r="E367" s="13" t="s">
        <v>13</v>
      </c>
      <c r="F367" s="12" t="s">
        <v>563</v>
      </c>
      <c r="G367" s="63">
        <v>13242.8</v>
      </c>
      <c r="H367" s="35">
        <v>397.28</v>
      </c>
      <c r="I367" s="14">
        <f t="shared" si="12"/>
        <v>15822.492799999998</v>
      </c>
    </row>
    <row r="368" spans="1:10" x14ac:dyDescent="0.15">
      <c r="A368" s="10"/>
      <c r="B368" s="11" t="s">
        <v>59</v>
      </c>
      <c r="C368" s="12" t="s">
        <v>564</v>
      </c>
      <c r="D368" s="12" t="s">
        <v>10</v>
      </c>
      <c r="E368" s="13" t="s">
        <v>13</v>
      </c>
      <c r="G368" s="63">
        <v>0</v>
      </c>
      <c r="H368" s="35">
        <v>0</v>
      </c>
      <c r="I368" s="14">
        <f t="shared" si="12"/>
        <v>0</v>
      </c>
      <c r="J368" s="16"/>
    </row>
    <row r="369" spans="2:14" s="10" customFormat="1" x14ac:dyDescent="0.15">
      <c r="B369" s="11" t="s">
        <v>103</v>
      </c>
      <c r="C369" s="12" t="s">
        <v>565</v>
      </c>
      <c r="D369" s="12" t="s">
        <v>85</v>
      </c>
      <c r="E369" s="13" t="s">
        <v>15</v>
      </c>
      <c r="F369" s="12"/>
      <c r="G369" s="35"/>
      <c r="H369" s="35"/>
      <c r="I369" s="14"/>
    </row>
    <row r="370" spans="2:14" s="10" customFormat="1" x14ac:dyDescent="0.15">
      <c r="B370" s="11" t="s">
        <v>118</v>
      </c>
      <c r="C370" s="12" t="s">
        <v>566</v>
      </c>
      <c r="D370" s="12" t="s">
        <v>18</v>
      </c>
      <c r="E370" s="13" t="s">
        <v>14</v>
      </c>
      <c r="F370" s="12" t="s">
        <v>117</v>
      </c>
      <c r="G370" s="38">
        <v>14579.49</v>
      </c>
      <c r="H370" s="35">
        <v>1489.79</v>
      </c>
      <c r="I370" s="14">
        <f t="shared" ref="I370:I402" si="13">SUM(G370+H370)*1.16</f>
        <v>18640.364799999996</v>
      </c>
      <c r="J370" s="39"/>
    </row>
    <row r="371" spans="2:14" s="10" customFormat="1" x14ac:dyDescent="0.15">
      <c r="B371" s="11" t="s">
        <v>118</v>
      </c>
      <c r="C371" s="12" t="s">
        <v>567</v>
      </c>
      <c r="D371" s="12" t="s">
        <v>18</v>
      </c>
      <c r="E371" s="13" t="s">
        <v>14</v>
      </c>
      <c r="F371" s="12" t="s">
        <v>111</v>
      </c>
      <c r="G371" s="38">
        <v>13486.4</v>
      </c>
      <c r="H371" s="15">
        <v>1489.7</v>
      </c>
      <c r="I371" s="14">
        <f t="shared" si="13"/>
        <v>17372.275999999998</v>
      </c>
      <c r="J371" s="39"/>
    </row>
    <row r="372" spans="2:14" s="10" customFormat="1" x14ac:dyDescent="0.15">
      <c r="B372" s="11" t="s">
        <v>118</v>
      </c>
      <c r="C372" s="12" t="s">
        <v>568</v>
      </c>
      <c r="D372" s="12" t="s">
        <v>18</v>
      </c>
      <c r="E372" s="13" t="s">
        <v>14</v>
      </c>
      <c r="F372" s="12" t="s">
        <v>111</v>
      </c>
      <c r="G372" s="38">
        <v>13486.4</v>
      </c>
      <c r="H372" s="15">
        <v>1489.7</v>
      </c>
      <c r="I372" s="14">
        <f t="shared" si="13"/>
        <v>17372.275999999998</v>
      </c>
      <c r="J372" s="39"/>
    </row>
    <row r="373" spans="2:14" s="10" customFormat="1" x14ac:dyDescent="0.15">
      <c r="B373" s="11" t="s">
        <v>118</v>
      </c>
      <c r="C373" s="12" t="s">
        <v>569</v>
      </c>
      <c r="D373" s="12" t="s">
        <v>18</v>
      </c>
      <c r="E373" s="13" t="s">
        <v>14</v>
      </c>
      <c r="F373" s="12" t="s">
        <v>111</v>
      </c>
      <c r="G373" s="38">
        <v>13486.4</v>
      </c>
      <c r="H373" s="15">
        <v>1489.7</v>
      </c>
      <c r="I373" s="14">
        <f t="shared" si="13"/>
        <v>17372.275999999998</v>
      </c>
      <c r="J373" s="39"/>
      <c r="N373" s="71"/>
    </row>
    <row r="374" spans="2:14" s="10" customFormat="1" x14ac:dyDescent="0.15">
      <c r="B374" s="11" t="s">
        <v>118</v>
      </c>
      <c r="C374" s="12" t="s">
        <v>570</v>
      </c>
      <c r="D374" s="12" t="s">
        <v>18</v>
      </c>
      <c r="E374" s="13" t="s">
        <v>14</v>
      </c>
      <c r="F374" s="12" t="s">
        <v>111</v>
      </c>
      <c r="G374" s="38">
        <v>13486.4</v>
      </c>
      <c r="H374" s="15">
        <v>1489.7</v>
      </c>
      <c r="I374" s="14">
        <f t="shared" si="13"/>
        <v>17372.275999999998</v>
      </c>
      <c r="J374" s="39"/>
    </row>
    <row r="375" spans="2:14" s="10" customFormat="1" x14ac:dyDescent="0.15">
      <c r="B375" s="11" t="s">
        <v>118</v>
      </c>
      <c r="C375" s="12" t="s">
        <v>571</v>
      </c>
      <c r="D375" s="12" t="s">
        <v>18</v>
      </c>
      <c r="E375" s="13" t="s">
        <v>14</v>
      </c>
      <c r="F375" s="12" t="s">
        <v>111</v>
      </c>
      <c r="G375" s="38">
        <v>13486.4</v>
      </c>
      <c r="H375" s="15">
        <v>1489.7</v>
      </c>
      <c r="I375" s="14">
        <f t="shared" si="13"/>
        <v>17372.275999999998</v>
      </c>
      <c r="J375" s="39"/>
    </row>
    <row r="376" spans="2:14" s="10" customFormat="1" x14ac:dyDescent="0.15">
      <c r="B376" s="11" t="s">
        <v>118</v>
      </c>
      <c r="C376" s="12" t="s">
        <v>572</v>
      </c>
      <c r="D376" s="12" t="s">
        <v>18</v>
      </c>
      <c r="E376" s="13" t="s">
        <v>14</v>
      </c>
      <c r="F376" s="12" t="s">
        <v>111</v>
      </c>
      <c r="G376" s="38">
        <v>13486.4</v>
      </c>
      <c r="H376" s="15">
        <v>1489.7</v>
      </c>
      <c r="I376" s="14">
        <f t="shared" si="13"/>
        <v>17372.275999999998</v>
      </c>
      <c r="J376" s="39"/>
    </row>
    <row r="377" spans="2:14" s="10" customFormat="1" x14ac:dyDescent="0.15">
      <c r="B377" s="11" t="s">
        <v>118</v>
      </c>
      <c r="C377" s="12" t="s">
        <v>573</v>
      </c>
      <c r="D377" s="12" t="s">
        <v>18</v>
      </c>
      <c r="E377" s="13" t="s">
        <v>14</v>
      </c>
      <c r="F377" s="12" t="s">
        <v>574</v>
      </c>
      <c r="G377" s="15">
        <v>13486</v>
      </c>
      <c r="H377" s="35">
        <v>1490</v>
      </c>
      <c r="I377" s="14">
        <f t="shared" si="13"/>
        <v>17372.16</v>
      </c>
      <c r="J377" s="72"/>
    </row>
    <row r="378" spans="2:14" s="10" customFormat="1" x14ac:dyDescent="0.15">
      <c r="B378" s="11" t="s">
        <v>118</v>
      </c>
      <c r="C378" s="12" t="s">
        <v>575</v>
      </c>
      <c r="D378" s="12" t="s">
        <v>18</v>
      </c>
      <c r="E378" s="13" t="s">
        <v>14</v>
      </c>
      <c r="F378" s="12" t="s">
        <v>111</v>
      </c>
      <c r="G378" s="38">
        <v>13081.89</v>
      </c>
      <c r="H378" s="69">
        <v>1445</v>
      </c>
      <c r="I378" s="14">
        <f t="shared" si="13"/>
        <v>16851.1924</v>
      </c>
      <c r="J378" s="72"/>
    </row>
    <row r="379" spans="2:14" s="10" customFormat="1" x14ac:dyDescent="0.15">
      <c r="B379" s="11" t="s">
        <v>118</v>
      </c>
      <c r="C379" s="12" t="s">
        <v>576</v>
      </c>
      <c r="D379" s="12" t="s">
        <v>18</v>
      </c>
      <c r="E379" s="13" t="s">
        <v>14</v>
      </c>
      <c r="F379" s="12" t="s">
        <v>117</v>
      </c>
      <c r="G379" s="15">
        <v>13486.49</v>
      </c>
      <c r="H379" s="15">
        <v>1489.79</v>
      </c>
      <c r="I379" s="14">
        <f t="shared" si="13"/>
        <v>17372.484799999998</v>
      </c>
      <c r="J379" s="72"/>
    </row>
    <row r="380" spans="2:14" s="10" customFormat="1" x14ac:dyDescent="0.15">
      <c r="B380" s="11" t="s">
        <v>72</v>
      </c>
      <c r="C380" s="12" t="s">
        <v>577</v>
      </c>
      <c r="D380" s="12" t="s">
        <v>10</v>
      </c>
      <c r="E380" s="13" t="s">
        <v>12</v>
      </c>
      <c r="F380" s="53"/>
      <c r="G380" s="15">
        <v>0</v>
      </c>
      <c r="H380" s="35">
        <v>0</v>
      </c>
      <c r="I380" s="14">
        <f t="shared" si="13"/>
        <v>0</v>
      </c>
      <c r="J380" s="16"/>
    </row>
    <row r="381" spans="2:14" s="10" customFormat="1" x14ac:dyDescent="0.15">
      <c r="B381" s="11" t="s">
        <v>118</v>
      </c>
      <c r="C381" s="12" t="s">
        <v>578</v>
      </c>
      <c r="D381" s="12" t="s">
        <v>18</v>
      </c>
      <c r="E381" s="13" t="s">
        <v>14</v>
      </c>
      <c r="F381" s="12" t="s">
        <v>115</v>
      </c>
      <c r="G381" s="15">
        <v>16664</v>
      </c>
      <c r="H381" s="15">
        <v>449.92</v>
      </c>
      <c r="I381" s="14">
        <f t="shared" si="13"/>
        <v>19852.147199999996</v>
      </c>
      <c r="J381" s="72"/>
    </row>
    <row r="382" spans="2:14" s="10" customFormat="1" x14ac:dyDescent="0.15">
      <c r="B382" s="73" t="s">
        <v>45</v>
      </c>
      <c r="C382" s="74" t="s">
        <v>579</v>
      </c>
      <c r="D382" s="74" t="s">
        <v>10</v>
      </c>
      <c r="E382" s="75" t="s">
        <v>15</v>
      </c>
      <c r="F382" s="12"/>
      <c r="G382" s="15">
        <v>0</v>
      </c>
      <c r="H382" s="35">
        <v>0</v>
      </c>
      <c r="I382" s="14">
        <f t="shared" si="13"/>
        <v>0</v>
      </c>
      <c r="J382" s="16"/>
    </row>
    <row r="383" spans="2:14" s="10" customFormat="1" x14ac:dyDescent="0.15">
      <c r="B383" s="11" t="s">
        <v>118</v>
      </c>
      <c r="C383" s="12" t="s">
        <v>580</v>
      </c>
      <c r="D383" s="17" t="s">
        <v>18</v>
      </c>
      <c r="E383" s="13" t="s">
        <v>14</v>
      </c>
      <c r="F383" s="12" t="s">
        <v>117</v>
      </c>
      <c r="G383" s="15">
        <v>14579</v>
      </c>
      <c r="H383" s="35">
        <v>1490</v>
      </c>
      <c r="I383" s="14">
        <f t="shared" si="13"/>
        <v>18640.039999999997</v>
      </c>
      <c r="J383" s="72"/>
    </row>
    <row r="384" spans="2:14" s="78" customFormat="1" x14ac:dyDescent="0.15">
      <c r="B384" s="17" t="s">
        <v>118</v>
      </c>
      <c r="C384" s="12" t="s">
        <v>581</v>
      </c>
      <c r="D384" s="17" t="s">
        <v>18</v>
      </c>
      <c r="E384" s="13" t="s">
        <v>14</v>
      </c>
      <c r="F384" s="12" t="s">
        <v>111</v>
      </c>
      <c r="G384" s="35">
        <v>13082</v>
      </c>
      <c r="H384" s="76">
        <v>1445</v>
      </c>
      <c r="I384" s="35">
        <f t="shared" si="13"/>
        <v>16851.32</v>
      </c>
      <c r="J384" s="77"/>
    </row>
    <row r="385" spans="2:10" s="10" customFormat="1" x14ac:dyDescent="0.15">
      <c r="B385" s="11" t="s">
        <v>118</v>
      </c>
      <c r="C385" s="79" t="s">
        <v>582</v>
      </c>
      <c r="D385" s="17" t="s">
        <v>18</v>
      </c>
      <c r="E385" s="13" t="s">
        <v>14</v>
      </c>
      <c r="F385" s="12" t="s">
        <v>115</v>
      </c>
      <c r="G385" s="38">
        <v>14579.49</v>
      </c>
      <c r="H385" s="15">
        <v>1489.79</v>
      </c>
      <c r="I385" s="14">
        <f t="shared" si="13"/>
        <v>18640.364799999996</v>
      </c>
      <c r="J385" s="72"/>
    </row>
    <row r="386" spans="2:10" s="10" customFormat="1" x14ac:dyDescent="0.15">
      <c r="B386" s="11" t="s">
        <v>118</v>
      </c>
      <c r="C386" s="12" t="s">
        <v>583</v>
      </c>
      <c r="D386" s="17" t="s">
        <v>18</v>
      </c>
      <c r="E386" s="13" t="s">
        <v>14</v>
      </c>
      <c r="F386" s="12" t="s">
        <v>111</v>
      </c>
      <c r="G386" s="15">
        <v>13486</v>
      </c>
      <c r="H386" s="35">
        <v>1490</v>
      </c>
      <c r="I386" s="14">
        <f t="shared" si="13"/>
        <v>17372.16</v>
      </c>
      <c r="J386" s="72"/>
    </row>
    <row r="387" spans="2:10" s="10" customFormat="1" x14ac:dyDescent="0.15">
      <c r="B387" s="11" t="s">
        <v>118</v>
      </c>
      <c r="C387" s="80" t="s">
        <v>584</v>
      </c>
      <c r="D387" s="17" t="s">
        <v>18</v>
      </c>
      <c r="E387" s="13" t="s">
        <v>14</v>
      </c>
      <c r="F387" s="12" t="s">
        <v>117</v>
      </c>
      <c r="G387" s="15">
        <v>14579.49</v>
      </c>
      <c r="H387" s="35">
        <v>1489.79</v>
      </c>
      <c r="I387" s="14">
        <f t="shared" si="13"/>
        <v>18640.364799999996</v>
      </c>
      <c r="J387" s="72"/>
    </row>
    <row r="388" spans="2:10" s="10" customFormat="1" x14ac:dyDescent="0.15">
      <c r="B388" s="11" t="s">
        <v>118</v>
      </c>
      <c r="C388" s="12" t="s">
        <v>585</v>
      </c>
      <c r="D388" s="17" t="s">
        <v>18</v>
      </c>
      <c r="E388" s="13" t="s">
        <v>14</v>
      </c>
      <c r="F388" s="12" t="s">
        <v>111</v>
      </c>
      <c r="G388" s="38">
        <v>13486.49</v>
      </c>
      <c r="H388" s="15">
        <v>1489.79</v>
      </c>
      <c r="I388" s="14">
        <f t="shared" si="13"/>
        <v>17372.484799999998</v>
      </c>
      <c r="J388" s="72"/>
    </row>
    <row r="389" spans="2:10" s="10" customFormat="1" x14ac:dyDescent="0.15">
      <c r="B389" s="11" t="s">
        <v>586</v>
      </c>
      <c r="C389" s="80" t="s">
        <v>587</v>
      </c>
      <c r="D389" s="17" t="s">
        <v>18</v>
      </c>
      <c r="E389" s="13" t="s">
        <v>14</v>
      </c>
      <c r="F389" s="12" t="s">
        <v>115</v>
      </c>
      <c r="G389" s="38">
        <v>14579.49</v>
      </c>
      <c r="H389" s="15">
        <v>1489.79</v>
      </c>
      <c r="I389" s="14">
        <f t="shared" si="13"/>
        <v>18640.364799999996</v>
      </c>
      <c r="J389" s="72"/>
    </row>
    <row r="390" spans="2:10" s="10" customFormat="1" x14ac:dyDescent="0.15">
      <c r="B390" s="11" t="s">
        <v>53</v>
      </c>
      <c r="C390" s="12" t="s">
        <v>588</v>
      </c>
      <c r="D390" s="12" t="s">
        <v>10</v>
      </c>
      <c r="E390" s="13" t="s">
        <v>13</v>
      </c>
      <c r="F390" s="12"/>
      <c r="G390" s="63">
        <v>0</v>
      </c>
      <c r="H390" s="35">
        <v>0</v>
      </c>
      <c r="I390" s="14">
        <f t="shared" si="13"/>
        <v>0</v>
      </c>
    </row>
    <row r="391" spans="2:10" s="10" customFormat="1" x14ac:dyDescent="0.15">
      <c r="B391" s="11" t="s">
        <v>118</v>
      </c>
      <c r="C391" s="79" t="s">
        <v>589</v>
      </c>
      <c r="D391" s="17" t="s">
        <v>18</v>
      </c>
      <c r="E391" s="13" t="s">
        <v>14</v>
      </c>
      <c r="F391" s="12" t="s">
        <v>115</v>
      </c>
      <c r="G391" s="38">
        <v>14579.49</v>
      </c>
      <c r="H391" s="15">
        <v>1489.79</v>
      </c>
      <c r="I391" s="14">
        <f t="shared" si="13"/>
        <v>18640.364799999996</v>
      </c>
      <c r="J391" s="72"/>
    </row>
    <row r="392" spans="2:10" s="10" customFormat="1" x14ac:dyDescent="0.15">
      <c r="B392" s="11" t="s">
        <v>118</v>
      </c>
      <c r="C392" s="61" t="s">
        <v>590</v>
      </c>
      <c r="D392" s="17" t="s">
        <v>18</v>
      </c>
      <c r="E392" s="13" t="s">
        <v>14</v>
      </c>
      <c r="F392" s="12" t="s">
        <v>111</v>
      </c>
      <c r="G392" s="38">
        <v>13486.49</v>
      </c>
      <c r="H392" s="15">
        <v>1489.79</v>
      </c>
      <c r="I392" s="14">
        <f t="shared" si="13"/>
        <v>17372.484799999998</v>
      </c>
      <c r="J392" s="72"/>
    </row>
    <row r="393" spans="2:10" s="10" customFormat="1" x14ac:dyDescent="0.15">
      <c r="B393" s="11" t="s">
        <v>118</v>
      </c>
      <c r="C393" s="61" t="s">
        <v>591</v>
      </c>
      <c r="D393" s="17" t="s">
        <v>18</v>
      </c>
      <c r="E393" s="13" t="s">
        <v>14</v>
      </c>
      <c r="F393" s="12" t="s">
        <v>111</v>
      </c>
      <c r="G393" s="38">
        <v>13486.49</v>
      </c>
      <c r="H393" s="15">
        <v>1489.79</v>
      </c>
      <c r="I393" s="14">
        <f t="shared" si="13"/>
        <v>17372.484799999998</v>
      </c>
      <c r="J393" s="72"/>
    </row>
    <row r="394" spans="2:10" s="10" customFormat="1" x14ac:dyDescent="0.15">
      <c r="B394" s="11" t="s">
        <v>118</v>
      </c>
      <c r="C394" s="61" t="s">
        <v>592</v>
      </c>
      <c r="D394" s="17" t="s">
        <v>10</v>
      </c>
      <c r="E394" s="13" t="s">
        <v>14</v>
      </c>
      <c r="F394" s="12"/>
      <c r="G394" s="38">
        <v>0</v>
      </c>
      <c r="H394" s="15">
        <v>0</v>
      </c>
      <c r="I394" s="14">
        <f t="shared" si="13"/>
        <v>0</v>
      </c>
      <c r="J394" s="72"/>
    </row>
    <row r="395" spans="2:10" s="10" customFormat="1" x14ac:dyDescent="0.15">
      <c r="B395" s="11" t="s">
        <v>118</v>
      </c>
      <c r="C395" s="61" t="s">
        <v>593</v>
      </c>
      <c r="D395" s="17" t="s">
        <v>18</v>
      </c>
      <c r="E395" s="13" t="s">
        <v>14</v>
      </c>
      <c r="F395" s="12" t="s">
        <v>111</v>
      </c>
      <c r="G395" s="38">
        <v>13486.49</v>
      </c>
      <c r="H395" s="15">
        <v>1489.79</v>
      </c>
      <c r="I395" s="14">
        <f t="shared" si="13"/>
        <v>17372.484799999998</v>
      </c>
      <c r="J395" s="72"/>
    </row>
    <row r="396" spans="2:10" s="10" customFormat="1" x14ac:dyDescent="0.15">
      <c r="B396" s="11" t="s">
        <v>118</v>
      </c>
      <c r="C396" s="12" t="s">
        <v>594</v>
      </c>
      <c r="D396" s="17" t="s">
        <v>18</v>
      </c>
      <c r="E396" s="13" t="s">
        <v>14</v>
      </c>
      <c r="F396" s="12" t="s">
        <v>115</v>
      </c>
      <c r="G396" s="38">
        <v>16664</v>
      </c>
      <c r="H396" s="15">
        <v>499.92</v>
      </c>
      <c r="I396" s="14">
        <f t="shared" si="13"/>
        <v>19910.147199999996</v>
      </c>
    </row>
    <row r="397" spans="2:10" s="10" customFormat="1" x14ac:dyDescent="0.15">
      <c r="B397" s="11" t="s">
        <v>118</v>
      </c>
      <c r="C397" s="61" t="s">
        <v>595</v>
      </c>
      <c r="D397" s="17" t="s">
        <v>18</v>
      </c>
      <c r="E397" s="13" t="s">
        <v>14</v>
      </c>
      <c r="F397" s="12" t="s">
        <v>115</v>
      </c>
      <c r="G397" s="38">
        <v>14579.49</v>
      </c>
      <c r="H397" s="15">
        <v>1489.79</v>
      </c>
      <c r="I397" s="14">
        <f t="shared" si="13"/>
        <v>18640.364799999996</v>
      </c>
    </row>
    <row r="398" spans="2:10" s="10" customFormat="1" x14ac:dyDescent="0.15">
      <c r="B398" s="11" t="s">
        <v>118</v>
      </c>
      <c r="C398" s="12" t="s">
        <v>596</v>
      </c>
      <c r="D398" s="17" t="s">
        <v>18</v>
      </c>
      <c r="E398" s="13" t="s">
        <v>14</v>
      </c>
      <c r="F398" s="12" t="s">
        <v>111</v>
      </c>
      <c r="G398" s="15">
        <v>13082</v>
      </c>
      <c r="H398" s="35">
        <v>1445</v>
      </c>
      <c r="I398" s="14">
        <f t="shared" si="13"/>
        <v>16851.32</v>
      </c>
    </row>
    <row r="399" spans="2:10" s="10" customFormat="1" x14ac:dyDescent="0.15">
      <c r="B399" s="11" t="s">
        <v>118</v>
      </c>
      <c r="C399" s="12" t="s">
        <v>597</v>
      </c>
      <c r="D399" s="17" t="s">
        <v>18</v>
      </c>
      <c r="E399" s="13" t="s">
        <v>14</v>
      </c>
      <c r="F399" s="79" t="s">
        <v>598</v>
      </c>
      <c r="G399" s="14">
        <v>13486.49</v>
      </c>
      <c r="H399" s="69">
        <v>1489.79</v>
      </c>
      <c r="I399" s="14">
        <f t="shared" si="13"/>
        <v>17372.484799999998</v>
      </c>
    </row>
    <row r="400" spans="2:10" s="10" customFormat="1" x14ac:dyDescent="0.15">
      <c r="B400" s="11" t="s">
        <v>118</v>
      </c>
      <c r="C400" s="12" t="s">
        <v>599</v>
      </c>
      <c r="D400" s="17" t="s">
        <v>18</v>
      </c>
      <c r="E400" s="13" t="s">
        <v>14</v>
      </c>
      <c r="F400" s="12" t="s">
        <v>117</v>
      </c>
      <c r="G400" s="38">
        <v>13486.49</v>
      </c>
      <c r="H400" s="15">
        <v>1489.79</v>
      </c>
      <c r="I400" s="14">
        <f t="shared" si="13"/>
        <v>17372.484799999998</v>
      </c>
    </row>
    <row r="401" spans="1:9" x14ac:dyDescent="0.15">
      <c r="A401" s="10"/>
      <c r="B401" s="11" t="s">
        <v>118</v>
      </c>
      <c r="C401" s="12" t="s">
        <v>600</v>
      </c>
      <c r="D401" s="17" t="s">
        <v>18</v>
      </c>
      <c r="E401" s="13" t="s">
        <v>14</v>
      </c>
      <c r="F401" s="12" t="s">
        <v>115</v>
      </c>
      <c r="G401" s="38">
        <v>16664</v>
      </c>
      <c r="H401" s="15">
        <v>499.92</v>
      </c>
      <c r="I401" s="14">
        <f t="shared" si="13"/>
        <v>19910.147199999996</v>
      </c>
    </row>
    <row r="402" spans="1:9" x14ac:dyDescent="0.15">
      <c r="A402" s="10"/>
      <c r="B402" s="11" t="s">
        <v>118</v>
      </c>
      <c r="C402" s="12" t="s">
        <v>601</v>
      </c>
      <c r="D402" s="17" t="s">
        <v>18</v>
      </c>
      <c r="E402" s="13" t="s">
        <v>14</v>
      </c>
      <c r="F402" s="12" t="s">
        <v>115</v>
      </c>
      <c r="G402" s="38">
        <v>14579.49</v>
      </c>
      <c r="H402" s="15">
        <v>1489.79</v>
      </c>
      <c r="I402" s="14">
        <f t="shared" si="13"/>
        <v>18640.364799999996</v>
      </c>
    </row>
    <row r="403" spans="1:9" x14ac:dyDescent="0.15">
      <c r="A403" s="10"/>
      <c r="B403" s="11" t="s">
        <v>602</v>
      </c>
      <c r="C403" s="61" t="s">
        <v>603</v>
      </c>
      <c r="D403" s="17" t="s">
        <v>18</v>
      </c>
      <c r="E403" s="13" t="s">
        <v>13</v>
      </c>
      <c r="F403" s="12" t="s">
        <v>432</v>
      </c>
      <c r="G403" s="35">
        <v>11014</v>
      </c>
      <c r="H403" s="35">
        <v>330</v>
      </c>
      <c r="I403" s="14">
        <f>(G403+H403)*1.16</f>
        <v>13159.039999999999</v>
      </c>
    </row>
    <row r="404" spans="1:9" x14ac:dyDescent="0.15">
      <c r="A404" s="10"/>
      <c r="B404" s="11" t="s">
        <v>63</v>
      </c>
      <c r="C404" s="12" t="s">
        <v>604</v>
      </c>
      <c r="D404" s="17" t="s">
        <v>10</v>
      </c>
      <c r="E404" s="13" t="s">
        <v>13</v>
      </c>
      <c r="G404" s="35">
        <v>0</v>
      </c>
      <c r="H404" s="35">
        <v>0</v>
      </c>
      <c r="I404" s="14">
        <f>(G404+H404)*1.16</f>
        <v>0</v>
      </c>
    </row>
    <row r="405" spans="1:9" x14ac:dyDescent="0.15">
      <c r="A405" s="10"/>
      <c r="B405" s="11" t="s">
        <v>8</v>
      </c>
      <c r="C405" s="12" t="s">
        <v>605</v>
      </c>
      <c r="D405" s="17" t="s">
        <v>18</v>
      </c>
      <c r="E405" s="13" t="s">
        <v>15</v>
      </c>
      <c r="F405" s="12" t="s">
        <v>606</v>
      </c>
      <c r="G405" s="35">
        <v>6080</v>
      </c>
      <c r="H405" s="35">
        <v>182.4</v>
      </c>
      <c r="I405" s="14">
        <f>(G405+H405)*1.16</f>
        <v>7264.3839999999991</v>
      </c>
    </row>
    <row r="406" spans="1:9" x14ac:dyDescent="0.15">
      <c r="A406" s="10"/>
      <c r="B406" s="11" t="s">
        <v>53</v>
      </c>
      <c r="C406" s="12" t="s">
        <v>607</v>
      </c>
      <c r="D406" s="17" t="s">
        <v>18</v>
      </c>
      <c r="E406" s="13" t="s">
        <v>12</v>
      </c>
      <c r="F406" s="12" t="s">
        <v>608</v>
      </c>
      <c r="G406" s="35">
        <v>5476</v>
      </c>
      <c r="H406" s="35">
        <v>164</v>
      </c>
      <c r="I406" s="14">
        <f>(G406+H406)*1.16</f>
        <v>6542.4</v>
      </c>
    </row>
    <row r="407" spans="1:9" x14ac:dyDescent="0.15">
      <c r="A407" s="10"/>
      <c r="B407" s="11" t="s">
        <v>56</v>
      </c>
      <c r="C407" s="12" t="s">
        <v>609</v>
      </c>
      <c r="D407" s="17" t="s">
        <v>18</v>
      </c>
      <c r="E407" s="13" t="s">
        <v>13</v>
      </c>
      <c r="F407" s="12" t="s">
        <v>610</v>
      </c>
      <c r="G407" s="35">
        <v>6942.66</v>
      </c>
      <c r="H407" s="35">
        <v>208.28</v>
      </c>
      <c r="I407" s="14">
        <f>(G407+H407)*1.16</f>
        <v>8295.0903999999991</v>
      </c>
    </row>
    <row r="408" spans="1:9" x14ac:dyDescent="0.15">
      <c r="A408" s="10"/>
      <c r="B408" s="11" t="s">
        <v>69</v>
      </c>
      <c r="C408" s="12" t="s">
        <v>611</v>
      </c>
      <c r="D408" s="12" t="s">
        <v>10</v>
      </c>
      <c r="E408" s="13" t="s">
        <v>13</v>
      </c>
      <c r="G408" s="63">
        <v>0</v>
      </c>
      <c r="H408" s="35">
        <v>0</v>
      </c>
      <c r="I408" s="14">
        <f>SUM(G408+H408)*1.16</f>
        <v>0</v>
      </c>
    </row>
    <row r="409" spans="1:9" x14ac:dyDescent="0.15">
      <c r="A409" s="10"/>
      <c r="B409" s="11" t="s">
        <v>53</v>
      </c>
      <c r="C409" s="11" t="s">
        <v>612</v>
      </c>
      <c r="D409" s="17" t="s">
        <v>18</v>
      </c>
      <c r="E409" s="13" t="s">
        <v>11</v>
      </c>
      <c r="F409" s="12" t="s">
        <v>253</v>
      </c>
      <c r="G409" s="35">
        <v>5476</v>
      </c>
      <c r="H409" s="35">
        <v>164.28</v>
      </c>
      <c r="I409" s="14">
        <f>(G409+H409)*1.16</f>
        <v>6542.724799999999</v>
      </c>
    </row>
    <row r="410" spans="1:9" x14ac:dyDescent="0.15">
      <c r="A410" s="10"/>
      <c r="B410" s="11" t="s">
        <v>242</v>
      </c>
      <c r="C410" s="11" t="s">
        <v>613</v>
      </c>
      <c r="D410" s="17" t="s">
        <v>18</v>
      </c>
      <c r="E410" s="13" t="s">
        <v>12</v>
      </c>
      <c r="F410" s="48" t="s">
        <v>614</v>
      </c>
      <c r="G410" s="14">
        <v>5999</v>
      </c>
      <c r="H410" s="15">
        <v>179.97</v>
      </c>
      <c r="I410" s="14">
        <f>SUM(G410+H410)*1.16</f>
        <v>7167.6052</v>
      </c>
    </row>
    <row r="411" spans="1:9" x14ac:dyDescent="0.15">
      <c r="A411" s="10"/>
      <c r="B411" s="11" t="s">
        <v>242</v>
      </c>
      <c r="C411" s="11" t="s">
        <v>615</v>
      </c>
      <c r="D411" s="17" t="s">
        <v>18</v>
      </c>
      <c r="E411" s="13" t="s">
        <v>15</v>
      </c>
      <c r="F411" s="12" t="s">
        <v>616</v>
      </c>
      <c r="G411" s="35">
        <v>5999</v>
      </c>
      <c r="H411" s="35">
        <v>180</v>
      </c>
      <c r="I411" s="14">
        <f>SUM(G411+H411)*1.16</f>
        <v>7167.6399999999994</v>
      </c>
    </row>
    <row r="412" spans="1:9" x14ac:dyDescent="0.15">
      <c r="B412" s="11" t="s">
        <v>45</v>
      </c>
      <c r="C412" s="12" t="s">
        <v>617</v>
      </c>
      <c r="D412" s="12" t="s">
        <v>10</v>
      </c>
      <c r="E412" s="13" t="s">
        <v>13</v>
      </c>
      <c r="G412" s="63">
        <v>0</v>
      </c>
      <c r="H412" s="35">
        <v>0</v>
      </c>
      <c r="I412" s="14">
        <f>SUM(G412+H412)*1.16</f>
        <v>0</v>
      </c>
    </row>
    <row r="413" spans="1:9" ht="12" x14ac:dyDescent="0.15">
      <c r="A413" s="10"/>
      <c r="B413" s="11" t="s">
        <v>56</v>
      </c>
      <c r="C413" s="68" t="s">
        <v>618</v>
      </c>
      <c r="D413" s="17" t="s">
        <v>18</v>
      </c>
      <c r="E413" s="13" t="s">
        <v>11</v>
      </c>
      <c r="F413" s="12" t="s">
        <v>96</v>
      </c>
      <c r="G413" s="35">
        <v>6542</v>
      </c>
      <c r="H413" s="35">
        <v>196</v>
      </c>
      <c r="I413" s="14">
        <f>SUM(G413:H413)*1.16</f>
        <v>7816.079999999999</v>
      </c>
    </row>
    <row r="414" spans="1:9" ht="12" x14ac:dyDescent="0.15">
      <c r="A414" s="10"/>
      <c r="B414" s="11" t="s">
        <v>72</v>
      </c>
      <c r="C414" s="68" t="s">
        <v>619</v>
      </c>
      <c r="D414" s="17" t="s">
        <v>18</v>
      </c>
      <c r="E414" s="13" t="s">
        <v>12</v>
      </c>
      <c r="F414" s="12" t="s">
        <v>620</v>
      </c>
      <c r="G414" s="35">
        <v>8356</v>
      </c>
      <c r="H414" s="35">
        <v>250.68</v>
      </c>
      <c r="I414" s="14">
        <f>SUM(G414:H414)*1.16</f>
        <v>9983.7487999999994</v>
      </c>
    </row>
    <row r="415" spans="1:9" x14ac:dyDescent="0.15">
      <c r="A415" s="10"/>
      <c r="B415" s="11" t="s">
        <v>8</v>
      </c>
      <c r="C415" s="11" t="s">
        <v>621</v>
      </c>
      <c r="D415" s="17" t="s">
        <v>18</v>
      </c>
      <c r="E415" s="13" t="s">
        <v>12</v>
      </c>
      <c r="F415" s="12" t="s">
        <v>622</v>
      </c>
      <c r="G415" s="14">
        <v>6080</v>
      </c>
      <c r="H415" s="15">
        <v>182.4</v>
      </c>
      <c r="I415" s="14">
        <f t="shared" ref="I415:I426" si="14">SUM(G415+H415)*1.16</f>
        <v>7264.3839999999991</v>
      </c>
    </row>
    <row r="416" spans="1:9" ht="12" x14ac:dyDescent="0.15">
      <c r="A416" s="10"/>
      <c r="B416" s="68" t="s">
        <v>242</v>
      </c>
      <c r="C416" s="68" t="s">
        <v>623</v>
      </c>
      <c r="D416" s="17" t="s">
        <v>18</v>
      </c>
      <c r="E416" s="13" t="s">
        <v>12</v>
      </c>
      <c r="F416" s="12" t="s">
        <v>624</v>
      </c>
      <c r="G416" s="14">
        <v>5999</v>
      </c>
      <c r="H416" s="15">
        <v>179.9</v>
      </c>
      <c r="I416" s="14">
        <f t="shared" si="14"/>
        <v>7167.5239999999994</v>
      </c>
    </row>
    <row r="417" spans="1:14" ht="12" x14ac:dyDescent="0.15">
      <c r="A417" s="10"/>
      <c r="B417" s="68" t="s">
        <v>53</v>
      </c>
      <c r="C417" s="68" t="s">
        <v>625</v>
      </c>
      <c r="D417" s="17" t="s">
        <v>18</v>
      </c>
      <c r="E417" s="13" t="s">
        <v>12</v>
      </c>
      <c r="F417" s="12" t="s">
        <v>626</v>
      </c>
      <c r="G417" s="14">
        <v>5475.7</v>
      </c>
      <c r="H417" s="15">
        <v>164.2</v>
      </c>
      <c r="I417" s="14">
        <f t="shared" si="14"/>
        <v>6542.2839999999987</v>
      </c>
    </row>
    <row r="418" spans="1:14" ht="12" x14ac:dyDescent="0.15">
      <c r="A418" s="10"/>
      <c r="B418" s="68" t="s">
        <v>53</v>
      </c>
      <c r="C418" s="68" t="s">
        <v>627</v>
      </c>
      <c r="D418" s="17" t="s">
        <v>18</v>
      </c>
      <c r="E418" s="13" t="s">
        <v>12</v>
      </c>
      <c r="F418" s="12" t="s">
        <v>628</v>
      </c>
      <c r="G418" s="14">
        <v>5876</v>
      </c>
      <c r="H418" s="15">
        <v>176</v>
      </c>
      <c r="I418" s="14">
        <f t="shared" si="14"/>
        <v>7020.32</v>
      </c>
    </row>
    <row r="419" spans="1:14" ht="12" x14ac:dyDescent="0.15">
      <c r="A419" s="10"/>
      <c r="B419" s="68" t="s">
        <v>79</v>
      </c>
      <c r="C419" s="68" t="s">
        <v>629</v>
      </c>
      <c r="D419" s="17" t="s">
        <v>18</v>
      </c>
      <c r="E419" s="81" t="s">
        <v>15</v>
      </c>
      <c r="F419" s="10" t="s">
        <v>630</v>
      </c>
      <c r="G419" s="35">
        <v>5876</v>
      </c>
      <c r="H419" s="35">
        <v>176.28</v>
      </c>
      <c r="I419" s="14">
        <f t="shared" si="14"/>
        <v>7020.6447999999991</v>
      </c>
    </row>
    <row r="420" spans="1:14" ht="12" x14ac:dyDescent="0.15">
      <c r="A420" s="10"/>
      <c r="B420" s="68" t="s">
        <v>8</v>
      </c>
      <c r="C420" s="68" t="s">
        <v>631</v>
      </c>
      <c r="D420" s="17" t="s">
        <v>18</v>
      </c>
      <c r="E420" s="13" t="s">
        <v>12</v>
      </c>
      <c r="F420" s="12" t="s">
        <v>632</v>
      </c>
      <c r="G420" s="14">
        <v>6080</v>
      </c>
      <c r="H420" s="15">
        <v>182</v>
      </c>
      <c r="I420" s="14">
        <f t="shared" si="14"/>
        <v>7263.9199999999992</v>
      </c>
    </row>
    <row r="421" spans="1:14" ht="12" x14ac:dyDescent="0.15">
      <c r="A421" s="10"/>
      <c r="B421" s="68" t="s">
        <v>56</v>
      </c>
      <c r="C421" s="68" t="s">
        <v>633</v>
      </c>
      <c r="D421" s="17" t="s">
        <v>18</v>
      </c>
      <c r="E421" s="13" t="s">
        <v>12</v>
      </c>
      <c r="F421" s="12" t="s">
        <v>358</v>
      </c>
      <c r="G421" s="14">
        <v>6542</v>
      </c>
      <c r="H421" s="15">
        <v>196</v>
      </c>
      <c r="I421" s="14">
        <f t="shared" si="14"/>
        <v>7816.079999999999</v>
      </c>
    </row>
    <row r="422" spans="1:14" ht="12" x14ac:dyDescent="0.15">
      <c r="A422" s="10"/>
      <c r="B422" s="68" t="s">
        <v>72</v>
      </c>
      <c r="C422" s="68" t="s">
        <v>634</v>
      </c>
      <c r="D422" s="17" t="s">
        <v>18</v>
      </c>
      <c r="E422" s="81" t="s">
        <v>12</v>
      </c>
      <c r="F422" s="12" t="s">
        <v>226</v>
      </c>
      <c r="G422" s="14">
        <v>8356</v>
      </c>
      <c r="H422" s="15">
        <v>251</v>
      </c>
      <c r="I422" s="14">
        <f t="shared" si="14"/>
        <v>9984.119999999999</v>
      </c>
    </row>
    <row r="423" spans="1:14" x14ac:dyDescent="0.15">
      <c r="B423" s="11" t="s">
        <v>635</v>
      </c>
      <c r="C423" s="12">
        <v>194600023</v>
      </c>
      <c r="D423" s="12" t="s">
        <v>18</v>
      </c>
      <c r="E423" s="13" t="s">
        <v>14</v>
      </c>
      <c r="F423" s="12" t="s">
        <v>115</v>
      </c>
      <c r="G423" s="63">
        <v>3288</v>
      </c>
      <c r="H423" s="35">
        <v>99</v>
      </c>
      <c r="I423" s="14">
        <f t="shared" si="14"/>
        <v>3928.9199999999996</v>
      </c>
      <c r="L423" s="82"/>
    </row>
    <row r="424" spans="1:14" ht="12" x14ac:dyDescent="0.15">
      <c r="A424" s="10"/>
      <c r="B424" s="68" t="s">
        <v>79</v>
      </c>
      <c r="C424" s="68" t="s">
        <v>636</v>
      </c>
      <c r="D424" s="17" t="s">
        <v>18</v>
      </c>
      <c r="E424" s="81" t="s">
        <v>11</v>
      </c>
      <c r="F424" s="12" t="s">
        <v>282</v>
      </c>
      <c r="G424" s="35">
        <v>5876</v>
      </c>
      <c r="H424" s="35">
        <v>176.28</v>
      </c>
      <c r="I424" s="14">
        <f t="shared" si="14"/>
        <v>7020.6447999999991</v>
      </c>
      <c r="L424" s="82"/>
    </row>
    <row r="425" spans="1:14" ht="12" x14ac:dyDescent="0.15">
      <c r="A425" s="10"/>
      <c r="B425" s="68" t="s">
        <v>79</v>
      </c>
      <c r="C425" s="68" t="s">
        <v>637</v>
      </c>
      <c r="D425" s="17" t="s">
        <v>18</v>
      </c>
      <c r="E425" s="81" t="s">
        <v>11</v>
      </c>
      <c r="F425" s="12" t="s">
        <v>282</v>
      </c>
      <c r="G425" s="35">
        <v>5876</v>
      </c>
      <c r="H425" s="35">
        <v>176.28</v>
      </c>
      <c r="I425" s="14">
        <f t="shared" si="14"/>
        <v>7020.6447999999991</v>
      </c>
      <c r="L425" s="82"/>
    </row>
    <row r="426" spans="1:14" ht="12" x14ac:dyDescent="0.15">
      <c r="A426" s="10"/>
      <c r="B426" s="68" t="s">
        <v>8</v>
      </c>
      <c r="C426" s="68" t="s">
        <v>638</v>
      </c>
      <c r="D426" s="17" t="s">
        <v>10</v>
      </c>
      <c r="E426" s="81" t="s">
        <v>15</v>
      </c>
      <c r="F426" s="53"/>
      <c r="G426" s="83">
        <v>0</v>
      </c>
      <c r="H426" s="35">
        <v>0</v>
      </c>
      <c r="I426" s="14">
        <f t="shared" si="14"/>
        <v>0</v>
      </c>
      <c r="L426" s="82"/>
    </row>
    <row r="427" spans="1:14" ht="12" x14ac:dyDescent="0.15">
      <c r="A427" s="10"/>
      <c r="B427" s="68" t="s">
        <v>63</v>
      </c>
      <c r="C427" s="12" t="s">
        <v>639</v>
      </c>
      <c r="D427" s="17" t="s">
        <v>18</v>
      </c>
      <c r="E427" s="13" t="s">
        <v>13</v>
      </c>
      <c r="F427" s="12" t="s">
        <v>640</v>
      </c>
      <c r="G427" s="35">
        <v>16664</v>
      </c>
      <c r="H427" s="35">
        <v>499.92</v>
      </c>
      <c r="I427" s="14">
        <f t="shared" ref="I427:I433" si="15">(G427+H427)*1.16</f>
        <v>19910.147199999996</v>
      </c>
      <c r="L427" s="82"/>
    </row>
    <row r="428" spans="1:14" ht="12" x14ac:dyDescent="0.15">
      <c r="A428" s="10"/>
      <c r="B428" s="68" t="s">
        <v>63</v>
      </c>
      <c r="C428" s="12" t="s">
        <v>641</v>
      </c>
      <c r="D428" s="17" t="s">
        <v>18</v>
      </c>
      <c r="E428" s="13" t="s">
        <v>13</v>
      </c>
      <c r="F428" s="12" t="s">
        <v>642</v>
      </c>
      <c r="G428" s="35">
        <v>11333.31</v>
      </c>
      <c r="H428" s="42">
        <v>340</v>
      </c>
      <c r="I428" s="14">
        <f t="shared" si="15"/>
        <v>13541.039599999998</v>
      </c>
      <c r="L428" s="82"/>
    </row>
    <row r="429" spans="1:14" ht="12" x14ac:dyDescent="0.15">
      <c r="A429" s="10"/>
      <c r="B429" s="68" t="s">
        <v>72</v>
      </c>
      <c r="C429" s="11" t="s">
        <v>643</v>
      </c>
      <c r="D429" s="17" t="s">
        <v>18</v>
      </c>
      <c r="E429" s="13" t="s">
        <v>11</v>
      </c>
      <c r="F429" s="12" t="s">
        <v>644</v>
      </c>
      <c r="G429" s="35">
        <v>8356</v>
      </c>
      <c r="H429" s="30">
        <v>251</v>
      </c>
      <c r="I429" s="14">
        <f t="shared" si="15"/>
        <v>9984.119999999999</v>
      </c>
    </row>
    <row r="430" spans="1:14" x14ac:dyDescent="0.15">
      <c r="A430" s="10"/>
      <c r="B430" s="11" t="s">
        <v>79</v>
      </c>
      <c r="C430" s="11" t="s">
        <v>645</v>
      </c>
      <c r="D430" s="17" t="s">
        <v>18</v>
      </c>
      <c r="E430" s="13" t="s">
        <v>12</v>
      </c>
      <c r="F430" s="12" t="s">
        <v>646</v>
      </c>
      <c r="G430" s="35">
        <v>5876</v>
      </c>
      <c r="H430" s="30">
        <v>176.28</v>
      </c>
      <c r="I430" s="14">
        <f t="shared" si="15"/>
        <v>7020.6447999999991</v>
      </c>
    </row>
    <row r="431" spans="1:14" x14ac:dyDescent="0.15">
      <c r="A431" s="10"/>
      <c r="B431" s="11" t="s">
        <v>56</v>
      </c>
      <c r="C431" s="11" t="s">
        <v>647</v>
      </c>
      <c r="D431" s="17" t="s">
        <v>18</v>
      </c>
      <c r="E431" s="13" t="s">
        <v>12</v>
      </c>
      <c r="F431" s="10" t="s">
        <v>648</v>
      </c>
      <c r="G431" s="35">
        <v>6542</v>
      </c>
      <c r="H431" s="30">
        <v>196</v>
      </c>
      <c r="I431" s="69">
        <f t="shared" si="15"/>
        <v>7816.079999999999</v>
      </c>
      <c r="K431" s="84"/>
      <c r="L431" s="85"/>
    </row>
    <row r="432" spans="1:14" x14ac:dyDescent="0.15">
      <c r="A432" s="10"/>
      <c r="B432" s="11" t="s">
        <v>53</v>
      </c>
      <c r="C432" s="11" t="s">
        <v>649</v>
      </c>
      <c r="D432" s="17" t="s">
        <v>10</v>
      </c>
      <c r="E432" s="86" t="s">
        <v>11</v>
      </c>
      <c r="F432" s="87" t="s">
        <v>650</v>
      </c>
      <c r="G432" s="35">
        <v>0</v>
      </c>
      <c r="H432" s="30">
        <v>0</v>
      </c>
      <c r="I432" s="69">
        <f t="shared" si="15"/>
        <v>0</v>
      </c>
      <c r="K432" s="88"/>
      <c r="L432" s="16"/>
      <c r="M432" s="24"/>
      <c r="N432" s="24"/>
    </row>
    <row r="433" spans="1:15" x14ac:dyDescent="0.15">
      <c r="A433" s="10"/>
      <c r="B433" s="11" t="s">
        <v>79</v>
      </c>
      <c r="C433" s="11" t="s">
        <v>651</v>
      </c>
      <c r="D433" s="17" t="s">
        <v>18</v>
      </c>
      <c r="E433" s="86" t="s">
        <v>13</v>
      </c>
      <c r="F433" s="89" t="s">
        <v>413</v>
      </c>
      <c r="G433" s="35">
        <v>5876</v>
      </c>
      <c r="H433" s="30">
        <v>176.28</v>
      </c>
      <c r="I433" s="69">
        <f t="shared" si="15"/>
        <v>7020.6447999999991</v>
      </c>
      <c r="N433" s="24"/>
    </row>
    <row r="434" spans="1:15" x14ac:dyDescent="0.15">
      <c r="B434" s="11" t="s">
        <v>441</v>
      </c>
      <c r="C434" s="12" t="s">
        <v>652</v>
      </c>
      <c r="D434" s="12" t="s">
        <v>10</v>
      </c>
      <c r="E434" s="13" t="s">
        <v>13</v>
      </c>
      <c r="G434" s="35">
        <v>0</v>
      </c>
      <c r="H434" s="35">
        <v>0</v>
      </c>
      <c r="I434" s="14">
        <f>SUM(G434+H434)*1.16</f>
        <v>0</v>
      </c>
      <c r="L434" s="24"/>
      <c r="N434" s="24"/>
    </row>
    <row r="435" spans="1:15" x14ac:dyDescent="0.15">
      <c r="B435" s="11" t="s">
        <v>72</v>
      </c>
      <c r="C435" s="12" t="s">
        <v>653</v>
      </c>
      <c r="D435" s="12" t="s">
        <v>10</v>
      </c>
      <c r="E435" s="13" t="s">
        <v>13</v>
      </c>
      <c r="G435" s="35">
        <v>0</v>
      </c>
      <c r="H435" s="35">
        <v>0</v>
      </c>
      <c r="I435" s="14">
        <f>SUM(G435+H435)*1.16</f>
        <v>0</v>
      </c>
      <c r="J435" s="11"/>
      <c r="L435" s="24"/>
      <c r="M435" s="24"/>
      <c r="N435" s="24"/>
      <c r="O435" s="24"/>
    </row>
    <row r="436" spans="1:15" x14ac:dyDescent="0.15">
      <c r="B436" s="11" t="s">
        <v>654</v>
      </c>
      <c r="C436" s="12">
        <v>188160016</v>
      </c>
      <c r="D436" s="12" t="s">
        <v>10</v>
      </c>
      <c r="E436" s="13" t="s">
        <v>13</v>
      </c>
      <c r="G436" s="63">
        <v>0</v>
      </c>
      <c r="H436" s="35">
        <v>0</v>
      </c>
      <c r="I436" s="14">
        <f>SUM(G436+H436)*1.16</f>
        <v>0</v>
      </c>
    </row>
    <row r="437" spans="1:15" x14ac:dyDescent="0.15">
      <c r="A437" s="10"/>
      <c r="B437" s="11" t="s">
        <v>79</v>
      </c>
      <c r="C437" s="11" t="s">
        <v>655</v>
      </c>
      <c r="D437" s="17" t="s">
        <v>18</v>
      </c>
      <c r="E437" s="13" t="s">
        <v>11</v>
      </c>
      <c r="F437" s="12" t="s">
        <v>656</v>
      </c>
      <c r="G437" s="30">
        <v>5876</v>
      </c>
      <c r="H437" s="30">
        <v>176.28</v>
      </c>
      <c r="I437" s="69">
        <f>(G437+H437)*1.16</f>
        <v>7020.6447999999991</v>
      </c>
    </row>
    <row r="438" spans="1:15" x14ac:dyDescent="0.15">
      <c r="A438" s="10"/>
      <c r="B438" s="11" t="s">
        <v>56</v>
      </c>
      <c r="C438" s="11" t="s">
        <v>657</v>
      </c>
      <c r="D438" s="17" t="s">
        <v>18</v>
      </c>
      <c r="E438" s="13" t="s">
        <v>12</v>
      </c>
      <c r="F438" s="12" t="s">
        <v>358</v>
      </c>
      <c r="G438" s="30">
        <v>6542</v>
      </c>
      <c r="H438" s="30">
        <v>196.26</v>
      </c>
      <c r="I438" s="69">
        <f>(G438+H438)*1.16</f>
        <v>7816.3815999999997</v>
      </c>
    </row>
    <row r="439" spans="1:15" x14ac:dyDescent="0.15">
      <c r="A439" s="10"/>
      <c r="B439" s="11" t="s">
        <v>25</v>
      </c>
      <c r="C439" s="12" t="s">
        <v>658</v>
      </c>
      <c r="D439" s="12" t="s">
        <v>10</v>
      </c>
      <c r="E439" s="13" t="s">
        <v>13</v>
      </c>
      <c r="G439" s="63">
        <v>0</v>
      </c>
      <c r="H439" s="35">
        <v>0</v>
      </c>
      <c r="I439" s="14">
        <f>SUM(G439+H439)*1.16</f>
        <v>0</v>
      </c>
    </row>
    <row r="440" spans="1:15" x14ac:dyDescent="0.15">
      <c r="A440" s="10"/>
      <c r="B440" s="11" t="s">
        <v>79</v>
      </c>
      <c r="C440" s="12" t="s">
        <v>659</v>
      </c>
      <c r="D440" s="17" t="s">
        <v>18</v>
      </c>
      <c r="E440" s="13" t="s">
        <v>15</v>
      </c>
      <c r="F440" s="12" t="s">
        <v>660</v>
      </c>
      <c r="G440" s="35">
        <v>5876</v>
      </c>
      <c r="H440" s="35">
        <v>176.28</v>
      </c>
      <c r="I440" s="14">
        <f t="shared" ref="I440:I448" si="16">(G440+H440)*1.16</f>
        <v>7020.6447999999991</v>
      </c>
    </row>
    <row r="441" spans="1:15" x14ac:dyDescent="0.15">
      <c r="A441" s="10"/>
      <c r="B441" s="11" t="s">
        <v>79</v>
      </c>
      <c r="C441" s="11" t="s">
        <v>661</v>
      </c>
      <c r="D441" s="17" t="s">
        <v>18</v>
      </c>
      <c r="E441" s="13" t="s">
        <v>12</v>
      </c>
      <c r="F441" s="12" t="s">
        <v>662</v>
      </c>
      <c r="G441" s="30">
        <v>5876</v>
      </c>
      <c r="H441" s="30">
        <v>176.28</v>
      </c>
      <c r="I441" s="69">
        <f t="shared" si="16"/>
        <v>7020.6447999999991</v>
      </c>
    </row>
    <row r="442" spans="1:15" x14ac:dyDescent="0.15">
      <c r="A442" s="10"/>
      <c r="B442" s="11" t="s">
        <v>79</v>
      </c>
      <c r="C442" s="11" t="s">
        <v>663</v>
      </c>
      <c r="D442" s="17" t="s">
        <v>18</v>
      </c>
      <c r="E442" s="13" t="s">
        <v>12</v>
      </c>
      <c r="F442" s="60" t="s">
        <v>664</v>
      </c>
      <c r="G442" s="30">
        <v>5876</v>
      </c>
      <c r="H442" s="30">
        <v>176.28</v>
      </c>
      <c r="I442" s="69">
        <f t="shared" si="16"/>
        <v>7020.6447999999991</v>
      </c>
    </row>
    <row r="443" spans="1:15" x14ac:dyDescent="0.15">
      <c r="A443" s="10"/>
      <c r="B443" s="11" t="s">
        <v>56</v>
      </c>
      <c r="C443" s="11" t="s">
        <v>665</v>
      </c>
      <c r="D443" s="17" t="s">
        <v>18</v>
      </c>
      <c r="E443" s="13" t="s">
        <v>12</v>
      </c>
      <c r="F443" s="12" t="s">
        <v>666</v>
      </c>
      <c r="G443" s="30">
        <v>6542</v>
      </c>
      <c r="H443" s="30">
        <v>196.26</v>
      </c>
      <c r="I443" s="69">
        <f t="shared" si="16"/>
        <v>7816.3815999999997</v>
      </c>
    </row>
    <row r="444" spans="1:15" x14ac:dyDescent="0.15">
      <c r="A444" s="10"/>
      <c r="B444" s="11" t="s">
        <v>53</v>
      </c>
      <c r="C444" s="11" t="s">
        <v>667</v>
      </c>
      <c r="D444" s="17" t="s">
        <v>18</v>
      </c>
      <c r="E444" s="13" t="s">
        <v>13</v>
      </c>
      <c r="F444" s="12" t="s">
        <v>413</v>
      </c>
      <c r="G444" s="30">
        <v>5476</v>
      </c>
      <c r="H444" s="30">
        <v>164.28</v>
      </c>
      <c r="I444" s="69">
        <f t="shared" si="16"/>
        <v>6542.724799999999</v>
      </c>
    </row>
    <row r="445" spans="1:15" x14ac:dyDescent="0.15">
      <c r="A445" s="10"/>
      <c r="B445" s="11" t="s">
        <v>242</v>
      </c>
      <c r="C445" s="11" t="s">
        <v>668</v>
      </c>
      <c r="D445" s="17" t="s">
        <v>18</v>
      </c>
      <c r="E445" s="13" t="s">
        <v>14</v>
      </c>
      <c r="F445" s="12" t="s">
        <v>115</v>
      </c>
      <c r="G445" s="30">
        <v>5999</v>
      </c>
      <c r="H445" s="30">
        <v>179.9</v>
      </c>
      <c r="I445" s="69">
        <f t="shared" si="16"/>
        <v>7167.5239999999994</v>
      </c>
    </row>
    <row r="446" spans="1:15" x14ac:dyDescent="0.15">
      <c r="A446" s="10"/>
      <c r="B446" s="11" t="s">
        <v>79</v>
      </c>
      <c r="C446" s="11" t="s">
        <v>669</v>
      </c>
      <c r="D446" s="17" t="s">
        <v>18</v>
      </c>
      <c r="E446" s="13" t="s">
        <v>12</v>
      </c>
      <c r="F446" s="12" t="s">
        <v>670</v>
      </c>
      <c r="G446" s="30">
        <v>5876</v>
      </c>
      <c r="H446" s="30">
        <v>176.27</v>
      </c>
      <c r="I446" s="69">
        <f t="shared" si="16"/>
        <v>7020.6332000000002</v>
      </c>
    </row>
    <row r="447" spans="1:15" x14ac:dyDescent="0.15">
      <c r="A447" s="10"/>
      <c r="B447" s="11" t="s">
        <v>53</v>
      </c>
      <c r="C447" s="11" t="s">
        <v>671</v>
      </c>
      <c r="D447" s="17" t="s">
        <v>10</v>
      </c>
      <c r="E447" s="13" t="s">
        <v>15</v>
      </c>
      <c r="F447" s="53"/>
      <c r="G447" s="30">
        <v>0</v>
      </c>
      <c r="H447" s="30">
        <v>0</v>
      </c>
      <c r="I447" s="69">
        <f t="shared" si="16"/>
        <v>0</v>
      </c>
    </row>
    <row r="448" spans="1:15" x14ac:dyDescent="0.15">
      <c r="A448" s="10"/>
      <c r="B448" s="11" t="s">
        <v>72</v>
      </c>
      <c r="C448" s="79" t="s">
        <v>672</v>
      </c>
      <c r="D448" s="17" t="s">
        <v>18</v>
      </c>
      <c r="E448" s="13" t="s">
        <v>11</v>
      </c>
      <c r="F448" s="12" t="s">
        <v>673</v>
      </c>
      <c r="G448" s="30">
        <v>8356</v>
      </c>
      <c r="H448" s="30">
        <v>250.68</v>
      </c>
      <c r="I448" s="69">
        <f t="shared" si="16"/>
        <v>9983.7487999999994</v>
      </c>
    </row>
    <row r="1048558" spans="1:17" s="69" customFormat="1" x14ac:dyDescent="0.15">
      <c r="A1048558" s="11"/>
      <c r="B1048558" s="90"/>
      <c r="C1048558" s="12"/>
      <c r="D1048558" s="17"/>
      <c r="E1048558" s="13"/>
      <c r="F1048558" s="12"/>
      <c r="G1048558" s="30"/>
      <c r="H1048558" s="91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610821E1-25AA-4AB6-B4E8-3CC6E644BBAC}"/>
    <hyperlink ref="F223" r:id="rId2" location="id=1155&amp;model=res.partner" display="http://52.52.31.46:8069/web - id=1155&amp;model=res.partner" xr:uid="{CB7A9484-7034-4AF0-8F37-A94A378A2F40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1</vt:lpstr>
      <vt:lpstr>'1'!Área_de_impresión</vt:lpstr>
      <vt:lpstr>'1'!lot_id</vt:lpstr>
      <vt:lpstr>'1'!partner_id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2022-12-31T01:19:30Z</dcterms:created>
  <dcterms:modified xsi:type="dcterms:W3CDTF">2023-01-09T17:20:13Z</dcterms:modified>
</cp:coreProperties>
</file>