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43e9ab52644736/Escritorio/"/>
    </mc:Choice>
  </mc:AlternateContent>
  <xr:revisionPtr revIDLastSave="0" documentId="8_{47582BC1-0956-433E-9A96-94F0C2B74011}" xr6:coauthVersionLast="47" xr6:coauthVersionMax="47" xr10:uidLastSave="{00000000-0000-0000-0000-000000000000}"/>
  <bookViews>
    <workbookView xWindow="-108" yWindow="-108" windowWidth="23256" windowHeight="12456" xr2:uid="{052BE9BE-E1FF-4140-BD56-953019D7398C}"/>
  </bookViews>
  <sheets>
    <sheet name="45" sheetId="50" r:id="rId1"/>
    <sheet name="44" sheetId="49" r:id="rId2"/>
    <sheet name="43" sheetId="48" r:id="rId3"/>
    <sheet name="42" sheetId="47" r:id="rId4"/>
    <sheet name="41" sheetId="46" r:id="rId5"/>
    <sheet name="40" sheetId="45" r:id="rId6"/>
    <sheet name="39" sheetId="44" r:id="rId7"/>
    <sheet name="38" sheetId="43" r:id="rId8"/>
    <sheet name="37" sheetId="42" r:id="rId9"/>
    <sheet name="36" sheetId="41" r:id="rId10"/>
    <sheet name="35" sheetId="40" r:id="rId11"/>
    <sheet name="34" sheetId="39" r:id="rId12"/>
    <sheet name="33" sheetId="37" r:id="rId13"/>
    <sheet name="32" sheetId="36" r:id="rId14"/>
    <sheet name="31" sheetId="35" r:id="rId15"/>
    <sheet name="30" sheetId="34" r:id="rId16"/>
    <sheet name="29" sheetId="33" r:id="rId17"/>
    <sheet name="28" sheetId="32" r:id="rId18"/>
    <sheet name="27" sheetId="31" r:id="rId19"/>
    <sheet name="26" sheetId="30" r:id="rId20"/>
    <sheet name="25" sheetId="29" r:id="rId21"/>
    <sheet name="24" sheetId="28" r:id="rId22"/>
    <sheet name="23" sheetId="27" r:id="rId23"/>
    <sheet name="22" sheetId="26" r:id="rId24"/>
    <sheet name="21" sheetId="25" r:id="rId25"/>
    <sheet name="20" sheetId="24" r:id="rId26"/>
    <sheet name="19" sheetId="23" r:id="rId27"/>
    <sheet name="18" sheetId="22" r:id="rId28"/>
    <sheet name="17" sheetId="20" r:id="rId29"/>
    <sheet name="16" sheetId="19" r:id="rId30"/>
    <sheet name="15" sheetId="17" r:id="rId31"/>
    <sheet name="14" sheetId="16" r:id="rId32"/>
    <sheet name="13" sheetId="14" r:id="rId33"/>
    <sheet name="12" sheetId="13" r:id="rId34"/>
    <sheet name="11" sheetId="12" r:id="rId35"/>
    <sheet name="10" sheetId="11" r:id="rId36"/>
    <sheet name="09" sheetId="10" r:id="rId37"/>
    <sheet name="08" sheetId="9" r:id="rId38"/>
    <sheet name="07" sheetId="8" r:id="rId39"/>
    <sheet name="06" sheetId="7" r:id="rId40"/>
    <sheet name="05" sheetId="6" r:id="rId41"/>
    <sheet name="04" sheetId="4" r:id="rId42"/>
    <sheet name="03" sheetId="3" r:id="rId43"/>
    <sheet name="02" sheetId="2" r:id="rId44"/>
    <sheet name="01" sheetId="1" r:id="rId45"/>
  </sheets>
  <externalReferences>
    <externalReference r:id="rId46"/>
    <externalReference r:id="rId47"/>
    <externalReference r:id="rId48"/>
    <externalReference r:id="rId49"/>
    <externalReference r:id="rId50"/>
  </externalReferences>
  <definedNames>
    <definedName name="_xlnm._FilterDatabase" localSheetId="44" hidden="1">'01'!$B$1:$I$404</definedName>
    <definedName name="_xlnm._FilterDatabase" localSheetId="43" hidden="1">'02'!$B$1:$I$407</definedName>
    <definedName name="_xlnm._FilterDatabase" localSheetId="42" hidden="1">'03'!$B$1:$I$416</definedName>
    <definedName name="_xlnm._FilterDatabase" localSheetId="41" hidden="1">'04'!$B$1:$I$416</definedName>
    <definedName name="_xlnm._FilterDatabase" localSheetId="40" hidden="1">'05'!$B$1:$I$428</definedName>
    <definedName name="_xlnm._FilterDatabase" localSheetId="39" hidden="1">'06'!$B$1:$I$428</definedName>
    <definedName name="_xlnm._FilterDatabase" localSheetId="38" hidden="1">'07'!$B$1:$I$429</definedName>
    <definedName name="_xlnm._FilterDatabase" localSheetId="37" hidden="1">'08'!$B$1:$I$429</definedName>
    <definedName name="_xlnm._FilterDatabase" localSheetId="36" hidden="1">'09'!$B$1:$I$429</definedName>
    <definedName name="_xlnm._FilterDatabase" localSheetId="35" hidden="1">'10'!$B$1:$I$430</definedName>
    <definedName name="_xlnm._FilterDatabase" localSheetId="34" hidden="1">'11'!$B$1:$I$430</definedName>
    <definedName name="_xlnm._FilterDatabase" localSheetId="33" hidden="1">'12'!$B$1:$I$430</definedName>
    <definedName name="_xlnm._FilterDatabase" localSheetId="32" hidden="1">'13'!$B$1:$I$430</definedName>
    <definedName name="_xlnm._FilterDatabase" localSheetId="31" hidden="1">'14'!$B$1:$I$430</definedName>
    <definedName name="_xlnm._FilterDatabase" localSheetId="30" hidden="1">'15'!$B$1:$I$430</definedName>
    <definedName name="_xlnm._FilterDatabase" localSheetId="29" hidden="1">'16'!$B$1:$I$430</definedName>
    <definedName name="_xlnm._FilterDatabase" localSheetId="28" hidden="1">'17'!$B$1:$I$430</definedName>
    <definedName name="_xlnm._FilterDatabase" localSheetId="27" hidden="1">'18'!$B$1:$I$432</definedName>
    <definedName name="_xlnm._FilterDatabase" localSheetId="26" hidden="1">'19'!$B$1:$I$435</definedName>
    <definedName name="_xlnm._FilterDatabase" localSheetId="25" hidden="1">'20'!$B$1:$I$436</definedName>
    <definedName name="_xlnm._FilterDatabase" localSheetId="24" hidden="1">'21'!$B$1:$I$438</definedName>
    <definedName name="_xlnm._FilterDatabase" localSheetId="23" hidden="1">'22'!$B$1:$I$439</definedName>
    <definedName name="_xlnm._FilterDatabase" localSheetId="22" hidden="1">'23'!$B$1:$I$439</definedName>
    <definedName name="_xlnm._FilterDatabase" localSheetId="21" hidden="1">'24'!$B$1:$I$439</definedName>
    <definedName name="_xlnm._FilterDatabase" localSheetId="20" hidden="1">'25'!$B$1:$I$441</definedName>
    <definedName name="_xlnm._FilterDatabase" localSheetId="19" hidden="1">'26'!$B$1:$I$444</definedName>
    <definedName name="_xlnm._FilterDatabase" localSheetId="18" hidden="1">'27'!$B$1:$I$448</definedName>
    <definedName name="_xlnm._FilterDatabase" localSheetId="17" hidden="1">'28'!$B$1:$I$448</definedName>
    <definedName name="_xlnm._FilterDatabase" localSheetId="16" hidden="1">'29'!$B$1:$I$447</definedName>
    <definedName name="_xlnm._FilterDatabase" localSheetId="15" hidden="1">'30'!$B$1:$I$447</definedName>
    <definedName name="_xlnm._FilterDatabase" localSheetId="14" hidden="1">'31'!$B$1:$I$448</definedName>
    <definedName name="_xlnm._FilterDatabase" localSheetId="13" hidden="1">'32'!$B$1:$I$448</definedName>
    <definedName name="_xlnm._FilterDatabase" localSheetId="12" hidden="1">'33'!$B$1:$I$448</definedName>
    <definedName name="_xlnm._FilterDatabase" localSheetId="11" hidden="1">'34'!$B$1:$I$448</definedName>
    <definedName name="_xlnm._FilterDatabase" localSheetId="10" hidden="1">'35'!$B$1:$I$448</definedName>
    <definedName name="_xlnm._FilterDatabase" localSheetId="9" hidden="1">'36'!$B$1:$I$448</definedName>
    <definedName name="_xlnm._FilterDatabase" localSheetId="8" hidden="1">'37'!$B$1:$I$448</definedName>
    <definedName name="_xlnm._FilterDatabase" localSheetId="7" hidden="1">'38'!$B$1:$I$448</definedName>
    <definedName name="_xlnm._FilterDatabase" localSheetId="6" hidden="1">'39'!$B$1:$I$448</definedName>
    <definedName name="_xlnm._FilterDatabase" localSheetId="5" hidden="1">'40'!$B$1:$I$448</definedName>
    <definedName name="_xlnm._FilterDatabase" localSheetId="4" hidden="1">'41'!$B$1:$I$448</definedName>
    <definedName name="_xlnm._FilterDatabase" localSheetId="3" hidden="1">'42'!$B$1:$I$448</definedName>
    <definedName name="_xlnm._FilterDatabase" localSheetId="2" hidden="1">'43'!$B$1:$I$448</definedName>
    <definedName name="_xlnm._FilterDatabase" localSheetId="1" hidden="1">'44'!$B$1:$I$448</definedName>
    <definedName name="_xlnm._FilterDatabase" localSheetId="0" hidden="1">'45'!$B$1:$I$448</definedName>
    <definedName name="lot_id" localSheetId="17">'28'!$E$266</definedName>
    <definedName name="lot_id" localSheetId="16">'29'!$E$266</definedName>
    <definedName name="lot_id" localSheetId="15">'30'!$E$266</definedName>
    <definedName name="lot_id" localSheetId="14">'31'!$E$266</definedName>
    <definedName name="lot_id" localSheetId="13">'32'!$E$266</definedName>
    <definedName name="lot_id" localSheetId="12">'33'!$E$266</definedName>
    <definedName name="lot_id" localSheetId="11">'34'!$E$266</definedName>
    <definedName name="lot_id" localSheetId="10">'35'!$E$266</definedName>
    <definedName name="lot_id" localSheetId="9">'36'!$E$266</definedName>
    <definedName name="lot_id" localSheetId="8">'37'!$E$266</definedName>
    <definedName name="lot_id" localSheetId="7">'38'!$E$266</definedName>
    <definedName name="lot_id" localSheetId="6">'39'!$E$266</definedName>
    <definedName name="lot_id" localSheetId="5">'40'!$E$266</definedName>
    <definedName name="lot_id" localSheetId="4">'41'!$E$266</definedName>
    <definedName name="lot_id" localSheetId="3">'42'!$E$266</definedName>
    <definedName name="lot_id" localSheetId="2">'43'!$E$266</definedName>
    <definedName name="lot_id" localSheetId="1">'44'!$E$266</definedName>
    <definedName name="lot_id" localSheetId="0">'45'!$E$266</definedName>
    <definedName name="partner_id" localSheetId="44">'01'!$F$12</definedName>
    <definedName name="partner_id" localSheetId="43">'02'!$F$12</definedName>
    <definedName name="partner_id" localSheetId="42">'03'!$F$12</definedName>
    <definedName name="partner_id" localSheetId="41">'04'!$F$12</definedName>
    <definedName name="partner_id" localSheetId="40">'05'!$F$12</definedName>
    <definedName name="partner_id" localSheetId="39">'06'!$F$12</definedName>
    <definedName name="partner_id" localSheetId="38">'07'!$F$12</definedName>
    <definedName name="partner_id" localSheetId="37">'08'!$F$12</definedName>
    <definedName name="partner_id" localSheetId="36">'09'!$F$12</definedName>
    <definedName name="partner_id" localSheetId="35">'10'!$F$12</definedName>
    <definedName name="partner_id" localSheetId="34">'11'!$F$12</definedName>
    <definedName name="partner_id" localSheetId="33">'12'!$F$12</definedName>
    <definedName name="partner_id" localSheetId="32">'13'!$F$12</definedName>
    <definedName name="partner_id" localSheetId="31">'14'!$F$12</definedName>
    <definedName name="partner_id" localSheetId="30">'15'!$F$12</definedName>
    <definedName name="partner_id" localSheetId="29">'16'!$F$12</definedName>
    <definedName name="partner_id" localSheetId="28">'17'!$F$12</definedName>
    <definedName name="partner_id" localSheetId="27">'18'!$F$12</definedName>
    <definedName name="partner_id" localSheetId="26">'19'!$F$12</definedName>
    <definedName name="partner_id" localSheetId="25">'20'!$F$12</definedName>
    <definedName name="partner_id" localSheetId="24">'21'!$F$12</definedName>
    <definedName name="partner_id" localSheetId="23">'22'!$F$12</definedName>
    <definedName name="partner_id" localSheetId="22">'23'!$F$12</definedName>
    <definedName name="partner_id" localSheetId="21">'24'!$F$12</definedName>
    <definedName name="partner_id" localSheetId="20">'25'!$F$12</definedName>
    <definedName name="partner_id" localSheetId="19">'26'!$F$12</definedName>
    <definedName name="partner_id" localSheetId="18">'27'!$F$12</definedName>
    <definedName name="partner_id" localSheetId="17">'28'!$F$12</definedName>
    <definedName name="partner_id" localSheetId="16">'29'!$F$12</definedName>
    <definedName name="partner_id" localSheetId="15">'30'!$F$12</definedName>
    <definedName name="partner_id" localSheetId="14">'31'!$F$12</definedName>
    <definedName name="partner_id" localSheetId="13">'32'!$F$12</definedName>
    <definedName name="partner_id" localSheetId="12">'33'!$F$12</definedName>
    <definedName name="partner_id" localSheetId="11">'34'!$F$12</definedName>
    <definedName name="partner_id" localSheetId="10">'35'!$F$12</definedName>
    <definedName name="partner_id" localSheetId="9">'36'!$F$12</definedName>
    <definedName name="partner_id" localSheetId="8">'37'!$F$12</definedName>
    <definedName name="partner_id" localSheetId="7">'38'!$F$12</definedName>
    <definedName name="partner_id" localSheetId="6">'39'!$F$12</definedName>
    <definedName name="partner_id" localSheetId="5">'40'!$F$12</definedName>
    <definedName name="partner_id" localSheetId="4">'41'!$F$12</definedName>
    <definedName name="partner_id" localSheetId="3">'42'!$F$12</definedName>
    <definedName name="partner_id" localSheetId="2">'43'!$F$12</definedName>
    <definedName name="partner_id" localSheetId="1">'44'!$F$12</definedName>
    <definedName name="partner_id" localSheetId="0">'45'!$F$12</definedName>
    <definedName name="_xlnm.Print_Area" localSheetId="44">'01'!$B$1:$F$404</definedName>
    <definedName name="_xlnm.Print_Area" localSheetId="43">'02'!$B$1:$F$404</definedName>
    <definedName name="_xlnm.Print_Area" localSheetId="42">'03'!$B$1:$F$404</definedName>
    <definedName name="_xlnm.Print_Area" localSheetId="41">'04'!$B$1:$F$404</definedName>
    <definedName name="_xlnm.Print_Area" localSheetId="40">'05'!$B$1:$F$404</definedName>
    <definedName name="_xlnm.Print_Area" localSheetId="39">'06'!$B$1:$F$404</definedName>
    <definedName name="_xlnm.Print_Area" localSheetId="38">'07'!$B$1:$F$404</definedName>
    <definedName name="_xlnm.Print_Area" localSheetId="37">'08'!$B$1:$F$404</definedName>
    <definedName name="_xlnm.Print_Area" localSheetId="36">'09'!$B$1:$F$404</definedName>
    <definedName name="_xlnm.Print_Area" localSheetId="35">'10'!$B$1:$F$404</definedName>
    <definedName name="_xlnm.Print_Area" localSheetId="34">'11'!$B$1:$F$404</definedName>
    <definedName name="_xlnm.Print_Area" localSheetId="33">'12'!$B$1:$F$404</definedName>
    <definedName name="_xlnm.Print_Area" localSheetId="32">'13'!$B$1:$F$404</definedName>
    <definedName name="_xlnm.Print_Area" localSheetId="31">'14'!$B$1:$F$431</definedName>
    <definedName name="_xlnm.Print_Area" localSheetId="30">'15'!$B$1:$F$431</definedName>
    <definedName name="_xlnm.Print_Area" localSheetId="29">'16'!$B$1:$F$431</definedName>
    <definedName name="_xlnm.Print_Area" localSheetId="28">'17'!$B$1:$F$431</definedName>
    <definedName name="_xlnm.Print_Area" localSheetId="27">'18'!$B$1:$F$431</definedName>
    <definedName name="_xlnm.Print_Area" localSheetId="26">'19'!$B$1:$F$431</definedName>
    <definedName name="_xlnm.Print_Area" localSheetId="25">'20'!$B$1:$F$431</definedName>
    <definedName name="_xlnm.Print_Area" localSheetId="24">'21'!$B$1:$F$431</definedName>
    <definedName name="_xlnm.Print_Area" localSheetId="23">'22'!$B$1:$F$431</definedName>
    <definedName name="_xlnm.Print_Area" localSheetId="22">'23'!$B$1:$F$430</definedName>
    <definedName name="_xlnm.Print_Area" localSheetId="21">'24'!$B$1:$F$430</definedName>
    <definedName name="_xlnm.Print_Area" localSheetId="20">'25'!$B$1:$F$430</definedName>
    <definedName name="_xlnm.Print_Area" localSheetId="19">'26'!$B$1:$F$430</definedName>
    <definedName name="_xlnm.Print_Area" localSheetId="18">'27'!$B$1:$F$430</definedName>
    <definedName name="_xlnm.Print_Area" localSheetId="17">'28'!$B$1:$F$430</definedName>
    <definedName name="_xlnm.Print_Area" localSheetId="16">'29'!$B$1:$F$429</definedName>
    <definedName name="_xlnm.Print_Area" localSheetId="15">'30'!$B$1:$F$429</definedName>
    <definedName name="_xlnm.Print_Area" localSheetId="14">'31'!$B$1:$F$429</definedName>
    <definedName name="_xlnm.Print_Area" localSheetId="13">'32'!$B$1:$F$429</definedName>
    <definedName name="_xlnm.Print_Area" localSheetId="12">'33'!$B$1:$F$429</definedName>
    <definedName name="_xlnm.Print_Area" localSheetId="11">'34'!$B$1:$F$429</definedName>
    <definedName name="_xlnm.Print_Area" localSheetId="10">'35'!$B$1:$F$429</definedName>
    <definedName name="_xlnm.Print_Area" localSheetId="9">'36'!$B$1:$F$429</definedName>
    <definedName name="_xlnm.Print_Area" localSheetId="8">'37'!$B$1:$F$429</definedName>
    <definedName name="_xlnm.Print_Area" localSheetId="7">'38'!$B$1:$F$429</definedName>
    <definedName name="_xlnm.Print_Area" localSheetId="6">'39'!$B$1:$F$429</definedName>
    <definedName name="_xlnm.Print_Area" localSheetId="5">'40'!$B$1:$F$429</definedName>
    <definedName name="_xlnm.Print_Area" localSheetId="4">'41'!$B$1:$F$429</definedName>
    <definedName name="_xlnm.Print_Area" localSheetId="3">'42'!$B$1:$F$429</definedName>
    <definedName name="_xlnm.Print_Area" localSheetId="2">'43'!$B$1:$F$429</definedName>
    <definedName name="_xlnm.Print_Area" localSheetId="1">'44'!$B$1:$F$429</definedName>
    <definedName name="_xlnm.Print_Area" localSheetId="0">'45'!$B$1:$F$429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4" i="50" l="1"/>
  <c r="I445" i="50"/>
  <c r="I448" i="50" l="1"/>
  <c r="I447" i="50"/>
  <c r="I446" i="50"/>
  <c r="I444" i="50"/>
  <c r="I443" i="50"/>
  <c r="I442" i="50"/>
  <c r="I441" i="50"/>
  <c r="I440" i="50"/>
  <c r="I439" i="50"/>
  <c r="I438" i="50"/>
  <c r="I437" i="50"/>
  <c r="I436" i="50"/>
  <c r="I435" i="50"/>
  <c r="I434" i="50"/>
  <c r="I433" i="50"/>
  <c r="I432" i="50"/>
  <c r="I431" i="50"/>
  <c r="I430" i="50"/>
  <c r="I429" i="50"/>
  <c r="I428" i="50"/>
  <c r="I427" i="50"/>
  <c r="I426" i="50"/>
  <c r="I425" i="50"/>
  <c r="I424" i="50"/>
  <c r="I423" i="50"/>
  <c r="I422" i="50"/>
  <c r="I421" i="50"/>
  <c r="I420" i="50"/>
  <c r="I419" i="50"/>
  <c r="I418" i="50"/>
  <c r="I417" i="50"/>
  <c r="I416" i="50"/>
  <c r="I415" i="50"/>
  <c r="I414" i="50"/>
  <c r="I413" i="50"/>
  <c r="I412" i="50"/>
  <c r="I411" i="50"/>
  <c r="I410" i="50"/>
  <c r="I409" i="50"/>
  <c r="I408" i="50"/>
  <c r="I407" i="50"/>
  <c r="I406" i="50"/>
  <c r="I405" i="50"/>
  <c r="I404" i="50"/>
  <c r="I403" i="50"/>
  <c r="I402" i="50"/>
  <c r="I401" i="50"/>
  <c r="I400" i="50"/>
  <c r="I399" i="50"/>
  <c r="I398" i="50"/>
  <c r="I397" i="50"/>
  <c r="I396" i="50"/>
  <c r="I395" i="50"/>
  <c r="I394" i="50"/>
  <c r="I393" i="50"/>
  <c r="I392" i="50"/>
  <c r="I391" i="50"/>
  <c r="I390" i="50"/>
  <c r="I389" i="50"/>
  <c r="I388" i="50"/>
  <c r="I387" i="50"/>
  <c r="I386" i="50"/>
  <c r="I385" i="50"/>
  <c r="I384" i="50"/>
  <c r="I383" i="50"/>
  <c r="I382" i="50"/>
  <c r="I381" i="50"/>
  <c r="I380" i="50"/>
  <c r="I379" i="50"/>
  <c r="I378" i="50"/>
  <c r="I377" i="50"/>
  <c r="I376" i="50"/>
  <c r="I375" i="50"/>
  <c r="I374" i="50"/>
  <c r="I373" i="50"/>
  <c r="I372" i="50"/>
  <c r="I371" i="50"/>
  <c r="I370" i="50"/>
  <c r="I368" i="50"/>
  <c r="I367" i="50"/>
  <c r="I366" i="50"/>
  <c r="I365" i="50"/>
  <c r="I364" i="50"/>
  <c r="I363" i="50"/>
  <c r="I362" i="50"/>
  <c r="I361" i="50"/>
  <c r="I360" i="50"/>
  <c r="I359" i="50"/>
  <c r="I358" i="50"/>
  <c r="I357" i="50"/>
  <c r="I356" i="50"/>
  <c r="I355" i="50"/>
  <c r="I354" i="50"/>
  <c r="I353" i="50"/>
  <c r="I352" i="50"/>
  <c r="I351" i="50"/>
  <c r="I350" i="50"/>
  <c r="I349" i="50"/>
  <c r="I348" i="50"/>
  <c r="I347" i="50"/>
  <c r="I346" i="50"/>
  <c r="I345" i="50"/>
  <c r="I344" i="50"/>
  <c r="I343" i="50"/>
  <c r="I342" i="50"/>
  <c r="I341" i="50"/>
  <c r="I340" i="50"/>
  <c r="I339" i="50"/>
  <c r="I338" i="50"/>
  <c r="I337" i="50"/>
  <c r="I336" i="50"/>
  <c r="I335" i="50"/>
  <c r="I334" i="50"/>
  <c r="I333" i="50"/>
  <c r="I332" i="50"/>
  <c r="I331" i="50"/>
  <c r="I330" i="50"/>
  <c r="I329" i="50"/>
  <c r="I328" i="50"/>
  <c r="I327" i="50"/>
  <c r="I326" i="50"/>
  <c r="I325" i="50"/>
  <c r="I324" i="50"/>
  <c r="I323" i="50"/>
  <c r="I322" i="50"/>
  <c r="I321" i="50"/>
  <c r="I320" i="50"/>
  <c r="I319" i="50"/>
  <c r="I318" i="50"/>
  <c r="I317" i="50"/>
  <c r="I316" i="50"/>
  <c r="I315" i="50"/>
  <c r="I314" i="50"/>
  <c r="I313" i="50"/>
  <c r="I312" i="50"/>
  <c r="I311" i="50"/>
  <c r="I310" i="50"/>
  <c r="I309" i="50"/>
  <c r="I308" i="50"/>
  <c r="I307" i="50"/>
  <c r="I306" i="50"/>
  <c r="I305" i="50"/>
  <c r="I304" i="50"/>
  <c r="I303" i="50"/>
  <c r="I302" i="50"/>
  <c r="I301" i="50"/>
  <c r="I300" i="50"/>
  <c r="I299" i="50"/>
  <c r="I298" i="50"/>
  <c r="I297" i="50"/>
  <c r="I296" i="50"/>
  <c r="I295" i="50"/>
  <c r="I294" i="50"/>
  <c r="I293" i="50"/>
  <c r="I292" i="50"/>
  <c r="I291" i="50"/>
  <c r="I290" i="50"/>
  <c r="I289" i="50"/>
  <c r="I288" i="50"/>
  <c r="I287" i="50"/>
  <c r="I286" i="50"/>
  <c r="I285" i="50"/>
  <c r="I284" i="50"/>
  <c r="I283" i="50"/>
  <c r="I282" i="50"/>
  <c r="I281" i="50"/>
  <c r="I280" i="50"/>
  <c r="I279" i="50"/>
  <c r="I278" i="50"/>
  <c r="I277" i="50"/>
  <c r="I276" i="50"/>
  <c r="I275" i="50"/>
  <c r="I274" i="50"/>
  <c r="I273" i="50"/>
  <c r="I272" i="50"/>
  <c r="I271" i="50"/>
  <c r="I270" i="50"/>
  <c r="I269" i="50"/>
  <c r="I268" i="50"/>
  <c r="I267" i="50"/>
  <c r="I266" i="50"/>
  <c r="I265" i="50"/>
  <c r="I264" i="50"/>
  <c r="I263" i="50"/>
  <c r="I262" i="50"/>
  <c r="I261" i="50"/>
  <c r="I260" i="50"/>
  <c r="I259" i="50"/>
  <c r="I258" i="50"/>
  <c r="I257" i="50"/>
  <c r="I256" i="50"/>
  <c r="I255" i="50"/>
  <c r="I254" i="50"/>
  <c r="I253" i="50"/>
  <c r="I252" i="50"/>
  <c r="I251" i="50"/>
  <c r="I250" i="50"/>
  <c r="I249" i="50"/>
  <c r="I248" i="50"/>
  <c r="I247" i="50"/>
  <c r="I246" i="50"/>
  <c r="I245" i="50"/>
  <c r="I244" i="50"/>
  <c r="I243" i="50"/>
  <c r="I242" i="50"/>
  <c r="I241" i="50"/>
  <c r="I240" i="50"/>
  <c r="I239" i="50"/>
  <c r="I238" i="50"/>
  <c r="I237" i="50"/>
  <c r="I236" i="50"/>
  <c r="I235" i="50"/>
  <c r="I234" i="50"/>
  <c r="I229" i="50"/>
  <c r="I226" i="50"/>
  <c r="I225" i="50"/>
  <c r="I224" i="50"/>
  <c r="I223" i="50"/>
  <c r="I222" i="50"/>
  <c r="I221" i="50"/>
  <c r="I219" i="50"/>
  <c r="I217" i="50"/>
  <c r="I216" i="50"/>
  <c r="I215" i="50"/>
  <c r="I214" i="50"/>
  <c r="I213" i="50"/>
  <c r="I212" i="50"/>
  <c r="I211" i="50"/>
  <c r="I210" i="50"/>
  <c r="I209" i="50"/>
  <c r="I208" i="50"/>
  <c r="I207" i="50"/>
  <c r="I206" i="50"/>
  <c r="I205" i="50"/>
  <c r="I204" i="50"/>
  <c r="I203" i="50"/>
  <c r="I202" i="50"/>
  <c r="I201" i="50"/>
  <c r="I200" i="50"/>
  <c r="I199" i="50"/>
  <c r="I198" i="50"/>
  <c r="I197" i="50"/>
  <c r="I196" i="50"/>
  <c r="I195" i="50"/>
  <c r="I194" i="50"/>
  <c r="I193" i="50"/>
  <c r="I192" i="50"/>
  <c r="I191" i="50"/>
  <c r="I190" i="50"/>
  <c r="I189" i="50"/>
  <c r="I188" i="50"/>
  <c r="I187" i="50"/>
  <c r="I186" i="50"/>
  <c r="I185" i="50"/>
  <c r="I184" i="50"/>
  <c r="I183" i="50"/>
  <c r="I182" i="50"/>
  <c r="I181" i="50"/>
  <c r="I179" i="50"/>
  <c r="I178" i="50"/>
  <c r="I177" i="50"/>
  <c r="I176" i="50"/>
  <c r="I175" i="50"/>
  <c r="I174" i="50"/>
  <c r="I173" i="50"/>
  <c r="I172" i="50"/>
  <c r="I171" i="50"/>
  <c r="I170" i="50"/>
  <c r="I169" i="50"/>
  <c r="I168" i="50"/>
  <c r="I167" i="50"/>
  <c r="I166" i="50"/>
  <c r="I165" i="50"/>
  <c r="I164" i="50"/>
  <c r="I163" i="50"/>
  <c r="I162" i="50"/>
  <c r="I161" i="50"/>
  <c r="I160" i="50"/>
  <c r="I159" i="50"/>
  <c r="I158" i="50"/>
  <c r="I157" i="50"/>
  <c r="I156" i="50"/>
  <c r="I155" i="50"/>
  <c r="I154" i="50"/>
  <c r="I153" i="50"/>
  <c r="I152" i="50"/>
  <c r="I151" i="50"/>
  <c r="I142" i="50"/>
  <c r="I141" i="50"/>
  <c r="I140" i="50"/>
  <c r="I139" i="50"/>
  <c r="I138" i="50"/>
  <c r="I137" i="50"/>
  <c r="I136" i="50"/>
  <c r="I135" i="50"/>
  <c r="I134" i="50"/>
  <c r="I133" i="50"/>
  <c r="I132" i="50"/>
  <c r="I131" i="50"/>
  <c r="I130" i="50"/>
  <c r="I129" i="50"/>
  <c r="I128" i="50"/>
  <c r="I127" i="50"/>
  <c r="I126" i="50"/>
  <c r="I125" i="50"/>
  <c r="I124" i="50"/>
  <c r="I123" i="50"/>
  <c r="I122" i="50"/>
  <c r="I121" i="50"/>
  <c r="I120" i="50"/>
  <c r="I119" i="50"/>
  <c r="I118" i="50"/>
  <c r="I117" i="50"/>
  <c r="I116" i="50"/>
  <c r="I115" i="50"/>
  <c r="I114" i="50"/>
  <c r="I113" i="50"/>
  <c r="I112" i="50"/>
  <c r="I111" i="50"/>
  <c r="I110" i="50"/>
  <c r="I109" i="50"/>
  <c r="I108" i="50"/>
  <c r="I107" i="50"/>
  <c r="I106" i="50"/>
  <c r="I105" i="50"/>
  <c r="I104" i="50"/>
  <c r="I103" i="50"/>
  <c r="I102" i="50"/>
  <c r="I101" i="50"/>
  <c r="I100" i="50"/>
  <c r="I99" i="50"/>
  <c r="I98" i="50"/>
  <c r="I97" i="50"/>
  <c r="I96" i="50"/>
  <c r="I95" i="50"/>
  <c r="I94" i="50"/>
  <c r="I93" i="50"/>
  <c r="I92" i="50"/>
  <c r="I91" i="50"/>
  <c r="I90" i="50"/>
  <c r="I89" i="50"/>
  <c r="I88" i="50"/>
  <c r="I87" i="50"/>
  <c r="I86" i="50"/>
  <c r="I85" i="50"/>
  <c r="I84" i="50"/>
  <c r="I83" i="50"/>
  <c r="I82" i="50"/>
  <c r="I81" i="50"/>
  <c r="I80" i="50"/>
  <c r="I79" i="50"/>
  <c r="I78" i="50"/>
  <c r="I77" i="50"/>
  <c r="I76" i="50"/>
  <c r="I75" i="50"/>
  <c r="I74" i="50"/>
  <c r="I73" i="50"/>
  <c r="I72" i="50"/>
  <c r="I71" i="50"/>
  <c r="I70" i="50"/>
  <c r="I69" i="50"/>
  <c r="I68" i="50"/>
  <c r="I67" i="50"/>
  <c r="I66" i="50"/>
  <c r="I65" i="50"/>
  <c r="I64" i="50"/>
  <c r="I63" i="50"/>
  <c r="I62" i="50"/>
  <c r="I61" i="50"/>
  <c r="I60" i="50"/>
  <c r="I59" i="50"/>
  <c r="I58" i="50"/>
  <c r="I57" i="50"/>
  <c r="I56" i="50"/>
  <c r="I55" i="50"/>
  <c r="I54" i="50"/>
  <c r="I53" i="50"/>
  <c r="I52" i="50"/>
  <c r="I51" i="50"/>
  <c r="I50" i="50"/>
  <c r="I49" i="50"/>
  <c r="I48" i="50"/>
  <c r="I47" i="50"/>
  <c r="I46" i="50"/>
  <c r="I45" i="50"/>
  <c r="I44" i="50"/>
  <c r="I43" i="50"/>
  <c r="I42" i="50"/>
  <c r="I41" i="50"/>
  <c r="I40" i="50"/>
  <c r="I39" i="50"/>
  <c r="I38" i="50"/>
  <c r="I37" i="50"/>
  <c r="I36" i="50"/>
  <c r="I35" i="50"/>
  <c r="I33" i="50"/>
  <c r="I32" i="50"/>
  <c r="I31" i="50"/>
  <c r="I30" i="50"/>
  <c r="I29" i="50"/>
  <c r="I26" i="50"/>
  <c r="I25" i="50"/>
  <c r="I24" i="50"/>
  <c r="I23" i="50"/>
  <c r="I22" i="50"/>
  <c r="I21" i="50"/>
  <c r="I20" i="50"/>
  <c r="I19" i="50"/>
  <c r="I18" i="50"/>
  <c r="I17" i="50"/>
  <c r="I16" i="50"/>
  <c r="I15" i="50"/>
  <c r="I14" i="50"/>
  <c r="I13" i="50"/>
  <c r="I12" i="50"/>
  <c r="I11" i="50"/>
  <c r="I10" i="50"/>
  <c r="I9" i="50"/>
  <c r="I8" i="50"/>
  <c r="I7" i="50"/>
  <c r="P6" i="50"/>
  <c r="O6" i="50"/>
  <c r="N6" i="50"/>
  <c r="M6" i="50"/>
  <c r="L6" i="50"/>
  <c r="I6" i="50"/>
  <c r="P5" i="50"/>
  <c r="O5" i="50"/>
  <c r="N5" i="50"/>
  <c r="M5" i="50"/>
  <c r="L5" i="50"/>
  <c r="I5" i="50"/>
  <c r="P4" i="50"/>
  <c r="O4" i="50"/>
  <c r="N4" i="50"/>
  <c r="M4" i="50"/>
  <c r="L4" i="50"/>
  <c r="I4" i="50"/>
  <c r="P3" i="50"/>
  <c r="O3" i="50"/>
  <c r="N3" i="50"/>
  <c r="M3" i="50"/>
  <c r="L3" i="50"/>
  <c r="I3" i="50"/>
  <c r="I2" i="50"/>
  <c r="M10" i="50" l="1"/>
  <c r="P10" i="50"/>
  <c r="N10" i="50"/>
  <c r="L10" i="50"/>
  <c r="O10" i="50"/>
  <c r="Q3" i="50"/>
  <c r="O7" i="50"/>
  <c r="O8" i="50" s="1"/>
  <c r="P7" i="50"/>
  <c r="P8" i="50" s="1"/>
  <c r="Q4" i="50"/>
  <c r="M7" i="50"/>
  <c r="M8" i="50" s="1"/>
  <c r="Q5" i="50"/>
  <c r="Q6" i="50"/>
  <c r="N7" i="50"/>
  <c r="N8" i="50" s="1"/>
  <c r="L7" i="50"/>
  <c r="Q10" i="50" l="1"/>
  <c r="Q7" i="50"/>
  <c r="Q8" i="50" s="1"/>
  <c r="L8" i="50"/>
  <c r="I448" i="49" l="1"/>
  <c r="M6" i="49" l="1"/>
  <c r="I447" i="49" l="1"/>
  <c r="I446" i="49"/>
  <c r="I444" i="49"/>
  <c r="I443" i="49"/>
  <c r="I442" i="49"/>
  <c r="I441" i="49"/>
  <c r="I440" i="49"/>
  <c r="I439" i="49"/>
  <c r="I438" i="49"/>
  <c r="I437" i="49"/>
  <c r="I436" i="49"/>
  <c r="I435" i="49"/>
  <c r="I434" i="49"/>
  <c r="I433" i="49"/>
  <c r="I432" i="49"/>
  <c r="I431" i="49"/>
  <c r="I430" i="49"/>
  <c r="I429" i="49"/>
  <c r="I428" i="49"/>
  <c r="I427" i="49"/>
  <c r="I426" i="49"/>
  <c r="I425" i="49"/>
  <c r="I424" i="49"/>
  <c r="I423" i="49"/>
  <c r="I422" i="49"/>
  <c r="I421" i="49"/>
  <c r="I420" i="49"/>
  <c r="I419" i="49"/>
  <c r="I418" i="49"/>
  <c r="I417" i="49"/>
  <c r="I416" i="49"/>
  <c r="I415" i="49"/>
  <c r="I414" i="49"/>
  <c r="I413" i="49"/>
  <c r="I412" i="49"/>
  <c r="I411" i="49"/>
  <c r="I410" i="49"/>
  <c r="I409" i="49"/>
  <c r="I408" i="49"/>
  <c r="I407" i="49"/>
  <c r="I406" i="49"/>
  <c r="I405" i="49"/>
  <c r="I404" i="49"/>
  <c r="I403" i="49"/>
  <c r="I402" i="49"/>
  <c r="I401" i="49"/>
  <c r="I400" i="49"/>
  <c r="I399" i="49"/>
  <c r="I398" i="49"/>
  <c r="I397" i="49"/>
  <c r="I396" i="49"/>
  <c r="I395" i="49"/>
  <c r="I394" i="49"/>
  <c r="I393" i="49"/>
  <c r="I392" i="49"/>
  <c r="I391" i="49"/>
  <c r="I390" i="49"/>
  <c r="I389" i="49"/>
  <c r="I388" i="49"/>
  <c r="I387" i="49"/>
  <c r="I386" i="49"/>
  <c r="I385" i="49"/>
  <c r="I384" i="49"/>
  <c r="I383" i="49"/>
  <c r="I382" i="49"/>
  <c r="I381" i="49"/>
  <c r="I380" i="49"/>
  <c r="I379" i="49"/>
  <c r="I378" i="49"/>
  <c r="I377" i="49"/>
  <c r="I376" i="49"/>
  <c r="I375" i="49"/>
  <c r="I374" i="49"/>
  <c r="I373" i="49"/>
  <c r="I372" i="49"/>
  <c r="I371" i="49"/>
  <c r="I370" i="49"/>
  <c r="I368" i="49"/>
  <c r="I367" i="49"/>
  <c r="I366" i="49"/>
  <c r="I365" i="49"/>
  <c r="I364" i="49"/>
  <c r="I363" i="49"/>
  <c r="I362" i="49"/>
  <c r="I361" i="49"/>
  <c r="I360" i="49"/>
  <c r="I359" i="49"/>
  <c r="I358" i="49"/>
  <c r="I357" i="49"/>
  <c r="I356" i="49"/>
  <c r="I355" i="49"/>
  <c r="I354" i="49"/>
  <c r="I353" i="49"/>
  <c r="I352" i="49"/>
  <c r="I351" i="49"/>
  <c r="I350" i="49"/>
  <c r="I349" i="49"/>
  <c r="I348" i="49"/>
  <c r="I347" i="49"/>
  <c r="I346" i="49"/>
  <c r="I345" i="49"/>
  <c r="I344" i="49"/>
  <c r="I343" i="49"/>
  <c r="I342" i="49"/>
  <c r="I341" i="49"/>
  <c r="I340" i="49"/>
  <c r="I339" i="49"/>
  <c r="I338" i="49"/>
  <c r="I337" i="49"/>
  <c r="I336" i="49"/>
  <c r="I335" i="49"/>
  <c r="I334" i="49"/>
  <c r="I333" i="49"/>
  <c r="I332" i="49"/>
  <c r="I331" i="49"/>
  <c r="I330" i="49"/>
  <c r="I329" i="49"/>
  <c r="I328" i="49"/>
  <c r="I327" i="49"/>
  <c r="I326" i="49"/>
  <c r="I325" i="49"/>
  <c r="I324" i="49"/>
  <c r="I323" i="49"/>
  <c r="I322" i="49"/>
  <c r="I321" i="49"/>
  <c r="I320" i="49"/>
  <c r="I319" i="49"/>
  <c r="I318" i="49"/>
  <c r="I317" i="49"/>
  <c r="I316" i="49"/>
  <c r="I315" i="49"/>
  <c r="I314" i="49"/>
  <c r="I313" i="49"/>
  <c r="I312" i="49"/>
  <c r="I311" i="49"/>
  <c r="I310" i="49"/>
  <c r="I309" i="49"/>
  <c r="I308" i="49"/>
  <c r="I307" i="49"/>
  <c r="I306" i="49"/>
  <c r="I305" i="49"/>
  <c r="I304" i="49"/>
  <c r="I303" i="49"/>
  <c r="I302" i="49"/>
  <c r="I301" i="49"/>
  <c r="I300" i="49"/>
  <c r="I299" i="49"/>
  <c r="I298" i="49"/>
  <c r="I297" i="49"/>
  <c r="I296" i="49"/>
  <c r="I295" i="49"/>
  <c r="I294" i="49"/>
  <c r="I293" i="49"/>
  <c r="I292" i="49"/>
  <c r="I291" i="49"/>
  <c r="I290" i="49"/>
  <c r="I289" i="49"/>
  <c r="I288" i="49"/>
  <c r="I287" i="49"/>
  <c r="I286" i="49"/>
  <c r="I285" i="49"/>
  <c r="I284" i="49"/>
  <c r="I283" i="49"/>
  <c r="I282" i="49"/>
  <c r="I281" i="49"/>
  <c r="I280" i="49"/>
  <c r="I279" i="49"/>
  <c r="I278" i="49"/>
  <c r="I277" i="49"/>
  <c r="I276" i="49"/>
  <c r="I275" i="49"/>
  <c r="I274" i="49"/>
  <c r="I273" i="49"/>
  <c r="I272" i="49"/>
  <c r="I271" i="49"/>
  <c r="I270" i="49"/>
  <c r="I269" i="49"/>
  <c r="I268" i="49"/>
  <c r="I267" i="49"/>
  <c r="I266" i="49"/>
  <c r="I265" i="49"/>
  <c r="I264" i="49"/>
  <c r="I263" i="49"/>
  <c r="I262" i="49"/>
  <c r="I261" i="49"/>
  <c r="I260" i="49"/>
  <c r="I259" i="49"/>
  <c r="I258" i="49"/>
  <c r="I257" i="49"/>
  <c r="I256" i="49"/>
  <c r="I255" i="49"/>
  <c r="I254" i="49"/>
  <c r="I253" i="49"/>
  <c r="I252" i="49"/>
  <c r="I251" i="49"/>
  <c r="I250" i="49"/>
  <c r="I249" i="49"/>
  <c r="I248" i="49"/>
  <c r="I247" i="49"/>
  <c r="I246" i="49"/>
  <c r="I245" i="49"/>
  <c r="I244" i="49"/>
  <c r="I243" i="49"/>
  <c r="I242" i="49"/>
  <c r="I241" i="49"/>
  <c r="I240" i="49"/>
  <c r="I239" i="49"/>
  <c r="I238" i="49"/>
  <c r="I237" i="49"/>
  <c r="I236" i="49"/>
  <c r="I235" i="49"/>
  <c r="I234" i="49"/>
  <c r="I229" i="49"/>
  <c r="I226" i="49"/>
  <c r="I225" i="49"/>
  <c r="I224" i="49"/>
  <c r="I223" i="49"/>
  <c r="I222" i="49"/>
  <c r="I221" i="49"/>
  <c r="I219" i="49"/>
  <c r="I217" i="49"/>
  <c r="I216" i="49"/>
  <c r="I215" i="49"/>
  <c r="I214" i="49"/>
  <c r="I213" i="49"/>
  <c r="I212" i="49"/>
  <c r="I211" i="49"/>
  <c r="I210" i="49"/>
  <c r="I209" i="49"/>
  <c r="I208" i="49"/>
  <c r="I207" i="49"/>
  <c r="I206" i="49"/>
  <c r="I205" i="49"/>
  <c r="I204" i="49"/>
  <c r="I203" i="49"/>
  <c r="I202" i="49"/>
  <c r="I201" i="49"/>
  <c r="I200" i="49"/>
  <c r="I199" i="49"/>
  <c r="I198" i="49"/>
  <c r="I197" i="49"/>
  <c r="I196" i="49"/>
  <c r="I195" i="49"/>
  <c r="I194" i="49"/>
  <c r="I193" i="49"/>
  <c r="I192" i="49"/>
  <c r="I191" i="49"/>
  <c r="I190" i="49"/>
  <c r="I189" i="49"/>
  <c r="I188" i="49"/>
  <c r="I187" i="49"/>
  <c r="I186" i="49"/>
  <c r="I185" i="49"/>
  <c r="I184" i="49"/>
  <c r="I183" i="49"/>
  <c r="I182" i="49"/>
  <c r="I181" i="49"/>
  <c r="I179" i="49"/>
  <c r="I178" i="49"/>
  <c r="I177" i="49"/>
  <c r="I176" i="49"/>
  <c r="I175" i="49"/>
  <c r="I174" i="49"/>
  <c r="I173" i="49"/>
  <c r="I172" i="49"/>
  <c r="I171" i="49"/>
  <c r="I170" i="49"/>
  <c r="I169" i="49"/>
  <c r="I168" i="49"/>
  <c r="I167" i="49"/>
  <c r="I166" i="49"/>
  <c r="I165" i="49"/>
  <c r="I164" i="49"/>
  <c r="I163" i="49"/>
  <c r="I162" i="49"/>
  <c r="I161" i="49"/>
  <c r="I160" i="49"/>
  <c r="I159" i="49"/>
  <c r="I158" i="49"/>
  <c r="I157" i="49"/>
  <c r="I156" i="49"/>
  <c r="I155" i="49"/>
  <c r="I154" i="49"/>
  <c r="I153" i="49"/>
  <c r="I152" i="49"/>
  <c r="I151" i="49"/>
  <c r="I142" i="49"/>
  <c r="I141" i="49"/>
  <c r="I140" i="49"/>
  <c r="I139" i="49"/>
  <c r="I138" i="49"/>
  <c r="I137" i="49"/>
  <c r="I136" i="49"/>
  <c r="I135" i="49"/>
  <c r="I134" i="49"/>
  <c r="I133" i="49"/>
  <c r="I132" i="49"/>
  <c r="I131" i="49"/>
  <c r="I130" i="49"/>
  <c r="I129" i="49"/>
  <c r="I128" i="49"/>
  <c r="I127" i="49"/>
  <c r="I126" i="49"/>
  <c r="I125" i="49"/>
  <c r="I124" i="49"/>
  <c r="I123" i="49"/>
  <c r="I122" i="49"/>
  <c r="I121" i="49"/>
  <c r="I120" i="49"/>
  <c r="I119" i="49"/>
  <c r="I118" i="49"/>
  <c r="I117" i="49"/>
  <c r="I116" i="49"/>
  <c r="I115" i="49"/>
  <c r="I114" i="49"/>
  <c r="I113" i="49"/>
  <c r="I112" i="49"/>
  <c r="I111" i="49"/>
  <c r="I110" i="49"/>
  <c r="I109" i="49"/>
  <c r="I108" i="49"/>
  <c r="I107" i="49"/>
  <c r="I106" i="49"/>
  <c r="I105" i="49"/>
  <c r="I104" i="49"/>
  <c r="I103" i="49"/>
  <c r="I102" i="49"/>
  <c r="I101" i="49"/>
  <c r="I100" i="49"/>
  <c r="I99" i="49"/>
  <c r="I98" i="49"/>
  <c r="I97" i="49"/>
  <c r="I96" i="49"/>
  <c r="I95" i="49"/>
  <c r="I94" i="49"/>
  <c r="I93" i="49"/>
  <c r="I92" i="49"/>
  <c r="I91" i="49"/>
  <c r="I90" i="49"/>
  <c r="I89" i="49"/>
  <c r="I88" i="49"/>
  <c r="I87" i="49"/>
  <c r="I86" i="49"/>
  <c r="I85" i="49"/>
  <c r="I84" i="49"/>
  <c r="I83" i="49"/>
  <c r="I82" i="49"/>
  <c r="I81" i="49"/>
  <c r="I80" i="49"/>
  <c r="I79" i="49"/>
  <c r="I78" i="49"/>
  <c r="I77" i="49"/>
  <c r="I76" i="49"/>
  <c r="I75" i="49"/>
  <c r="I74" i="49"/>
  <c r="I73" i="49"/>
  <c r="I72" i="49"/>
  <c r="I71" i="49"/>
  <c r="I70" i="49"/>
  <c r="I69" i="49"/>
  <c r="I68" i="49"/>
  <c r="I67" i="49"/>
  <c r="I66" i="49"/>
  <c r="I65" i="49"/>
  <c r="I64" i="49"/>
  <c r="I63" i="49"/>
  <c r="I62" i="49"/>
  <c r="I61" i="49"/>
  <c r="I60" i="49"/>
  <c r="I59" i="49"/>
  <c r="I58" i="49"/>
  <c r="I57" i="49"/>
  <c r="I56" i="49"/>
  <c r="I55" i="49"/>
  <c r="I54" i="49"/>
  <c r="I53" i="49"/>
  <c r="I52" i="49"/>
  <c r="I51" i="49"/>
  <c r="I50" i="49"/>
  <c r="I49" i="49"/>
  <c r="I48" i="49"/>
  <c r="I47" i="49"/>
  <c r="I46" i="49"/>
  <c r="I45" i="49"/>
  <c r="I44" i="49"/>
  <c r="I43" i="49"/>
  <c r="I42" i="49"/>
  <c r="I41" i="49"/>
  <c r="I40" i="49"/>
  <c r="I39" i="49"/>
  <c r="I38" i="49"/>
  <c r="I37" i="49"/>
  <c r="I36" i="49"/>
  <c r="I35" i="49"/>
  <c r="I33" i="49"/>
  <c r="I32" i="49"/>
  <c r="I31" i="49"/>
  <c r="I30" i="49"/>
  <c r="I29" i="49"/>
  <c r="I26" i="49"/>
  <c r="I25" i="49"/>
  <c r="I24" i="49"/>
  <c r="I23" i="49"/>
  <c r="I22" i="49"/>
  <c r="I21" i="49"/>
  <c r="I20" i="49"/>
  <c r="I19" i="49"/>
  <c r="I18" i="49"/>
  <c r="I17" i="49"/>
  <c r="I16" i="49"/>
  <c r="I15" i="49"/>
  <c r="I14" i="49"/>
  <c r="I13" i="49"/>
  <c r="I12" i="49"/>
  <c r="I11" i="49"/>
  <c r="I10" i="49"/>
  <c r="I9" i="49"/>
  <c r="I8" i="49"/>
  <c r="I7" i="49"/>
  <c r="P6" i="49"/>
  <c r="O6" i="49"/>
  <c r="N6" i="49"/>
  <c r="L6" i="49"/>
  <c r="I6" i="49"/>
  <c r="P5" i="49"/>
  <c r="O5" i="49"/>
  <c r="N5" i="49"/>
  <c r="M5" i="49"/>
  <c r="L5" i="49"/>
  <c r="I5" i="49"/>
  <c r="P4" i="49"/>
  <c r="O4" i="49"/>
  <c r="N4" i="49"/>
  <c r="M4" i="49"/>
  <c r="L4" i="49"/>
  <c r="I4" i="49"/>
  <c r="P3" i="49"/>
  <c r="O3" i="49"/>
  <c r="N3" i="49"/>
  <c r="M3" i="49"/>
  <c r="L3" i="49"/>
  <c r="I3" i="49"/>
  <c r="I2" i="49"/>
  <c r="Q10" i="48"/>
  <c r="I306" i="48"/>
  <c r="I447" i="48"/>
  <c r="I446" i="48"/>
  <c r="I444" i="48"/>
  <c r="I443" i="48"/>
  <c r="I442" i="48"/>
  <c r="I441" i="48"/>
  <c r="I440" i="48"/>
  <c r="I439" i="48"/>
  <c r="I438" i="48"/>
  <c r="I437" i="48"/>
  <c r="I436" i="48"/>
  <c r="I435" i="48"/>
  <c r="I434" i="48"/>
  <c r="I433" i="48"/>
  <c r="I432" i="48"/>
  <c r="I431" i="48"/>
  <c r="I430" i="48"/>
  <c r="I429" i="48"/>
  <c r="I428" i="48"/>
  <c r="I427" i="48"/>
  <c r="I426" i="48"/>
  <c r="I425" i="48"/>
  <c r="I424" i="48"/>
  <c r="I423" i="48"/>
  <c r="I422" i="48"/>
  <c r="I421" i="48"/>
  <c r="I420" i="48"/>
  <c r="I419" i="48"/>
  <c r="I418" i="48"/>
  <c r="I417" i="48"/>
  <c r="I416" i="48"/>
  <c r="I415" i="48"/>
  <c r="I414" i="48"/>
  <c r="I413" i="48"/>
  <c r="I412" i="48"/>
  <c r="I411" i="48"/>
  <c r="I410" i="48"/>
  <c r="I409" i="48"/>
  <c r="I408" i="48"/>
  <c r="I407" i="48"/>
  <c r="I406" i="48"/>
  <c r="I405" i="48"/>
  <c r="I404" i="48"/>
  <c r="I403" i="48"/>
  <c r="I402" i="48"/>
  <c r="I401" i="48"/>
  <c r="I400" i="48"/>
  <c r="I399" i="48"/>
  <c r="I398" i="48"/>
  <c r="I397" i="48"/>
  <c r="I396" i="48"/>
  <c r="I395" i="48"/>
  <c r="I394" i="48"/>
  <c r="I393" i="48"/>
  <c r="I392" i="48"/>
  <c r="I391" i="48"/>
  <c r="I390" i="48"/>
  <c r="I389" i="48"/>
  <c r="I388" i="48"/>
  <c r="I387" i="48"/>
  <c r="I386" i="48"/>
  <c r="I385" i="48"/>
  <c r="I384" i="48"/>
  <c r="I383" i="48"/>
  <c r="I382" i="48"/>
  <c r="I381" i="48"/>
  <c r="I380" i="48"/>
  <c r="I379" i="48"/>
  <c r="I378" i="48"/>
  <c r="I377" i="48"/>
  <c r="I376" i="48"/>
  <c r="I375" i="48"/>
  <c r="I374" i="48"/>
  <c r="I373" i="48"/>
  <c r="I372" i="48"/>
  <c r="I371" i="48"/>
  <c r="I370" i="48"/>
  <c r="I368" i="48"/>
  <c r="I367" i="48"/>
  <c r="I366" i="48"/>
  <c r="I365" i="48"/>
  <c r="I364" i="48"/>
  <c r="I363" i="48"/>
  <c r="I362" i="48"/>
  <c r="I361" i="48"/>
  <c r="I360" i="48"/>
  <c r="I359" i="48"/>
  <c r="I358" i="48"/>
  <c r="I357" i="48"/>
  <c r="I356" i="48"/>
  <c r="I355" i="48"/>
  <c r="I354" i="48"/>
  <c r="I353" i="48"/>
  <c r="I352" i="48"/>
  <c r="I351" i="48"/>
  <c r="I350" i="48"/>
  <c r="I349" i="48"/>
  <c r="I348" i="48"/>
  <c r="I347" i="48"/>
  <c r="I346" i="48"/>
  <c r="I345" i="48"/>
  <c r="I344" i="48"/>
  <c r="I343" i="48"/>
  <c r="I342" i="48"/>
  <c r="I341" i="48"/>
  <c r="I340" i="48"/>
  <c r="I339" i="48"/>
  <c r="I338" i="48"/>
  <c r="I337" i="48"/>
  <c r="I336" i="48"/>
  <c r="I335" i="48"/>
  <c r="I334" i="48"/>
  <c r="I333" i="48"/>
  <c r="I332" i="48"/>
  <c r="I331" i="48"/>
  <c r="I330" i="48"/>
  <c r="I329" i="48"/>
  <c r="I328" i="48"/>
  <c r="I327" i="48"/>
  <c r="I326" i="48"/>
  <c r="I325" i="48"/>
  <c r="I324" i="48"/>
  <c r="I323" i="48"/>
  <c r="I322" i="48"/>
  <c r="I321" i="48"/>
  <c r="I320" i="48"/>
  <c r="I319" i="48"/>
  <c r="I318" i="48"/>
  <c r="I317" i="48"/>
  <c r="I316" i="48"/>
  <c r="I315" i="48"/>
  <c r="I314" i="48"/>
  <c r="I313" i="48"/>
  <c r="I312" i="48"/>
  <c r="I311" i="48"/>
  <c r="I310" i="48"/>
  <c r="I309" i="48"/>
  <c r="I308" i="48"/>
  <c r="I307" i="48"/>
  <c r="I305" i="48"/>
  <c r="I304" i="48"/>
  <c r="I303" i="48"/>
  <c r="I302" i="48"/>
  <c r="I301" i="48"/>
  <c r="I300" i="48"/>
  <c r="I299" i="48"/>
  <c r="I298" i="48"/>
  <c r="I297" i="48"/>
  <c r="I296" i="48"/>
  <c r="I295" i="48"/>
  <c r="I294" i="48"/>
  <c r="I293" i="48"/>
  <c r="I292" i="48"/>
  <c r="I291" i="48"/>
  <c r="I290" i="48"/>
  <c r="I289" i="48"/>
  <c r="I288" i="48"/>
  <c r="I287" i="48"/>
  <c r="I286" i="48"/>
  <c r="I285" i="48"/>
  <c r="I284" i="48"/>
  <c r="I283" i="48"/>
  <c r="I282" i="48"/>
  <c r="I281" i="48"/>
  <c r="I280" i="48"/>
  <c r="I279" i="48"/>
  <c r="I278" i="48"/>
  <c r="I277" i="48"/>
  <c r="I276" i="48"/>
  <c r="I275" i="48"/>
  <c r="I274" i="48"/>
  <c r="I273" i="48"/>
  <c r="I272" i="48"/>
  <c r="I271" i="48"/>
  <c r="I270" i="48"/>
  <c r="I269" i="48"/>
  <c r="I268" i="48"/>
  <c r="I267" i="48"/>
  <c r="I266" i="48"/>
  <c r="I265" i="48"/>
  <c r="I264" i="48"/>
  <c r="I263" i="48"/>
  <c r="I262" i="48"/>
  <c r="I261" i="48"/>
  <c r="I260" i="48"/>
  <c r="I259" i="48"/>
  <c r="I258" i="48"/>
  <c r="I257" i="48"/>
  <c r="I256" i="48"/>
  <c r="I255" i="48"/>
  <c r="I254" i="48"/>
  <c r="I253" i="48"/>
  <c r="I252" i="48"/>
  <c r="I251" i="48"/>
  <c r="I250" i="48"/>
  <c r="I249" i="48"/>
  <c r="I248" i="48"/>
  <c r="I247" i="48"/>
  <c r="I246" i="48"/>
  <c r="I245" i="48"/>
  <c r="I244" i="48"/>
  <c r="I243" i="48"/>
  <c r="I242" i="48"/>
  <c r="I241" i="48"/>
  <c r="I240" i="48"/>
  <c r="I239" i="48"/>
  <c r="I238" i="48"/>
  <c r="I237" i="48"/>
  <c r="I236" i="48"/>
  <c r="I235" i="48"/>
  <c r="I234" i="48"/>
  <c r="I229" i="48"/>
  <c r="I226" i="48"/>
  <c r="I225" i="48"/>
  <c r="I224" i="48"/>
  <c r="I223" i="48"/>
  <c r="I222" i="48"/>
  <c r="I221" i="48"/>
  <c r="I219" i="48"/>
  <c r="I217" i="48"/>
  <c r="I216" i="48"/>
  <c r="I215" i="48"/>
  <c r="I214" i="48"/>
  <c r="I213" i="48"/>
  <c r="I212" i="48"/>
  <c r="I211" i="48"/>
  <c r="I210" i="48"/>
  <c r="I209" i="48"/>
  <c r="I208" i="48"/>
  <c r="I207" i="48"/>
  <c r="I206" i="48"/>
  <c r="I205" i="48"/>
  <c r="I204" i="48"/>
  <c r="I203" i="48"/>
  <c r="I202" i="48"/>
  <c r="I201" i="48"/>
  <c r="I200" i="48"/>
  <c r="I199" i="48"/>
  <c r="I198" i="48"/>
  <c r="I197" i="48"/>
  <c r="I196" i="48"/>
  <c r="I195" i="48"/>
  <c r="I194" i="48"/>
  <c r="I193" i="48"/>
  <c r="I192" i="48"/>
  <c r="I191" i="48"/>
  <c r="I190" i="48"/>
  <c r="I189" i="48"/>
  <c r="I188" i="48"/>
  <c r="I187" i="48"/>
  <c r="I186" i="48"/>
  <c r="I185" i="48"/>
  <c r="I184" i="48"/>
  <c r="I183" i="48"/>
  <c r="I182" i="48"/>
  <c r="I181" i="48"/>
  <c r="I179" i="48"/>
  <c r="I178" i="48"/>
  <c r="I177" i="48"/>
  <c r="I176" i="48"/>
  <c r="I175" i="48"/>
  <c r="I174" i="48"/>
  <c r="I173" i="48"/>
  <c r="I172" i="48"/>
  <c r="I171" i="48"/>
  <c r="I170" i="48"/>
  <c r="I169" i="48"/>
  <c r="I168" i="48"/>
  <c r="I167" i="48"/>
  <c r="I166" i="48"/>
  <c r="I165" i="48"/>
  <c r="I164" i="48"/>
  <c r="I163" i="48"/>
  <c r="I162" i="48"/>
  <c r="I161" i="48"/>
  <c r="I160" i="48"/>
  <c r="I159" i="48"/>
  <c r="I158" i="48"/>
  <c r="I157" i="48"/>
  <c r="I156" i="48"/>
  <c r="I155" i="48"/>
  <c r="I154" i="48"/>
  <c r="I153" i="48"/>
  <c r="I152" i="48"/>
  <c r="I151" i="48"/>
  <c r="I142" i="48"/>
  <c r="I141" i="48"/>
  <c r="I140" i="48"/>
  <c r="I139" i="48"/>
  <c r="I138" i="48"/>
  <c r="I137" i="48"/>
  <c r="I136" i="48"/>
  <c r="I135" i="48"/>
  <c r="I134" i="48"/>
  <c r="I133" i="48"/>
  <c r="I132" i="48"/>
  <c r="I131" i="48"/>
  <c r="I130" i="48"/>
  <c r="I129" i="48"/>
  <c r="I128" i="48"/>
  <c r="I127" i="48"/>
  <c r="I126" i="48"/>
  <c r="I125" i="48"/>
  <c r="I124" i="48"/>
  <c r="I123" i="48"/>
  <c r="I122" i="48"/>
  <c r="I121" i="48"/>
  <c r="I120" i="48"/>
  <c r="I119" i="48"/>
  <c r="I118" i="48"/>
  <c r="I117" i="48"/>
  <c r="I116" i="48"/>
  <c r="I115" i="48"/>
  <c r="I114" i="48"/>
  <c r="I113" i="48"/>
  <c r="I112" i="48"/>
  <c r="I111" i="48"/>
  <c r="I110" i="48"/>
  <c r="I109" i="48"/>
  <c r="I108" i="48"/>
  <c r="I107" i="48"/>
  <c r="I106" i="48"/>
  <c r="I105" i="48"/>
  <c r="I104" i="48"/>
  <c r="I103" i="48"/>
  <c r="I102" i="48"/>
  <c r="I101" i="48"/>
  <c r="I100" i="48"/>
  <c r="I99" i="48"/>
  <c r="I98" i="48"/>
  <c r="I97" i="48"/>
  <c r="I96" i="48"/>
  <c r="I95" i="48"/>
  <c r="I94" i="48"/>
  <c r="I93" i="48"/>
  <c r="I92" i="48"/>
  <c r="I91" i="48"/>
  <c r="I90" i="48"/>
  <c r="I89" i="48"/>
  <c r="I88" i="48"/>
  <c r="I87" i="48"/>
  <c r="I86" i="48"/>
  <c r="I85" i="48"/>
  <c r="I84" i="48"/>
  <c r="I83" i="48"/>
  <c r="I82" i="48"/>
  <c r="I81" i="48"/>
  <c r="I80" i="48"/>
  <c r="I79" i="48"/>
  <c r="I78" i="48"/>
  <c r="I77" i="48"/>
  <c r="I76" i="48"/>
  <c r="I75" i="48"/>
  <c r="I74" i="48"/>
  <c r="I73" i="48"/>
  <c r="I72" i="48"/>
  <c r="I71" i="48"/>
  <c r="I70" i="48"/>
  <c r="I69" i="48"/>
  <c r="I68" i="48"/>
  <c r="I67" i="48"/>
  <c r="I66" i="48"/>
  <c r="I65" i="48"/>
  <c r="I64" i="48"/>
  <c r="I63" i="48"/>
  <c r="I62" i="48"/>
  <c r="I61" i="48"/>
  <c r="I60" i="48"/>
  <c r="I59" i="48"/>
  <c r="I58" i="48"/>
  <c r="I57" i="48"/>
  <c r="I56" i="48"/>
  <c r="I55" i="48"/>
  <c r="I54" i="48"/>
  <c r="I53" i="48"/>
  <c r="I52" i="48"/>
  <c r="I51" i="48"/>
  <c r="I50" i="48"/>
  <c r="I49" i="48"/>
  <c r="I48" i="48"/>
  <c r="I47" i="48"/>
  <c r="I46" i="48"/>
  <c r="I45" i="48"/>
  <c r="I44" i="48"/>
  <c r="I43" i="48"/>
  <c r="I42" i="48"/>
  <c r="I41" i="48"/>
  <c r="I40" i="48"/>
  <c r="I39" i="48"/>
  <c r="I38" i="48"/>
  <c r="I37" i="48"/>
  <c r="I36" i="48"/>
  <c r="I35" i="48"/>
  <c r="I33" i="48"/>
  <c r="I32" i="48"/>
  <c r="I31" i="48"/>
  <c r="I30" i="48"/>
  <c r="I29" i="48"/>
  <c r="I26" i="48"/>
  <c r="I25" i="48"/>
  <c r="I24" i="48"/>
  <c r="I23" i="48"/>
  <c r="I22" i="48"/>
  <c r="I21" i="48"/>
  <c r="I20" i="48"/>
  <c r="I19" i="48"/>
  <c r="I18" i="48"/>
  <c r="I17" i="48"/>
  <c r="I16" i="48"/>
  <c r="I15" i="48"/>
  <c r="I14" i="48"/>
  <c r="I13" i="48"/>
  <c r="I12" i="48"/>
  <c r="I11" i="48"/>
  <c r="I10" i="48"/>
  <c r="I9" i="48"/>
  <c r="I8" i="48"/>
  <c r="I7" i="48"/>
  <c r="P6" i="48"/>
  <c r="O6" i="48"/>
  <c r="N6" i="48"/>
  <c r="M6" i="48"/>
  <c r="L6" i="48"/>
  <c r="I6" i="48"/>
  <c r="P5" i="48"/>
  <c r="O5" i="48"/>
  <c r="N5" i="48"/>
  <c r="M5" i="48"/>
  <c r="L5" i="48"/>
  <c r="I5" i="48"/>
  <c r="P4" i="48"/>
  <c r="O4" i="48"/>
  <c r="N4" i="48"/>
  <c r="M4" i="48"/>
  <c r="L4" i="48"/>
  <c r="I4" i="48"/>
  <c r="P3" i="48"/>
  <c r="O3" i="48"/>
  <c r="N3" i="48"/>
  <c r="M3" i="48"/>
  <c r="L3" i="48"/>
  <c r="I3" i="48"/>
  <c r="I2" i="48"/>
  <c r="I120" i="47"/>
  <c r="N7" i="49" l="1"/>
  <c r="N8" i="49" s="1"/>
  <c r="N10" i="49"/>
  <c r="M10" i="49"/>
  <c r="O10" i="49"/>
  <c r="P10" i="49"/>
  <c r="O7" i="49"/>
  <c r="O8" i="49" s="1"/>
  <c r="P7" i="49"/>
  <c r="P8" i="49" s="1"/>
  <c r="M7" i="49"/>
  <c r="M8" i="49" s="1"/>
  <c r="Q5" i="49"/>
  <c r="Q4" i="49"/>
  <c r="Q3" i="49"/>
  <c r="L10" i="49"/>
  <c r="Q6" i="49"/>
  <c r="L7" i="49"/>
  <c r="O10" i="48"/>
  <c r="M10" i="48"/>
  <c r="M7" i="48"/>
  <c r="M8" i="48" s="1"/>
  <c r="Q5" i="48"/>
  <c r="P7" i="48"/>
  <c r="P8" i="48" s="1"/>
  <c r="O7" i="48"/>
  <c r="O8" i="48" s="1"/>
  <c r="N10" i="48"/>
  <c r="P10" i="48"/>
  <c r="L10" i="48"/>
  <c r="Q4" i="48"/>
  <c r="Q3" i="48"/>
  <c r="Q6" i="48"/>
  <c r="N7" i="48"/>
  <c r="N8" i="48" s="1"/>
  <c r="L7" i="48"/>
  <c r="I447" i="47"/>
  <c r="I446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29" i="47"/>
  <c r="I226" i="47"/>
  <c r="I225" i="47"/>
  <c r="I224" i="47"/>
  <c r="I223" i="47"/>
  <c r="I222" i="47"/>
  <c r="I221" i="47"/>
  <c r="I219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3" i="47"/>
  <c r="I32" i="47"/>
  <c r="I31" i="47"/>
  <c r="I30" i="47"/>
  <c r="I29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P6" i="47"/>
  <c r="O6" i="47"/>
  <c r="N6" i="47"/>
  <c r="M6" i="47"/>
  <c r="L6" i="47"/>
  <c r="I6" i="47"/>
  <c r="P5" i="47"/>
  <c r="O5" i="47"/>
  <c r="N5" i="47"/>
  <c r="M5" i="47"/>
  <c r="L5" i="47"/>
  <c r="I5" i="47"/>
  <c r="P4" i="47"/>
  <c r="O4" i="47"/>
  <c r="N4" i="47"/>
  <c r="M4" i="47"/>
  <c r="L4" i="47"/>
  <c r="I4" i="47"/>
  <c r="P3" i="47"/>
  <c r="O3" i="47"/>
  <c r="N3" i="47"/>
  <c r="M3" i="47"/>
  <c r="L3" i="47"/>
  <c r="I3" i="47"/>
  <c r="I2" i="47"/>
  <c r="I200" i="46"/>
  <c r="I333" i="46"/>
  <c r="I334" i="46"/>
  <c r="I288" i="46"/>
  <c r="Q10" i="49" l="1"/>
  <c r="Q7" i="49"/>
  <c r="Q8" i="49" s="1"/>
  <c r="L8" i="49"/>
  <c r="Q7" i="48"/>
  <c r="Q8" i="48" s="1"/>
  <c r="L8" i="48"/>
  <c r="P7" i="47"/>
  <c r="P8" i="47" s="1"/>
  <c r="N7" i="47"/>
  <c r="N8" i="47" s="1"/>
  <c r="P10" i="47"/>
  <c r="Q5" i="47"/>
  <c r="M10" i="47"/>
  <c r="O10" i="47"/>
  <c r="N10" i="47"/>
  <c r="L10" i="47"/>
  <c r="O7" i="47"/>
  <c r="O8" i="47" s="1"/>
  <c r="Q4" i="47"/>
  <c r="Q3" i="47"/>
  <c r="M7" i="47"/>
  <c r="M8" i="47" s="1"/>
  <c r="Q6" i="47"/>
  <c r="L7" i="47"/>
  <c r="I447" i="46"/>
  <c r="I446" i="46"/>
  <c r="I444" i="46"/>
  <c r="I443" i="46"/>
  <c r="I442" i="46"/>
  <c r="I441" i="46"/>
  <c r="I440" i="46"/>
  <c r="I439" i="46"/>
  <c r="I438" i="46"/>
  <c r="I437" i="46"/>
  <c r="I436" i="46"/>
  <c r="I435" i="46"/>
  <c r="I434" i="46"/>
  <c r="I433" i="46"/>
  <c r="I432" i="46"/>
  <c r="I431" i="46"/>
  <c r="I430" i="46"/>
  <c r="I429" i="46"/>
  <c r="I428" i="46"/>
  <c r="I427" i="46"/>
  <c r="I426" i="46"/>
  <c r="I425" i="46"/>
  <c r="I424" i="46"/>
  <c r="I423" i="46"/>
  <c r="I422" i="46"/>
  <c r="I421" i="46"/>
  <c r="I420" i="46"/>
  <c r="I419" i="46"/>
  <c r="I418" i="46"/>
  <c r="I417" i="46"/>
  <c r="I416" i="46"/>
  <c r="I415" i="46"/>
  <c r="I414" i="46"/>
  <c r="I413" i="46"/>
  <c r="I412" i="46"/>
  <c r="I411" i="46"/>
  <c r="I410" i="46"/>
  <c r="I409" i="46"/>
  <c r="I408" i="46"/>
  <c r="I407" i="46"/>
  <c r="I406" i="46"/>
  <c r="I405" i="46"/>
  <c r="I404" i="46"/>
  <c r="I403" i="46"/>
  <c r="I402" i="46"/>
  <c r="I401" i="46"/>
  <c r="I400" i="46"/>
  <c r="I399" i="46"/>
  <c r="I398" i="46"/>
  <c r="I397" i="46"/>
  <c r="I396" i="46"/>
  <c r="I395" i="46"/>
  <c r="I394" i="46"/>
  <c r="I393" i="46"/>
  <c r="I392" i="46"/>
  <c r="I391" i="46"/>
  <c r="I390" i="46"/>
  <c r="I389" i="46"/>
  <c r="I388" i="46"/>
  <c r="I387" i="46"/>
  <c r="I386" i="46"/>
  <c r="I385" i="46"/>
  <c r="I384" i="46"/>
  <c r="I383" i="46"/>
  <c r="I382" i="46"/>
  <c r="I381" i="46"/>
  <c r="I380" i="46"/>
  <c r="I379" i="46"/>
  <c r="I378" i="46"/>
  <c r="I377" i="46"/>
  <c r="I376" i="46"/>
  <c r="I375" i="46"/>
  <c r="I374" i="46"/>
  <c r="I373" i="46"/>
  <c r="I372" i="46"/>
  <c r="I371" i="46"/>
  <c r="I370" i="46"/>
  <c r="I368" i="46"/>
  <c r="I367" i="46"/>
  <c r="I366" i="46"/>
  <c r="I365" i="46"/>
  <c r="I364" i="46"/>
  <c r="I363" i="46"/>
  <c r="I362" i="46"/>
  <c r="I361" i="46"/>
  <c r="I360" i="46"/>
  <c r="I359" i="46"/>
  <c r="I358" i="46"/>
  <c r="I357" i="46"/>
  <c r="I356" i="46"/>
  <c r="I355" i="46"/>
  <c r="I354" i="46"/>
  <c r="I353" i="46"/>
  <c r="I352" i="46"/>
  <c r="I351" i="46"/>
  <c r="I350" i="46"/>
  <c r="I349" i="46"/>
  <c r="I348" i="46"/>
  <c r="I347" i="46"/>
  <c r="I346" i="46"/>
  <c r="I345" i="46"/>
  <c r="I344" i="46"/>
  <c r="I343" i="46"/>
  <c r="I342" i="46"/>
  <c r="I341" i="46"/>
  <c r="I340" i="46"/>
  <c r="I339" i="46"/>
  <c r="I338" i="46"/>
  <c r="I337" i="46"/>
  <c r="I336" i="46"/>
  <c r="I335" i="46"/>
  <c r="I332" i="46"/>
  <c r="I331" i="46"/>
  <c r="I330" i="46"/>
  <c r="I329" i="46"/>
  <c r="I328" i="46"/>
  <c r="I327" i="46"/>
  <c r="I326" i="46"/>
  <c r="I325" i="46"/>
  <c r="I324" i="46"/>
  <c r="I323" i="46"/>
  <c r="I322" i="46"/>
  <c r="I321" i="46"/>
  <c r="I320" i="46"/>
  <c r="I319" i="46"/>
  <c r="I318" i="46"/>
  <c r="I317" i="46"/>
  <c r="I316" i="46"/>
  <c r="I315" i="46"/>
  <c r="I314" i="46"/>
  <c r="I313" i="46"/>
  <c r="I312" i="46"/>
  <c r="I311" i="46"/>
  <c r="I310" i="46"/>
  <c r="I309" i="46"/>
  <c r="I308" i="46"/>
  <c r="I307" i="46"/>
  <c r="I305" i="46"/>
  <c r="I304" i="46"/>
  <c r="I303" i="46"/>
  <c r="I302" i="46"/>
  <c r="I301" i="46"/>
  <c r="I300" i="46"/>
  <c r="I299" i="46"/>
  <c r="I298" i="46"/>
  <c r="I297" i="46"/>
  <c r="I296" i="46"/>
  <c r="I295" i="46"/>
  <c r="I294" i="46"/>
  <c r="I293" i="46"/>
  <c r="I292" i="46"/>
  <c r="I291" i="46"/>
  <c r="I290" i="46"/>
  <c r="I289" i="46"/>
  <c r="I287" i="46"/>
  <c r="I286" i="46"/>
  <c r="I285" i="46"/>
  <c r="I284" i="46"/>
  <c r="I283" i="46"/>
  <c r="I282" i="46"/>
  <c r="I281" i="46"/>
  <c r="I280" i="46"/>
  <c r="I279" i="46"/>
  <c r="I278" i="46"/>
  <c r="I277" i="46"/>
  <c r="I276" i="46"/>
  <c r="I275" i="46"/>
  <c r="I274" i="46"/>
  <c r="I273" i="46"/>
  <c r="I272" i="46"/>
  <c r="I271" i="46"/>
  <c r="I270" i="46"/>
  <c r="I269" i="46"/>
  <c r="I268" i="46"/>
  <c r="I267" i="46"/>
  <c r="I266" i="46"/>
  <c r="I265" i="46"/>
  <c r="I264" i="46"/>
  <c r="I263" i="46"/>
  <c r="I262" i="46"/>
  <c r="I261" i="46"/>
  <c r="I260" i="46"/>
  <c r="I259" i="46"/>
  <c r="I258" i="46"/>
  <c r="I257" i="46"/>
  <c r="I256" i="46"/>
  <c r="I255" i="46"/>
  <c r="I254" i="46"/>
  <c r="I253" i="46"/>
  <c r="I252" i="46"/>
  <c r="I251" i="46"/>
  <c r="I250" i="46"/>
  <c r="I249" i="46"/>
  <c r="I248" i="46"/>
  <c r="I247" i="46"/>
  <c r="I246" i="46"/>
  <c r="I245" i="46"/>
  <c r="I244" i="46"/>
  <c r="I243" i="46"/>
  <c r="I242" i="46"/>
  <c r="I241" i="46"/>
  <c r="I240" i="46"/>
  <c r="I239" i="46"/>
  <c r="I238" i="46"/>
  <c r="I237" i="46"/>
  <c r="I236" i="46"/>
  <c r="I235" i="46"/>
  <c r="I234" i="46"/>
  <c r="I229" i="46"/>
  <c r="I226" i="46"/>
  <c r="I225" i="46"/>
  <c r="I224" i="46"/>
  <c r="I223" i="46"/>
  <c r="I222" i="46"/>
  <c r="I221" i="46"/>
  <c r="I219" i="46"/>
  <c r="I217" i="46"/>
  <c r="I216" i="46"/>
  <c r="I215" i="46"/>
  <c r="I214" i="46"/>
  <c r="I213" i="46"/>
  <c r="I212" i="46"/>
  <c r="I211" i="46"/>
  <c r="I210" i="46"/>
  <c r="I209" i="46"/>
  <c r="I208" i="46"/>
  <c r="I207" i="46"/>
  <c r="I206" i="46"/>
  <c r="I205" i="46"/>
  <c r="I204" i="46"/>
  <c r="I203" i="46"/>
  <c r="I202" i="46"/>
  <c r="I201" i="46"/>
  <c r="I199" i="46"/>
  <c r="I198" i="46"/>
  <c r="I197" i="46"/>
  <c r="I196" i="46"/>
  <c r="I195" i="46"/>
  <c r="I194" i="46"/>
  <c r="I193" i="46"/>
  <c r="I192" i="46"/>
  <c r="I191" i="46"/>
  <c r="I190" i="46"/>
  <c r="I189" i="46"/>
  <c r="I188" i="46"/>
  <c r="I187" i="46"/>
  <c r="I186" i="46"/>
  <c r="I185" i="46"/>
  <c r="I184" i="46"/>
  <c r="I183" i="46"/>
  <c r="I182" i="46"/>
  <c r="I181" i="46"/>
  <c r="I179" i="46"/>
  <c r="I178" i="46"/>
  <c r="I177" i="46"/>
  <c r="I176" i="46"/>
  <c r="I175" i="46"/>
  <c r="I174" i="46"/>
  <c r="I173" i="46"/>
  <c r="I172" i="46"/>
  <c r="I171" i="46"/>
  <c r="I170" i="46"/>
  <c r="I169" i="46"/>
  <c r="I168" i="46"/>
  <c r="I167" i="46"/>
  <c r="I166" i="46"/>
  <c r="I165" i="46"/>
  <c r="I164" i="46"/>
  <c r="I163" i="46"/>
  <c r="I162" i="46"/>
  <c r="I161" i="46"/>
  <c r="I160" i="46"/>
  <c r="I159" i="46"/>
  <c r="I158" i="46"/>
  <c r="I157" i="46"/>
  <c r="I156" i="46"/>
  <c r="I155" i="46"/>
  <c r="I154" i="46"/>
  <c r="I153" i="46"/>
  <c r="I152" i="46"/>
  <c r="I151" i="46"/>
  <c r="I142" i="46"/>
  <c r="I141" i="46"/>
  <c r="I140" i="46"/>
  <c r="I139" i="46"/>
  <c r="I138" i="46"/>
  <c r="I137" i="46"/>
  <c r="I136" i="46"/>
  <c r="I135" i="46"/>
  <c r="I134" i="46"/>
  <c r="I133" i="46"/>
  <c r="I132" i="46"/>
  <c r="I131" i="46"/>
  <c r="I130" i="46"/>
  <c r="I129" i="46"/>
  <c r="I128" i="46"/>
  <c r="I127" i="46"/>
  <c r="I126" i="46"/>
  <c r="I125" i="46"/>
  <c r="I124" i="46"/>
  <c r="I123" i="46"/>
  <c r="I122" i="46"/>
  <c r="I121" i="46"/>
  <c r="I120" i="46"/>
  <c r="I119" i="46"/>
  <c r="I118" i="46"/>
  <c r="I117" i="46"/>
  <c r="I116" i="46"/>
  <c r="I115" i="46"/>
  <c r="I114" i="46"/>
  <c r="I113" i="46"/>
  <c r="I112" i="46"/>
  <c r="I111" i="46"/>
  <c r="I110" i="46"/>
  <c r="I109" i="46"/>
  <c r="I108" i="46"/>
  <c r="I107" i="46"/>
  <c r="I106" i="46"/>
  <c r="I105" i="46"/>
  <c r="I104" i="46"/>
  <c r="I103" i="46"/>
  <c r="I102" i="46"/>
  <c r="I101" i="46"/>
  <c r="I100" i="46"/>
  <c r="I99" i="46"/>
  <c r="I98" i="46"/>
  <c r="I97" i="46"/>
  <c r="I96" i="46"/>
  <c r="I95" i="46"/>
  <c r="I94" i="46"/>
  <c r="I93" i="46"/>
  <c r="I92" i="46"/>
  <c r="I91" i="46"/>
  <c r="I90" i="46"/>
  <c r="I89" i="46"/>
  <c r="I88" i="46"/>
  <c r="I87" i="46"/>
  <c r="I86" i="46"/>
  <c r="I85" i="46"/>
  <c r="I84" i="46"/>
  <c r="I83" i="46"/>
  <c r="I82" i="46"/>
  <c r="I81" i="46"/>
  <c r="I80" i="46"/>
  <c r="I79" i="46"/>
  <c r="I78" i="46"/>
  <c r="I77" i="46"/>
  <c r="I76" i="46"/>
  <c r="I75" i="46"/>
  <c r="I74" i="46"/>
  <c r="I73" i="46"/>
  <c r="I72" i="46"/>
  <c r="I71" i="46"/>
  <c r="I70" i="46"/>
  <c r="I69" i="46"/>
  <c r="I68" i="46"/>
  <c r="I67" i="46"/>
  <c r="I66" i="46"/>
  <c r="I65" i="46"/>
  <c r="I64" i="46"/>
  <c r="I63" i="46"/>
  <c r="I62" i="46"/>
  <c r="I61" i="46"/>
  <c r="I60" i="46"/>
  <c r="I59" i="46"/>
  <c r="I58" i="46"/>
  <c r="I57" i="46"/>
  <c r="I56" i="46"/>
  <c r="I55" i="46"/>
  <c r="I54" i="46"/>
  <c r="I53" i="46"/>
  <c r="I52" i="46"/>
  <c r="I51" i="46"/>
  <c r="I50" i="46"/>
  <c r="I49" i="46"/>
  <c r="I48" i="46"/>
  <c r="I47" i="46"/>
  <c r="I46" i="46"/>
  <c r="I45" i="46"/>
  <c r="I44" i="46"/>
  <c r="I43" i="46"/>
  <c r="I42" i="46"/>
  <c r="I41" i="46"/>
  <c r="I40" i="46"/>
  <c r="I39" i="46"/>
  <c r="I38" i="46"/>
  <c r="I37" i="46"/>
  <c r="I36" i="46"/>
  <c r="I35" i="46"/>
  <c r="I33" i="46"/>
  <c r="I32" i="46"/>
  <c r="I31" i="46"/>
  <c r="I30" i="46"/>
  <c r="I29" i="46"/>
  <c r="I26" i="46"/>
  <c r="I25" i="46"/>
  <c r="I24" i="46"/>
  <c r="I23" i="46"/>
  <c r="I22" i="46"/>
  <c r="I21" i="46"/>
  <c r="I20" i="46"/>
  <c r="I19" i="46"/>
  <c r="I18" i="46"/>
  <c r="I17" i="46"/>
  <c r="I16" i="46"/>
  <c r="I15" i="46"/>
  <c r="I14" i="46"/>
  <c r="I13" i="46"/>
  <c r="I12" i="46"/>
  <c r="I11" i="46"/>
  <c r="I10" i="46"/>
  <c r="I9" i="46"/>
  <c r="I8" i="46"/>
  <c r="I7" i="46"/>
  <c r="P6" i="46"/>
  <c r="O6" i="46"/>
  <c r="N6" i="46"/>
  <c r="M6" i="46"/>
  <c r="L6" i="46"/>
  <c r="I6" i="46"/>
  <c r="P5" i="46"/>
  <c r="O5" i="46"/>
  <c r="N5" i="46"/>
  <c r="M5" i="46"/>
  <c r="L5" i="46"/>
  <c r="I5" i="46"/>
  <c r="P4" i="46"/>
  <c r="O4" i="46"/>
  <c r="N4" i="46"/>
  <c r="M4" i="46"/>
  <c r="L4" i="46"/>
  <c r="I4" i="46"/>
  <c r="P3" i="46"/>
  <c r="O3" i="46"/>
  <c r="N3" i="46"/>
  <c r="M3" i="46"/>
  <c r="L3" i="46"/>
  <c r="I3" i="46"/>
  <c r="I2" i="46"/>
  <c r="Q10" i="47" l="1"/>
  <c r="Q7" i="47"/>
  <c r="Q8" i="47" s="1"/>
  <c r="L8" i="47"/>
  <c r="N7" i="46"/>
  <c r="N8" i="46" s="1"/>
  <c r="P7" i="46"/>
  <c r="P8" i="46" s="1"/>
  <c r="L10" i="46"/>
  <c r="P10" i="46"/>
  <c r="O10" i="46"/>
  <c r="M10" i="46"/>
  <c r="O7" i="46"/>
  <c r="O8" i="46" s="1"/>
  <c r="Q4" i="46"/>
  <c r="N10" i="46"/>
  <c r="Q3" i="46"/>
  <c r="M7" i="46"/>
  <c r="M8" i="46" s="1"/>
  <c r="Q6" i="46"/>
  <c r="Q5" i="46"/>
  <c r="L7" i="46"/>
  <c r="Q10" i="46" l="1"/>
  <c r="Q7" i="46"/>
  <c r="Q8" i="46" s="1"/>
  <c r="L8" i="46"/>
  <c r="I136" i="45"/>
  <c r="I447" i="45" l="1"/>
  <c r="I446" i="45"/>
  <c r="I444" i="45"/>
  <c r="I443" i="45"/>
  <c r="I442" i="45"/>
  <c r="I441" i="45"/>
  <c r="I440" i="45"/>
  <c r="I439" i="45"/>
  <c r="I438" i="45"/>
  <c r="I437" i="45"/>
  <c r="I436" i="45"/>
  <c r="I435" i="45"/>
  <c r="I434" i="45"/>
  <c r="I433" i="45"/>
  <c r="I432" i="45"/>
  <c r="I431" i="45"/>
  <c r="I430" i="45"/>
  <c r="I429" i="45"/>
  <c r="I428" i="45"/>
  <c r="I427" i="45"/>
  <c r="I426" i="45"/>
  <c r="I425" i="45"/>
  <c r="I424" i="45"/>
  <c r="I423" i="45"/>
  <c r="I422" i="45"/>
  <c r="I421" i="45"/>
  <c r="I420" i="45"/>
  <c r="I419" i="45"/>
  <c r="I418" i="45"/>
  <c r="I417" i="45"/>
  <c r="I416" i="45"/>
  <c r="I415" i="45"/>
  <c r="I414" i="45"/>
  <c r="I413" i="45"/>
  <c r="I412" i="45"/>
  <c r="I411" i="45"/>
  <c r="I410" i="45"/>
  <c r="I409" i="45"/>
  <c r="I408" i="45"/>
  <c r="I407" i="45"/>
  <c r="I406" i="45"/>
  <c r="I405" i="45"/>
  <c r="I404" i="45"/>
  <c r="I403" i="45"/>
  <c r="I402" i="45"/>
  <c r="I401" i="45"/>
  <c r="I400" i="45"/>
  <c r="I399" i="45"/>
  <c r="I398" i="45"/>
  <c r="I397" i="45"/>
  <c r="I396" i="45"/>
  <c r="I395" i="45"/>
  <c r="I394" i="45"/>
  <c r="I393" i="45"/>
  <c r="I392" i="45"/>
  <c r="I391" i="45"/>
  <c r="I390" i="45"/>
  <c r="I389" i="45"/>
  <c r="I388" i="45"/>
  <c r="I387" i="45"/>
  <c r="I386" i="45"/>
  <c r="I385" i="45"/>
  <c r="I384" i="45"/>
  <c r="I383" i="45"/>
  <c r="I382" i="45"/>
  <c r="I381" i="45"/>
  <c r="I380" i="45"/>
  <c r="I379" i="45"/>
  <c r="I378" i="45"/>
  <c r="I377" i="45"/>
  <c r="I376" i="45"/>
  <c r="I375" i="45"/>
  <c r="I374" i="45"/>
  <c r="I373" i="45"/>
  <c r="I372" i="45"/>
  <c r="I371" i="45"/>
  <c r="I370" i="45"/>
  <c r="I368" i="45"/>
  <c r="I367" i="45"/>
  <c r="I366" i="45"/>
  <c r="I365" i="45"/>
  <c r="I364" i="45"/>
  <c r="I363" i="45"/>
  <c r="I362" i="45"/>
  <c r="I361" i="45"/>
  <c r="I360" i="45"/>
  <c r="I359" i="45"/>
  <c r="I358" i="45"/>
  <c r="I357" i="45"/>
  <c r="I356" i="45"/>
  <c r="I355" i="45"/>
  <c r="I354" i="45"/>
  <c r="I353" i="45"/>
  <c r="I352" i="45"/>
  <c r="I351" i="45"/>
  <c r="I350" i="45"/>
  <c r="I349" i="45"/>
  <c r="I348" i="45"/>
  <c r="I347" i="45"/>
  <c r="I346" i="45"/>
  <c r="I345" i="45"/>
  <c r="I344" i="45"/>
  <c r="I343" i="45"/>
  <c r="I342" i="45"/>
  <c r="I341" i="45"/>
  <c r="I340" i="45"/>
  <c r="I339" i="45"/>
  <c r="I338" i="45"/>
  <c r="I337" i="45"/>
  <c r="I336" i="45"/>
  <c r="I335" i="45"/>
  <c r="I332" i="45"/>
  <c r="I331" i="45"/>
  <c r="I330" i="45"/>
  <c r="I329" i="45"/>
  <c r="I328" i="45"/>
  <c r="I327" i="45"/>
  <c r="I326" i="45"/>
  <c r="I325" i="45"/>
  <c r="I324" i="45"/>
  <c r="I323" i="45"/>
  <c r="I322" i="45"/>
  <c r="I321" i="45"/>
  <c r="I320" i="45"/>
  <c r="I319" i="45"/>
  <c r="I318" i="45"/>
  <c r="I317" i="45"/>
  <c r="I316" i="45"/>
  <c r="I315" i="45"/>
  <c r="I314" i="45"/>
  <c r="I313" i="45"/>
  <c r="I312" i="45"/>
  <c r="I311" i="45"/>
  <c r="I310" i="45"/>
  <c r="I309" i="45"/>
  <c r="I308" i="45"/>
  <c r="I307" i="45"/>
  <c r="I305" i="45"/>
  <c r="I304" i="45"/>
  <c r="I303" i="45"/>
  <c r="I302" i="45"/>
  <c r="I301" i="45"/>
  <c r="I300" i="45"/>
  <c r="I299" i="45"/>
  <c r="I298" i="45"/>
  <c r="I297" i="45"/>
  <c r="I296" i="45"/>
  <c r="I295" i="45"/>
  <c r="I294" i="45"/>
  <c r="I293" i="45"/>
  <c r="I292" i="45"/>
  <c r="I291" i="45"/>
  <c r="I290" i="45"/>
  <c r="I289" i="45"/>
  <c r="I287" i="45"/>
  <c r="I286" i="45"/>
  <c r="I285" i="45"/>
  <c r="I284" i="45"/>
  <c r="I283" i="45"/>
  <c r="I282" i="45"/>
  <c r="I281" i="45"/>
  <c r="I280" i="45"/>
  <c r="I279" i="45"/>
  <c r="I278" i="45"/>
  <c r="I277" i="45"/>
  <c r="I276" i="45"/>
  <c r="I275" i="45"/>
  <c r="I274" i="45"/>
  <c r="I273" i="45"/>
  <c r="I272" i="45"/>
  <c r="I271" i="45"/>
  <c r="I270" i="45"/>
  <c r="I269" i="45"/>
  <c r="I268" i="45"/>
  <c r="I267" i="45"/>
  <c r="I266" i="45"/>
  <c r="I265" i="45"/>
  <c r="I264" i="45"/>
  <c r="I263" i="45"/>
  <c r="I262" i="45"/>
  <c r="I261" i="45"/>
  <c r="I260" i="45"/>
  <c r="I259" i="45"/>
  <c r="I258" i="45"/>
  <c r="I257" i="45"/>
  <c r="I256" i="45"/>
  <c r="I255" i="45"/>
  <c r="I254" i="45"/>
  <c r="I253" i="45"/>
  <c r="I252" i="45"/>
  <c r="I251" i="45"/>
  <c r="I250" i="45"/>
  <c r="I249" i="45"/>
  <c r="I248" i="45"/>
  <c r="I247" i="45"/>
  <c r="I246" i="45"/>
  <c r="I245" i="45"/>
  <c r="I244" i="45"/>
  <c r="I243" i="45"/>
  <c r="I242" i="45"/>
  <c r="I241" i="45"/>
  <c r="I240" i="45"/>
  <c r="I239" i="45"/>
  <c r="I238" i="45"/>
  <c r="I237" i="45"/>
  <c r="I236" i="45"/>
  <c r="I235" i="45"/>
  <c r="I234" i="45"/>
  <c r="I229" i="45"/>
  <c r="I226" i="45"/>
  <c r="I225" i="45"/>
  <c r="I224" i="45"/>
  <c r="I223" i="45"/>
  <c r="I222" i="45"/>
  <c r="I221" i="45"/>
  <c r="I219" i="45"/>
  <c r="I217" i="45"/>
  <c r="I216" i="45"/>
  <c r="I215" i="45"/>
  <c r="I214" i="45"/>
  <c r="I213" i="45"/>
  <c r="I212" i="45"/>
  <c r="I211" i="45"/>
  <c r="I210" i="45"/>
  <c r="I209" i="45"/>
  <c r="I208" i="45"/>
  <c r="I207" i="45"/>
  <c r="I206" i="45"/>
  <c r="I205" i="45"/>
  <c r="I204" i="45"/>
  <c r="I203" i="45"/>
  <c r="I202" i="45"/>
  <c r="I201" i="45"/>
  <c r="I199" i="45"/>
  <c r="I198" i="45"/>
  <c r="I197" i="45"/>
  <c r="I196" i="45"/>
  <c r="I195" i="45"/>
  <c r="I194" i="45"/>
  <c r="I193" i="45"/>
  <c r="I192" i="45"/>
  <c r="I191" i="45"/>
  <c r="I190" i="45"/>
  <c r="I189" i="45"/>
  <c r="I188" i="45"/>
  <c r="I187" i="45"/>
  <c r="I186" i="45"/>
  <c r="I185" i="45"/>
  <c r="I184" i="45"/>
  <c r="I183" i="45"/>
  <c r="I182" i="45"/>
  <c r="I181" i="45"/>
  <c r="I179" i="45"/>
  <c r="I178" i="45"/>
  <c r="I177" i="45"/>
  <c r="I176" i="45"/>
  <c r="I175" i="45"/>
  <c r="I174" i="45"/>
  <c r="I173" i="45"/>
  <c r="I172" i="45"/>
  <c r="I171" i="45"/>
  <c r="I170" i="45"/>
  <c r="I169" i="45"/>
  <c r="I168" i="45"/>
  <c r="I167" i="45"/>
  <c r="I166" i="45"/>
  <c r="I165" i="45"/>
  <c r="I164" i="45"/>
  <c r="I163" i="45"/>
  <c r="I162" i="45"/>
  <c r="I161" i="45"/>
  <c r="I160" i="45"/>
  <c r="I159" i="45"/>
  <c r="I158" i="45"/>
  <c r="I157" i="45"/>
  <c r="I156" i="45"/>
  <c r="I155" i="45"/>
  <c r="I154" i="45"/>
  <c r="I153" i="45"/>
  <c r="I152" i="45"/>
  <c r="I151" i="45"/>
  <c r="I142" i="45"/>
  <c r="I141" i="45"/>
  <c r="I140" i="45"/>
  <c r="I139" i="45"/>
  <c r="I138" i="45"/>
  <c r="I137" i="45"/>
  <c r="I135" i="45"/>
  <c r="I134" i="45"/>
  <c r="I133" i="45"/>
  <c r="I132" i="45"/>
  <c r="I131" i="45"/>
  <c r="I130" i="45"/>
  <c r="I129" i="45"/>
  <c r="I128" i="45"/>
  <c r="I127" i="45"/>
  <c r="I126" i="45"/>
  <c r="I125" i="45"/>
  <c r="I124" i="45"/>
  <c r="I123" i="45"/>
  <c r="I122" i="45"/>
  <c r="I121" i="45"/>
  <c r="I120" i="45"/>
  <c r="I119" i="45"/>
  <c r="I118" i="45"/>
  <c r="I117" i="45"/>
  <c r="I116" i="45"/>
  <c r="I115" i="45"/>
  <c r="I114" i="45"/>
  <c r="I113" i="45"/>
  <c r="I112" i="45"/>
  <c r="I111" i="45"/>
  <c r="I110" i="45"/>
  <c r="I109" i="45"/>
  <c r="I108" i="45"/>
  <c r="I107" i="45"/>
  <c r="I106" i="45"/>
  <c r="I105" i="45"/>
  <c r="I104" i="45"/>
  <c r="I103" i="45"/>
  <c r="I102" i="45"/>
  <c r="I101" i="45"/>
  <c r="I100" i="45"/>
  <c r="I99" i="45"/>
  <c r="I98" i="45"/>
  <c r="I97" i="45"/>
  <c r="I96" i="45"/>
  <c r="I95" i="45"/>
  <c r="I94" i="45"/>
  <c r="I93" i="45"/>
  <c r="I92" i="45"/>
  <c r="I91" i="45"/>
  <c r="I90" i="45"/>
  <c r="I89" i="45"/>
  <c r="I88" i="45"/>
  <c r="I87" i="45"/>
  <c r="I86" i="45"/>
  <c r="I85" i="45"/>
  <c r="I84" i="45"/>
  <c r="I83" i="45"/>
  <c r="I82" i="45"/>
  <c r="I81" i="45"/>
  <c r="I80" i="45"/>
  <c r="I79" i="45"/>
  <c r="I78" i="45"/>
  <c r="I77" i="45"/>
  <c r="I76" i="45"/>
  <c r="I75" i="45"/>
  <c r="I74" i="45"/>
  <c r="I73" i="45"/>
  <c r="I72" i="45"/>
  <c r="I71" i="45"/>
  <c r="I70" i="45"/>
  <c r="I69" i="45"/>
  <c r="I68" i="45"/>
  <c r="I67" i="45"/>
  <c r="I66" i="45"/>
  <c r="I65" i="45"/>
  <c r="I64" i="45"/>
  <c r="I63" i="45"/>
  <c r="I62" i="45"/>
  <c r="I61" i="45"/>
  <c r="I60" i="45"/>
  <c r="I59" i="45"/>
  <c r="I58" i="45"/>
  <c r="I57" i="45"/>
  <c r="I56" i="45"/>
  <c r="I55" i="45"/>
  <c r="I54" i="45"/>
  <c r="I53" i="45"/>
  <c r="I52" i="45"/>
  <c r="I51" i="45"/>
  <c r="I50" i="45"/>
  <c r="I49" i="45"/>
  <c r="I48" i="45"/>
  <c r="I47" i="45"/>
  <c r="I46" i="45"/>
  <c r="I45" i="45"/>
  <c r="I44" i="45"/>
  <c r="I43" i="45"/>
  <c r="I42" i="45"/>
  <c r="I41" i="45"/>
  <c r="I40" i="45"/>
  <c r="I39" i="45"/>
  <c r="I38" i="45"/>
  <c r="I37" i="45"/>
  <c r="I36" i="45"/>
  <c r="I35" i="45"/>
  <c r="I33" i="45"/>
  <c r="I32" i="45"/>
  <c r="I31" i="45"/>
  <c r="I30" i="45"/>
  <c r="I29" i="45"/>
  <c r="I26" i="45"/>
  <c r="I25" i="45"/>
  <c r="I24" i="45"/>
  <c r="I23" i="45"/>
  <c r="I22" i="45"/>
  <c r="I21" i="45"/>
  <c r="I20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P6" i="45"/>
  <c r="O6" i="45"/>
  <c r="N6" i="45"/>
  <c r="M6" i="45"/>
  <c r="L6" i="45"/>
  <c r="I6" i="45"/>
  <c r="P5" i="45"/>
  <c r="O5" i="45"/>
  <c r="N5" i="45"/>
  <c r="M5" i="45"/>
  <c r="L5" i="45"/>
  <c r="I5" i="45"/>
  <c r="P4" i="45"/>
  <c r="O4" i="45"/>
  <c r="N4" i="45"/>
  <c r="M4" i="45"/>
  <c r="L4" i="45"/>
  <c r="I4" i="45"/>
  <c r="P3" i="45"/>
  <c r="O3" i="45"/>
  <c r="N3" i="45"/>
  <c r="M3" i="45"/>
  <c r="L3" i="45"/>
  <c r="I3" i="45"/>
  <c r="I2" i="45"/>
  <c r="P10" i="45" l="1"/>
  <c r="P7" i="45"/>
  <c r="P8" i="45" s="1"/>
  <c r="L10" i="45"/>
  <c r="M10" i="45"/>
  <c r="O10" i="45"/>
  <c r="N10" i="45"/>
  <c r="Q3" i="45"/>
  <c r="O7" i="45"/>
  <c r="O8" i="45" s="1"/>
  <c r="Q5" i="45"/>
  <c r="M7" i="45"/>
  <c r="M8" i="45" s="1"/>
  <c r="N7" i="45"/>
  <c r="N8" i="45" s="1"/>
  <c r="Q6" i="45"/>
  <c r="Q4" i="45"/>
  <c r="L7" i="45"/>
  <c r="Q10" i="45" l="1"/>
  <c r="Q7" i="45"/>
  <c r="Q8" i="45" s="1"/>
  <c r="L8" i="45"/>
  <c r="I447" i="44" l="1"/>
  <c r="I446" i="44"/>
  <c r="I444" i="44"/>
  <c r="I443" i="44"/>
  <c r="I442" i="44"/>
  <c r="I441" i="44"/>
  <c r="I440" i="44"/>
  <c r="I439" i="44"/>
  <c r="I438" i="44"/>
  <c r="I437" i="44"/>
  <c r="I436" i="44"/>
  <c r="I435" i="44"/>
  <c r="I434" i="44"/>
  <c r="I433" i="44"/>
  <c r="I432" i="44"/>
  <c r="I431" i="44"/>
  <c r="I430" i="44"/>
  <c r="I429" i="44"/>
  <c r="I428" i="44"/>
  <c r="I427" i="44"/>
  <c r="I426" i="44"/>
  <c r="I425" i="44"/>
  <c r="I424" i="44"/>
  <c r="I423" i="44"/>
  <c r="I422" i="44"/>
  <c r="I421" i="44"/>
  <c r="I420" i="44"/>
  <c r="I419" i="44"/>
  <c r="I418" i="44"/>
  <c r="I417" i="44"/>
  <c r="I416" i="44"/>
  <c r="I415" i="44"/>
  <c r="I414" i="44"/>
  <c r="I413" i="44"/>
  <c r="I412" i="44"/>
  <c r="I411" i="44"/>
  <c r="I410" i="44"/>
  <c r="I409" i="44"/>
  <c r="I408" i="44"/>
  <c r="I407" i="44"/>
  <c r="I406" i="44"/>
  <c r="I405" i="44"/>
  <c r="I404" i="44"/>
  <c r="I403" i="44"/>
  <c r="I402" i="44"/>
  <c r="I401" i="44"/>
  <c r="I400" i="44"/>
  <c r="I399" i="44"/>
  <c r="I398" i="44"/>
  <c r="I397" i="44"/>
  <c r="I396" i="44"/>
  <c r="I395" i="44"/>
  <c r="I394" i="44"/>
  <c r="I393" i="44"/>
  <c r="I392" i="44"/>
  <c r="I391" i="44"/>
  <c r="I390" i="44"/>
  <c r="I389" i="44"/>
  <c r="I388" i="44"/>
  <c r="I387" i="44"/>
  <c r="I386" i="44"/>
  <c r="I385" i="44"/>
  <c r="I384" i="44"/>
  <c r="I383" i="44"/>
  <c r="I382" i="44"/>
  <c r="I381" i="44"/>
  <c r="I380" i="44"/>
  <c r="I379" i="44"/>
  <c r="I378" i="44"/>
  <c r="I377" i="44"/>
  <c r="I376" i="44"/>
  <c r="I375" i="44"/>
  <c r="I374" i="44"/>
  <c r="I373" i="44"/>
  <c r="I372" i="44"/>
  <c r="I371" i="44"/>
  <c r="I370" i="44"/>
  <c r="I368" i="44"/>
  <c r="I367" i="44"/>
  <c r="I366" i="44"/>
  <c r="I365" i="44"/>
  <c r="I364" i="44"/>
  <c r="I363" i="44"/>
  <c r="I362" i="44"/>
  <c r="I361" i="44"/>
  <c r="I360" i="44"/>
  <c r="I359" i="44"/>
  <c r="I358" i="44"/>
  <c r="I357" i="44"/>
  <c r="I356" i="44"/>
  <c r="I355" i="44"/>
  <c r="I354" i="44"/>
  <c r="I353" i="44"/>
  <c r="I352" i="44"/>
  <c r="I351" i="44"/>
  <c r="I350" i="44"/>
  <c r="I349" i="44"/>
  <c r="I348" i="44"/>
  <c r="I347" i="44"/>
  <c r="I346" i="44"/>
  <c r="I345" i="44"/>
  <c r="I344" i="44"/>
  <c r="I343" i="44"/>
  <c r="I342" i="44"/>
  <c r="I341" i="44"/>
  <c r="I340" i="44"/>
  <c r="I339" i="44"/>
  <c r="I338" i="44"/>
  <c r="I337" i="44"/>
  <c r="I336" i="44"/>
  <c r="I335" i="44"/>
  <c r="I332" i="44"/>
  <c r="I331" i="44"/>
  <c r="I330" i="44"/>
  <c r="I329" i="44"/>
  <c r="I328" i="44"/>
  <c r="I327" i="44"/>
  <c r="I326" i="44"/>
  <c r="I325" i="44"/>
  <c r="I324" i="44"/>
  <c r="I323" i="44"/>
  <c r="I322" i="44"/>
  <c r="I321" i="44"/>
  <c r="I320" i="44"/>
  <c r="I319" i="44"/>
  <c r="I318" i="44"/>
  <c r="I317" i="44"/>
  <c r="I316" i="44"/>
  <c r="I315" i="44"/>
  <c r="I314" i="44"/>
  <c r="I313" i="44"/>
  <c r="I312" i="44"/>
  <c r="I311" i="44"/>
  <c r="I310" i="44"/>
  <c r="I309" i="44"/>
  <c r="I308" i="44"/>
  <c r="I307" i="44"/>
  <c r="I305" i="44"/>
  <c r="I304" i="44"/>
  <c r="I303" i="44"/>
  <c r="I302" i="44"/>
  <c r="I301" i="44"/>
  <c r="I300" i="44"/>
  <c r="I299" i="44"/>
  <c r="I298" i="44"/>
  <c r="I297" i="44"/>
  <c r="I296" i="44"/>
  <c r="I295" i="44"/>
  <c r="I294" i="44"/>
  <c r="I293" i="44"/>
  <c r="I292" i="44"/>
  <c r="I291" i="44"/>
  <c r="I290" i="44"/>
  <c r="I289" i="44"/>
  <c r="I287" i="44"/>
  <c r="I286" i="44"/>
  <c r="I285" i="44"/>
  <c r="I284" i="44"/>
  <c r="I283" i="44"/>
  <c r="I282" i="44"/>
  <c r="I281" i="44"/>
  <c r="I280" i="44"/>
  <c r="I279" i="44"/>
  <c r="I278" i="44"/>
  <c r="I277" i="44"/>
  <c r="I276" i="44"/>
  <c r="I275" i="44"/>
  <c r="I274" i="44"/>
  <c r="I273" i="44"/>
  <c r="I272" i="44"/>
  <c r="I271" i="44"/>
  <c r="I270" i="44"/>
  <c r="I269" i="44"/>
  <c r="I268" i="44"/>
  <c r="I267" i="44"/>
  <c r="I266" i="44"/>
  <c r="I265" i="44"/>
  <c r="I264" i="44"/>
  <c r="I263" i="44"/>
  <c r="I262" i="44"/>
  <c r="I261" i="44"/>
  <c r="I260" i="44"/>
  <c r="I259" i="44"/>
  <c r="I258" i="44"/>
  <c r="I257" i="44"/>
  <c r="I256" i="44"/>
  <c r="I255" i="44"/>
  <c r="I254" i="44"/>
  <c r="I253" i="44"/>
  <c r="I252" i="44"/>
  <c r="I251" i="44"/>
  <c r="I250" i="44"/>
  <c r="I249" i="44"/>
  <c r="I248" i="44"/>
  <c r="I247" i="44"/>
  <c r="I246" i="44"/>
  <c r="I245" i="44"/>
  <c r="I244" i="44"/>
  <c r="I243" i="44"/>
  <c r="I242" i="44"/>
  <c r="I241" i="44"/>
  <c r="I240" i="44"/>
  <c r="I239" i="44"/>
  <c r="I238" i="44"/>
  <c r="I237" i="44"/>
  <c r="I236" i="44"/>
  <c r="I235" i="44"/>
  <c r="I234" i="44"/>
  <c r="I229" i="44"/>
  <c r="I226" i="44"/>
  <c r="I225" i="44"/>
  <c r="I224" i="44"/>
  <c r="I223" i="44"/>
  <c r="I222" i="44"/>
  <c r="I221" i="44"/>
  <c r="I219" i="44"/>
  <c r="I217" i="44"/>
  <c r="I216" i="44"/>
  <c r="I215" i="44"/>
  <c r="I214" i="44"/>
  <c r="I213" i="44"/>
  <c r="I212" i="44"/>
  <c r="I211" i="44"/>
  <c r="I210" i="44"/>
  <c r="I209" i="44"/>
  <c r="I208" i="44"/>
  <c r="I207" i="44"/>
  <c r="I206" i="44"/>
  <c r="I205" i="44"/>
  <c r="I204" i="44"/>
  <c r="I203" i="44"/>
  <c r="I202" i="44"/>
  <c r="I201" i="44"/>
  <c r="I199" i="44"/>
  <c r="I198" i="44"/>
  <c r="I197" i="44"/>
  <c r="I196" i="44"/>
  <c r="I195" i="44"/>
  <c r="I194" i="44"/>
  <c r="I193" i="44"/>
  <c r="I192" i="44"/>
  <c r="I191" i="44"/>
  <c r="I190" i="44"/>
  <c r="I189" i="44"/>
  <c r="I188" i="44"/>
  <c r="I187" i="44"/>
  <c r="I186" i="44"/>
  <c r="I185" i="44"/>
  <c r="I184" i="44"/>
  <c r="I183" i="44"/>
  <c r="I182" i="44"/>
  <c r="I181" i="44"/>
  <c r="I179" i="44"/>
  <c r="I178" i="44"/>
  <c r="I177" i="44"/>
  <c r="I176" i="44"/>
  <c r="I175" i="44"/>
  <c r="I174" i="44"/>
  <c r="I173" i="44"/>
  <c r="I172" i="44"/>
  <c r="I171" i="44"/>
  <c r="I170" i="44"/>
  <c r="I169" i="44"/>
  <c r="I168" i="44"/>
  <c r="I167" i="44"/>
  <c r="I166" i="44"/>
  <c r="I165" i="44"/>
  <c r="I164" i="44"/>
  <c r="I163" i="44"/>
  <c r="I162" i="44"/>
  <c r="I161" i="44"/>
  <c r="I160" i="44"/>
  <c r="I159" i="44"/>
  <c r="I158" i="44"/>
  <c r="I157" i="44"/>
  <c r="I156" i="44"/>
  <c r="I155" i="44"/>
  <c r="I154" i="44"/>
  <c r="I153" i="44"/>
  <c r="I152" i="44"/>
  <c r="I151" i="44"/>
  <c r="I142" i="44"/>
  <c r="I141" i="44"/>
  <c r="I140" i="44"/>
  <c r="I139" i="44"/>
  <c r="I138" i="44"/>
  <c r="I137" i="44"/>
  <c r="I136" i="44"/>
  <c r="I135" i="44"/>
  <c r="I134" i="44"/>
  <c r="I133" i="44"/>
  <c r="I132" i="44"/>
  <c r="I131" i="44"/>
  <c r="I130" i="44"/>
  <c r="I129" i="44"/>
  <c r="I128" i="44"/>
  <c r="I127" i="44"/>
  <c r="I126" i="44"/>
  <c r="I125" i="44"/>
  <c r="I124" i="44"/>
  <c r="I123" i="44"/>
  <c r="I122" i="44"/>
  <c r="I121" i="44"/>
  <c r="I120" i="44"/>
  <c r="I119" i="44"/>
  <c r="I118" i="44"/>
  <c r="I117" i="44"/>
  <c r="I116" i="44"/>
  <c r="I115" i="44"/>
  <c r="I114" i="44"/>
  <c r="I113" i="44"/>
  <c r="I112" i="44"/>
  <c r="I111" i="44"/>
  <c r="I110" i="44"/>
  <c r="I109" i="44"/>
  <c r="I108" i="44"/>
  <c r="I107" i="44"/>
  <c r="I106" i="44"/>
  <c r="I105" i="44"/>
  <c r="I104" i="44"/>
  <c r="I103" i="44"/>
  <c r="I102" i="44"/>
  <c r="I101" i="44"/>
  <c r="I100" i="44"/>
  <c r="I99" i="44"/>
  <c r="I98" i="44"/>
  <c r="I97" i="44"/>
  <c r="I96" i="44"/>
  <c r="I95" i="44"/>
  <c r="I94" i="44"/>
  <c r="I93" i="44"/>
  <c r="I92" i="44"/>
  <c r="I91" i="44"/>
  <c r="I90" i="44"/>
  <c r="I89" i="44"/>
  <c r="I88" i="44"/>
  <c r="I87" i="44"/>
  <c r="I86" i="44"/>
  <c r="I85" i="44"/>
  <c r="I84" i="44"/>
  <c r="I83" i="44"/>
  <c r="I82" i="44"/>
  <c r="I81" i="44"/>
  <c r="I80" i="44"/>
  <c r="I79" i="44"/>
  <c r="I78" i="44"/>
  <c r="I77" i="44"/>
  <c r="I76" i="44"/>
  <c r="I75" i="44"/>
  <c r="I74" i="44"/>
  <c r="I73" i="44"/>
  <c r="I72" i="44"/>
  <c r="I71" i="44"/>
  <c r="I70" i="44"/>
  <c r="I69" i="44"/>
  <c r="I68" i="44"/>
  <c r="I67" i="44"/>
  <c r="I66" i="44"/>
  <c r="I65" i="44"/>
  <c r="I64" i="44"/>
  <c r="I63" i="44"/>
  <c r="I62" i="44"/>
  <c r="I61" i="44"/>
  <c r="I60" i="44"/>
  <c r="I59" i="44"/>
  <c r="I58" i="44"/>
  <c r="I57" i="44"/>
  <c r="I56" i="44"/>
  <c r="I55" i="44"/>
  <c r="I54" i="44"/>
  <c r="I53" i="44"/>
  <c r="I52" i="44"/>
  <c r="I51" i="44"/>
  <c r="I50" i="44"/>
  <c r="I49" i="44"/>
  <c r="I48" i="44"/>
  <c r="I47" i="44"/>
  <c r="I46" i="44"/>
  <c r="I45" i="44"/>
  <c r="I44" i="44"/>
  <c r="I43" i="44"/>
  <c r="I42" i="44"/>
  <c r="I41" i="44"/>
  <c r="I40" i="44"/>
  <c r="I39" i="44"/>
  <c r="I38" i="44"/>
  <c r="I37" i="44"/>
  <c r="I36" i="44"/>
  <c r="I35" i="44"/>
  <c r="I33" i="44"/>
  <c r="I32" i="44"/>
  <c r="I31" i="44"/>
  <c r="I30" i="44"/>
  <c r="I29" i="44"/>
  <c r="I26" i="44"/>
  <c r="I25" i="44"/>
  <c r="I24" i="44"/>
  <c r="I23" i="44"/>
  <c r="I22" i="44"/>
  <c r="I21" i="44"/>
  <c r="I20" i="44"/>
  <c r="I19" i="44"/>
  <c r="I18" i="44"/>
  <c r="I17" i="44"/>
  <c r="I16" i="44"/>
  <c r="I15" i="44"/>
  <c r="I14" i="44"/>
  <c r="I13" i="44"/>
  <c r="I12" i="44"/>
  <c r="I11" i="44"/>
  <c r="I10" i="44"/>
  <c r="I9" i="44"/>
  <c r="I8" i="44"/>
  <c r="I7" i="44"/>
  <c r="P6" i="44"/>
  <c r="O6" i="44"/>
  <c r="N6" i="44"/>
  <c r="M6" i="44"/>
  <c r="L6" i="44"/>
  <c r="I6" i="44"/>
  <c r="P5" i="44"/>
  <c r="O5" i="44"/>
  <c r="N5" i="44"/>
  <c r="M5" i="44"/>
  <c r="L5" i="44"/>
  <c r="I5" i="44"/>
  <c r="P4" i="44"/>
  <c r="O4" i="44"/>
  <c r="N4" i="44"/>
  <c r="M4" i="44"/>
  <c r="L4" i="44"/>
  <c r="I4" i="44"/>
  <c r="P10" i="44" s="1"/>
  <c r="P3" i="44"/>
  <c r="O3" i="44"/>
  <c r="N3" i="44"/>
  <c r="M3" i="44"/>
  <c r="L3" i="44"/>
  <c r="I3" i="44"/>
  <c r="I2" i="44"/>
  <c r="M10" i="44" l="1"/>
  <c r="L10" i="44"/>
  <c r="N10" i="44"/>
  <c r="P7" i="44"/>
  <c r="P8" i="44" s="1"/>
  <c r="O10" i="44"/>
  <c r="M7" i="44"/>
  <c r="M8" i="44" s="1"/>
  <c r="Q3" i="44"/>
  <c r="Q4" i="44"/>
  <c r="Q6" i="44"/>
  <c r="N7" i="44"/>
  <c r="N8" i="44" s="1"/>
  <c r="O7" i="44"/>
  <c r="O8" i="44" s="1"/>
  <c r="Q5" i="44"/>
  <c r="L7" i="44"/>
  <c r="Q10" i="44" l="1"/>
  <c r="Q7" i="44"/>
  <c r="Q8" i="44" s="1"/>
  <c r="L8" i="44"/>
  <c r="I447" i="43" l="1"/>
  <c r="I446" i="43"/>
  <c r="I444" i="43"/>
  <c r="I443" i="43"/>
  <c r="I442" i="43"/>
  <c r="I441" i="43"/>
  <c r="I440" i="43"/>
  <c r="I439" i="43"/>
  <c r="I438" i="43"/>
  <c r="I437" i="43"/>
  <c r="I436" i="43"/>
  <c r="I435" i="43"/>
  <c r="I434" i="43"/>
  <c r="I433" i="43"/>
  <c r="I432" i="43"/>
  <c r="I431" i="43"/>
  <c r="I430" i="43"/>
  <c r="I429" i="43"/>
  <c r="I428" i="43"/>
  <c r="I427" i="43"/>
  <c r="I426" i="43"/>
  <c r="I425" i="43"/>
  <c r="I424" i="43"/>
  <c r="I423" i="43"/>
  <c r="I422" i="43"/>
  <c r="I421" i="43"/>
  <c r="I420" i="43"/>
  <c r="I419" i="43"/>
  <c r="I418" i="43"/>
  <c r="I417" i="43"/>
  <c r="I416" i="43"/>
  <c r="I415" i="43"/>
  <c r="I414" i="43"/>
  <c r="I413" i="43"/>
  <c r="I412" i="43"/>
  <c r="I411" i="43"/>
  <c r="I410" i="43"/>
  <c r="I409" i="43"/>
  <c r="I408" i="43"/>
  <c r="I407" i="43"/>
  <c r="I406" i="43"/>
  <c r="I405" i="43"/>
  <c r="I404" i="43"/>
  <c r="I403" i="43"/>
  <c r="I402" i="43"/>
  <c r="I401" i="43"/>
  <c r="I400" i="43"/>
  <c r="I399" i="43"/>
  <c r="I398" i="43"/>
  <c r="I397" i="43"/>
  <c r="I396" i="43"/>
  <c r="I395" i="43"/>
  <c r="I394" i="43"/>
  <c r="I393" i="43"/>
  <c r="I392" i="43"/>
  <c r="I391" i="43"/>
  <c r="I390" i="43"/>
  <c r="I389" i="43"/>
  <c r="I388" i="43"/>
  <c r="I387" i="43"/>
  <c r="I386" i="43"/>
  <c r="I385" i="43"/>
  <c r="I384" i="43"/>
  <c r="I383" i="43"/>
  <c r="I382" i="43"/>
  <c r="I381" i="43"/>
  <c r="I380" i="43"/>
  <c r="I379" i="43"/>
  <c r="I378" i="43"/>
  <c r="I377" i="43"/>
  <c r="I376" i="43"/>
  <c r="I375" i="43"/>
  <c r="I374" i="43"/>
  <c r="I373" i="43"/>
  <c r="I372" i="43"/>
  <c r="I371" i="43"/>
  <c r="I370" i="43"/>
  <c r="I368" i="43"/>
  <c r="I367" i="43"/>
  <c r="I366" i="43"/>
  <c r="I365" i="43"/>
  <c r="I364" i="43"/>
  <c r="I363" i="43"/>
  <c r="I362" i="43"/>
  <c r="I361" i="43"/>
  <c r="I360" i="43"/>
  <c r="I359" i="43"/>
  <c r="I358" i="43"/>
  <c r="I357" i="43"/>
  <c r="I356" i="43"/>
  <c r="I355" i="43"/>
  <c r="I354" i="43"/>
  <c r="I353" i="43"/>
  <c r="I352" i="43"/>
  <c r="I351" i="43"/>
  <c r="I350" i="43"/>
  <c r="I349" i="43"/>
  <c r="I348" i="43"/>
  <c r="I347" i="43"/>
  <c r="I346" i="43"/>
  <c r="I345" i="43"/>
  <c r="I344" i="43"/>
  <c r="I343" i="43"/>
  <c r="I342" i="43"/>
  <c r="I341" i="43"/>
  <c r="I340" i="43"/>
  <c r="I339" i="43"/>
  <c r="I338" i="43"/>
  <c r="I337" i="43"/>
  <c r="I336" i="43"/>
  <c r="I335" i="43"/>
  <c r="I332" i="43"/>
  <c r="I331" i="43"/>
  <c r="I330" i="43"/>
  <c r="I329" i="43"/>
  <c r="I328" i="43"/>
  <c r="I327" i="43"/>
  <c r="I326" i="43"/>
  <c r="I325" i="43"/>
  <c r="I324" i="43"/>
  <c r="I323" i="43"/>
  <c r="I322" i="43"/>
  <c r="I321" i="43"/>
  <c r="I320" i="43"/>
  <c r="I319" i="43"/>
  <c r="I318" i="43"/>
  <c r="I317" i="43"/>
  <c r="I316" i="43"/>
  <c r="I315" i="43"/>
  <c r="I314" i="43"/>
  <c r="I313" i="43"/>
  <c r="I312" i="43"/>
  <c r="I311" i="43"/>
  <c r="I310" i="43"/>
  <c r="I309" i="43"/>
  <c r="I308" i="43"/>
  <c r="I307" i="43"/>
  <c r="I305" i="43"/>
  <c r="I304" i="43"/>
  <c r="I303" i="43"/>
  <c r="I302" i="43"/>
  <c r="I301" i="43"/>
  <c r="I300" i="43"/>
  <c r="I299" i="43"/>
  <c r="I298" i="43"/>
  <c r="I297" i="43"/>
  <c r="I296" i="43"/>
  <c r="I295" i="43"/>
  <c r="I294" i="43"/>
  <c r="I293" i="43"/>
  <c r="I292" i="43"/>
  <c r="I291" i="43"/>
  <c r="I290" i="43"/>
  <c r="I289" i="43"/>
  <c r="I287" i="43"/>
  <c r="I286" i="43"/>
  <c r="I285" i="43"/>
  <c r="I284" i="43"/>
  <c r="I283" i="43"/>
  <c r="I282" i="43"/>
  <c r="I281" i="43"/>
  <c r="I280" i="43"/>
  <c r="I279" i="43"/>
  <c r="I278" i="43"/>
  <c r="I277" i="43"/>
  <c r="I276" i="43"/>
  <c r="I275" i="43"/>
  <c r="I274" i="43"/>
  <c r="I273" i="43"/>
  <c r="I272" i="43"/>
  <c r="I271" i="43"/>
  <c r="I270" i="43"/>
  <c r="I269" i="43"/>
  <c r="I268" i="43"/>
  <c r="I267" i="43"/>
  <c r="I266" i="43"/>
  <c r="I265" i="43"/>
  <c r="I264" i="43"/>
  <c r="I263" i="43"/>
  <c r="I262" i="43"/>
  <c r="I261" i="43"/>
  <c r="I260" i="43"/>
  <c r="I259" i="43"/>
  <c r="I258" i="43"/>
  <c r="I257" i="43"/>
  <c r="I256" i="43"/>
  <c r="I255" i="43"/>
  <c r="I254" i="43"/>
  <c r="I253" i="43"/>
  <c r="I252" i="43"/>
  <c r="I251" i="43"/>
  <c r="I250" i="43"/>
  <c r="I249" i="43"/>
  <c r="I248" i="43"/>
  <c r="I247" i="43"/>
  <c r="I246" i="43"/>
  <c r="I245" i="43"/>
  <c r="I244" i="43"/>
  <c r="I243" i="43"/>
  <c r="I242" i="43"/>
  <c r="I241" i="43"/>
  <c r="I240" i="43"/>
  <c r="I239" i="43"/>
  <c r="I238" i="43"/>
  <c r="I237" i="43"/>
  <c r="I236" i="43"/>
  <c r="I235" i="43"/>
  <c r="I234" i="43"/>
  <c r="I229" i="43"/>
  <c r="I226" i="43"/>
  <c r="I225" i="43"/>
  <c r="I224" i="43"/>
  <c r="I223" i="43"/>
  <c r="I222" i="43"/>
  <c r="I221" i="43"/>
  <c r="I219" i="43"/>
  <c r="I217" i="43"/>
  <c r="I216" i="43"/>
  <c r="I215" i="43"/>
  <c r="I214" i="43"/>
  <c r="I213" i="43"/>
  <c r="I212" i="43"/>
  <c r="I211" i="43"/>
  <c r="I210" i="43"/>
  <c r="I209" i="43"/>
  <c r="I208" i="43"/>
  <c r="I207" i="43"/>
  <c r="I206" i="43"/>
  <c r="I205" i="43"/>
  <c r="I204" i="43"/>
  <c r="I203" i="43"/>
  <c r="I202" i="43"/>
  <c r="I201" i="43"/>
  <c r="I199" i="43"/>
  <c r="I198" i="43"/>
  <c r="I197" i="43"/>
  <c r="I196" i="43"/>
  <c r="I195" i="43"/>
  <c r="I194" i="43"/>
  <c r="I193" i="43"/>
  <c r="I192" i="43"/>
  <c r="I191" i="43"/>
  <c r="I190" i="43"/>
  <c r="I189" i="43"/>
  <c r="I188" i="43"/>
  <c r="I187" i="43"/>
  <c r="I186" i="43"/>
  <c r="I185" i="43"/>
  <c r="I184" i="43"/>
  <c r="I183" i="43"/>
  <c r="I182" i="43"/>
  <c r="I181" i="43"/>
  <c r="I179" i="43"/>
  <c r="I178" i="43"/>
  <c r="I177" i="43"/>
  <c r="I176" i="43"/>
  <c r="I175" i="43"/>
  <c r="I174" i="43"/>
  <c r="I173" i="43"/>
  <c r="I172" i="43"/>
  <c r="I171" i="43"/>
  <c r="I170" i="43"/>
  <c r="I169" i="43"/>
  <c r="I168" i="43"/>
  <c r="I167" i="43"/>
  <c r="I166" i="43"/>
  <c r="I165" i="43"/>
  <c r="I164" i="43"/>
  <c r="I163" i="43"/>
  <c r="I162" i="43"/>
  <c r="I161" i="43"/>
  <c r="I160" i="43"/>
  <c r="I159" i="43"/>
  <c r="I158" i="43"/>
  <c r="I157" i="43"/>
  <c r="I156" i="43"/>
  <c r="I155" i="43"/>
  <c r="I154" i="43"/>
  <c r="I153" i="43"/>
  <c r="I152" i="43"/>
  <c r="I151" i="43"/>
  <c r="I142" i="43"/>
  <c r="I141" i="43"/>
  <c r="I140" i="43"/>
  <c r="I139" i="43"/>
  <c r="I138" i="43"/>
  <c r="I137" i="43"/>
  <c r="I136" i="43"/>
  <c r="I135" i="43"/>
  <c r="I134" i="43"/>
  <c r="I133" i="43"/>
  <c r="I132" i="43"/>
  <c r="I131" i="43"/>
  <c r="I130" i="43"/>
  <c r="I129" i="43"/>
  <c r="I128" i="43"/>
  <c r="I127" i="43"/>
  <c r="I126" i="43"/>
  <c r="I125" i="43"/>
  <c r="I124" i="43"/>
  <c r="I123" i="43"/>
  <c r="I122" i="43"/>
  <c r="I121" i="43"/>
  <c r="I120" i="43"/>
  <c r="I119" i="43"/>
  <c r="I118" i="43"/>
  <c r="I117" i="43"/>
  <c r="I116" i="43"/>
  <c r="I115" i="43"/>
  <c r="I114" i="43"/>
  <c r="I113" i="43"/>
  <c r="I112" i="43"/>
  <c r="I111" i="43"/>
  <c r="I110" i="43"/>
  <c r="I109" i="43"/>
  <c r="I108" i="43"/>
  <c r="I107" i="43"/>
  <c r="I106" i="43"/>
  <c r="I105" i="43"/>
  <c r="I104" i="43"/>
  <c r="I103" i="43"/>
  <c r="I102" i="43"/>
  <c r="I101" i="43"/>
  <c r="I100" i="43"/>
  <c r="I99" i="43"/>
  <c r="I98" i="43"/>
  <c r="I97" i="43"/>
  <c r="I96" i="43"/>
  <c r="I95" i="43"/>
  <c r="I94" i="43"/>
  <c r="I93" i="43"/>
  <c r="I92" i="43"/>
  <c r="I91" i="43"/>
  <c r="I90" i="43"/>
  <c r="I89" i="43"/>
  <c r="I88" i="43"/>
  <c r="I87" i="43"/>
  <c r="I86" i="43"/>
  <c r="I85" i="43"/>
  <c r="I84" i="43"/>
  <c r="I83" i="43"/>
  <c r="I82" i="43"/>
  <c r="I81" i="43"/>
  <c r="I80" i="43"/>
  <c r="I79" i="43"/>
  <c r="I78" i="43"/>
  <c r="I77" i="43"/>
  <c r="I76" i="43"/>
  <c r="I75" i="43"/>
  <c r="I74" i="43"/>
  <c r="I73" i="43"/>
  <c r="I72" i="43"/>
  <c r="I71" i="43"/>
  <c r="I70" i="43"/>
  <c r="I69" i="43"/>
  <c r="I68" i="43"/>
  <c r="I67" i="43"/>
  <c r="I66" i="43"/>
  <c r="I65" i="43"/>
  <c r="I64" i="43"/>
  <c r="I63" i="43"/>
  <c r="I62" i="43"/>
  <c r="I61" i="43"/>
  <c r="I60" i="43"/>
  <c r="I59" i="43"/>
  <c r="I58" i="43"/>
  <c r="I57" i="43"/>
  <c r="I56" i="43"/>
  <c r="I55" i="43"/>
  <c r="I54" i="43"/>
  <c r="I53" i="43"/>
  <c r="I52" i="43"/>
  <c r="I51" i="43"/>
  <c r="I50" i="43"/>
  <c r="I49" i="43"/>
  <c r="I48" i="43"/>
  <c r="I47" i="43"/>
  <c r="I46" i="43"/>
  <c r="I45" i="43"/>
  <c r="I44" i="43"/>
  <c r="I43" i="43"/>
  <c r="I42" i="43"/>
  <c r="I41" i="43"/>
  <c r="I40" i="43"/>
  <c r="I39" i="43"/>
  <c r="I38" i="43"/>
  <c r="I37" i="43"/>
  <c r="I36" i="43"/>
  <c r="I35" i="43"/>
  <c r="I33" i="43"/>
  <c r="I32" i="43"/>
  <c r="I31" i="43"/>
  <c r="I30" i="43"/>
  <c r="I29" i="43"/>
  <c r="I26" i="43"/>
  <c r="I25" i="43"/>
  <c r="I24" i="43"/>
  <c r="I23" i="43"/>
  <c r="I22" i="43"/>
  <c r="I21" i="43"/>
  <c r="I20" i="43"/>
  <c r="I19" i="43"/>
  <c r="I18" i="43"/>
  <c r="I17" i="43"/>
  <c r="I16" i="43"/>
  <c r="I15" i="43"/>
  <c r="I14" i="43"/>
  <c r="I13" i="43"/>
  <c r="I12" i="43"/>
  <c r="I11" i="43"/>
  <c r="I10" i="43"/>
  <c r="I9" i="43"/>
  <c r="I8" i="43"/>
  <c r="I7" i="43"/>
  <c r="P6" i="43"/>
  <c r="O6" i="43"/>
  <c r="N6" i="43"/>
  <c r="M6" i="43"/>
  <c r="L6" i="43"/>
  <c r="I6" i="43"/>
  <c r="P5" i="43"/>
  <c r="O5" i="43"/>
  <c r="N5" i="43"/>
  <c r="M5" i="43"/>
  <c r="L5" i="43"/>
  <c r="I5" i="43"/>
  <c r="P4" i="43"/>
  <c r="O4" i="43"/>
  <c r="N4" i="43"/>
  <c r="M4" i="43"/>
  <c r="L4" i="43"/>
  <c r="I4" i="43"/>
  <c r="P10" i="43" s="1"/>
  <c r="P3" i="43"/>
  <c r="O3" i="43"/>
  <c r="N3" i="43"/>
  <c r="M3" i="43"/>
  <c r="L3" i="43"/>
  <c r="I3" i="43"/>
  <c r="I2" i="43"/>
  <c r="P7" i="43" l="1"/>
  <c r="P8" i="43" s="1"/>
  <c r="L10" i="43"/>
  <c r="O10" i="43"/>
  <c r="N10" i="43"/>
  <c r="O7" i="43"/>
  <c r="O8" i="43" s="1"/>
  <c r="Q4" i="43"/>
  <c r="M10" i="43"/>
  <c r="Q3" i="43"/>
  <c r="Q5" i="43"/>
  <c r="M7" i="43"/>
  <c r="M8" i="43" s="1"/>
  <c r="Q6" i="43"/>
  <c r="N7" i="43"/>
  <c r="N8" i="43" s="1"/>
  <c r="L7" i="43"/>
  <c r="I447" i="42"/>
  <c r="I446" i="42"/>
  <c r="I444" i="42"/>
  <c r="I443" i="42"/>
  <c r="I442" i="42"/>
  <c r="I441" i="42"/>
  <c r="I440" i="42"/>
  <c r="I439" i="42"/>
  <c r="I438" i="42"/>
  <c r="I437" i="42"/>
  <c r="I436" i="42"/>
  <c r="I435" i="42"/>
  <c r="I434" i="42"/>
  <c r="I433" i="42"/>
  <c r="I432" i="42"/>
  <c r="I431" i="42"/>
  <c r="I430" i="42"/>
  <c r="I429" i="42"/>
  <c r="I428" i="42"/>
  <c r="I427" i="42"/>
  <c r="I426" i="42"/>
  <c r="I425" i="42"/>
  <c r="I424" i="42"/>
  <c r="I423" i="42"/>
  <c r="I422" i="42"/>
  <c r="I421" i="42"/>
  <c r="I420" i="42"/>
  <c r="I419" i="42"/>
  <c r="I418" i="42"/>
  <c r="I417" i="42"/>
  <c r="I416" i="42"/>
  <c r="I415" i="42"/>
  <c r="I414" i="42"/>
  <c r="I413" i="42"/>
  <c r="I412" i="42"/>
  <c r="I411" i="42"/>
  <c r="I410" i="42"/>
  <c r="I409" i="42"/>
  <c r="I408" i="42"/>
  <c r="I407" i="42"/>
  <c r="I406" i="42"/>
  <c r="I405" i="42"/>
  <c r="I404" i="42"/>
  <c r="I403" i="42"/>
  <c r="I402" i="42"/>
  <c r="I401" i="42"/>
  <c r="I400" i="42"/>
  <c r="I399" i="42"/>
  <c r="I398" i="42"/>
  <c r="I397" i="42"/>
  <c r="I396" i="42"/>
  <c r="I395" i="42"/>
  <c r="I394" i="42"/>
  <c r="I393" i="42"/>
  <c r="I392" i="42"/>
  <c r="I391" i="42"/>
  <c r="I390" i="42"/>
  <c r="I389" i="42"/>
  <c r="I388" i="42"/>
  <c r="I387" i="42"/>
  <c r="I386" i="42"/>
  <c r="I385" i="42"/>
  <c r="I384" i="42"/>
  <c r="I383" i="42"/>
  <c r="I382" i="42"/>
  <c r="I381" i="42"/>
  <c r="I380" i="42"/>
  <c r="I379" i="42"/>
  <c r="I378" i="42"/>
  <c r="I377" i="42"/>
  <c r="I376" i="42"/>
  <c r="I375" i="42"/>
  <c r="I374" i="42"/>
  <c r="I373" i="42"/>
  <c r="I372" i="42"/>
  <c r="I371" i="42"/>
  <c r="I370" i="42"/>
  <c r="I368" i="42"/>
  <c r="I367" i="42"/>
  <c r="I366" i="42"/>
  <c r="I365" i="42"/>
  <c r="I364" i="42"/>
  <c r="I363" i="42"/>
  <c r="I362" i="42"/>
  <c r="I361" i="42"/>
  <c r="I360" i="42"/>
  <c r="I359" i="42"/>
  <c r="I358" i="42"/>
  <c r="I357" i="42"/>
  <c r="I356" i="42"/>
  <c r="I355" i="42"/>
  <c r="I354" i="42"/>
  <c r="I353" i="42"/>
  <c r="I352" i="42"/>
  <c r="I351" i="42"/>
  <c r="I350" i="42"/>
  <c r="I349" i="42"/>
  <c r="I348" i="42"/>
  <c r="I347" i="42"/>
  <c r="I346" i="42"/>
  <c r="I345" i="42"/>
  <c r="I344" i="42"/>
  <c r="I343" i="42"/>
  <c r="I342" i="42"/>
  <c r="I341" i="42"/>
  <c r="I340" i="42"/>
  <c r="I339" i="42"/>
  <c r="I338" i="42"/>
  <c r="I337" i="42"/>
  <c r="I336" i="42"/>
  <c r="I335" i="42"/>
  <c r="I332" i="42"/>
  <c r="I331" i="42"/>
  <c r="I330" i="42"/>
  <c r="I329" i="42"/>
  <c r="I328" i="42"/>
  <c r="I327" i="42"/>
  <c r="I326" i="42"/>
  <c r="I325" i="42"/>
  <c r="I324" i="42"/>
  <c r="I323" i="42"/>
  <c r="I322" i="42"/>
  <c r="I321" i="42"/>
  <c r="I320" i="42"/>
  <c r="I319" i="42"/>
  <c r="I318" i="42"/>
  <c r="I317" i="42"/>
  <c r="I316" i="42"/>
  <c r="I315" i="42"/>
  <c r="I314" i="42"/>
  <c r="I313" i="42"/>
  <c r="I312" i="42"/>
  <c r="I311" i="42"/>
  <c r="I310" i="42"/>
  <c r="I309" i="42"/>
  <c r="I308" i="42"/>
  <c r="I307" i="42"/>
  <c r="I305" i="42"/>
  <c r="I304" i="42"/>
  <c r="I303" i="42"/>
  <c r="I302" i="42"/>
  <c r="I301" i="42"/>
  <c r="I300" i="42"/>
  <c r="I299" i="42"/>
  <c r="I298" i="42"/>
  <c r="I297" i="42"/>
  <c r="I296" i="42"/>
  <c r="I295" i="42"/>
  <c r="I294" i="42"/>
  <c r="I293" i="42"/>
  <c r="I292" i="42"/>
  <c r="I291" i="42"/>
  <c r="I290" i="42"/>
  <c r="I289" i="42"/>
  <c r="I287" i="42"/>
  <c r="I286" i="42"/>
  <c r="I285" i="42"/>
  <c r="I284" i="42"/>
  <c r="I283" i="42"/>
  <c r="I282" i="42"/>
  <c r="I281" i="42"/>
  <c r="I280" i="42"/>
  <c r="I279" i="42"/>
  <c r="I278" i="42"/>
  <c r="I277" i="42"/>
  <c r="I276" i="42"/>
  <c r="I275" i="42"/>
  <c r="I274" i="42"/>
  <c r="I273" i="42"/>
  <c r="I272" i="42"/>
  <c r="I271" i="42"/>
  <c r="I270" i="42"/>
  <c r="I269" i="42"/>
  <c r="I268" i="42"/>
  <c r="I267" i="42"/>
  <c r="I266" i="42"/>
  <c r="I265" i="42"/>
  <c r="I264" i="42"/>
  <c r="I263" i="42"/>
  <c r="I262" i="42"/>
  <c r="I261" i="42"/>
  <c r="I260" i="42"/>
  <c r="I259" i="42"/>
  <c r="I258" i="42"/>
  <c r="I257" i="42"/>
  <c r="I256" i="42"/>
  <c r="I255" i="42"/>
  <c r="I254" i="42"/>
  <c r="I253" i="42"/>
  <c r="I252" i="42"/>
  <c r="I251" i="42"/>
  <c r="I250" i="42"/>
  <c r="I249" i="42"/>
  <c r="I248" i="42"/>
  <c r="I247" i="42"/>
  <c r="I246" i="42"/>
  <c r="I245" i="42"/>
  <c r="I244" i="42"/>
  <c r="I243" i="42"/>
  <c r="I242" i="42"/>
  <c r="I241" i="42"/>
  <c r="I240" i="42"/>
  <c r="I239" i="42"/>
  <c r="I238" i="42"/>
  <c r="I237" i="42"/>
  <c r="I236" i="42"/>
  <c r="I235" i="42"/>
  <c r="I234" i="42"/>
  <c r="I229" i="42"/>
  <c r="I226" i="42"/>
  <c r="I225" i="42"/>
  <c r="I224" i="42"/>
  <c r="I223" i="42"/>
  <c r="I222" i="42"/>
  <c r="I221" i="42"/>
  <c r="I219" i="42"/>
  <c r="I217" i="42"/>
  <c r="I216" i="42"/>
  <c r="I215" i="42"/>
  <c r="I214" i="42"/>
  <c r="I213" i="42"/>
  <c r="I212" i="42"/>
  <c r="I211" i="42"/>
  <c r="I210" i="42"/>
  <c r="I209" i="42"/>
  <c r="I208" i="42"/>
  <c r="I207" i="42"/>
  <c r="I206" i="42"/>
  <c r="I205" i="42"/>
  <c r="I204" i="42"/>
  <c r="I203" i="42"/>
  <c r="I202" i="42"/>
  <c r="I201" i="42"/>
  <c r="I199" i="42"/>
  <c r="I198" i="42"/>
  <c r="I197" i="42"/>
  <c r="I196" i="42"/>
  <c r="I195" i="42"/>
  <c r="I194" i="42"/>
  <c r="I193" i="42"/>
  <c r="I192" i="42"/>
  <c r="I191" i="42"/>
  <c r="I190" i="42"/>
  <c r="I189" i="42"/>
  <c r="I188" i="42"/>
  <c r="I187" i="42"/>
  <c r="I186" i="42"/>
  <c r="I185" i="42"/>
  <c r="I184" i="42"/>
  <c r="I183" i="42"/>
  <c r="I182" i="42"/>
  <c r="I181" i="42"/>
  <c r="I179" i="42"/>
  <c r="I178" i="42"/>
  <c r="I177" i="42"/>
  <c r="I176" i="42"/>
  <c r="I175" i="42"/>
  <c r="I174" i="42"/>
  <c r="I173" i="42"/>
  <c r="I172" i="42"/>
  <c r="I171" i="42"/>
  <c r="I170" i="42"/>
  <c r="I169" i="42"/>
  <c r="I168" i="42"/>
  <c r="I167" i="42"/>
  <c r="I166" i="42"/>
  <c r="I165" i="42"/>
  <c r="I164" i="42"/>
  <c r="I163" i="42"/>
  <c r="I162" i="42"/>
  <c r="I161" i="42"/>
  <c r="I160" i="42"/>
  <c r="I159" i="42"/>
  <c r="I158" i="42"/>
  <c r="I157" i="42"/>
  <c r="I156" i="42"/>
  <c r="I155" i="42"/>
  <c r="I154" i="42"/>
  <c r="I153" i="42"/>
  <c r="I152" i="42"/>
  <c r="I151" i="42"/>
  <c r="I142" i="42"/>
  <c r="I141" i="42"/>
  <c r="I140" i="42"/>
  <c r="I139" i="42"/>
  <c r="I138" i="42"/>
  <c r="I137" i="42"/>
  <c r="I136" i="42"/>
  <c r="I135" i="42"/>
  <c r="I134" i="42"/>
  <c r="I133" i="42"/>
  <c r="I132" i="42"/>
  <c r="I131" i="42"/>
  <c r="I130" i="42"/>
  <c r="I129" i="42"/>
  <c r="I128" i="42"/>
  <c r="I127" i="42"/>
  <c r="I126" i="42"/>
  <c r="I125" i="42"/>
  <c r="I124" i="42"/>
  <c r="I123" i="42"/>
  <c r="I122" i="42"/>
  <c r="I121" i="42"/>
  <c r="I120" i="42"/>
  <c r="I119" i="42"/>
  <c r="I118" i="42"/>
  <c r="I117" i="42"/>
  <c r="I116" i="42"/>
  <c r="I115" i="42"/>
  <c r="I114" i="42"/>
  <c r="I113" i="42"/>
  <c r="I112" i="42"/>
  <c r="I111" i="42"/>
  <c r="I110" i="42"/>
  <c r="I109" i="42"/>
  <c r="I108" i="42"/>
  <c r="I107" i="42"/>
  <c r="I106" i="42"/>
  <c r="I105" i="42"/>
  <c r="I104" i="42"/>
  <c r="I103" i="42"/>
  <c r="I102" i="42"/>
  <c r="I101" i="42"/>
  <c r="I100" i="42"/>
  <c r="I99" i="42"/>
  <c r="I98" i="42"/>
  <c r="I97" i="42"/>
  <c r="I96" i="42"/>
  <c r="I95" i="42"/>
  <c r="I94" i="42"/>
  <c r="I93" i="42"/>
  <c r="I92" i="42"/>
  <c r="I91" i="42"/>
  <c r="I90" i="42"/>
  <c r="I89" i="42"/>
  <c r="I88" i="42"/>
  <c r="I87" i="42"/>
  <c r="I86" i="42"/>
  <c r="I85" i="42"/>
  <c r="I84" i="42"/>
  <c r="I83" i="42"/>
  <c r="I82" i="42"/>
  <c r="I81" i="42"/>
  <c r="I80" i="42"/>
  <c r="I79" i="42"/>
  <c r="I78" i="42"/>
  <c r="I77" i="42"/>
  <c r="I76" i="42"/>
  <c r="I75" i="42"/>
  <c r="I74" i="42"/>
  <c r="I73" i="42"/>
  <c r="I72" i="42"/>
  <c r="I71" i="42"/>
  <c r="I70" i="42"/>
  <c r="I69" i="42"/>
  <c r="I68" i="42"/>
  <c r="I67" i="42"/>
  <c r="I66" i="42"/>
  <c r="I65" i="42"/>
  <c r="I64" i="42"/>
  <c r="I63" i="42"/>
  <c r="I62" i="42"/>
  <c r="I61" i="42"/>
  <c r="I60" i="42"/>
  <c r="I59" i="42"/>
  <c r="I58" i="42"/>
  <c r="I57" i="42"/>
  <c r="I56" i="42"/>
  <c r="I55" i="42"/>
  <c r="I54" i="42"/>
  <c r="I53" i="42"/>
  <c r="I52" i="42"/>
  <c r="I51" i="42"/>
  <c r="I50" i="42"/>
  <c r="I49" i="42"/>
  <c r="I48" i="42"/>
  <c r="I47" i="42"/>
  <c r="I46" i="42"/>
  <c r="I45" i="42"/>
  <c r="I44" i="42"/>
  <c r="I43" i="42"/>
  <c r="I42" i="42"/>
  <c r="I41" i="42"/>
  <c r="I40" i="42"/>
  <c r="I39" i="42"/>
  <c r="I38" i="42"/>
  <c r="I37" i="42"/>
  <c r="I36" i="42"/>
  <c r="I35" i="42"/>
  <c r="I33" i="42"/>
  <c r="I32" i="42"/>
  <c r="I31" i="42"/>
  <c r="I30" i="42"/>
  <c r="I29" i="42"/>
  <c r="I26" i="42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P6" i="42"/>
  <c r="O6" i="42"/>
  <c r="N6" i="42"/>
  <c r="M6" i="42"/>
  <c r="L6" i="42"/>
  <c r="I6" i="42"/>
  <c r="P5" i="42"/>
  <c r="O5" i="42"/>
  <c r="N5" i="42"/>
  <c r="M5" i="42"/>
  <c r="L5" i="42"/>
  <c r="I5" i="42"/>
  <c r="P4" i="42"/>
  <c r="O4" i="42"/>
  <c r="N4" i="42"/>
  <c r="M4" i="42"/>
  <c r="L4" i="42"/>
  <c r="I4" i="42"/>
  <c r="P10" i="42" s="1"/>
  <c r="P3" i="42"/>
  <c r="O3" i="42"/>
  <c r="N3" i="42"/>
  <c r="M3" i="42"/>
  <c r="L3" i="42"/>
  <c r="I3" i="42"/>
  <c r="I2" i="42"/>
  <c r="Q10" i="43" l="1"/>
  <c r="M10" i="42"/>
  <c r="Q7" i="43"/>
  <c r="Q8" i="43" s="1"/>
  <c r="L8" i="43"/>
  <c r="N10" i="42"/>
  <c r="O10" i="42"/>
  <c r="P7" i="42"/>
  <c r="P8" i="42" s="1"/>
  <c r="L10" i="42"/>
  <c r="Q3" i="42"/>
  <c r="Q5" i="42"/>
  <c r="Q4" i="42"/>
  <c r="M7" i="42"/>
  <c r="M8" i="42" s="1"/>
  <c r="N7" i="42"/>
  <c r="N8" i="42" s="1"/>
  <c r="Q6" i="42"/>
  <c r="O7" i="42"/>
  <c r="O8" i="42" s="1"/>
  <c r="L7" i="42"/>
  <c r="Q10" i="42" l="1"/>
  <c r="Q7" i="42"/>
  <c r="Q8" i="42" s="1"/>
  <c r="L8" i="42"/>
  <c r="I442" i="41" l="1"/>
  <c r="I447" i="41" l="1"/>
  <c r="I446" i="41"/>
  <c r="I444" i="41"/>
  <c r="I443" i="41"/>
  <c r="I441" i="41"/>
  <c r="I440" i="41"/>
  <c r="I439" i="41"/>
  <c r="I438" i="41"/>
  <c r="I437" i="41"/>
  <c r="I436" i="41"/>
  <c r="I435" i="41"/>
  <c r="I434" i="41"/>
  <c r="I433" i="41"/>
  <c r="I432" i="41"/>
  <c r="I431" i="41"/>
  <c r="I430" i="41"/>
  <c r="I429" i="41"/>
  <c r="I428" i="41"/>
  <c r="I427" i="41"/>
  <c r="I426" i="41"/>
  <c r="I425" i="41"/>
  <c r="I424" i="41"/>
  <c r="I423" i="41"/>
  <c r="I422" i="41"/>
  <c r="I421" i="41"/>
  <c r="I420" i="41"/>
  <c r="I419" i="41"/>
  <c r="I418" i="41"/>
  <c r="I417" i="41"/>
  <c r="I416" i="41"/>
  <c r="I415" i="41"/>
  <c r="I414" i="41"/>
  <c r="I413" i="41"/>
  <c r="I412" i="41"/>
  <c r="I411" i="41"/>
  <c r="I410" i="41"/>
  <c r="I409" i="41"/>
  <c r="I408" i="41"/>
  <c r="I407" i="41"/>
  <c r="I406" i="41"/>
  <c r="I405" i="41"/>
  <c r="I404" i="41"/>
  <c r="I403" i="41"/>
  <c r="I402" i="41"/>
  <c r="I401" i="41"/>
  <c r="I400" i="41"/>
  <c r="I399" i="41"/>
  <c r="I398" i="41"/>
  <c r="I397" i="41"/>
  <c r="I396" i="41"/>
  <c r="I395" i="41"/>
  <c r="I394" i="41"/>
  <c r="I393" i="41"/>
  <c r="I392" i="41"/>
  <c r="I391" i="41"/>
  <c r="I390" i="41"/>
  <c r="I389" i="41"/>
  <c r="I388" i="41"/>
  <c r="I387" i="41"/>
  <c r="I386" i="41"/>
  <c r="I385" i="41"/>
  <c r="I384" i="41"/>
  <c r="I383" i="41"/>
  <c r="I382" i="41"/>
  <c r="I381" i="41"/>
  <c r="I380" i="41"/>
  <c r="I379" i="41"/>
  <c r="I378" i="41"/>
  <c r="I377" i="41"/>
  <c r="I376" i="41"/>
  <c r="I375" i="41"/>
  <c r="I374" i="41"/>
  <c r="I373" i="41"/>
  <c r="I372" i="41"/>
  <c r="I371" i="41"/>
  <c r="I370" i="41"/>
  <c r="I368" i="41"/>
  <c r="I367" i="41"/>
  <c r="I366" i="41"/>
  <c r="I365" i="41"/>
  <c r="I364" i="41"/>
  <c r="I363" i="41"/>
  <c r="I362" i="41"/>
  <c r="I361" i="41"/>
  <c r="I360" i="41"/>
  <c r="I359" i="41"/>
  <c r="I358" i="41"/>
  <c r="I357" i="41"/>
  <c r="I356" i="41"/>
  <c r="I355" i="41"/>
  <c r="I354" i="41"/>
  <c r="I353" i="41"/>
  <c r="I352" i="41"/>
  <c r="I351" i="41"/>
  <c r="I350" i="41"/>
  <c r="I349" i="41"/>
  <c r="I348" i="41"/>
  <c r="I347" i="41"/>
  <c r="I346" i="41"/>
  <c r="I345" i="41"/>
  <c r="I344" i="41"/>
  <c r="I343" i="41"/>
  <c r="I342" i="41"/>
  <c r="I341" i="41"/>
  <c r="I340" i="41"/>
  <c r="I339" i="41"/>
  <c r="I338" i="41"/>
  <c r="I337" i="41"/>
  <c r="I336" i="41"/>
  <c r="I335" i="41"/>
  <c r="I332" i="41"/>
  <c r="I331" i="41"/>
  <c r="I330" i="41"/>
  <c r="I329" i="41"/>
  <c r="I328" i="41"/>
  <c r="I327" i="41"/>
  <c r="I326" i="41"/>
  <c r="I325" i="41"/>
  <c r="I324" i="41"/>
  <c r="I323" i="41"/>
  <c r="I322" i="41"/>
  <c r="I321" i="41"/>
  <c r="I320" i="41"/>
  <c r="I319" i="41"/>
  <c r="I318" i="41"/>
  <c r="I317" i="41"/>
  <c r="I316" i="41"/>
  <c r="I315" i="41"/>
  <c r="I314" i="41"/>
  <c r="I313" i="41"/>
  <c r="I312" i="41"/>
  <c r="I311" i="41"/>
  <c r="I310" i="41"/>
  <c r="I309" i="41"/>
  <c r="I308" i="41"/>
  <c r="I307" i="41"/>
  <c r="I305" i="41"/>
  <c r="I304" i="41"/>
  <c r="I303" i="41"/>
  <c r="I302" i="41"/>
  <c r="I301" i="41"/>
  <c r="I300" i="41"/>
  <c r="I299" i="41"/>
  <c r="I298" i="41"/>
  <c r="I297" i="41"/>
  <c r="I296" i="41"/>
  <c r="I295" i="41"/>
  <c r="I294" i="41"/>
  <c r="I293" i="41"/>
  <c r="I292" i="41"/>
  <c r="I291" i="41"/>
  <c r="I290" i="41"/>
  <c r="I289" i="41"/>
  <c r="I287" i="41"/>
  <c r="I286" i="41"/>
  <c r="I285" i="41"/>
  <c r="I284" i="41"/>
  <c r="I283" i="41"/>
  <c r="I282" i="41"/>
  <c r="I281" i="41"/>
  <c r="I280" i="41"/>
  <c r="I279" i="41"/>
  <c r="I278" i="41"/>
  <c r="I277" i="41"/>
  <c r="I276" i="41"/>
  <c r="I275" i="41"/>
  <c r="I274" i="41"/>
  <c r="I273" i="41"/>
  <c r="I272" i="41"/>
  <c r="I271" i="41"/>
  <c r="I270" i="41"/>
  <c r="I269" i="41"/>
  <c r="I268" i="41"/>
  <c r="I267" i="41"/>
  <c r="I266" i="41"/>
  <c r="I265" i="41"/>
  <c r="I264" i="41"/>
  <c r="I263" i="41"/>
  <c r="I262" i="41"/>
  <c r="I261" i="41"/>
  <c r="I260" i="41"/>
  <c r="I259" i="41"/>
  <c r="I258" i="41"/>
  <c r="I257" i="41"/>
  <c r="I256" i="41"/>
  <c r="I255" i="41"/>
  <c r="I254" i="41"/>
  <c r="I253" i="41"/>
  <c r="I252" i="41"/>
  <c r="I251" i="41"/>
  <c r="I250" i="41"/>
  <c r="I249" i="41"/>
  <c r="I248" i="41"/>
  <c r="I247" i="41"/>
  <c r="I246" i="41"/>
  <c r="I245" i="41"/>
  <c r="I244" i="41"/>
  <c r="I243" i="41"/>
  <c r="I242" i="41"/>
  <c r="I241" i="41"/>
  <c r="I240" i="41"/>
  <c r="I239" i="41"/>
  <c r="I238" i="41"/>
  <c r="I237" i="41"/>
  <c r="I236" i="41"/>
  <c r="I235" i="41"/>
  <c r="I234" i="41"/>
  <c r="I229" i="41"/>
  <c r="I226" i="41"/>
  <c r="I225" i="41"/>
  <c r="I224" i="41"/>
  <c r="I223" i="41"/>
  <c r="I222" i="41"/>
  <c r="I221" i="41"/>
  <c r="I219" i="41"/>
  <c r="I217" i="41"/>
  <c r="I216" i="41"/>
  <c r="I215" i="41"/>
  <c r="I214" i="41"/>
  <c r="I213" i="41"/>
  <c r="I212" i="41"/>
  <c r="I211" i="41"/>
  <c r="I210" i="41"/>
  <c r="I209" i="41"/>
  <c r="I208" i="41"/>
  <c r="I207" i="41"/>
  <c r="I206" i="41"/>
  <c r="I205" i="41"/>
  <c r="I204" i="41"/>
  <c r="I203" i="41"/>
  <c r="I202" i="41"/>
  <c r="I201" i="41"/>
  <c r="I199" i="41"/>
  <c r="I198" i="41"/>
  <c r="I197" i="41"/>
  <c r="I196" i="41"/>
  <c r="I195" i="41"/>
  <c r="I194" i="41"/>
  <c r="I193" i="41"/>
  <c r="I192" i="41"/>
  <c r="I191" i="41"/>
  <c r="I190" i="41"/>
  <c r="I189" i="41"/>
  <c r="I188" i="41"/>
  <c r="I187" i="41"/>
  <c r="I186" i="41"/>
  <c r="I185" i="41"/>
  <c r="I184" i="41"/>
  <c r="I183" i="41"/>
  <c r="I182" i="41"/>
  <c r="I181" i="41"/>
  <c r="I179" i="41"/>
  <c r="I178" i="41"/>
  <c r="I177" i="41"/>
  <c r="I176" i="41"/>
  <c r="I175" i="41"/>
  <c r="I174" i="41"/>
  <c r="I173" i="41"/>
  <c r="I172" i="41"/>
  <c r="I171" i="41"/>
  <c r="I170" i="41"/>
  <c r="I169" i="41"/>
  <c r="I168" i="41"/>
  <c r="I167" i="41"/>
  <c r="I166" i="41"/>
  <c r="I165" i="41"/>
  <c r="I164" i="41"/>
  <c r="I163" i="41"/>
  <c r="I162" i="41"/>
  <c r="I161" i="41"/>
  <c r="I160" i="41"/>
  <c r="I159" i="41"/>
  <c r="I158" i="41"/>
  <c r="I157" i="41"/>
  <c r="I156" i="41"/>
  <c r="I155" i="41"/>
  <c r="I154" i="41"/>
  <c r="I153" i="41"/>
  <c r="I152" i="41"/>
  <c r="I151" i="41"/>
  <c r="I142" i="41"/>
  <c r="I141" i="41"/>
  <c r="I140" i="41"/>
  <c r="I139" i="41"/>
  <c r="I138" i="41"/>
  <c r="I137" i="41"/>
  <c r="I136" i="41"/>
  <c r="I135" i="41"/>
  <c r="I134" i="41"/>
  <c r="I133" i="41"/>
  <c r="I132" i="41"/>
  <c r="I131" i="41"/>
  <c r="I130" i="41"/>
  <c r="I129" i="41"/>
  <c r="I128" i="41"/>
  <c r="I127" i="41"/>
  <c r="I126" i="41"/>
  <c r="I125" i="41"/>
  <c r="I124" i="41"/>
  <c r="I123" i="41"/>
  <c r="I122" i="41"/>
  <c r="I121" i="41"/>
  <c r="I120" i="41"/>
  <c r="I119" i="41"/>
  <c r="I118" i="41"/>
  <c r="I117" i="41"/>
  <c r="I116" i="41"/>
  <c r="I115" i="41"/>
  <c r="I114" i="41"/>
  <c r="I113" i="41"/>
  <c r="I112" i="41"/>
  <c r="I111" i="41"/>
  <c r="I110" i="41"/>
  <c r="I109" i="41"/>
  <c r="I108" i="41"/>
  <c r="I107" i="41"/>
  <c r="I106" i="41"/>
  <c r="I105" i="41"/>
  <c r="I104" i="41"/>
  <c r="I103" i="41"/>
  <c r="I102" i="41"/>
  <c r="I101" i="41"/>
  <c r="I100" i="41"/>
  <c r="I99" i="41"/>
  <c r="I98" i="41"/>
  <c r="I97" i="41"/>
  <c r="I96" i="41"/>
  <c r="I95" i="41"/>
  <c r="I94" i="41"/>
  <c r="I93" i="41"/>
  <c r="I92" i="41"/>
  <c r="I91" i="41"/>
  <c r="I90" i="41"/>
  <c r="I89" i="41"/>
  <c r="I88" i="41"/>
  <c r="I87" i="41"/>
  <c r="I86" i="41"/>
  <c r="I85" i="41"/>
  <c r="I84" i="41"/>
  <c r="I83" i="41"/>
  <c r="I82" i="41"/>
  <c r="I81" i="41"/>
  <c r="I80" i="41"/>
  <c r="I79" i="41"/>
  <c r="I78" i="41"/>
  <c r="I77" i="41"/>
  <c r="I76" i="41"/>
  <c r="I75" i="41"/>
  <c r="I74" i="41"/>
  <c r="I73" i="41"/>
  <c r="I72" i="41"/>
  <c r="I71" i="41"/>
  <c r="I70" i="41"/>
  <c r="I69" i="41"/>
  <c r="I68" i="41"/>
  <c r="I67" i="41"/>
  <c r="I66" i="41"/>
  <c r="I65" i="41"/>
  <c r="I64" i="41"/>
  <c r="I63" i="41"/>
  <c r="I62" i="41"/>
  <c r="I61" i="41"/>
  <c r="I60" i="41"/>
  <c r="I59" i="41"/>
  <c r="I58" i="41"/>
  <c r="I57" i="41"/>
  <c r="I56" i="41"/>
  <c r="I55" i="41"/>
  <c r="I54" i="41"/>
  <c r="I53" i="41"/>
  <c r="I52" i="41"/>
  <c r="I51" i="41"/>
  <c r="I50" i="41"/>
  <c r="I49" i="41"/>
  <c r="I48" i="41"/>
  <c r="I47" i="41"/>
  <c r="I46" i="41"/>
  <c r="I45" i="41"/>
  <c r="I44" i="41"/>
  <c r="I43" i="41"/>
  <c r="I42" i="41"/>
  <c r="I41" i="41"/>
  <c r="I40" i="41"/>
  <c r="I39" i="41"/>
  <c r="I38" i="41"/>
  <c r="I37" i="41"/>
  <c r="I36" i="41"/>
  <c r="I35" i="41"/>
  <c r="I33" i="41"/>
  <c r="I32" i="41"/>
  <c r="I31" i="41"/>
  <c r="I30" i="41"/>
  <c r="I29" i="41"/>
  <c r="I26" i="41"/>
  <c r="I25" i="41"/>
  <c r="I24" i="41"/>
  <c r="I23" i="41"/>
  <c r="I22" i="41"/>
  <c r="I21" i="41"/>
  <c r="I20" i="41"/>
  <c r="I19" i="41"/>
  <c r="I18" i="41"/>
  <c r="I17" i="41"/>
  <c r="I16" i="41"/>
  <c r="I15" i="41"/>
  <c r="I14" i="41"/>
  <c r="I13" i="41"/>
  <c r="I12" i="41"/>
  <c r="I11" i="41"/>
  <c r="I10" i="41"/>
  <c r="I9" i="41"/>
  <c r="I8" i="41"/>
  <c r="I7" i="41"/>
  <c r="P6" i="41"/>
  <c r="O6" i="41"/>
  <c r="N6" i="41"/>
  <c r="M6" i="41"/>
  <c r="L6" i="41"/>
  <c r="I6" i="41"/>
  <c r="P5" i="41"/>
  <c r="O5" i="41"/>
  <c r="N5" i="41"/>
  <c r="M5" i="41"/>
  <c r="L5" i="41"/>
  <c r="I5" i="41"/>
  <c r="P4" i="41"/>
  <c r="O4" i="41"/>
  <c r="N4" i="41"/>
  <c r="M4" i="41"/>
  <c r="L4" i="41"/>
  <c r="I4" i="41"/>
  <c r="P3" i="41"/>
  <c r="O3" i="41"/>
  <c r="N3" i="41"/>
  <c r="M3" i="41"/>
  <c r="L3" i="41"/>
  <c r="I3" i="41"/>
  <c r="I2" i="41"/>
  <c r="I335" i="40"/>
  <c r="I336" i="40"/>
  <c r="I446" i="40"/>
  <c r="P10" i="41" l="1"/>
  <c r="N10" i="41"/>
  <c r="P7" i="41"/>
  <c r="P8" i="41" s="1"/>
  <c r="L10" i="41"/>
  <c r="M10" i="41"/>
  <c r="O10" i="41"/>
  <c r="Q3" i="41"/>
  <c r="N7" i="41"/>
  <c r="N8" i="41" s="1"/>
  <c r="O7" i="41"/>
  <c r="O8" i="41" s="1"/>
  <c r="Q6" i="41"/>
  <c r="Q5" i="41"/>
  <c r="M7" i="41"/>
  <c r="M8" i="41" s="1"/>
  <c r="Q4" i="41"/>
  <c r="L7" i="41"/>
  <c r="I338" i="40"/>
  <c r="I447" i="40"/>
  <c r="I444" i="40"/>
  <c r="I443" i="40"/>
  <c r="I441" i="40"/>
  <c r="I440" i="40"/>
  <c r="I439" i="40"/>
  <c r="I438" i="40"/>
  <c r="I437" i="40"/>
  <c r="I436" i="40"/>
  <c r="I435" i="40"/>
  <c r="I434" i="40"/>
  <c r="I433" i="40"/>
  <c r="I432" i="40"/>
  <c r="I431" i="40"/>
  <c r="I430" i="40"/>
  <c r="I429" i="40"/>
  <c r="I428" i="40"/>
  <c r="I427" i="40"/>
  <c r="I426" i="40"/>
  <c r="I425" i="40"/>
  <c r="I424" i="40"/>
  <c r="I423" i="40"/>
  <c r="I422" i="40"/>
  <c r="I421" i="40"/>
  <c r="I420" i="40"/>
  <c r="I419" i="40"/>
  <c r="I418" i="40"/>
  <c r="I417" i="40"/>
  <c r="I416" i="40"/>
  <c r="I415" i="40"/>
  <c r="I414" i="40"/>
  <c r="I413" i="40"/>
  <c r="I412" i="40"/>
  <c r="I411" i="40"/>
  <c r="I410" i="40"/>
  <c r="I409" i="40"/>
  <c r="I408" i="40"/>
  <c r="I407" i="40"/>
  <c r="I406" i="40"/>
  <c r="I405" i="40"/>
  <c r="I404" i="40"/>
  <c r="I403" i="40"/>
  <c r="I402" i="40"/>
  <c r="I401" i="40"/>
  <c r="I400" i="40"/>
  <c r="I399" i="40"/>
  <c r="I398" i="40"/>
  <c r="I397" i="40"/>
  <c r="I396" i="40"/>
  <c r="I395" i="40"/>
  <c r="I394" i="40"/>
  <c r="I393" i="40"/>
  <c r="I392" i="40"/>
  <c r="I391" i="40"/>
  <c r="I390" i="40"/>
  <c r="I389" i="40"/>
  <c r="I388" i="40"/>
  <c r="I387" i="40"/>
  <c r="I386" i="40"/>
  <c r="I385" i="40"/>
  <c r="I384" i="40"/>
  <c r="I383" i="40"/>
  <c r="I382" i="40"/>
  <c r="I381" i="40"/>
  <c r="I380" i="40"/>
  <c r="I379" i="40"/>
  <c r="I378" i="40"/>
  <c r="I377" i="40"/>
  <c r="I376" i="40"/>
  <c r="I375" i="40"/>
  <c r="I374" i="40"/>
  <c r="I373" i="40"/>
  <c r="I372" i="40"/>
  <c r="I371" i="40"/>
  <c r="I370" i="40"/>
  <c r="I368" i="40"/>
  <c r="I367" i="40"/>
  <c r="I366" i="40"/>
  <c r="I365" i="40"/>
  <c r="I364" i="40"/>
  <c r="I363" i="40"/>
  <c r="I362" i="40"/>
  <c r="I361" i="40"/>
  <c r="I360" i="40"/>
  <c r="I359" i="40"/>
  <c r="I358" i="40"/>
  <c r="I357" i="40"/>
  <c r="I356" i="40"/>
  <c r="I355" i="40"/>
  <c r="I354" i="40"/>
  <c r="I353" i="40"/>
  <c r="I352" i="40"/>
  <c r="I351" i="40"/>
  <c r="I350" i="40"/>
  <c r="I349" i="40"/>
  <c r="I348" i="40"/>
  <c r="I347" i="40"/>
  <c r="I346" i="40"/>
  <c r="I345" i="40"/>
  <c r="I344" i="40"/>
  <c r="I343" i="40"/>
  <c r="I342" i="40"/>
  <c r="I341" i="40"/>
  <c r="I340" i="40"/>
  <c r="I339" i="40"/>
  <c r="I337" i="40"/>
  <c r="I332" i="40"/>
  <c r="I331" i="40"/>
  <c r="I330" i="40"/>
  <c r="I329" i="40"/>
  <c r="I328" i="40"/>
  <c r="I327" i="40"/>
  <c r="I326" i="40"/>
  <c r="I325" i="40"/>
  <c r="I324" i="40"/>
  <c r="I323" i="40"/>
  <c r="I322" i="40"/>
  <c r="I321" i="40"/>
  <c r="I320" i="40"/>
  <c r="I319" i="40"/>
  <c r="I318" i="40"/>
  <c r="I317" i="40"/>
  <c r="I316" i="40"/>
  <c r="I315" i="40"/>
  <c r="I314" i="40"/>
  <c r="I313" i="40"/>
  <c r="I312" i="40"/>
  <c r="I311" i="40"/>
  <c r="I310" i="40"/>
  <c r="I309" i="40"/>
  <c r="I308" i="40"/>
  <c r="I307" i="40"/>
  <c r="I305" i="40"/>
  <c r="I304" i="40"/>
  <c r="I303" i="40"/>
  <c r="I302" i="40"/>
  <c r="I301" i="40"/>
  <c r="I300" i="40"/>
  <c r="I299" i="40"/>
  <c r="I298" i="40"/>
  <c r="I297" i="40"/>
  <c r="I296" i="40"/>
  <c r="I295" i="40"/>
  <c r="I294" i="40"/>
  <c r="I293" i="40"/>
  <c r="I292" i="40"/>
  <c r="I291" i="40"/>
  <c r="I290" i="40"/>
  <c r="I289" i="40"/>
  <c r="I287" i="40"/>
  <c r="I286" i="40"/>
  <c r="I285" i="40"/>
  <c r="I284" i="40"/>
  <c r="I283" i="40"/>
  <c r="I282" i="40"/>
  <c r="I281" i="40"/>
  <c r="I280" i="40"/>
  <c r="I279" i="40"/>
  <c r="I278" i="40"/>
  <c r="I277" i="40"/>
  <c r="I276" i="40"/>
  <c r="I275" i="40"/>
  <c r="I274" i="40"/>
  <c r="I273" i="40"/>
  <c r="I272" i="40"/>
  <c r="I271" i="40"/>
  <c r="I270" i="40"/>
  <c r="I269" i="40"/>
  <c r="I268" i="40"/>
  <c r="I267" i="40"/>
  <c r="I266" i="40"/>
  <c r="I265" i="40"/>
  <c r="I264" i="40"/>
  <c r="I263" i="40"/>
  <c r="I262" i="40"/>
  <c r="I261" i="40"/>
  <c r="I260" i="40"/>
  <c r="I259" i="40"/>
  <c r="I258" i="40"/>
  <c r="I257" i="40"/>
  <c r="I256" i="40"/>
  <c r="I255" i="40"/>
  <c r="I254" i="40"/>
  <c r="I253" i="40"/>
  <c r="I252" i="40"/>
  <c r="I251" i="40"/>
  <c r="I250" i="40"/>
  <c r="I249" i="40"/>
  <c r="I248" i="40"/>
  <c r="I247" i="40"/>
  <c r="I246" i="40"/>
  <c r="I245" i="40"/>
  <c r="I244" i="40"/>
  <c r="I243" i="40"/>
  <c r="I242" i="40"/>
  <c r="I241" i="40"/>
  <c r="I240" i="40"/>
  <c r="I239" i="40"/>
  <c r="I238" i="40"/>
  <c r="I237" i="40"/>
  <c r="I236" i="40"/>
  <c r="I235" i="40"/>
  <c r="I234" i="40"/>
  <c r="I229" i="40"/>
  <c r="I226" i="40"/>
  <c r="I225" i="40"/>
  <c r="I224" i="40"/>
  <c r="I223" i="40"/>
  <c r="I222" i="40"/>
  <c r="I221" i="40"/>
  <c r="I219" i="40"/>
  <c r="I217" i="40"/>
  <c r="I216" i="40"/>
  <c r="I215" i="40"/>
  <c r="I214" i="40"/>
  <c r="I213" i="40"/>
  <c r="I212" i="40"/>
  <c r="I211" i="40"/>
  <c r="I210" i="40"/>
  <c r="I209" i="40"/>
  <c r="I208" i="40"/>
  <c r="I207" i="40"/>
  <c r="I206" i="40"/>
  <c r="I205" i="40"/>
  <c r="I204" i="40"/>
  <c r="I203" i="40"/>
  <c r="I202" i="40"/>
  <c r="I201" i="40"/>
  <c r="I200" i="40"/>
  <c r="I199" i="40"/>
  <c r="I198" i="40"/>
  <c r="I197" i="40"/>
  <c r="I196" i="40"/>
  <c r="I195" i="40"/>
  <c r="I194" i="40"/>
  <c r="I193" i="40"/>
  <c r="I192" i="40"/>
  <c r="I191" i="40"/>
  <c r="I190" i="40"/>
  <c r="I189" i="40"/>
  <c r="I188" i="40"/>
  <c r="I187" i="40"/>
  <c r="I186" i="40"/>
  <c r="I185" i="40"/>
  <c r="I184" i="40"/>
  <c r="I183" i="40"/>
  <c r="I182" i="40"/>
  <c r="I181" i="40"/>
  <c r="I179" i="40"/>
  <c r="I178" i="40"/>
  <c r="I177" i="40"/>
  <c r="I176" i="40"/>
  <c r="I175" i="40"/>
  <c r="I174" i="40"/>
  <c r="I173" i="40"/>
  <c r="I172" i="40"/>
  <c r="I171" i="40"/>
  <c r="I170" i="40"/>
  <c r="I169" i="40"/>
  <c r="I168" i="40"/>
  <c r="I167" i="40"/>
  <c r="I166" i="40"/>
  <c r="I165" i="40"/>
  <c r="I164" i="40"/>
  <c r="I163" i="40"/>
  <c r="I162" i="40"/>
  <c r="I161" i="40"/>
  <c r="I160" i="40"/>
  <c r="I159" i="40"/>
  <c r="I158" i="40"/>
  <c r="I157" i="40"/>
  <c r="I156" i="40"/>
  <c r="I155" i="40"/>
  <c r="I154" i="40"/>
  <c r="I153" i="40"/>
  <c r="I152" i="40"/>
  <c r="I151" i="40"/>
  <c r="I142" i="40"/>
  <c r="I141" i="40"/>
  <c r="I140" i="40"/>
  <c r="I139" i="40"/>
  <c r="I138" i="40"/>
  <c r="I137" i="40"/>
  <c r="I136" i="40"/>
  <c r="I135" i="40"/>
  <c r="I134" i="40"/>
  <c r="I133" i="40"/>
  <c r="I132" i="40"/>
  <c r="I131" i="40"/>
  <c r="I130" i="40"/>
  <c r="I129" i="40"/>
  <c r="I128" i="40"/>
  <c r="I127" i="40"/>
  <c r="I126" i="40"/>
  <c r="I125" i="40"/>
  <c r="I124" i="40"/>
  <c r="I123" i="40"/>
  <c r="I122" i="40"/>
  <c r="I121" i="40"/>
  <c r="I120" i="40"/>
  <c r="I119" i="40"/>
  <c r="I118" i="40"/>
  <c r="I117" i="40"/>
  <c r="I116" i="40"/>
  <c r="I115" i="40"/>
  <c r="I114" i="40"/>
  <c r="I113" i="40"/>
  <c r="I112" i="40"/>
  <c r="I111" i="40"/>
  <c r="I110" i="40"/>
  <c r="I109" i="40"/>
  <c r="I108" i="40"/>
  <c r="I107" i="40"/>
  <c r="I106" i="40"/>
  <c r="I105" i="40"/>
  <c r="I104" i="40"/>
  <c r="I103" i="40"/>
  <c r="I102" i="40"/>
  <c r="I101" i="40"/>
  <c r="I100" i="40"/>
  <c r="I99" i="40"/>
  <c r="I98" i="40"/>
  <c r="I97" i="40"/>
  <c r="I96" i="40"/>
  <c r="I95" i="40"/>
  <c r="I94" i="40"/>
  <c r="I93" i="40"/>
  <c r="I92" i="40"/>
  <c r="I91" i="40"/>
  <c r="I90" i="40"/>
  <c r="I89" i="40"/>
  <c r="I88" i="40"/>
  <c r="I87" i="40"/>
  <c r="I86" i="40"/>
  <c r="I85" i="40"/>
  <c r="I84" i="40"/>
  <c r="I83" i="40"/>
  <c r="I82" i="40"/>
  <c r="I81" i="40"/>
  <c r="I80" i="40"/>
  <c r="I79" i="40"/>
  <c r="I78" i="40"/>
  <c r="I77" i="40"/>
  <c r="I76" i="40"/>
  <c r="I75" i="40"/>
  <c r="I74" i="40"/>
  <c r="I73" i="40"/>
  <c r="I72" i="40"/>
  <c r="I71" i="40"/>
  <c r="I70" i="40"/>
  <c r="I69" i="40"/>
  <c r="I68" i="40"/>
  <c r="I67" i="40"/>
  <c r="I66" i="40"/>
  <c r="I65" i="40"/>
  <c r="I64" i="40"/>
  <c r="I63" i="40"/>
  <c r="I62" i="40"/>
  <c r="I61" i="40"/>
  <c r="I60" i="40"/>
  <c r="I59" i="40"/>
  <c r="I58" i="40"/>
  <c r="I57" i="40"/>
  <c r="I56" i="40"/>
  <c r="I55" i="40"/>
  <c r="I54" i="40"/>
  <c r="I53" i="40"/>
  <c r="I52" i="40"/>
  <c r="I51" i="40"/>
  <c r="I50" i="40"/>
  <c r="I49" i="40"/>
  <c r="I48" i="40"/>
  <c r="I47" i="40"/>
  <c r="I46" i="40"/>
  <c r="I45" i="40"/>
  <c r="I44" i="40"/>
  <c r="I43" i="40"/>
  <c r="I42" i="40"/>
  <c r="I41" i="40"/>
  <c r="I40" i="40"/>
  <c r="I39" i="40"/>
  <c r="I38" i="40"/>
  <c r="I37" i="40"/>
  <c r="I36" i="40"/>
  <c r="I35" i="40"/>
  <c r="I33" i="40"/>
  <c r="I32" i="40"/>
  <c r="I31" i="40"/>
  <c r="I30" i="40"/>
  <c r="I29" i="40"/>
  <c r="I26" i="40"/>
  <c r="I25" i="40"/>
  <c r="I24" i="40"/>
  <c r="I23" i="40"/>
  <c r="I22" i="40"/>
  <c r="I21" i="40"/>
  <c r="I20" i="40"/>
  <c r="I19" i="40"/>
  <c r="I18" i="40"/>
  <c r="I17" i="40"/>
  <c r="I16" i="40"/>
  <c r="I15" i="40"/>
  <c r="I14" i="40"/>
  <c r="I13" i="40"/>
  <c r="I12" i="40"/>
  <c r="I11" i="40"/>
  <c r="I10" i="40"/>
  <c r="I9" i="40"/>
  <c r="I8" i="40"/>
  <c r="I7" i="40"/>
  <c r="P6" i="40"/>
  <c r="O6" i="40"/>
  <c r="N6" i="40"/>
  <c r="M6" i="40"/>
  <c r="L6" i="40"/>
  <c r="I6" i="40"/>
  <c r="P5" i="40"/>
  <c r="O5" i="40"/>
  <c r="N5" i="40"/>
  <c r="M5" i="40"/>
  <c r="L5" i="40"/>
  <c r="I5" i="40"/>
  <c r="P4" i="40"/>
  <c r="O4" i="40"/>
  <c r="N4" i="40"/>
  <c r="M4" i="40"/>
  <c r="L4" i="40"/>
  <c r="I4" i="40"/>
  <c r="P3" i="40"/>
  <c r="O3" i="40"/>
  <c r="N3" i="40"/>
  <c r="M3" i="40"/>
  <c r="L3" i="40"/>
  <c r="I3" i="40"/>
  <c r="I2" i="40"/>
  <c r="I407" i="39"/>
  <c r="Q10" i="41" l="1"/>
  <c r="Q7" i="41"/>
  <c r="Q8" i="41" s="1"/>
  <c r="L8" i="41"/>
  <c r="P7" i="40"/>
  <c r="P8" i="40" s="1"/>
  <c r="P10" i="40"/>
  <c r="L10" i="40"/>
  <c r="M10" i="40"/>
  <c r="N10" i="40"/>
  <c r="O10" i="40"/>
  <c r="Q5" i="40"/>
  <c r="Q3" i="40"/>
  <c r="O7" i="40"/>
  <c r="O8" i="40" s="1"/>
  <c r="Q4" i="40"/>
  <c r="N7" i="40"/>
  <c r="N8" i="40" s="1"/>
  <c r="M7" i="40"/>
  <c r="M8" i="40" s="1"/>
  <c r="Q6" i="40"/>
  <c r="L7" i="40"/>
  <c r="I447" i="39"/>
  <c r="I444" i="39"/>
  <c r="I443" i="39"/>
  <c r="I441" i="39"/>
  <c r="I438" i="39"/>
  <c r="I437" i="39"/>
  <c r="I433" i="39"/>
  <c r="I432" i="39"/>
  <c r="I431" i="39"/>
  <c r="I430" i="39"/>
  <c r="I429" i="39"/>
  <c r="I428" i="39"/>
  <c r="I427" i="39"/>
  <c r="I426" i="39"/>
  <c r="I425" i="39"/>
  <c r="I424" i="39"/>
  <c r="I332" i="39"/>
  <c r="I422" i="39"/>
  <c r="I421" i="39"/>
  <c r="I420" i="39"/>
  <c r="I419" i="39"/>
  <c r="I418" i="39"/>
  <c r="I417" i="39"/>
  <c r="I416" i="39"/>
  <c r="I415" i="39"/>
  <c r="I414" i="39"/>
  <c r="I413" i="39"/>
  <c r="I331" i="39"/>
  <c r="I411" i="39"/>
  <c r="I410" i="39"/>
  <c r="I409" i="39"/>
  <c r="I440" i="39"/>
  <c r="I406" i="39"/>
  <c r="I405" i="39"/>
  <c r="I404" i="39"/>
  <c r="I403" i="39"/>
  <c r="I402" i="39"/>
  <c r="I401" i="39"/>
  <c r="I400" i="39"/>
  <c r="I399" i="39"/>
  <c r="I398" i="39"/>
  <c r="I397" i="39"/>
  <c r="I396" i="39"/>
  <c r="I395" i="39"/>
  <c r="I394" i="39"/>
  <c r="I393" i="39"/>
  <c r="I392" i="39"/>
  <c r="I391" i="39"/>
  <c r="I330" i="39"/>
  <c r="I389" i="39"/>
  <c r="I388" i="39"/>
  <c r="I387" i="39"/>
  <c r="I386" i="39"/>
  <c r="I385" i="39"/>
  <c r="I384" i="39"/>
  <c r="I383" i="39"/>
  <c r="I382" i="39"/>
  <c r="I381" i="39"/>
  <c r="I380" i="39"/>
  <c r="I379" i="39"/>
  <c r="I378" i="39"/>
  <c r="I377" i="39"/>
  <c r="I376" i="39"/>
  <c r="I375" i="39"/>
  <c r="I374" i="39"/>
  <c r="I373" i="39"/>
  <c r="I372" i="39"/>
  <c r="I371" i="39"/>
  <c r="I370" i="39"/>
  <c r="I325" i="39"/>
  <c r="I324" i="39"/>
  <c r="I439" i="39"/>
  <c r="I365" i="39"/>
  <c r="I364" i="39"/>
  <c r="I363" i="39"/>
  <c r="I436" i="39"/>
  <c r="I361" i="39"/>
  <c r="I360" i="39"/>
  <c r="I359" i="39"/>
  <c r="I323" i="39"/>
  <c r="I357" i="39"/>
  <c r="I320" i="39"/>
  <c r="I319" i="39"/>
  <c r="I354" i="39"/>
  <c r="I353" i="39"/>
  <c r="I352" i="39"/>
  <c r="I351" i="39"/>
  <c r="I350" i="39"/>
  <c r="I349" i="39"/>
  <c r="I348" i="39"/>
  <c r="I318" i="39"/>
  <c r="I317" i="39"/>
  <c r="I316" i="39"/>
  <c r="I344" i="39"/>
  <c r="I343" i="39"/>
  <c r="I342" i="39"/>
  <c r="I315" i="39"/>
  <c r="I311" i="39"/>
  <c r="I339" i="39"/>
  <c r="I310" i="39"/>
  <c r="I337" i="39"/>
  <c r="I309" i="39"/>
  <c r="I307" i="39"/>
  <c r="I435" i="39"/>
  <c r="I434" i="39"/>
  <c r="I423" i="39"/>
  <c r="I412" i="39"/>
  <c r="I329" i="39"/>
  <c r="I328" i="39"/>
  <c r="I327" i="39"/>
  <c r="I326" i="39"/>
  <c r="I304" i="39"/>
  <c r="I303" i="39"/>
  <c r="I302" i="39"/>
  <c r="I322" i="39"/>
  <c r="I321" i="39"/>
  <c r="I300" i="39"/>
  <c r="I299" i="39"/>
  <c r="I297" i="39"/>
  <c r="I408" i="39"/>
  <c r="I390" i="39"/>
  <c r="I368" i="39"/>
  <c r="I314" i="39"/>
  <c r="I313" i="39"/>
  <c r="I312" i="39"/>
  <c r="I295" i="39"/>
  <c r="I367" i="39"/>
  <c r="I366" i="39"/>
  <c r="I308" i="39"/>
  <c r="I362" i="39"/>
  <c r="I358" i="39"/>
  <c r="I305" i="39"/>
  <c r="I356" i="39"/>
  <c r="I355" i="39"/>
  <c r="I347" i="39"/>
  <c r="I301" i="39"/>
  <c r="I293" i="39"/>
  <c r="I292" i="39"/>
  <c r="I298" i="39"/>
  <c r="I290" i="39"/>
  <c r="I296" i="39"/>
  <c r="I294" i="39"/>
  <c r="I280" i="39"/>
  <c r="I278" i="39"/>
  <c r="I291" i="39"/>
  <c r="I273" i="39"/>
  <c r="I289" i="39"/>
  <c r="I346" i="39"/>
  <c r="I287" i="39"/>
  <c r="I286" i="39"/>
  <c r="I285" i="39"/>
  <c r="I284" i="39"/>
  <c r="I283" i="39"/>
  <c r="I282" i="39"/>
  <c r="I281" i="39"/>
  <c r="I345" i="39"/>
  <c r="I279" i="39"/>
  <c r="I269" i="39"/>
  <c r="I277" i="39"/>
  <c r="I276" i="39"/>
  <c r="I275" i="39"/>
  <c r="I274" i="39"/>
  <c r="I266" i="39"/>
  <c r="I272" i="39"/>
  <c r="I271" i="39"/>
  <c r="I270" i="39"/>
  <c r="I265" i="39"/>
  <c r="I268" i="39"/>
  <c r="I267" i="39"/>
  <c r="I341" i="39"/>
  <c r="I340" i="39"/>
  <c r="I264" i="39"/>
  <c r="I263" i="39"/>
  <c r="I262" i="39"/>
  <c r="I261" i="39"/>
  <c r="I260" i="39"/>
  <c r="I259" i="39"/>
  <c r="I258" i="39"/>
  <c r="I257" i="39"/>
  <c r="I256" i="39"/>
  <c r="I255" i="39"/>
  <c r="I254" i="39"/>
  <c r="I253" i="39"/>
  <c r="I252" i="39"/>
  <c r="I251" i="39"/>
  <c r="I250" i="39"/>
  <c r="I249" i="39"/>
  <c r="I248" i="39"/>
  <c r="I247" i="39"/>
  <c r="I246" i="39"/>
  <c r="I245" i="39"/>
  <c r="I244" i="39"/>
  <c r="I243" i="39"/>
  <c r="I242" i="39"/>
  <c r="I241" i="39"/>
  <c r="I240" i="39"/>
  <c r="I239" i="39"/>
  <c r="I238" i="39"/>
  <c r="I237" i="39"/>
  <c r="I236" i="39"/>
  <c r="I235" i="39"/>
  <c r="I234" i="39"/>
  <c r="I229" i="39"/>
  <c r="I226" i="39"/>
  <c r="I225" i="39"/>
  <c r="I224" i="39"/>
  <c r="I223" i="39"/>
  <c r="I222" i="39"/>
  <c r="I221" i="39"/>
  <c r="I219" i="39"/>
  <c r="I217" i="39"/>
  <c r="I216" i="39"/>
  <c r="I215" i="39"/>
  <c r="I214" i="39"/>
  <c r="I213" i="39"/>
  <c r="I212" i="39"/>
  <c r="I211" i="39"/>
  <c r="I210" i="39"/>
  <c r="I209" i="39"/>
  <c r="I208" i="39"/>
  <c r="I207" i="39"/>
  <c r="I206" i="39"/>
  <c r="I205" i="39"/>
  <c r="I204" i="39"/>
  <c r="I203" i="39"/>
  <c r="I202" i="39"/>
  <c r="I201" i="39"/>
  <c r="I200" i="39"/>
  <c r="I199" i="39"/>
  <c r="I198" i="39"/>
  <c r="I197" i="39"/>
  <c r="I196" i="39"/>
  <c r="I195" i="39"/>
  <c r="I194" i="39"/>
  <c r="I193" i="39"/>
  <c r="I192" i="39"/>
  <c r="I191" i="39"/>
  <c r="I190" i="39"/>
  <c r="I189" i="39"/>
  <c r="I188" i="39"/>
  <c r="I187" i="39"/>
  <c r="I186" i="39"/>
  <c r="I185" i="39"/>
  <c r="I184" i="39"/>
  <c r="I183" i="39"/>
  <c r="I182" i="39"/>
  <c r="I181" i="39"/>
  <c r="I179" i="39"/>
  <c r="I178" i="39"/>
  <c r="I177" i="39"/>
  <c r="I176" i="39"/>
  <c r="I175" i="39"/>
  <c r="I174" i="39"/>
  <c r="I173" i="39"/>
  <c r="I172" i="39"/>
  <c r="I171" i="39"/>
  <c r="I170" i="39"/>
  <c r="I169" i="39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42" i="39"/>
  <c r="I141" i="39"/>
  <c r="I140" i="39"/>
  <c r="I139" i="39"/>
  <c r="I138" i="39"/>
  <c r="I137" i="39"/>
  <c r="I136" i="39"/>
  <c r="I135" i="39"/>
  <c r="I134" i="39"/>
  <c r="I133" i="39"/>
  <c r="I132" i="39"/>
  <c r="I131" i="39"/>
  <c r="I130" i="39"/>
  <c r="I129" i="39"/>
  <c r="I128" i="39"/>
  <c r="I127" i="39"/>
  <c r="I126" i="39"/>
  <c r="I125" i="39"/>
  <c r="I124" i="39"/>
  <c r="I123" i="39"/>
  <c r="I122" i="39"/>
  <c r="I121" i="39"/>
  <c r="I120" i="39"/>
  <c r="I119" i="39"/>
  <c r="I118" i="39"/>
  <c r="I117" i="39"/>
  <c r="I116" i="39"/>
  <c r="I115" i="39"/>
  <c r="I114" i="39"/>
  <c r="I113" i="39"/>
  <c r="I112" i="39"/>
  <c r="I111" i="39"/>
  <c r="I110" i="39"/>
  <c r="I109" i="39"/>
  <c r="I108" i="39"/>
  <c r="I107" i="39"/>
  <c r="I106" i="39"/>
  <c r="I105" i="39"/>
  <c r="I104" i="39"/>
  <c r="I103" i="39"/>
  <c r="I102" i="39"/>
  <c r="I101" i="39"/>
  <c r="I100" i="39"/>
  <c r="I99" i="39"/>
  <c r="I98" i="39"/>
  <c r="I97" i="39"/>
  <c r="I96" i="39"/>
  <c r="I95" i="39"/>
  <c r="I94" i="39"/>
  <c r="I93" i="39"/>
  <c r="I92" i="39"/>
  <c r="I91" i="39"/>
  <c r="I90" i="39"/>
  <c r="I89" i="39"/>
  <c r="I88" i="39"/>
  <c r="I87" i="39"/>
  <c r="I86" i="39"/>
  <c r="I85" i="39"/>
  <c r="I84" i="39"/>
  <c r="I83" i="39"/>
  <c r="I82" i="39"/>
  <c r="I81" i="39"/>
  <c r="I80" i="39"/>
  <c r="I79" i="39"/>
  <c r="I78" i="39"/>
  <c r="I77" i="39"/>
  <c r="I76" i="39"/>
  <c r="I75" i="39"/>
  <c r="I74" i="39"/>
  <c r="I73" i="39"/>
  <c r="I72" i="39"/>
  <c r="I71" i="39"/>
  <c r="I70" i="39"/>
  <c r="I69" i="39"/>
  <c r="I68" i="39"/>
  <c r="I67" i="39"/>
  <c r="I66" i="39"/>
  <c r="I65" i="39"/>
  <c r="I64" i="39"/>
  <c r="I63" i="39"/>
  <c r="I62" i="39"/>
  <c r="I61" i="39"/>
  <c r="I60" i="39"/>
  <c r="I59" i="39"/>
  <c r="I58" i="39"/>
  <c r="I57" i="39"/>
  <c r="I56" i="39"/>
  <c r="I55" i="39"/>
  <c r="I54" i="39"/>
  <c r="I53" i="39"/>
  <c r="I52" i="39"/>
  <c r="I51" i="39"/>
  <c r="I50" i="39"/>
  <c r="I49" i="39"/>
  <c r="I48" i="39"/>
  <c r="I47" i="39"/>
  <c r="I46" i="39"/>
  <c r="I45" i="39"/>
  <c r="I44" i="39"/>
  <c r="I43" i="39"/>
  <c r="I42" i="39"/>
  <c r="I41" i="39"/>
  <c r="I40" i="39"/>
  <c r="I39" i="39"/>
  <c r="I38" i="39"/>
  <c r="I37" i="39"/>
  <c r="I36" i="39"/>
  <c r="I35" i="39"/>
  <c r="I33" i="39"/>
  <c r="I32" i="39"/>
  <c r="I31" i="39"/>
  <c r="I30" i="39"/>
  <c r="I29" i="39"/>
  <c r="I26" i="39"/>
  <c r="I25" i="39"/>
  <c r="I24" i="39"/>
  <c r="I23" i="39"/>
  <c r="I22" i="39"/>
  <c r="I21" i="39"/>
  <c r="I20" i="39"/>
  <c r="I19" i="39"/>
  <c r="I18" i="39"/>
  <c r="I17" i="39"/>
  <c r="I16" i="39"/>
  <c r="I15" i="39"/>
  <c r="I14" i="39"/>
  <c r="I13" i="39"/>
  <c r="I12" i="39"/>
  <c r="I11" i="39"/>
  <c r="I10" i="39"/>
  <c r="I9" i="39"/>
  <c r="I8" i="39"/>
  <c r="I7" i="39"/>
  <c r="P6" i="39"/>
  <c r="O6" i="39"/>
  <c r="N6" i="39"/>
  <c r="M6" i="39"/>
  <c r="L6" i="39"/>
  <c r="I6" i="39"/>
  <c r="P5" i="39"/>
  <c r="O5" i="39"/>
  <c r="N5" i="39"/>
  <c r="M5" i="39"/>
  <c r="L5" i="39"/>
  <c r="I5" i="39"/>
  <c r="P4" i="39"/>
  <c r="O4" i="39"/>
  <c r="N4" i="39"/>
  <c r="M4" i="39"/>
  <c r="L4" i="39"/>
  <c r="I4" i="39"/>
  <c r="P3" i="39"/>
  <c r="O3" i="39"/>
  <c r="N3" i="39"/>
  <c r="M3" i="39"/>
  <c r="L3" i="39"/>
  <c r="I3" i="39"/>
  <c r="I2" i="39"/>
  <c r="Q10" i="40" l="1"/>
  <c r="Q7" i="40"/>
  <c r="Q8" i="40" s="1"/>
  <c r="L8" i="40"/>
  <c r="P10" i="39"/>
  <c r="P7" i="39"/>
  <c r="P8" i="39" s="1"/>
  <c r="O10" i="39"/>
  <c r="L10" i="39"/>
  <c r="M10" i="39"/>
  <c r="N10" i="39"/>
  <c r="M7" i="39"/>
  <c r="M8" i="39" s="1"/>
  <c r="Q3" i="39"/>
  <c r="Q6" i="39"/>
  <c r="N7" i="39"/>
  <c r="N8" i="39" s="1"/>
  <c r="O7" i="39"/>
  <c r="O8" i="39" s="1"/>
  <c r="Q5" i="39"/>
  <c r="Q4" i="39"/>
  <c r="L7" i="39"/>
  <c r="Q10" i="39" l="1"/>
  <c r="Q7" i="39"/>
  <c r="Q8" i="39" s="1"/>
  <c r="L8" i="39"/>
  <c r="I445" i="37"/>
  <c r="I444" i="37"/>
  <c r="I443" i="37"/>
  <c r="I441" i="37"/>
  <c r="I438" i="37"/>
  <c r="I437" i="37"/>
  <c r="I433" i="37"/>
  <c r="I432" i="37"/>
  <c r="I431" i="37"/>
  <c r="I430" i="37"/>
  <c r="I429" i="37"/>
  <c r="I428" i="37"/>
  <c r="I427" i="37"/>
  <c r="I426" i="37"/>
  <c r="I425" i="37"/>
  <c r="I424" i="37"/>
  <c r="I423" i="37"/>
  <c r="I422" i="37"/>
  <c r="I421" i="37"/>
  <c r="I420" i="37"/>
  <c r="I419" i="37"/>
  <c r="I418" i="37"/>
  <c r="I417" i="37"/>
  <c r="I416" i="37"/>
  <c r="I415" i="37"/>
  <c r="I414" i="37"/>
  <c r="I413" i="37"/>
  <c r="I412" i="37"/>
  <c r="I411" i="37"/>
  <c r="I410" i="37"/>
  <c r="I409" i="37"/>
  <c r="I408" i="37"/>
  <c r="I406" i="37"/>
  <c r="I405" i="37"/>
  <c r="I404" i="37"/>
  <c r="I403" i="37"/>
  <c r="I402" i="37"/>
  <c r="I401" i="37"/>
  <c r="I400" i="37"/>
  <c r="I399" i="37"/>
  <c r="I398" i="37"/>
  <c r="I397" i="37"/>
  <c r="I396" i="37"/>
  <c r="I395" i="37"/>
  <c r="I394" i="37"/>
  <c r="I393" i="37"/>
  <c r="I392" i="37"/>
  <c r="I391" i="37"/>
  <c r="I390" i="37"/>
  <c r="I389" i="37"/>
  <c r="I388" i="37"/>
  <c r="I387" i="37"/>
  <c r="I386" i="37"/>
  <c r="I385" i="37"/>
  <c r="I384" i="37"/>
  <c r="I383" i="37"/>
  <c r="I382" i="37"/>
  <c r="I381" i="37"/>
  <c r="I380" i="37"/>
  <c r="I379" i="37"/>
  <c r="I378" i="37"/>
  <c r="I377" i="37"/>
  <c r="I376" i="37"/>
  <c r="I375" i="37"/>
  <c r="I374" i="37"/>
  <c r="I373" i="37"/>
  <c r="I372" i="37"/>
  <c r="I371" i="37"/>
  <c r="I370" i="37"/>
  <c r="I368" i="37"/>
  <c r="I367" i="37"/>
  <c r="I366" i="37"/>
  <c r="I365" i="37"/>
  <c r="I364" i="37"/>
  <c r="I363" i="37"/>
  <c r="I362" i="37"/>
  <c r="I361" i="37"/>
  <c r="I360" i="37"/>
  <c r="I359" i="37"/>
  <c r="I358" i="37"/>
  <c r="I357" i="37"/>
  <c r="I356" i="37"/>
  <c r="I355" i="37"/>
  <c r="I354" i="37"/>
  <c r="I353" i="37"/>
  <c r="I352" i="37"/>
  <c r="I351" i="37"/>
  <c r="I350" i="37"/>
  <c r="I349" i="37"/>
  <c r="I348" i="37"/>
  <c r="I347" i="37"/>
  <c r="I346" i="37"/>
  <c r="I345" i="37"/>
  <c r="I344" i="37"/>
  <c r="I343" i="37"/>
  <c r="I342" i="37"/>
  <c r="I341" i="37"/>
  <c r="I340" i="37"/>
  <c r="I339" i="37"/>
  <c r="I338" i="37"/>
  <c r="I337" i="37"/>
  <c r="I336" i="37"/>
  <c r="I335" i="37"/>
  <c r="I333" i="37"/>
  <c r="I332" i="37"/>
  <c r="I331" i="37"/>
  <c r="I330" i="37"/>
  <c r="I329" i="37"/>
  <c r="I328" i="37"/>
  <c r="I327" i="37"/>
  <c r="I326" i="37"/>
  <c r="I325" i="37"/>
  <c r="I324" i="37"/>
  <c r="I323" i="37"/>
  <c r="I322" i="37"/>
  <c r="I321" i="37"/>
  <c r="I320" i="37"/>
  <c r="I319" i="37"/>
  <c r="I318" i="37"/>
  <c r="I317" i="37"/>
  <c r="I316" i="37"/>
  <c r="I315" i="37"/>
  <c r="I314" i="37"/>
  <c r="I313" i="37"/>
  <c r="I312" i="37"/>
  <c r="I311" i="37"/>
  <c r="I310" i="37"/>
  <c r="I309" i="37"/>
  <c r="I308" i="37"/>
  <c r="I307" i="37"/>
  <c r="I306" i="37"/>
  <c r="I305" i="37"/>
  <c r="I304" i="37"/>
  <c r="I303" i="37"/>
  <c r="I302" i="37"/>
  <c r="I301" i="37"/>
  <c r="I300" i="37"/>
  <c r="I299" i="37"/>
  <c r="I298" i="37"/>
  <c r="I297" i="37"/>
  <c r="I296" i="37"/>
  <c r="I294" i="37"/>
  <c r="I293" i="37"/>
  <c r="I292" i="37"/>
  <c r="I291" i="37"/>
  <c r="I290" i="37"/>
  <c r="I289" i="37"/>
  <c r="I288" i="37"/>
  <c r="I287" i="37"/>
  <c r="I286" i="37"/>
  <c r="I285" i="37"/>
  <c r="I284" i="37"/>
  <c r="I283" i="37"/>
  <c r="I282" i="37"/>
  <c r="I281" i="37"/>
  <c r="I280" i="37"/>
  <c r="I279" i="37"/>
  <c r="I278" i="37"/>
  <c r="I277" i="37"/>
  <c r="I276" i="37"/>
  <c r="I275" i="37"/>
  <c r="I274" i="37"/>
  <c r="I273" i="37"/>
  <c r="I272" i="37"/>
  <c r="I271" i="37"/>
  <c r="I270" i="37"/>
  <c r="I269" i="37"/>
  <c r="I268" i="37"/>
  <c r="I267" i="37"/>
  <c r="I266" i="37"/>
  <c r="I265" i="37"/>
  <c r="I264" i="37"/>
  <c r="I263" i="37"/>
  <c r="I262" i="37"/>
  <c r="I261" i="37"/>
  <c r="I260" i="37"/>
  <c r="I259" i="37"/>
  <c r="I258" i="37"/>
  <c r="I257" i="37"/>
  <c r="I256" i="37"/>
  <c r="I255" i="37"/>
  <c r="I254" i="37"/>
  <c r="I253" i="37"/>
  <c r="I252" i="37"/>
  <c r="I251" i="37"/>
  <c r="I250" i="37"/>
  <c r="I249" i="37"/>
  <c r="I248" i="37"/>
  <c r="I247" i="37"/>
  <c r="I246" i="37"/>
  <c r="I245" i="37"/>
  <c r="I244" i="37"/>
  <c r="I243" i="37"/>
  <c r="I242" i="37"/>
  <c r="I241" i="37"/>
  <c r="I240" i="37"/>
  <c r="I239" i="37"/>
  <c r="I238" i="37"/>
  <c r="I237" i="37"/>
  <c r="I236" i="37"/>
  <c r="I235" i="37"/>
  <c r="I234" i="37"/>
  <c r="I229" i="37"/>
  <c r="I226" i="37"/>
  <c r="I225" i="37"/>
  <c r="I224" i="37"/>
  <c r="I223" i="37"/>
  <c r="I222" i="37"/>
  <c r="I221" i="37"/>
  <c r="I219" i="37"/>
  <c r="I217" i="37"/>
  <c r="I216" i="37"/>
  <c r="I215" i="37"/>
  <c r="I214" i="37"/>
  <c r="I213" i="37"/>
  <c r="I212" i="37"/>
  <c r="I211" i="37"/>
  <c r="I210" i="37"/>
  <c r="I209" i="37"/>
  <c r="I208" i="37"/>
  <c r="I207" i="37"/>
  <c r="I206" i="37"/>
  <c r="I205" i="37"/>
  <c r="I204" i="37"/>
  <c r="I203" i="37"/>
  <c r="I202" i="37"/>
  <c r="I201" i="37"/>
  <c r="I200" i="37"/>
  <c r="I199" i="37"/>
  <c r="I198" i="37"/>
  <c r="I197" i="37"/>
  <c r="I196" i="37"/>
  <c r="I195" i="37"/>
  <c r="I194" i="37"/>
  <c r="I193" i="37"/>
  <c r="I192" i="37"/>
  <c r="I191" i="37"/>
  <c r="I190" i="37"/>
  <c r="I189" i="37"/>
  <c r="I188" i="37"/>
  <c r="I187" i="37"/>
  <c r="I186" i="37"/>
  <c r="I185" i="37"/>
  <c r="I184" i="37"/>
  <c r="I183" i="37"/>
  <c r="I182" i="37"/>
  <c r="I181" i="37"/>
  <c r="I179" i="37"/>
  <c r="I178" i="37"/>
  <c r="I177" i="37"/>
  <c r="I176" i="37"/>
  <c r="I175" i="37"/>
  <c r="I174" i="37"/>
  <c r="I173" i="37"/>
  <c r="I172" i="37"/>
  <c r="I171" i="37"/>
  <c r="I170" i="37"/>
  <c r="I169" i="37"/>
  <c r="I168" i="37"/>
  <c r="I167" i="37"/>
  <c r="I166" i="37"/>
  <c r="I165" i="37"/>
  <c r="I164" i="37"/>
  <c r="I163" i="37"/>
  <c r="I162" i="37"/>
  <c r="I161" i="37"/>
  <c r="I160" i="37"/>
  <c r="I159" i="37"/>
  <c r="I158" i="37"/>
  <c r="I157" i="37"/>
  <c r="I156" i="37"/>
  <c r="I155" i="37"/>
  <c r="I154" i="37"/>
  <c r="I153" i="37"/>
  <c r="I152" i="37"/>
  <c r="I151" i="37"/>
  <c r="I142" i="37"/>
  <c r="I141" i="37"/>
  <c r="I140" i="37"/>
  <c r="I139" i="37"/>
  <c r="I138" i="37"/>
  <c r="I137" i="37"/>
  <c r="I136" i="37"/>
  <c r="I135" i="37"/>
  <c r="I134" i="37"/>
  <c r="I133" i="37"/>
  <c r="I132" i="37"/>
  <c r="I131" i="37"/>
  <c r="I130" i="37"/>
  <c r="I129" i="37"/>
  <c r="I128" i="37"/>
  <c r="I127" i="37"/>
  <c r="I126" i="37"/>
  <c r="I125" i="37"/>
  <c r="I124" i="37"/>
  <c r="I123" i="37"/>
  <c r="I122" i="37"/>
  <c r="I121" i="37"/>
  <c r="I120" i="37"/>
  <c r="I119" i="37"/>
  <c r="I118" i="37"/>
  <c r="I117" i="37"/>
  <c r="I116" i="37"/>
  <c r="I115" i="37"/>
  <c r="I114" i="37"/>
  <c r="I113" i="37"/>
  <c r="I112" i="37"/>
  <c r="I111" i="37"/>
  <c r="I110" i="37"/>
  <c r="I109" i="37"/>
  <c r="I108" i="37"/>
  <c r="I107" i="37"/>
  <c r="I106" i="37"/>
  <c r="I105" i="37"/>
  <c r="I104" i="37"/>
  <c r="I103" i="37"/>
  <c r="I102" i="37"/>
  <c r="I101" i="37"/>
  <c r="I100" i="37"/>
  <c r="I99" i="37"/>
  <c r="I98" i="37"/>
  <c r="I97" i="37"/>
  <c r="I96" i="37"/>
  <c r="I95" i="37"/>
  <c r="I94" i="37"/>
  <c r="I93" i="37"/>
  <c r="I92" i="37"/>
  <c r="I91" i="37"/>
  <c r="I90" i="37"/>
  <c r="I89" i="37"/>
  <c r="I88" i="37"/>
  <c r="I87" i="37"/>
  <c r="I86" i="37"/>
  <c r="I85" i="37"/>
  <c r="I84" i="37"/>
  <c r="I83" i="37"/>
  <c r="I82" i="37"/>
  <c r="I81" i="37"/>
  <c r="I80" i="37"/>
  <c r="I79" i="37"/>
  <c r="I78" i="37"/>
  <c r="I77" i="37"/>
  <c r="I76" i="37"/>
  <c r="I75" i="37"/>
  <c r="I74" i="37"/>
  <c r="I73" i="37"/>
  <c r="I72" i="37"/>
  <c r="I71" i="37"/>
  <c r="I70" i="37"/>
  <c r="I69" i="37"/>
  <c r="I68" i="37"/>
  <c r="I67" i="37"/>
  <c r="I66" i="37"/>
  <c r="I65" i="37"/>
  <c r="I64" i="37"/>
  <c r="I63" i="37"/>
  <c r="I62" i="37"/>
  <c r="I61" i="37"/>
  <c r="I60" i="37"/>
  <c r="I59" i="37"/>
  <c r="I58" i="37"/>
  <c r="I57" i="37"/>
  <c r="I56" i="37"/>
  <c r="I55" i="37"/>
  <c r="I54" i="37"/>
  <c r="I53" i="37"/>
  <c r="I52" i="37"/>
  <c r="I51" i="37"/>
  <c r="I50" i="37"/>
  <c r="I49" i="37"/>
  <c r="I48" i="37"/>
  <c r="I47" i="37"/>
  <c r="I46" i="37"/>
  <c r="I45" i="37"/>
  <c r="I44" i="37"/>
  <c r="I43" i="37"/>
  <c r="I42" i="37"/>
  <c r="I41" i="37"/>
  <c r="I40" i="37"/>
  <c r="I39" i="37"/>
  <c r="I38" i="37"/>
  <c r="I37" i="37"/>
  <c r="I36" i="37"/>
  <c r="I35" i="37"/>
  <c r="I33" i="37"/>
  <c r="I32" i="37"/>
  <c r="I31" i="37"/>
  <c r="I30" i="37"/>
  <c r="I29" i="37"/>
  <c r="I26" i="37"/>
  <c r="I25" i="37"/>
  <c r="I24" i="37"/>
  <c r="I23" i="37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P6" i="37"/>
  <c r="O6" i="37"/>
  <c r="N6" i="37"/>
  <c r="M6" i="37"/>
  <c r="L6" i="37"/>
  <c r="I6" i="37"/>
  <c r="P5" i="37"/>
  <c r="O5" i="37"/>
  <c r="N5" i="37"/>
  <c r="M5" i="37"/>
  <c r="L5" i="37"/>
  <c r="I5" i="37"/>
  <c r="P4" i="37"/>
  <c r="O4" i="37"/>
  <c r="N4" i="37"/>
  <c r="M4" i="37"/>
  <c r="L4" i="37"/>
  <c r="I4" i="37"/>
  <c r="P3" i="37"/>
  <c r="O3" i="37"/>
  <c r="N3" i="37"/>
  <c r="M3" i="37"/>
  <c r="L3" i="37"/>
  <c r="I3" i="37"/>
  <c r="I2" i="37"/>
  <c r="P7" i="37" l="1"/>
  <c r="P8" i="37" s="1"/>
  <c r="P10" i="37"/>
  <c r="N10" i="37"/>
  <c r="L10" i="37"/>
  <c r="M10" i="37"/>
  <c r="O10" i="37"/>
  <c r="Q3" i="37"/>
  <c r="N7" i="37"/>
  <c r="N8" i="37" s="1"/>
  <c r="O7" i="37"/>
  <c r="O8" i="37" s="1"/>
  <c r="Q5" i="37"/>
  <c r="M7" i="37"/>
  <c r="M8" i="37" s="1"/>
  <c r="Q6" i="37"/>
  <c r="Q4" i="37"/>
  <c r="L7" i="37"/>
  <c r="Q10" i="37" l="1"/>
  <c r="Q7" i="37"/>
  <c r="Q8" i="37" s="1"/>
  <c r="L8" i="37"/>
  <c r="I261" i="34" l="1"/>
  <c r="I262" i="34"/>
  <c r="I2" i="36" l="1"/>
  <c r="I3" i="36"/>
  <c r="L3" i="36"/>
  <c r="M3" i="36"/>
  <c r="N3" i="36"/>
  <c r="O3" i="36"/>
  <c r="P3" i="36"/>
  <c r="I4" i="36"/>
  <c r="L4" i="36"/>
  <c r="M4" i="36"/>
  <c r="N4" i="36"/>
  <c r="O4" i="36"/>
  <c r="P4" i="36"/>
  <c r="I5" i="36"/>
  <c r="L5" i="36"/>
  <c r="M5" i="36"/>
  <c r="N5" i="36"/>
  <c r="O5" i="36"/>
  <c r="P5" i="36"/>
  <c r="I6" i="36"/>
  <c r="L6" i="36"/>
  <c r="L7" i="36" s="1"/>
  <c r="M6" i="36"/>
  <c r="N6" i="36"/>
  <c r="O6" i="36"/>
  <c r="O7" i="36" s="1"/>
  <c r="P6" i="36"/>
  <c r="P7" i="36" s="1"/>
  <c r="I7" i="36"/>
  <c r="I8" i="36"/>
  <c r="I9" i="36"/>
  <c r="I10" i="36"/>
  <c r="I11" i="36"/>
  <c r="I12" i="36"/>
  <c r="I13" i="36"/>
  <c r="I14" i="36"/>
  <c r="I15" i="36"/>
  <c r="I16" i="36"/>
  <c r="I17" i="36"/>
  <c r="I18" i="36"/>
  <c r="I19" i="36"/>
  <c r="I20" i="36"/>
  <c r="I21" i="36"/>
  <c r="I22" i="36"/>
  <c r="I23" i="36"/>
  <c r="I24" i="36"/>
  <c r="I25" i="36"/>
  <c r="I26" i="36"/>
  <c r="I29" i="36"/>
  <c r="I30" i="36"/>
  <c r="I31" i="36"/>
  <c r="I32" i="36"/>
  <c r="I33" i="36"/>
  <c r="I35" i="36"/>
  <c r="I36" i="36"/>
  <c r="I37" i="36"/>
  <c r="I38" i="36"/>
  <c r="I39" i="36"/>
  <c r="I40" i="36"/>
  <c r="I41" i="36"/>
  <c r="I42" i="36"/>
  <c r="I43" i="36"/>
  <c r="I44" i="36"/>
  <c r="I45" i="36"/>
  <c r="I46" i="36"/>
  <c r="I47" i="36"/>
  <c r="I48" i="36"/>
  <c r="I49" i="36"/>
  <c r="I50" i="36"/>
  <c r="I51" i="36"/>
  <c r="I52" i="36"/>
  <c r="I53" i="36"/>
  <c r="I54" i="36"/>
  <c r="I55" i="36"/>
  <c r="I56" i="36"/>
  <c r="I57" i="36"/>
  <c r="I58" i="36"/>
  <c r="I59" i="36"/>
  <c r="I60" i="36"/>
  <c r="I61" i="36"/>
  <c r="I62" i="36"/>
  <c r="I63" i="36"/>
  <c r="I64" i="36"/>
  <c r="I65" i="36"/>
  <c r="I66" i="36"/>
  <c r="I67" i="36"/>
  <c r="I68" i="36"/>
  <c r="I69" i="36"/>
  <c r="I70" i="36"/>
  <c r="I71" i="36"/>
  <c r="I72" i="36"/>
  <c r="I73" i="36"/>
  <c r="I74" i="36"/>
  <c r="I75" i="36"/>
  <c r="I76" i="36"/>
  <c r="I77" i="36"/>
  <c r="I78" i="36"/>
  <c r="I79" i="36"/>
  <c r="I80" i="36"/>
  <c r="I81" i="36"/>
  <c r="I82" i="36"/>
  <c r="I83" i="36"/>
  <c r="I84" i="36"/>
  <c r="I85" i="36"/>
  <c r="I86" i="36"/>
  <c r="I87" i="36"/>
  <c r="I88" i="36"/>
  <c r="I89" i="36"/>
  <c r="I90" i="36"/>
  <c r="I91" i="36"/>
  <c r="I92" i="36"/>
  <c r="I93" i="36"/>
  <c r="I94" i="36"/>
  <c r="I95" i="36"/>
  <c r="I96" i="36"/>
  <c r="I97" i="36"/>
  <c r="I98" i="36"/>
  <c r="I99" i="36"/>
  <c r="I100" i="36"/>
  <c r="I101" i="36"/>
  <c r="I102" i="36"/>
  <c r="I103" i="36"/>
  <c r="I104" i="36"/>
  <c r="I105" i="36"/>
  <c r="I106" i="36"/>
  <c r="I107" i="36"/>
  <c r="I108" i="36"/>
  <c r="I109" i="36"/>
  <c r="I110" i="36"/>
  <c r="I111" i="36"/>
  <c r="I112" i="36"/>
  <c r="I113" i="36"/>
  <c r="I114" i="36"/>
  <c r="I115" i="36"/>
  <c r="I116" i="36"/>
  <c r="I117" i="36"/>
  <c r="I118" i="36"/>
  <c r="I119" i="36"/>
  <c r="I120" i="36"/>
  <c r="I121" i="36"/>
  <c r="I122" i="36"/>
  <c r="I123" i="36"/>
  <c r="I124" i="36"/>
  <c r="I125" i="36"/>
  <c r="I126" i="36"/>
  <c r="I127" i="36"/>
  <c r="I128" i="36"/>
  <c r="I129" i="36"/>
  <c r="I130" i="36"/>
  <c r="I131" i="36"/>
  <c r="I132" i="36"/>
  <c r="I133" i="36"/>
  <c r="I134" i="36"/>
  <c r="I135" i="36"/>
  <c r="I136" i="36"/>
  <c r="I137" i="36"/>
  <c r="I138" i="36"/>
  <c r="I139" i="36"/>
  <c r="I140" i="36"/>
  <c r="I141" i="36"/>
  <c r="I142" i="36"/>
  <c r="I151" i="36"/>
  <c r="I152" i="36"/>
  <c r="I153" i="36"/>
  <c r="I154" i="36"/>
  <c r="I155" i="36"/>
  <c r="I156" i="36"/>
  <c r="I157" i="36"/>
  <c r="I158" i="36"/>
  <c r="I159" i="36"/>
  <c r="I160" i="36"/>
  <c r="I161" i="36"/>
  <c r="I162" i="36"/>
  <c r="I163" i="36"/>
  <c r="I164" i="36"/>
  <c r="I165" i="36"/>
  <c r="I166" i="36"/>
  <c r="I167" i="36"/>
  <c r="I168" i="36"/>
  <c r="I169" i="36"/>
  <c r="I170" i="36"/>
  <c r="I171" i="36"/>
  <c r="I172" i="36"/>
  <c r="I173" i="36"/>
  <c r="I174" i="36"/>
  <c r="I175" i="36"/>
  <c r="I176" i="36"/>
  <c r="I177" i="36"/>
  <c r="I178" i="36"/>
  <c r="I179" i="36"/>
  <c r="I181" i="36"/>
  <c r="I182" i="36"/>
  <c r="I183" i="36"/>
  <c r="I184" i="36"/>
  <c r="I185" i="36"/>
  <c r="I186" i="36"/>
  <c r="I187" i="36"/>
  <c r="I188" i="36"/>
  <c r="I189" i="36"/>
  <c r="I190" i="36"/>
  <c r="I191" i="36"/>
  <c r="I192" i="36"/>
  <c r="I193" i="36"/>
  <c r="I194" i="36"/>
  <c r="I195" i="36"/>
  <c r="I196" i="36"/>
  <c r="I197" i="36"/>
  <c r="I198" i="36"/>
  <c r="I199" i="36"/>
  <c r="I200" i="36"/>
  <c r="I201" i="36"/>
  <c r="I202" i="36"/>
  <c r="I203" i="36"/>
  <c r="I204" i="36"/>
  <c r="I205" i="36"/>
  <c r="I206" i="36"/>
  <c r="I207" i="36"/>
  <c r="I208" i="36"/>
  <c r="I209" i="36"/>
  <c r="I210" i="36"/>
  <c r="I211" i="36"/>
  <c r="I212" i="36"/>
  <c r="I213" i="36"/>
  <c r="I214" i="36"/>
  <c r="I215" i="36"/>
  <c r="I216" i="36"/>
  <c r="I217" i="36"/>
  <c r="I219" i="36"/>
  <c r="I221" i="36"/>
  <c r="I222" i="36"/>
  <c r="I223" i="36"/>
  <c r="I224" i="36"/>
  <c r="I225" i="36"/>
  <c r="I226" i="36"/>
  <c r="I229" i="36"/>
  <c r="I234" i="36"/>
  <c r="I235" i="36"/>
  <c r="I236" i="36"/>
  <c r="I237" i="36"/>
  <c r="I238" i="36"/>
  <c r="I239" i="36"/>
  <c r="I240" i="36"/>
  <c r="I241" i="36"/>
  <c r="I242" i="36"/>
  <c r="I243" i="36"/>
  <c r="I244" i="36"/>
  <c r="I245" i="36"/>
  <c r="I246" i="36"/>
  <c r="I247" i="36"/>
  <c r="I248" i="36"/>
  <c r="I249" i="36"/>
  <c r="I250" i="36"/>
  <c r="I251" i="36"/>
  <c r="I252" i="36"/>
  <c r="I253" i="36"/>
  <c r="I254" i="36"/>
  <c r="I255" i="36"/>
  <c r="I256" i="36"/>
  <c r="I257" i="36"/>
  <c r="I258" i="36"/>
  <c r="I259" i="36"/>
  <c r="I260" i="36"/>
  <c r="I261" i="36"/>
  <c r="I262" i="36"/>
  <c r="I263" i="36"/>
  <c r="I264" i="36"/>
  <c r="I265" i="36"/>
  <c r="I266" i="36"/>
  <c r="I267" i="36"/>
  <c r="I268" i="36"/>
  <c r="I269" i="36"/>
  <c r="I270" i="36"/>
  <c r="I271" i="36"/>
  <c r="I272" i="36"/>
  <c r="I273" i="36"/>
  <c r="I274" i="36"/>
  <c r="I275" i="36"/>
  <c r="I276" i="36"/>
  <c r="I277" i="36"/>
  <c r="I278" i="36"/>
  <c r="I279" i="36"/>
  <c r="I280" i="36"/>
  <c r="I281" i="36"/>
  <c r="I282" i="36"/>
  <c r="I283" i="36"/>
  <c r="I284" i="36"/>
  <c r="I285" i="36"/>
  <c r="I286" i="36"/>
  <c r="I287" i="36"/>
  <c r="I288" i="36"/>
  <c r="I289" i="36"/>
  <c r="I290" i="36"/>
  <c r="I291" i="36"/>
  <c r="I292" i="36"/>
  <c r="I293" i="36"/>
  <c r="I294" i="36"/>
  <c r="I296" i="36"/>
  <c r="I297" i="36"/>
  <c r="I298" i="36"/>
  <c r="I299" i="36"/>
  <c r="I300" i="36"/>
  <c r="I301" i="36"/>
  <c r="I302" i="36"/>
  <c r="I303" i="36"/>
  <c r="I304" i="36"/>
  <c r="I305" i="36"/>
  <c r="I306" i="36"/>
  <c r="I307" i="36"/>
  <c r="I308" i="36"/>
  <c r="I309" i="36"/>
  <c r="I310" i="36"/>
  <c r="I311" i="36"/>
  <c r="I312" i="36"/>
  <c r="I313" i="36"/>
  <c r="I314" i="36"/>
  <c r="I315" i="36"/>
  <c r="I316" i="36"/>
  <c r="I317" i="36"/>
  <c r="I318" i="36"/>
  <c r="I319" i="36"/>
  <c r="I320" i="36"/>
  <c r="I321" i="36"/>
  <c r="I322" i="36"/>
  <c r="I323" i="36"/>
  <c r="I324" i="36"/>
  <c r="I325" i="36"/>
  <c r="I326" i="36"/>
  <c r="I327" i="36"/>
  <c r="I328" i="36"/>
  <c r="I329" i="36"/>
  <c r="I330" i="36"/>
  <c r="I331" i="36"/>
  <c r="I332" i="36"/>
  <c r="I333" i="36"/>
  <c r="I335" i="36"/>
  <c r="I336" i="36"/>
  <c r="I337" i="36"/>
  <c r="I338" i="36"/>
  <c r="I339" i="36"/>
  <c r="I340" i="36"/>
  <c r="I341" i="36"/>
  <c r="I342" i="36"/>
  <c r="I343" i="36"/>
  <c r="I344" i="36"/>
  <c r="I345" i="36"/>
  <c r="I346" i="36"/>
  <c r="I347" i="36"/>
  <c r="I348" i="36"/>
  <c r="I349" i="36"/>
  <c r="I350" i="36"/>
  <c r="I351" i="36"/>
  <c r="I352" i="36"/>
  <c r="I353" i="36"/>
  <c r="I354" i="36"/>
  <c r="I355" i="36"/>
  <c r="I356" i="36"/>
  <c r="I357" i="36"/>
  <c r="I358" i="36"/>
  <c r="I359" i="36"/>
  <c r="I360" i="36"/>
  <c r="I361" i="36"/>
  <c r="I362" i="36"/>
  <c r="I363" i="36"/>
  <c r="I364" i="36"/>
  <c r="I365" i="36"/>
  <c r="I366" i="36"/>
  <c r="I367" i="36"/>
  <c r="I368" i="36"/>
  <c r="I370" i="36"/>
  <c r="I371" i="36"/>
  <c r="I372" i="36"/>
  <c r="I373" i="36"/>
  <c r="I374" i="36"/>
  <c r="I375" i="36"/>
  <c r="I376" i="36"/>
  <c r="I377" i="36"/>
  <c r="I378" i="36"/>
  <c r="I379" i="36"/>
  <c r="I380" i="36"/>
  <c r="I381" i="36"/>
  <c r="I382" i="36"/>
  <c r="I383" i="36"/>
  <c r="I384" i="36"/>
  <c r="I385" i="36"/>
  <c r="I386" i="36"/>
  <c r="I387" i="36"/>
  <c r="I388" i="36"/>
  <c r="I389" i="36"/>
  <c r="I390" i="36"/>
  <c r="I391" i="36"/>
  <c r="I392" i="36"/>
  <c r="I393" i="36"/>
  <c r="I394" i="36"/>
  <c r="I395" i="36"/>
  <c r="I396" i="36"/>
  <c r="I397" i="36"/>
  <c r="I398" i="36"/>
  <c r="I399" i="36"/>
  <c r="I400" i="36"/>
  <c r="I401" i="36"/>
  <c r="I402" i="36"/>
  <c r="I403" i="36"/>
  <c r="I404" i="36"/>
  <c r="I405" i="36"/>
  <c r="I406" i="36"/>
  <c r="I408" i="36"/>
  <c r="I409" i="36"/>
  <c r="I410" i="36"/>
  <c r="I411" i="36"/>
  <c r="I412" i="36"/>
  <c r="I413" i="36"/>
  <c r="I414" i="36"/>
  <c r="I415" i="36"/>
  <c r="I416" i="36"/>
  <c r="I417" i="36"/>
  <c r="I418" i="36"/>
  <c r="I419" i="36"/>
  <c r="I420" i="36"/>
  <c r="I421" i="36"/>
  <c r="I422" i="36"/>
  <c r="I423" i="36"/>
  <c r="I424" i="36"/>
  <c r="I425" i="36"/>
  <c r="I426" i="36"/>
  <c r="I427" i="36"/>
  <c r="I428" i="36"/>
  <c r="I429" i="36"/>
  <c r="I430" i="36"/>
  <c r="I431" i="36"/>
  <c r="I432" i="36"/>
  <c r="I433" i="36"/>
  <c r="I437" i="36"/>
  <c r="I438" i="36"/>
  <c r="I441" i="36"/>
  <c r="I443" i="36"/>
  <c r="I444" i="36"/>
  <c r="I445" i="36"/>
  <c r="P11" i="31"/>
  <c r="O11" i="31"/>
  <c r="N11" i="31"/>
  <c r="L11" i="31"/>
  <c r="M11" i="31"/>
  <c r="P10" i="36" l="1"/>
  <c r="M7" i="36"/>
  <c r="M8" i="36" s="1"/>
  <c r="L10" i="36"/>
  <c r="O10" i="36"/>
  <c r="M10" i="36"/>
  <c r="N10" i="36"/>
  <c r="Q5" i="36"/>
  <c r="Q6" i="36"/>
  <c r="P8" i="36"/>
  <c r="Q3" i="36"/>
  <c r="O8" i="36"/>
  <c r="L8" i="36"/>
  <c r="N7" i="36"/>
  <c r="Q7" i="36" s="1"/>
  <c r="Q4" i="36"/>
  <c r="Q10" i="36" l="1"/>
  <c r="Q8" i="36"/>
  <c r="N8" i="36"/>
  <c r="I60" i="35"/>
  <c r="I419" i="35" l="1"/>
  <c r="I445" i="35" l="1"/>
  <c r="I444" i="35"/>
  <c r="I443" i="35"/>
  <c r="I441" i="35"/>
  <c r="I438" i="35"/>
  <c r="I437" i="35"/>
  <c r="I433" i="35"/>
  <c r="I432" i="35"/>
  <c r="I431" i="35"/>
  <c r="I430" i="35"/>
  <c r="I429" i="35"/>
  <c r="I428" i="35"/>
  <c r="I427" i="35"/>
  <c r="I426" i="35"/>
  <c r="I425" i="35"/>
  <c r="I424" i="35"/>
  <c r="I423" i="35"/>
  <c r="I422" i="35"/>
  <c r="I421" i="35"/>
  <c r="I420" i="35"/>
  <c r="I418" i="35"/>
  <c r="I417" i="35"/>
  <c r="I416" i="35"/>
  <c r="I415" i="35"/>
  <c r="I414" i="35"/>
  <c r="I413" i="35"/>
  <c r="I412" i="35"/>
  <c r="I411" i="35"/>
  <c r="I410" i="35"/>
  <c r="I409" i="35"/>
  <c r="I408" i="35"/>
  <c r="I406" i="35"/>
  <c r="I405" i="35"/>
  <c r="I404" i="35"/>
  <c r="I403" i="35"/>
  <c r="I402" i="35"/>
  <c r="I401" i="35"/>
  <c r="I400" i="35"/>
  <c r="I399" i="35"/>
  <c r="I398" i="35"/>
  <c r="I397" i="35"/>
  <c r="I396" i="35"/>
  <c r="I395" i="35"/>
  <c r="I394" i="35"/>
  <c r="I393" i="35"/>
  <c r="I392" i="35"/>
  <c r="I391" i="35"/>
  <c r="I390" i="35"/>
  <c r="I389" i="35"/>
  <c r="I388" i="35"/>
  <c r="I387" i="35"/>
  <c r="I386" i="35"/>
  <c r="I385" i="35"/>
  <c r="I384" i="35"/>
  <c r="I383" i="35"/>
  <c r="I382" i="35"/>
  <c r="I381" i="35"/>
  <c r="I380" i="35"/>
  <c r="I379" i="35"/>
  <c r="I378" i="35"/>
  <c r="I377" i="35"/>
  <c r="I376" i="35"/>
  <c r="I375" i="35"/>
  <c r="I374" i="35"/>
  <c r="I373" i="35"/>
  <c r="I372" i="35"/>
  <c r="I371" i="35"/>
  <c r="I370" i="35"/>
  <c r="I368" i="35"/>
  <c r="I367" i="35"/>
  <c r="I366" i="35"/>
  <c r="I365" i="35"/>
  <c r="I364" i="35"/>
  <c r="I363" i="35"/>
  <c r="I362" i="35"/>
  <c r="I361" i="35"/>
  <c r="I360" i="35"/>
  <c r="I359" i="35"/>
  <c r="I358" i="35"/>
  <c r="I357" i="35"/>
  <c r="I356" i="35"/>
  <c r="I355" i="35"/>
  <c r="I354" i="35"/>
  <c r="I353" i="35"/>
  <c r="I352" i="35"/>
  <c r="I351" i="35"/>
  <c r="I350" i="35"/>
  <c r="I349" i="35"/>
  <c r="I348" i="35"/>
  <c r="I347" i="35"/>
  <c r="I346" i="35"/>
  <c r="I345" i="35"/>
  <c r="I344" i="35"/>
  <c r="I343" i="35"/>
  <c r="I342" i="35"/>
  <c r="I341" i="35"/>
  <c r="I340" i="35"/>
  <c r="I339" i="35"/>
  <c r="I338" i="35"/>
  <c r="I337" i="35"/>
  <c r="I336" i="35"/>
  <c r="I335" i="35"/>
  <c r="I333" i="35"/>
  <c r="I332" i="35"/>
  <c r="I331" i="35"/>
  <c r="I330" i="35"/>
  <c r="I329" i="35"/>
  <c r="I328" i="35"/>
  <c r="I327" i="35"/>
  <c r="I326" i="35"/>
  <c r="I325" i="35"/>
  <c r="I324" i="35"/>
  <c r="I323" i="35"/>
  <c r="I322" i="35"/>
  <c r="I321" i="35"/>
  <c r="I320" i="35"/>
  <c r="I319" i="35"/>
  <c r="I318" i="35"/>
  <c r="I317" i="35"/>
  <c r="I316" i="35"/>
  <c r="I315" i="35"/>
  <c r="I314" i="35"/>
  <c r="I313" i="35"/>
  <c r="I312" i="35"/>
  <c r="I311" i="35"/>
  <c r="I310" i="35"/>
  <c r="I309" i="35"/>
  <c r="I308" i="35"/>
  <c r="I307" i="35"/>
  <c r="I306" i="35"/>
  <c r="I305" i="35"/>
  <c r="I304" i="35"/>
  <c r="I303" i="35"/>
  <c r="I302" i="35"/>
  <c r="I301" i="35"/>
  <c r="I300" i="35"/>
  <c r="I299" i="35"/>
  <c r="I298" i="35"/>
  <c r="I297" i="35"/>
  <c r="I296" i="35"/>
  <c r="I294" i="35"/>
  <c r="I293" i="35"/>
  <c r="I292" i="35"/>
  <c r="I291" i="35"/>
  <c r="I290" i="35"/>
  <c r="I289" i="35"/>
  <c r="I288" i="35"/>
  <c r="I287" i="35"/>
  <c r="I286" i="35"/>
  <c r="I285" i="35"/>
  <c r="I284" i="35"/>
  <c r="I283" i="35"/>
  <c r="I282" i="35"/>
  <c r="I281" i="35"/>
  <c r="I280" i="35"/>
  <c r="I279" i="35"/>
  <c r="I278" i="35"/>
  <c r="I277" i="35"/>
  <c r="I276" i="35"/>
  <c r="I275" i="35"/>
  <c r="I274" i="35"/>
  <c r="I273" i="35"/>
  <c r="I272" i="35"/>
  <c r="I271" i="35"/>
  <c r="I270" i="35"/>
  <c r="I269" i="35"/>
  <c r="I268" i="35"/>
  <c r="I267" i="35"/>
  <c r="I266" i="35"/>
  <c r="I265" i="35"/>
  <c r="I264" i="35"/>
  <c r="I263" i="35"/>
  <c r="I262" i="35"/>
  <c r="I261" i="35"/>
  <c r="I260" i="35"/>
  <c r="I259" i="35"/>
  <c r="I258" i="35"/>
  <c r="I257" i="35"/>
  <c r="I256" i="35"/>
  <c r="I255" i="35"/>
  <c r="I254" i="35"/>
  <c r="I253" i="35"/>
  <c r="I252" i="35"/>
  <c r="I251" i="35"/>
  <c r="I250" i="35"/>
  <c r="I249" i="35"/>
  <c r="I248" i="35"/>
  <c r="I247" i="35"/>
  <c r="I246" i="35"/>
  <c r="I245" i="35"/>
  <c r="I244" i="35"/>
  <c r="I243" i="35"/>
  <c r="I242" i="35"/>
  <c r="I241" i="35"/>
  <c r="I240" i="35"/>
  <c r="I239" i="35"/>
  <c r="I238" i="35"/>
  <c r="I237" i="35"/>
  <c r="I236" i="35"/>
  <c r="I235" i="35"/>
  <c r="I234" i="35"/>
  <c r="I229" i="35"/>
  <c r="I226" i="35"/>
  <c r="I225" i="35"/>
  <c r="I224" i="35"/>
  <c r="I223" i="35"/>
  <c r="I222" i="35"/>
  <c r="I221" i="35"/>
  <c r="I219" i="35"/>
  <c r="I217" i="35"/>
  <c r="I216" i="35"/>
  <c r="I215" i="35"/>
  <c r="I214" i="35"/>
  <c r="I213" i="35"/>
  <c r="I212" i="35"/>
  <c r="I211" i="35"/>
  <c r="I210" i="35"/>
  <c r="I209" i="35"/>
  <c r="I208" i="35"/>
  <c r="I207" i="35"/>
  <c r="I206" i="35"/>
  <c r="I205" i="35"/>
  <c r="I204" i="35"/>
  <c r="I203" i="35"/>
  <c r="I202" i="35"/>
  <c r="I201" i="35"/>
  <c r="I200" i="35"/>
  <c r="I199" i="35"/>
  <c r="I198" i="35"/>
  <c r="I197" i="35"/>
  <c r="I196" i="35"/>
  <c r="I195" i="35"/>
  <c r="I194" i="35"/>
  <c r="I193" i="35"/>
  <c r="I192" i="35"/>
  <c r="I191" i="35"/>
  <c r="I190" i="35"/>
  <c r="I189" i="35"/>
  <c r="I188" i="35"/>
  <c r="I187" i="35"/>
  <c r="I186" i="35"/>
  <c r="I185" i="35"/>
  <c r="I184" i="35"/>
  <c r="I183" i="35"/>
  <c r="I182" i="35"/>
  <c r="I181" i="35"/>
  <c r="I179" i="35"/>
  <c r="I178" i="35"/>
  <c r="I177" i="35"/>
  <c r="I176" i="35"/>
  <c r="I175" i="35"/>
  <c r="I174" i="35"/>
  <c r="I173" i="35"/>
  <c r="I172" i="35"/>
  <c r="I171" i="35"/>
  <c r="I170" i="35"/>
  <c r="I169" i="35"/>
  <c r="I168" i="35"/>
  <c r="I167" i="35"/>
  <c r="I166" i="35"/>
  <c r="I165" i="35"/>
  <c r="I164" i="35"/>
  <c r="I163" i="35"/>
  <c r="I162" i="35"/>
  <c r="I161" i="35"/>
  <c r="I160" i="35"/>
  <c r="I159" i="35"/>
  <c r="I158" i="35"/>
  <c r="I157" i="35"/>
  <c r="I156" i="35"/>
  <c r="I155" i="35"/>
  <c r="I154" i="35"/>
  <c r="I153" i="35"/>
  <c r="I152" i="35"/>
  <c r="I151" i="35"/>
  <c r="I142" i="35"/>
  <c r="I141" i="35"/>
  <c r="I140" i="35"/>
  <c r="I139" i="35"/>
  <c r="I138" i="35"/>
  <c r="I137" i="35"/>
  <c r="I136" i="35"/>
  <c r="I135" i="35"/>
  <c r="I134" i="35"/>
  <c r="I133" i="35"/>
  <c r="I132" i="35"/>
  <c r="I131" i="35"/>
  <c r="I130" i="35"/>
  <c r="I129" i="35"/>
  <c r="I128" i="35"/>
  <c r="I127" i="35"/>
  <c r="I126" i="35"/>
  <c r="I125" i="35"/>
  <c r="I124" i="35"/>
  <c r="I123" i="35"/>
  <c r="I122" i="35"/>
  <c r="I121" i="35"/>
  <c r="I120" i="35"/>
  <c r="I119" i="35"/>
  <c r="I118" i="35"/>
  <c r="I117" i="35"/>
  <c r="I116" i="35"/>
  <c r="I115" i="35"/>
  <c r="I114" i="35"/>
  <c r="I113" i="35"/>
  <c r="I112" i="35"/>
  <c r="I111" i="35"/>
  <c r="I110" i="35"/>
  <c r="I109" i="35"/>
  <c r="I108" i="35"/>
  <c r="I107" i="35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6" i="35"/>
  <c r="I65" i="35"/>
  <c r="I64" i="35"/>
  <c r="I63" i="35"/>
  <c r="I62" i="35"/>
  <c r="I61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3" i="35"/>
  <c r="I32" i="35"/>
  <c r="I31" i="35"/>
  <c r="I30" i="35"/>
  <c r="I29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P6" i="35"/>
  <c r="O6" i="35"/>
  <c r="N6" i="35"/>
  <c r="M6" i="35"/>
  <c r="L6" i="35"/>
  <c r="I6" i="35"/>
  <c r="P5" i="35"/>
  <c r="O5" i="35"/>
  <c r="N5" i="35"/>
  <c r="M5" i="35"/>
  <c r="L5" i="35"/>
  <c r="I5" i="35"/>
  <c r="P4" i="35"/>
  <c r="O4" i="35"/>
  <c r="N4" i="35"/>
  <c r="M4" i="35"/>
  <c r="L4" i="35"/>
  <c r="I4" i="35"/>
  <c r="P3" i="35"/>
  <c r="O3" i="35"/>
  <c r="N3" i="35"/>
  <c r="M3" i="35"/>
  <c r="L3" i="35"/>
  <c r="I3" i="35"/>
  <c r="I2" i="35"/>
  <c r="N10" i="35" l="1"/>
  <c r="P10" i="35"/>
  <c r="P7" i="35"/>
  <c r="L10" i="35"/>
  <c r="M10" i="35"/>
  <c r="N7" i="35"/>
  <c r="N8" i="35" s="1"/>
  <c r="O10" i="35"/>
  <c r="M7" i="35"/>
  <c r="M8" i="35" s="1"/>
  <c r="Q4" i="35"/>
  <c r="Q3" i="35"/>
  <c r="Q6" i="35"/>
  <c r="O7" i="35"/>
  <c r="O8" i="35" s="1"/>
  <c r="Q5" i="35"/>
  <c r="P8" i="35"/>
  <c r="L7" i="35"/>
  <c r="Q10" i="35" l="1"/>
  <c r="Q7" i="35"/>
  <c r="Q8" i="35" s="1"/>
  <c r="L8" i="35"/>
  <c r="I433" i="34" l="1"/>
  <c r="I445" i="34" l="1"/>
  <c r="I444" i="34"/>
  <c r="I443" i="34"/>
  <c r="I441" i="34"/>
  <c r="I438" i="34"/>
  <c r="I437" i="34"/>
  <c r="I432" i="34"/>
  <c r="I431" i="34"/>
  <c r="I430" i="34"/>
  <c r="I429" i="34"/>
  <c r="I428" i="34"/>
  <c r="I427" i="34"/>
  <c r="I426" i="34"/>
  <c r="I425" i="34"/>
  <c r="I424" i="34"/>
  <c r="I423" i="34"/>
  <c r="I422" i="34"/>
  <c r="I421" i="34"/>
  <c r="I420" i="34"/>
  <c r="I418" i="34"/>
  <c r="I417" i="34"/>
  <c r="I416" i="34"/>
  <c r="I415" i="34"/>
  <c r="I414" i="34"/>
  <c r="I413" i="34"/>
  <c r="I412" i="34"/>
  <c r="I411" i="34"/>
  <c r="I410" i="34"/>
  <c r="I409" i="34"/>
  <c r="I408" i="34"/>
  <c r="I406" i="34"/>
  <c r="I405" i="34"/>
  <c r="I404" i="34"/>
  <c r="I403" i="34"/>
  <c r="I402" i="34"/>
  <c r="I401" i="34"/>
  <c r="I400" i="34"/>
  <c r="I399" i="34"/>
  <c r="I398" i="34"/>
  <c r="I397" i="34"/>
  <c r="I396" i="34"/>
  <c r="I395" i="34"/>
  <c r="I394" i="34"/>
  <c r="I393" i="34"/>
  <c r="I392" i="34"/>
  <c r="I391" i="34"/>
  <c r="I390" i="34"/>
  <c r="I389" i="34"/>
  <c r="I388" i="34"/>
  <c r="I387" i="34"/>
  <c r="I386" i="34"/>
  <c r="I385" i="34"/>
  <c r="I384" i="34"/>
  <c r="I383" i="34"/>
  <c r="I382" i="34"/>
  <c r="I381" i="34"/>
  <c r="I380" i="34"/>
  <c r="I379" i="34"/>
  <c r="I378" i="34"/>
  <c r="I377" i="34"/>
  <c r="I376" i="34"/>
  <c r="I375" i="34"/>
  <c r="I374" i="34"/>
  <c r="I373" i="34"/>
  <c r="I372" i="34"/>
  <c r="I371" i="34"/>
  <c r="I370" i="34"/>
  <c r="I368" i="34"/>
  <c r="I367" i="34"/>
  <c r="I366" i="34"/>
  <c r="I365" i="34"/>
  <c r="I364" i="34"/>
  <c r="I363" i="34"/>
  <c r="I362" i="34"/>
  <c r="I361" i="34"/>
  <c r="I360" i="34"/>
  <c r="I359" i="34"/>
  <c r="I358" i="34"/>
  <c r="I357" i="34"/>
  <c r="I356" i="34"/>
  <c r="I355" i="34"/>
  <c r="I354" i="34"/>
  <c r="I353" i="34"/>
  <c r="I352" i="34"/>
  <c r="I351" i="34"/>
  <c r="I350" i="34"/>
  <c r="I349" i="34"/>
  <c r="I348" i="34"/>
  <c r="I347" i="34"/>
  <c r="I346" i="34"/>
  <c r="I345" i="34"/>
  <c r="I344" i="34"/>
  <c r="I343" i="34"/>
  <c r="I342" i="34"/>
  <c r="I341" i="34"/>
  <c r="I340" i="34"/>
  <c r="I339" i="34"/>
  <c r="I338" i="34"/>
  <c r="I337" i="34"/>
  <c r="I336" i="34"/>
  <c r="I335" i="34"/>
  <c r="I333" i="34"/>
  <c r="I332" i="34"/>
  <c r="I331" i="34"/>
  <c r="I330" i="34"/>
  <c r="I329" i="34"/>
  <c r="I328" i="34"/>
  <c r="I327" i="34"/>
  <c r="I326" i="34"/>
  <c r="I325" i="34"/>
  <c r="I324" i="34"/>
  <c r="I323" i="34"/>
  <c r="I322" i="34"/>
  <c r="I321" i="34"/>
  <c r="I320" i="34"/>
  <c r="I319" i="34"/>
  <c r="I318" i="34"/>
  <c r="I317" i="34"/>
  <c r="I316" i="34"/>
  <c r="I315" i="34"/>
  <c r="I314" i="34"/>
  <c r="I313" i="34"/>
  <c r="I312" i="34"/>
  <c r="I311" i="34"/>
  <c r="I310" i="34"/>
  <c r="I309" i="34"/>
  <c r="I308" i="34"/>
  <c r="I307" i="34"/>
  <c r="I306" i="34"/>
  <c r="I305" i="34"/>
  <c r="I304" i="34"/>
  <c r="I303" i="34"/>
  <c r="I302" i="34"/>
  <c r="I301" i="34"/>
  <c r="I300" i="34"/>
  <c r="I299" i="34"/>
  <c r="I298" i="34"/>
  <c r="I297" i="34"/>
  <c r="I296" i="34"/>
  <c r="I294" i="34"/>
  <c r="I293" i="34"/>
  <c r="I292" i="34"/>
  <c r="I291" i="34"/>
  <c r="I290" i="34"/>
  <c r="I289" i="34"/>
  <c r="I288" i="34"/>
  <c r="I287" i="34"/>
  <c r="I286" i="34"/>
  <c r="I285" i="34"/>
  <c r="I284" i="34"/>
  <c r="I283" i="34"/>
  <c r="I282" i="34"/>
  <c r="I281" i="34"/>
  <c r="I280" i="34"/>
  <c r="I279" i="34"/>
  <c r="I278" i="34"/>
  <c r="I277" i="34"/>
  <c r="I276" i="34"/>
  <c r="I275" i="34"/>
  <c r="I274" i="34"/>
  <c r="I273" i="34"/>
  <c r="I272" i="34"/>
  <c r="I271" i="34"/>
  <c r="I270" i="34"/>
  <c r="I269" i="34"/>
  <c r="I268" i="34"/>
  <c r="I267" i="34"/>
  <c r="I266" i="34"/>
  <c r="I265" i="34"/>
  <c r="I264" i="34"/>
  <c r="I263" i="34"/>
  <c r="I260" i="34"/>
  <c r="I259" i="34"/>
  <c r="I258" i="34"/>
  <c r="I257" i="34"/>
  <c r="I256" i="34"/>
  <c r="I255" i="34"/>
  <c r="I254" i="34"/>
  <c r="I253" i="34"/>
  <c r="I252" i="34"/>
  <c r="I251" i="34"/>
  <c r="I250" i="34"/>
  <c r="I249" i="34"/>
  <c r="I248" i="34"/>
  <c r="I247" i="34"/>
  <c r="I246" i="34"/>
  <c r="I245" i="34"/>
  <c r="I244" i="34"/>
  <c r="I243" i="34"/>
  <c r="I242" i="34"/>
  <c r="I241" i="34"/>
  <c r="I240" i="34"/>
  <c r="I239" i="34"/>
  <c r="I238" i="34"/>
  <c r="I237" i="34"/>
  <c r="I236" i="34"/>
  <c r="I235" i="34"/>
  <c r="I234" i="34"/>
  <c r="I229" i="34"/>
  <c r="I226" i="34"/>
  <c r="I225" i="34"/>
  <c r="I224" i="34"/>
  <c r="I223" i="34"/>
  <c r="I222" i="34"/>
  <c r="I221" i="34"/>
  <c r="I219" i="34"/>
  <c r="I217" i="34"/>
  <c r="I216" i="34"/>
  <c r="I215" i="34"/>
  <c r="I214" i="34"/>
  <c r="I213" i="34"/>
  <c r="I212" i="34"/>
  <c r="I211" i="34"/>
  <c r="I210" i="34"/>
  <c r="I209" i="34"/>
  <c r="I208" i="34"/>
  <c r="I207" i="34"/>
  <c r="I206" i="34"/>
  <c r="I205" i="34"/>
  <c r="I204" i="34"/>
  <c r="I203" i="34"/>
  <c r="I202" i="34"/>
  <c r="I201" i="34"/>
  <c r="I200" i="34"/>
  <c r="I199" i="34"/>
  <c r="I198" i="34"/>
  <c r="I197" i="34"/>
  <c r="I196" i="34"/>
  <c r="I195" i="34"/>
  <c r="I194" i="34"/>
  <c r="I193" i="34"/>
  <c r="I192" i="34"/>
  <c r="I191" i="34"/>
  <c r="I190" i="34"/>
  <c r="I189" i="34"/>
  <c r="I188" i="34"/>
  <c r="I187" i="34"/>
  <c r="I186" i="34"/>
  <c r="I185" i="34"/>
  <c r="I184" i="34"/>
  <c r="I183" i="34"/>
  <c r="I182" i="34"/>
  <c r="I181" i="34"/>
  <c r="I179" i="34"/>
  <c r="I178" i="34"/>
  <c r="I177" i="34"/>
  <c r="I176" i="34"/>
  <c r="I175" i="34"/>
  <c r="I174" i="34"/>
  <c r="I173" i="34"/>
  <c r="I172" i="34"/>
  <c r="I171" i="34"/>
  <c r="I170" i="34"/>
  <c r="I169" i="34"/>
  <c r="I168" i="34"/>
  <c r="I167" i="34"/>
  <c r="I166" i="34"/>
  <c r="I165" i="34"/>
  <c r="I164" i="34"/>
  <c r="I163" i="34"/>
  <c r="I162" i="34"/>
  <c r="I161" i="34"/>
  <c r="I160" i="34"/>
  <c r="I159" i="34"/>
  <c r="I158" i="34"/>
  <c r="I157" i="34"/>
  <c r="I156" i="34"/>
  <c r="I155" i="34"/>
  <c r="I154" i="34"/>
  <c r="I153" i="34"/>
  <c r="I152" i="34"/>
  <c r="I151" i="34"/>
  <c r="I142" i="34"/>
  <c r="I141" i="34"/>
  <c r="I140" i="34"/>
  <c r="I139" i="34"/>
  <c r="I138" i="34"/>
  <c r="I137" i="34"/>
  <c r="I136" i="34"/>
  <c r="I135" i="34"/>
  <c r="I134" i="34"/>
  <c r="I133" i="34"/>
  <c r="I132" i="34"/>
  <c r="I131" i="34"/>
  <c r="I130" i="34"/>
  <c r="I129" i="34"/>
  <c r="I128" i="34"/>
  <c r="I127" i="34"/>
  <c r="I126" i="34"/>
  <c r="I125" i="34"/>
  <c r="I124" i="34"/>
  <c r="I123" i="34"/>
  <c r="I122" i="34"/>
  <c r="I121" i="34"/>
  <c r="I120" i="34"/>
  <c r="I119" i="34"/>
  <c r="I118" i="34"/>
  <c r="I117" i="34"/>
  <c r="I116" i="34"/>
  <c r="I115" i="34"/>
  <c r="I114" i="34"/>
  <c r="I113" i="34"/>
  <c r="I112" i="34"/>
  <c r="I111" i="34"/>
  <c r="I110" i="34"/>
  <c r="I109" i="34"/>
  <c r="I108" i="34"/>
  <c r="I107" i="34"/>
  <c r="I106" i="34"/>
  <c r="I105" i="34"/>
  <c r="I104" i="34"/>
  <c r="I103" i="34"/>
  <c r="I102" i="34"/>
  <c r="I101" i="34"/>
  <c r="I100" i="34"/>
  <c r="I99" i="34"/>
  <c r="I98" i="34"/>
  <c r="I97" i="34"/>
  <c r="I96" i="34"/>
  <c r="I95" i="34"/>
  <c r="I94" i="34"/>
  <c r="I93" i="34"/>
  <c r="I92" i="34"/>
  <c r="I91" i="34"/>
  <c r="I90" i="34"/>
  <c r="I89" i="34"/>
  <c r="I88" i="34"/>
  <c r="I87" i="34"/>
  <c r="I86" i="34"/>
  <c r="I85" i="34"/>
  <c r="I84" i="34"/>
  <c r="I83" i="34"/>
  <c r="I82" i="34"/>
  <c r="I81" i="34"/>
  <c r="I80" i="34"/>
  <c r="I79" i="34"/>
  <c r="I78" i="34"/>
  <c r="I77" i="34"/>
  <c r="I76" i="34"/>
  <c r="I75" i="34"/>
  <c r="I74" i="34"/>
  <c r="I73" i="34"/>
  <c r="I72" i="34"/>
  <c r="I71" i="34"/>
  <c r="I70" i="34"/>
  <c r="I69" i="34"/>
  <c r="I68" i="34"/>
  <c r="I67" i="34"/>
  <c r="I66" i="34"/>
  <c r="I65" i="34"/>
  <c r="I64" i="34"/>
  <c r="I63" i="34"/>
  <c r="I62" i="34"/>
  <c r="I61" i="34"/>
  <c r="I60" i="34"/>
  <c r="I59" i="34"/>
  <c r="I58" i="34"/>
  <c r="I57" i="34"/>
  <c r="I56" i="34"/>
  <c r="I55" i="34"/>
  <c r="I54" i="34"/>
  <c r="I53" i="34"/>
  <c r="I52" i="34"/>
  <c r="I51" i="34"/>
  <c r="I50" i="34"/>
  <c r="I49" i="34"/>
  <c r="I48" i="34"/>
  <c r="I47" i="34"/>
  <c r="I46" i="34"/>
  <c r="I45" i="34"/>
  <c r="I44" i="34"/>
  <c r="I43" i="34"/>
  <c r="I42" i="34"/>
  <c r="I41" i="34"/>
  <c r="I40" i="34"/>
  <c r="I39" i="34"/>
  <c r="I38" i="34"/>
  <c r="I37" i="34"/>
  <c r="I36" i="34"/>
  <c r="I35" i="34"/>
  <c r="I33" i="34"/>
  <c r="I32" i="34"/>
  <c r="I31" i="34"/>
  <c r="I30" i="34"/>
  <c r="I29" i="34"/>
  <c r="I26" i="34"/>
  <c r="I25" i="34"/>
  <c r="I24" i="34"/>
  <c r="I23" i="34"/>
  <c r="I22" i="34"/>
  <c r="I21" i="34"/>
  <c r="I20" i="34"/>
  <c r="I19" i="34"/>
  <c r="I18" i="34"/>
  <c r="I17" i="34"/>
  <c r="I16" i="34"/>
  <c r="I15" i="34"/>
  <c r="I14" i="34"/>
  <c r="I13" i="34"/>
  <c r="I12" i="34"/>
  <c r="P11" i="34"/>
  <c r="O11" i="34"/>
  <c r="N11" i="34"/>
  <c r="M11" i="34"/>
  <c r="L11" i="34"/>
  <c r="I11" i="34"/>
  <c r="I10" i="34"/>
  <c r="I9" i="34"/>
  <c r="I8" i="34"/>
  <c r="I7" i="34"/>
  <c r="P6" i="34"/>
  <c r="O6" i="34"/>
  <c r="N6" i="34"/>
  <c r="M6" i="34"/>
  <c r="L6" i="34"/>
  <c r="I6" i="34"/>
  <c r="P5" i="34"/>
  <c r="O5" i="34"/>
  <c r="N5" i="34"/>
  <c r="M5" i="34"/>
  <c r="L5" i="34"/>
  <c r="I5" i="34"/>
  <c r="P4" i="34"/>
  <c r="O4" i="34"/>
  <c r="N4" i="34"/>
  <c r="M4" i="34"/>
  <c r="L4" i="34"/>
  <c r="I4" i="34"/>
  <c r="P3" i="34"/>
  <c r="O3" i="34"/>
  <c r="N3" i="34"/>
  <c r="M3" i="34"/>
  <c r="L3" i="34"/>
  <c r="I3" i="34"/>
  <c r="I2" i="34"/>
  <c r="L10" i="34" l="1"/>
  <c r="P10" i="34"/>
  <c r="O10" i="34"/>
  <c r="N10" i="34"/>
  <c r="M10" i="34"/>
  <c r="N7" i="34"/>
  <c r="N8" i="34" s="1"/>
  <c r="Q4" i="34"/>
  <c r="Q6" i="34"/>
  <c r="O7" i="34"/>
  <c r="O8" i="34" s="1"/>
  <c r="P7" i="34"/>
  <c r="P8" i="34" s="1"/>
  <c r="Q5" i="34"/>
  <c r="Q3" i="34"/>
  <c r="M7" i="34"/>
  <c r="M8" i="34" s="1"/>
  <c r="Q11" i="34"/>
  <c r="L7" i="34"/>
  <c r="I411" i="33"/>
  <c r="Q10" i="34" l="1"/>
  <c r="Q7" i="34"/>
  <c r="Q8" i="34" s="1"/>
  <c r="L8" i="34"/>
  <c r="I443" i="33"/>
  <c r="I445" i="33"/>
  <c r="I444" i="33"/>
  <c r="I441" i="33"/>
  <c r="I438" i="33"/>
  <c r="I437" i="33"/>
  <c r="I432" i="33"/>
  <c r="I431" i="33"/>
  <c r="I430" i="33"/>
  <c r="I429" i="33"/>
  <c r="I428" i="33"/>
  <c r="I427" i="33"/>
  <c r="I426" i="33"/>
  <c r="I425" i="33"/>
  <c r="I424" i="33"/>
  <c r="I423" i="33"/>
  <c r="I422" i="33"/>
  <c r="I421" i="33"/>
  <c r="I420" i="33"/>
  <c r="I418" i="33"/>
  <c r="I417" i="33"/>
  <c r="I416" i="33"/>
  <c r="I415" i="33"/>
  <c r="I414" i="33"/>
  <c r="I413" i="33"/>
  <c r="I412" i="33"/>
  <c r="I410" i="33"/>
  <c r="I409" i="33"/>
  <c r="I408" i="33"/>
  <c r="I406" i="33"/>
  <c r="I405" i="33"/>
  <c r="I404" i="33"/>
  <c r="I403" i="33"/>
  <c r="I402" i="33"/>
  <c r="I401" i="33"/>
  <c r="I400" i="33"/>
  <c r="I399" i="33"/>
  <c r="I398" i="33"/>
  <c r="I397" i="33"/>
  <c r="I396" i="33"/>
  <c r="I395" i="33"/>
  <c r="I394" i="33"/>
  <c r="I393" i="33"/>
  <c r="I392" i="33"/>
  <c r="I391" i="33"/>
  <c r="I390" i="33"/>
  <c r="I389" i="33"/>
  <c r="I388" i="33"/>
  <c r="I387" i="33"/>
  <c r="I386" i="33"/>
  <c r="I385" i="33"/>
  <c r="I384" i="33"/>
  <c r="I383" i="33"/>
  <c r="I382" i="33"/>
  <c r="I381" i="33"/>
  <c r="I380" i="33"/>
  <c r="I379" i="33"/>
  <c r="I378" i="33"/>
  <c r="I377" i="33"/>
  <c r="I376" i="33"/>
  <c r="I375" i="33"/>
  <c r="I374" i="33"/>
  <c r="I373" i="33"/>
  <c r="I372" i="33"/>
  <c r="I371" i="33"/>
  <c r="I370" i="33"/>
  <c r="I368" i="33"/>
  <c r="I367" i="33"/>
  <c r="I366" i="33"/>
  <c r="I365" i="33"/>
  <c r="I364" i="33"/>
  <c r="I363" i="33"/>
  <c r="I362" i="33"/>
  <c r="I361" i="33"/>
  <c r="I360" i="33"/>
  <c r="I359" i="33"/>
  <c r="I358" i="33"/>
  <c r="I357" i="33"/>
  <c r="I356" i="33"/>
  <c r="I355" i="33"/>
  <c r="I354" i="33"/>
  <c r="I353" i="33"/>
  <c r="I352" i="33"/>
  <c r="I351" i="33"/>
  <c r="I350" i="33"/>
  <c r="I349" i="33"/>
  <c r="I348" i="33"/>
  <c r="I347" i="33"/>
  <c r="I346" i="33"/>
  <c r="I345" i="33"/>
  <c r="I344" i="33"/>
  <c r="I343" i="33"/>
  <c r="I342" i="33"/>
  <c r="I341" i="33"/>
  <c r="I340" i="33"/>
  <c r="I339" i="33"/>
  <c r="I338" i="33"/>
  <c r="I337" i="33"/>
  <c r="I336" i="33"/>
  <c r="I335" i="33"/>
  <c r="I333" i="33"/>
  <c r="I332" i="33"/>
  <c r="I331" i="33"/>
  <c r="I330" i="33"/>
  <c r="I329" i="33"/>
  <c r="I328" i="33"/>
  <c r="I327" i="33"/>
  <c r="I326" i="33"/>
  <c r="I325" i="33"/>
  <c r="I324" i="33"/>
  <c r="I323" i="33"/>
  <c r="I322" i="33"/>
  <c r="I321" i="33"/>
  <c r="I320" i="33"/>
  <c r="I319" i="33"/>
  <c r="I318" i="33"/>
  <c r="I317" i="33"/>
  <c r="I316" i="33"/>
  <c r="I315" i="33"/>
  <c r="I314" i="33"/>
  <c r="I313" i="33"/>
  <c r="I312" i="33"/>
  <c r="I311" i="33"/>
  <c r="I310" i="33"/>
  <c r="I309" i="33"/>
  <c r="I308" i="33"/>
  <c r="I307" i="33"/>
  <c r="I306" i="33"/>
  <c r="I305" i="33"/>
  <c r="I304" i="33"/>
  <c r="I303" i="33"/>
  <c r="I302" i="33"/>
  <c r="I301" i="33"/>
  <c r="I300" i="33"/>
  <c r="I299" i="33"/>
  <c r="I298" i="33"/>
  <c r="I297" i="33"/>
  <c r="I296" i="33"/>
  <c r="I294" i="33"/>
  <c r="I293" i="33"/>
  <c r="I292" i="33"/>
  <c r="I291" i="33"/>
  <c r="I290" i="33"/>
  <c r="I289" i="33"/>
  <c r="I288" i="33"/>
  <c r="I287" i="33"/>
  <c r="I286" i="33"/>
  <c r="I285" i="33"/>
  <c r="I284" i="33"/>
  <c r="I283" i="33"/>
  <c r="I282" i="33"/>
  <c r="I281" i="33"/>
  <c r="I280" i="33"/>
  <c r="I279" i="33"/>
  <c r="I278" i="33"/>
  <c r="I277" i="33"/>
  <c r="I276" i="33"/>
  <c r="I275" i="33"/>
  <c r="I274" i="33"/>
  <c r="I273" i="33"/>
  <c r="I272" i="33"/>
  <c r="I271" i="33"/>
  <c r="I270" i="33"/>
  <c r="I269" i="33"/>
  <c r="I268" i="33"/>
  <c r="I267" i="33"/>
  <c r="I266" i="33"/>
  <c r="I265" i="33"/>
  <c r="I264" i="33"/>
  <c r="I263" i="33"/>
  <c r="I262" i="33"/>
  <c r="I261" i="33"/>
  <c r="I260" i="33"/>
  <c r="I259" i="33"/>
  <c r="I258" i="33"/>
  <c r="I257" i="33"/>
  <c r="I256" i="33"/>
  <c r="I255" i="33"/>
  <c r="I254" i="33"/>
  <c r="I253" i="33"/>
  <c r="I252" i="33"/>
  <c r="I251" i="33"/>
  <c r="I250" i="33"/>
  <c r="I249" i="33"/>
  <c r="I248" i="33"/>
  <c r="I247" i="33"/>
  <c r="I246" i="33"/>
  <c r="I245" i="33"/>
  <c r="I244" i="33"/>
  <c r="I243" i="33"/>
  <c r="I242" i="33"/>
  <c r="I241" i="33"/>
  <c r="I240" i="33"/>
  <c r="I239" i="33"/>
  <c r="I238" i="33"/>
  <c r="I237" i="33"/>
  <c r="I236" i="33"/>
  <c r="I235" i="33"/>
  <c r="I234" i="33"/>
  <c r="I229" i="33"/>
  <c r="I226" i="33"/>
  <c r="I225" i="33"/>
  <c r="I224" i="33"/>
  <c r="I223" i="33"/>
  <c r="I222" i="33"/>
  <c r="I221" i="33"/>
  <c r="I219" i="33"/>
  <c r="I217" i="33"/>
  <c r="I216" i="33"/>
  <c r="I215" i="33"/>
  <c r="I214" i="33"/>
  <c r="I213" i="33"/>
  <c r="I212" i="33"/>
  <c r="I211" i="33"/>
  <c r="I210" i="33"/>
  <c r="I209" i="33"/>
  <c r="I208" i="33"/>
  <c r="I207" i="33"/>
  <c r="I206" i="33"/>
  <c r="I205" i="33"/>
  <c r="I204" i="33"/>
  <c r="I203" i="33"/>
  <c r="I202" i="33"/>
  <c r="I201" i="33"/>
  <c r="I200" i="33"/>
  <c r="I199" i="33"/>
  <c r="I198" i="33"/>
  <c r="I197" i="33"/>
  <c r="I196" i="33"/>
  <c r="I195" i="33"/>
  <c r="I194" i="33"/>
  <c r="I193" i="33"/>
  <c r="I192" i="33"/>
  <c r="I191" i="33"/>
  <c r="I190" i="33"/>
  <c r="I189" i="33"/>
  <c r="I188" i="33"/>
  <c r="I187" i="33"/>
  <c r="I186" i="33"/>
  <c r="I185" i="33"/>
  <c r="I184" i="33"/>
  <c r="I183" i="33"/>
  <c r="I182" i="33"/>
  <c r="I181" i="33"/>
  <c r="I179" i="33"/>
  <c r="I178" i="33"/>
  <c r="I177" i="33"/>
  <c r="I176" i="33"/>
  <c r="I175" i="33"/>
  <c r="I174" i="33"/>
  <c r="I173" i="33"/>
  <c r="I172" i="33"/>
  <c r="I171" i="33"/>
  <c r="I170" i="33"/>
  <c r="I169" i="33"/>
  <c r="I168" i="33"/>
  <c r="I167" i="33"/>
  <c r="I166" i="33"/>
  <c r="I165" i="33"/>
  <c r="I164" i="33"/>
  <c r="I163" i="33"/>
  <c r="I162" i="33"/>
  <c r="I161" i="33"/>
  <c r="I160" i="33"/>
  <c r="I159" i="33"/>
  <c r="I158" i="33"/>
  <c r="I157" i="33"/>
  <c r="I156" i="33"/>
  <c r="I155" i="33"/>
  <c r="I154" i="33"/>
  <c r="I153" i="33"/>
  <c r="I152" i="33"/>
  <c r="I151" i="33"/>
  <c r="I142" i="33"/>
  <c r="I141" i="33"/>
  <c r="I140" i="33"/>
  <c r="I139" i="33"/>
  <c r="I138" i="33"/>
  <c r="I137" i="33"/>
  <c r="I136" i="33"/>
  <c r="I135" i="33"/>
  <c r="I134" i="33"/>
  <c r="I133" i="33"/>
  <c r="I132" i="33"/>
  <c r="I131" i="33"/>
  <c r="I130" i="33"/>
  <c r="I129" i="33"/>
  <c r="I128" i="33"/>
  <c r="I127" i="33"/>
  <c r="I126" i="33"/>
  <c r="I125" i="33"/>
  <c r="I124" i="33"/>
  <c r="I123" i="33"/>
  <c r="I122" i="33"/>
  <c r="I121" i="33"/>
  <c r="I120" i="33"/>
  <c r="I119" i="33"/>
  <c r="I118" i="33"/>
  <c r="I117" i="33"/>
  <c r="I116" i="33"/>
  <c r="I115" i="33"/>
  <c r="I114" i="33"/>
  <c r="I113" i="33"/>
  <c r="I112" i="33"/>
  <c r="I111" i="33"/>
  <c r="I110" i="33"/>
  <c r="I109" i="33"/>
  <c r="I108" i="33"/>
  <c r="I107" i="33"/>
  <c r="I106" i="33"/>
  <c r="I105" i="33"/>
  <c r="I104" i="33"/>
  <c r="I103" i="33"/>
  <c r="I102" i="33"/>
  <c r="I101" i="33"/>
  <c r="I100" i="33"/>
  <c r="I99" i="33"/>
  <c r="I98" i="33"/>
  <c r="I97" i="33"/>
  <c r="I96" i="33"/>
  <c r="I95" i="33"/>
  <c r="I94" i="33"/>
  <c r="I93" i="33"/>
  <c r="I92" i="33"/>
  <c r="I91" i="33"/>
  <c r="I90" i="33"/>
  <c r="I89" i="33"/>
  <c r="I88" i="33"/>
  <c r="I87" i="33"/>
  <c r="I86" i="33"/>
  <c r="I85" i="33"/>
  <c r="I84" i="33"/>
  <c r="I83" i="33"/>
  <c r="I82" i="33"/>
  <c r="I81" i="33"/>
  <c r="I80" i="33"/>
  <c r="I79" i="33"/>
  <c r="I78" i="33"/>
  <c r="I77" i="33"/>
  <c r="I76" i="33"/>
  <c r="I75" i="33"/>
  <c r="I74" i="33"/>
  <c r="I73" i="33"/>
  <c r="I72" i="33"/>
  <c r="I71" i="33"/>
  <c r="I70" i="33"/>
  <c r="I69" i="33"/>
  <c r="I68" i="33"/>
  <c r="I67" i="33"/>
  <c r="I66" i="33"/>
  <c r="I65" i="33"/>
  <c r="I64" i="33"/>
  <c r="I63" i="33"/>
  <c r="I62" i="33"/>
  <c r="I61" i="33"/>
  <c r="I60" i="33"/>
  <c r="I59" i="33"/>
  <c r="I58" i="33"/>
  <c r="I57" i="33"/>
  <c r="I56" i="33"/>
  <c r="I55" i="33"/>
  <c r="I54" i="33"/>
  <c r="I53" i="33"/>
  <c r="I52" i="33"/>
  <c r="I51" i="33"/>
  <c r="I50" i="33"/>
  <c r="I49" i="33"/>
  <c r="I48" i="33"/>
  <c r="I47" i="33"/>
  <c r="I46" i="33"/>
  <c r="I45" i="33"/>
  <c r="I44" i="33"/>
  <c r="I43" i="33"/>
  <c r="I42" i="33"/>
  <c r="I41" i="33"/>
  <c r="I40" i="33"/>
  <c r="I39" i="33"/>
  <c r="I38" i="33"/>
  <c r="I37" i="33"/>
  <c r="I36" i="33"/>
  <c r="I35" i="33"/>
  <c r="I33" i="33"/>
  <c r="I32" i="33"/>
  <c r="I31" i="33"/>
  <c r="I30" i="33"/>
  <c r="I29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P11" i="33"/>
  <c r="O11" i="33"/>
  <c r="N11" i="33"/>
  <c r="M11" i="33"/>
  <c r="L11" i="33"/>
  <c r="I11" i="33"/>
  <c r="I10" i="33"/>
  <c r="I9" i="33"/>
  <c r="I8" i="33"/>
  <c r="I7" i="33"/>
  <c r="P6" i="33"/>
  <c r="O6" i="33"/>
  <c r="N6" i="33"/>
  <c r="M6" i="33"/>
  <c r="L6" i="33"/>
  <c r="I6" i="33"/>
  <c r="P5" i="33"/>
  <c r="O5" i="33"/>
  <c r="N5" i="33"/>
  <c r="M5" i="33"/>
  <c r="L5" i="33"/>
  <c r="I5" i="33"/>
  <c r="P4" i="33"/>
  <c r="O4" i="33"/>
  <c r="N4" i="33"/>
  <c r="M4" i="33"/>
  <c r="L4" i="33"/>
  <c r="I4" i="33"/>
  <c r="P10" i="33" s="1"/>
  <c r="P3" i="33"/>
  <c r="O3" i="33"/>
  <c r="N3" i="33"/>
  <c r="M3" i="33"/>
  <c r="L3" i="33"/>
  <c r="I3" i="33"/>
  <c r="I2" i="33"/>
  <c r="P5" i="32"/>
  <c r="O4" i="32"/>
  <c r="Q3" i="33" l="1"/>
  <c r="O10" i="33"/>
  <c r="N10" i="33"/>
  <c r="L10" i="33"/>
  <c r="M10" i="33"/>
  <c r="Q11" i="33"/>
  <c r="O7" i="33"/>
  <c r="O8" i="33" s="1"/>
  <c r="Q4" i="33"/>
  <c r="L7" i="33"/>
  <c r="L8" i="33" s="1"/>
  <c r="M7" i="33"/>
  <c r="M8" i="33" s="1"/>
  <c r="N7" i="33"/>
  <c r="N8" i="33" s="1"/>
  <c r="Q5" i="33"/>
  <c r="Q6" i="33"/>
  <c r="P7" i="33"/>
  <c r="P8" i="33" s="1"/>
  <c r="I446" i="32"/>
  <c r="I445" i="32"/>
  <c r="I442" i="32"/>
  <c r="I439" i="32"/>
  <c r="I438" i="32"/>
  <c r="I433" i="32"/>
  <c r="I432" i="32"/>
  <c r="I431" i="32"/>
  <c r="I430" i="32"/>
  <c r="I429" i="32"/>
  <c r="I428" i="32"/>
  <c r="I427" i="32"/>
  <c r="I426" i="32"/>
  <c r="I425" i="32"/>
  <c r="I424" i="32"/>
  <c r="I423" i="32"/>
  <c r="I422" i="32"/>
  <c r="I421" i="32"/>
  <c r="I420" i="32"/>
  <c r="I418" i="32"/>
  <c r="I417" i="32"/>
  <c r="I416" i="32"/>
  <c r="I415" i="32"/>
  <c r="I414" i="32"/>
  <c r="I413" i="32"/>
  <c r="I412" i="32"/>
  <c r="I410" i="32"/>
  <c r="I409" i="32"/>
  <c r="I408" i="32"/>
  <c r="I406" i="32"/>
  <c r="I405" i="32"/>
  <c r="I404" i="32"/>
  <c r="I403" i="32"/>
  <c r="I402" i="32"/>
  <c r="I401" i="32"/>
  <c r="I400" i="32"/>
  <c r="I399" i="32"/>
  <c r="I398" i="32"/>
  <c r="I397" i="32"/>
  <c r="I396" i="32"/>
  <c r="I395" i="32"/>
  <c r="I394" i="32"/>
  <c r="I393" i="32"/>
  <c r="I392" i="32"/>
  <c r="I391" i="32"/>
  <c r="I390" i="32"/>
  <c r="I389" i="32"/>
  <c r="I388" i="32"/>
  <c r="I387" i="32"/>
  <c r="I386" i="32"/>
  <c r="I385" i="32"/>
  <c r="I384" i="32"/>
  <c r="I383" i="32"/>
  <c r="I382" i="32"/>
  <c r="I381" i="32"/>
  <c r="I380" i="32"/>
  <c r="I379" i="32"/>
  <c r="I378" i="32"/>
  <c r="I377" i="32"/>
  <c r="I376" i="32"/>
  <c r="I375" i="32"/>
  <c r="I374" i="32"/>
  <c r="I373" i="32"/>
  <c r="I372" i="32"/>
  <c r="I371" i="32"/>
  <c r="I370" i="32"/>
  <c r="I368" i="32"/>
  <c r="I367" i="32"/>
  <c r="I366" i="32"/>
  <c r="I365" i="32"/>
  <c r="I364" i="32"/>
  <c r="I363" i="32"/>
  <c r="I362" i="32"/>
  <c r="I361" i="32"/>
  <c r="I360" i="32"/>
  <c r="I359" i="32"/>
  <c r="I358" i="32"/>
  <c r="I357" i="32"/>
  <c r="I356" i="32"/>
  <c r="I355" i="32"/>
  <c r="I354" i="32"/>
  <c r="I353" i="32"/>
  <c r="I352" i="32"/>
  <c r="I351" i="32"/>
  <c r="I350" i="32"/>
  <c r="I349" i="32"/>
  <c r="I348" i="32"/>
  <c r="I347" i="32"/>
  <c r="I346" i="32"/>
  <c r="I345" i="32"/>
  <c r="I344" i="32"/>
  <c r="I343" i="32"/>
  <c r="I342" i="32"/>
  <c r="I341" i="32"/>
  <c r="I340" i="32"/>
  <c r="I339" i="32"/>
  <c r="I338" i="32"/>
  <c r="I337" i="32"/>
  <c r="I336" i="32"/>
  <c r="I335" i="32"/>
  <c r="I333" i="32"/>
  <c r="I332" i="32"/>
  <c r="I331" i="32"/>
  <c r="I330" i="32"/>
  <c r="I329" i="32"/>
  <c r="I328" i="32"/>
  <c r="I327" i="32"/>
  <c r="I326" i="32"/>
  <c r="I325" i="32"/>
  <c r="I324" i="32"/>
  <c r="I323" i="32"/>
  <c r="I322" i="32"/>
  <c r="I321" i="32"/>
  <c r="I320" i="32"/>
  <c r="I319" i="32"/>
  <c r="I318" i="32"/>
  <c r="I317" i="32"/>
  <c r="I316" i="32"/>
  <c r="I315" i="32"/>
  <c r="I314" i="32"/>
  <c r="I313" i="32"/>
  <c r="I312" i="32"/>
  <c r="I311" i="32"/>
  <c r="I310" i="32"/>
  <c r="I309" i="32"/>
  <c r="I308" i="32"/>
  <c r="I307" i="32"/>
  <c r="I306" i="32"/>
  <c r="I305" i="32"/>
  <c r="I304" i="32"/>
  <c r="I303" i="32"/>
  <c r="I302" i="32"/>
  <c r="I301" i="32"/>
  <c r="I300" i="32"/>
  <c r="I299" i="32"/>
  <c r="I298" i="32"/>
  <c r="I297" i="32"/>
  <c r="I296" i="32"/>
  <c r="I294" i="32"/>
  <c r="I293" i="32"/>
  <c r="I292" i="32"/>
  <c r="I291" i="32"/>
  <c r="I290" i="32"/>
  <c r="I289" i="32"/>
  <c r="I288" i="32"/>
  <c r="I287" i="32"/>
  <c r="I286" i="32"/>
  <c r="I285" i="32"/>
  <c r="I284" i="32"/>
  <c r="I283" i="32"/>
  <c r="I282" i="32"/>
  <c r="I281" i="32"/>
  <c r="I280" i="32"/>
  <c r="I279" i="32"/>
  <c r="I278" i="32"/>
  <c r="I277" i="32"/>
  <c r="I276" i="32"/>
  <c r="I275" i="32"/>
  <c r="I274" i="32"/>
  <c r="I273" i="32"/>
  <c r="I272" i="32"/>
  <c r="I271" i="32"/>
  <c r="I270" i="32"/>
  <c r="I269" i="32"/>
  <c r="I268" i="32"/>
  <c r="I267" i="32"/>
  <c r="I266" i="32"/>
  <c r="I265" i="32"/>
  <c r="I264" i="32"/>
  <c r="I263" i="32"/>
  <c r="I262" i="32"/>
  <c r="I261" i="32"/>
  <c r="I260" i="32"/>
  <c r="I259" i="32"/>
  <c r="I258" i="32"/>
  <c r="I257" i="32"/>
  <c r="I256" i="32"/>
  <c r="I255" i="32"/>
  <c r="I254" i="32"/>
  <c r="I253" i="32"/>
  <c r="I252" i="32"/>
  <c r="I251" i="32"/>
  <c r="I250" i="32"/>
  <c r="I249" i="32"/>
  <c r="I248" i="32"/>
  <c r="I247" i="32"/>
  <c r="I246" i="32"/>
  <c r="I245" i="32"/>
  <c r="I244" i="32"/>
  <c r="I243" i="32"/>
  <c r="I242" i="32"/>
  <c r="I241" i="32"/>
  <c r="I240" i="32"/>
  <c r="I239" i="32"/>
  <c r="I238" i="32"/>
  <c r="I237" i="32"/>
  <c r="I236" i="32"/>
  <c r="I235" i="32"/>
  <c r="I234" i="32"/>
  <c r="I229" i="32"/>
  <c r="I226" i="32"/>
  <c r="I225" i="32"/>
  <c r="I224" i="32"/>
  <c r="I223" i="32"/>
  <c r="I222" i="32"/>
  <c r="I221" i="32"/>
  <c r="I219" i="32"/>
  <c r="I217" i="32"/>
  <c r="I216" i="32"/>
  <c r="I215" i="32"/>
  <c r="I214" i="32"/>
  <c r="I213" i="32"/>
  <c r="I212" i="32"/>
  <c r="I211" i="32"/>
  <c r="I210" i="32"/>
  <c r="I209" i="32"/>
  <c r="I208" i="32"/>
  <c r="I207" i="32"/>
  <c r="I206" i="32"/>
  <c r="I205" i="32"/>
  <c r="I204" i="32"/>
  <c r="I203" i="32"/>
  <c r="I202" i="32"/>
  <c r="I201" i="32"/>
  <c r="I200" i="32"/>
  <c r="I199" i="32"/>
  <c r="I198" i="32"/>
  <c r="I197" i="32"/>
  <c r="I196" i="32"/>
  <c r="I195" i="32"/>
  <c r="I194" i="32"/>
  <c r="I193" i="32"/>
  <c r="I192" i="32"/>
  <c r="I191" i="32"/>
  <c r="I190" i="32"/>
  <c r="I189" i="32"/>
  <c r="I188" i="32"/>
  <c r="I187" i="32"/>
  <c r="I186" i="32"/>
  <c r="I185" i="32"/>
  <c r="I184" i="32"/>
  <c r="I183" i="32"/>
  <c r="I182" i="32"/>
  <c r="I181" i="32"/>
  <c r="I179" i="32"/>
  <c r="I178" i="32"/>
  <c r="I177" i="32"/>
  <c r="I176" i="32"/>
  <c r="I175" i="32"/>
  <c r="I174" i="32"/>
  <c r="I173" i="32"/>
  <c r="I172" i="32"/>
  <c r="I171" i="32"/>
  <c r="I170" i="32"/>
  <c r="I169" i="32"/>
  <c r="I168" i="32"/>
  <c r="I167" i="32"/>
  <c r="I166" i="32"/>
  <c r="I165" i="32"/>
  <c r="I164" i="32"/>
  <c r="I163" i="32"/>
  <c r="I162" i="32"/>
  <c r="I161" i="32"/>
  <c r="I160" i="32"/>
  <c r="I159" i="32"/>
  <c r="I158" i="32"/>
  <c r="I157" i="32"/>
  <c r="I156" i="32"/>
  <c r="I155" i="32"/>
  <c r="I154" i="32"/>
  <c r="I153" i="32"/>
  <c r="I152" i="32"/>
  <c r="I151" i="32"/>
  <c r="I142" i="32"/>
  <c r="I141" i="32"/>
  <c r="I140" i="32"/>
  <c r="I139" i="32"/>
  <c r="I138" i="32"/>
  <c r="I137" i="32"/>
  <c r="I136" i="32"/>
  <c r="I135" i="32"/>
  <c r="I134" i="32"/>
  <c r="I133" i="32"/>
  <c r="I132" i="32"/>
  <c r="I131" i="32"/>
  <c r="I130" i="32"/>
  <c r="I129" i="32"/>
  <c r="I128" i="32"/>
  <c r="I127" i="32"/>
  <c r="I126" i="32"/>
  <c r="I125" i="32"/>
  <c r="I124" i="32"/>
  <c r="I123" i="32"/>
  <c r="I122" i="32"/>
  <c r="I121" i="32"/>
  <c r="I120" i="32"/>
  <c r="I119" i="32"/>
  <c r="I118" i="32"/>
  <c r="I117" i="32"/>
  <c r="I116" i="32"/>
  <c r="I115" i="32"/>
  <c r="I114" i="32"/>
  <c r="I113" i="32"/>
  <c r="I112" i="32"/>
  <c r="I111" i="32"/>
  <c r="I110" i="32"/>
  <c r="I109" i="32"/>
  <c r="I108" i="32"/>
  <c r="I107" i="32"/>
  <c r="I106" i="32"/>
  <c r="I105" i="32"/>
  <c r="I104" i="32"/>
  <c r="I103" i="32"/>
  <c r="I102" i="32"/>
  <c r="I101" i="32"/>
  <c r="I100" i="32"/>
  <c r="I99" i="32"/>
  <c r="I98" i="32"/>
  <c r="I97" i="32"/>
  <c r="I96" i="32"/>
  <c r="I95" i="32"/>
  <c r="I94" i="32"/>
  <c r="I93" i="32"/>
  <c r="I92" i="32"/>
  <c r="I91" i="32"/>
  <c r="I90" i="32"/>
  <c r="I89" i="32"/>
  <c r="I88" i="32"/>
  <c r="I87" i="32"/>
  <c r="I86" i="32"/>
  <c r="I85" i="32"/>
  <c r="I84" i="32"/>
  <c r="I83" i="32"/>
  <c r="I82" i="32"/>
  <c r="I81" i="32"/>
  <c r="I80" i="32"/>
  <c r="I79" i="32"/>
  <c r="I78" i="32"/>
  <c r="I77" i="32"/>
  <c r="I76" i="32"/>
  <c r="I75" i="32"/>
  <c r="I74" i="32"/>
  <c r="I73" i="32"/>
  <c r="I72" i="32"/>
  <c r="I71" i="32"/>
  <c r="I70" i="32"/>
  <c r="I69" i="32"/>
  <c r="I68" i="32"/>
  <c r="I67" i="32"/>
  <c r="I66" i="32"/>
  <c r="I65" i="32"/>
  <c r="I64" i="32"/>
  <c r="I63" i="32"/>
  <c r="I62" i="32"/>
  <c r="I61" i="32"/>
  <c r="I60" i="32"/>
  <c r="I59" i="32"/>
  <c r="I58" i="32"/>
  <c r="I57" i="32"/>
  <c r="I56" i="32"/>
  <c r="I55" i="32"/>
  <c r="I54" i="32"/>
  <c r="I53" i="32"/>
  <c r="I52" i="32"/>
  <c r="I51" i="32"/>
  <c r="I50" i="32"/>
  <c r="I49" i="32"/>
  <c r="I48" i="32"/>
  <c r="I47" i="32"/>
  <c r="I46" i="32"/>
  <c r="I45" i="32"/>
  <c r="I44" i="32"/>
  <c r="I43" i="32"/>
  <c r="I42" i="32"/>
  <c r="I41" i="32"/>
  <c r="I40" i="32"/>
  <c r="I39" i="32"/>
  <c r="I38" i="32"/>
  <c r="I37" i="32"/>
  <c r="I36" i="32"/>
  <c r="I35" i="32"/>
  <c r="I33" i="32"/>
  <c r="I32" i="32"/>
  <c r="I31" i="32"/>
  <c r="I30" i="32"/>
  <c r="I29" i="32"/>
  <c r="M10" i="32" s="1"/>
  <c r="I26" i="32"/>
  <c r="I25" i="32"/>
  <c r="I24" i="32"/>
  <c r="I23" i="32"/>
  <c r="I22" i="32"/>
  <c r="I21" i="32"/>
  <c r="I20" i="32"/>
  <c r="I19" i="32"/>
  <c r="I18" i="32"/>
  <c r="I17" i="32"/>
  <c r="I16" i="32"/>
  <c r="I15" i="32"/>
  <c r="I14" i="32"/>
  <c r="I13" i="32"/>
  <c r="I12" i="32"/>
  <c r="I11" i="32"/>
  <c r="I10" i="32"/>
  <c r="I9" i="32"/>
  <c r="I8" i="32"/>
  <c r="I7" i="32"/>
  <c r="P6" i="32"/>
  <c r="O6" i="32"/>
  <c r="N6" i="32"/>
  <c r="M6" i="32"/>
  <c r="L6" i="32"/>
  <c r="I6" i="32"/>
  <c r="O5" i="32"/>
  <c r="N5" i="32"/>
  <c r="M5" i="32"/>
  <c r="L5" i="32"/>
  <c r="I5" i="32"/>
  <c r="P4" i="32"/>
  <c r="N4" i="32"/>
  <c r="M4" i="32"/>
  <c r="L4" i="32"/>
  <c r="I4" i="32"/>
  <c r="P3" i="32"/>
  <c r="O3" i="32"/>
  <c r="N3" i="32"/>
  <c r="M3" i="32"/>
  <c r="L3" i="32"/>
  <c r="I3" i="32"/>
  <c r="I2" i="32"/>
  <c r="I446" i="31"/>
  <c r="I445" i="31"/>
  <c r="L10" i="32" l="1"/>
  <c r="P10" i="32"/>
  <c r="N10" i="32"/>
  <c r="Q10" i="33"/>
  <c r="Q7" i="33"/>
  <c r="Q8" i="33" s="1"/>
  <c r="P7" i="32"/>
  <c r="P8" i="32" s="1"/>
  <c r="Q11" i="32"/>
  <c r="O10" i="32"/>
  <c r="N7" i="32"/>
  <c r="N8" i="32" s="1"/>
  <c r="Q3" i="32"/>
  <c r="Q4" i="32"/>
  <c r="O7" i="32"/>
  <c r="O8" i="32" s="1"/>
  <c r="M7" i="32"/>
  <c r="M8" i="32" s="1"/>
  <c r="Q6" i="32"/>
  <c r="Q5" i="32"/>
  <c r="L7" i="32"/>
  <c r="I439" i="31"/>
  <c r="Q7" i="32" l="1"/>
  <c r="Q10" i="32"/>
  <c r="L8" i="32"/>
  <c r="I442" i="31"/>
  <c r="I438" i="31"/>
  <c r="I433" i="31"/>
  <c r="I432" i="31"/>
  <c r="I431" i="31"/>
  <c r="I430" i="31"/>
  <c r="I429" i="31"/>
  <c r="I428" i="31"/>
  <c r="I427" i="31"/>
  <c r="I426" i="31"/>
  <c r="I425" i="31"/>
  <c r="I424" i="31"/>
  <c r="I423" i="31"/>
  <c r="I422" i="31"/>
  <c r="I421" i="31"/>
  <c r="I420" i="31"/>
  <c r="I418" i="31"/>
  <c r="I417" i="31"/>
  <c r="I416" i="31"/>
  <c r="I415" i="31"/>
  <c r="I414" i="31"/>
  <c r="I413" i="31"/>
  <c r="I412" i="31"/>
  <c r="I410" i="31"/>
  <c r="I409" i="31"/>
  <c r="I408" i="31"/>
  <c r="I406" i="31"/>
  <c r="I405" i="31"/>
  <c r="I404" i="31"/>
  <c r="I403" i="31"/>
  <c r="I402" i="31"/>
  <c r="I401" i="31"/>
  <c r="I400" i="31"/>
  <c r="I399" i="31"/>
  <c r="I398" i="31"/>
  <c r="I397" i="31"/>
  <c r="I396" i="31"/>
  <c r="I395" i="31"/>
  <c r="I394" i="31"/>
  <c r="I393" i="31"/>
  <c r="I392" i="31"/>
  <c r="I391" i="31"/>
  <c r="I390" i="31"/>
  <c r="I389" i="31"/>
  <c r="I388" i="31"/>
  <c r="I387" i="31"/>
  <c r="I386" i="31"/>
  <c r="I385" i="31"/>
  <c r="I384" i="31"/>
  <c r="I383" i="31"/>
  <c r="I382" i="31"/>
  <c r="I381" i="31"/>
  <c r="I380" i="31"/>
  <c r="I379" i="31"/>
  <c r="I378" i="31"/>
  <c r="I377" i="31"/>
  <c r="I376" i="31"/>
  <c r="I375" i="31"/>
  <c r="I374" i="31"/>
  <c r="I373" i="31"/>
  <c r="I372" i="31"/>
  <c r="I371" i="31"/>
  <c r="I370" i="31"/>
  <c r="I368" i="31"/>
  <c r="I367" i="31"/>
  <c r="I366" i="31"/>
  <c r="I365" i="31"/>
  <c r="I364" i="31"/>
  <c r="I363" i="31"/>
  <c r="I362" i="31"/>
  <c r="I361" i="31"/>
  <c r="I360" i="31"/>
  <c r="I359" i="31"/>
  <c r="I358" i="31"/>
  <c r="I357" i="31"/>
  <c r="I356" i="31"/>
  <c r="I355" i="31"/>
  <c r="I354" i="31"/>
  <c r="I353" i="31"/>
  <c r="I352" i="31"/>
  <c r="I351" i="31"/>
  <c r="I350" i="31"/>
  <c r="I349" i="31"/>
  <c r="I348" i="31"/>
  <c r="I347" i="31"/>
  <c r="I346" i="31"/>
  <c r="I345" i="31"/>
  <c r="I344" i="31"/>
  <c r="I343" i="31"/>
  <c r="I342" i="31"/>
  <c r="I341" i="31"/>
  <c r="I340" i="31"/>
  <c r="I339" i="31"/>
  <c r="I338" i="31"/>
  <c r="I337" i="31"/>
  <c r="I336" i="31"/>
  <c r="I335" i="31"/>
  <c r="I334" i="31"/>
  <c r="I333" i="31"/>
  <c r="I332" i="31"/>
  <c r="I331" i="31"/>
  <c r="I330" i="31"/>
  <c r="I329" i="31"/>
  <c r="I328" i="31"/>
  <c r="I327" i="31"/>
  <c r="I326" i="31"/>
  <c r="I325" i="31"/>
  <c r="I324" i="31"/>
  <c r="I323" i="31"/>
  <c r="I322" i="31"/>
  <c r="I321" i="31"/>
  <c r="I320" i="31"/>
  <c r="I319" i="31"/>
  <c r="I318" i="31"/>
  <c r="I317" i="31"/>
  <c r="I316" i="31"/>
  <c r="I315" i="31"/>
  <c r="I314" i="31"/>
  <c r="I313" i="31"/>
  <c r="I312" i="31"/>
  <c r="I311" i="31"/>
  <c r="I310" i="31"/>
  <c r="I309" i="31"/>
  <c r="I308" i="31"/>
  <c r="I307" i="31"/>
  <c r="I306" i="31"/>
  <c r="I305" i="31"/>
  <c r="I304" i="31"/>
  <c r="I303" i="31"/>
  <c r="I302" i="31"/>
  <c r="I301" i="31"/>
  <c r="I300" i="31"/>
  <c r="I299" i="31"/>
  <c r="I298" i="31"/>
  <c r="I297" i="31"/>
  <c r="I296" i="31"/>
  <c r="I294" i="31"/>
  <c r="I293" i="31"/>
  <c r="I292" i="31"/>
  <c r="I291" i="31"/>
  <c r="I290" i="31"/>
  <c r="I289" i="31"/>
  <c r="I288" i="31"/>
  <c r="I287" i="31"/>
  <c r="I286" i="31"/>
  <c r="I285" i="31"/>
  <c r="I284" i="31"/>
  <c r="I283" i="31"/>
  <c r="I282" i="31"/>
  <c r="I281" i="31"/>
  <c r="I280" i="31"/>
  <c r="I279" i="31"/>
  <c r="I278" i="31"/>
  <c r="I277" i="31"/>
  <c r="I276" i="31"/>
  <c r="I275" i="31"/>
  <c r="I274" i="31"/>
  <c r="I273" i="31"/>
  <c r="I272" i="31"/>
  <c r="I271" i="31"/>
  <c r="I270" i="31"/>
  <c r="I269" i="31"/>
  <c r="I268" i="31"/>
  <c r="I267" i="31"/>
  <c r="I266" i="31"/>
  <c r="I265" i="31"/>
  <c r="I264" i="31"/>
  <c r="I263" i="31"/>
  <c r="I262" i="31"/>
  <c r="I261" i="31"/>
  <c r="I260" i="31"/>
  <c r="I259" i="31"/>
  <c r="I258" i="31"/>
  <c r="I257" i="31"/>
  <c r="I256" i="31"/>
  <c r="I255" i="31"/>
  <c r="I254" i="31"/>
  <c r="I253" i="31"/>
  <c r="I252" i="31"/>
  <c r="I251" i="31"/>
  <c r="I250" i="31"/>
  <c r="I249" i="31"/>
  <c r="I248" i="31"/>
  <c r="I247" i="31"/>
  <c r="I246" i="31"/>
  <c r="I245" i="31"/>
  <c r="I244" i="31"/>
  <c r="I243" i="31"/>
  <c r="I242" i="31"/>
  <c r="I241" i="31"/>
  <c r="I240" i="31"/>
  <c r="I239" i="31"/>
  <c r="I238" i="31"/>
  <c r="I237" i="31"/>
  <c r="I236" i="31"/>
  <c r="I235" i="31"/>
  <c r="I234" i="31"/>
  <c r="I229" i="31"/>
  <c r="I226" i="31"/>
  <c r="I225" i="31"/>
  <c r="I224" i="31"/>
  <c r="I223" i="31"/>
  <c r="I222" i="31"/>
  <c r="I221" i="31"/>
  <c r="I219" i="31"/>
  <c r="I217" i="31"/>
  <c r="I216" i="31"/>
  <c r="I215" i="31"/>
  <c r="I214" i="31"/>
  <c r="I213" i="31"/>
  <c r="I212" i="31"/>
  <c r="I211" i="31"/>
  <c r="I210" i="31"/>
  <c r="I209" i="31"/>
  <c r="I208" i="31"/>
  <c r="I207" i="31"/>
  <c r="I206" i="31"/>
  <c r="I205" i="31"/>
  <c r="I204" i="31"/>
  <c r="I203" i="31"/>
  <c r="I202" i="31"/>
  <c r="I201" i="31"/>
  <c r="I200" i="31"/>
  <c r="I199" i="31"/>
  <c r="I198" i="31"/>
  <c r="I197" i="31"/>
  <c r="I196" i="31"/>
  <c r="I195" i="31"/>
  <c r="I194" i="31"/>
  <c r="I193" i="31"/>
  <c r="I192" i="31"/>
  <c r="I191" i="31"/>
  <c r="I190" i="31"/>
  <c r="I189" i="31"/>
  <c r="I188" i="31"/>
  <c r="I187" i="31"/>
  <c r="I186" i="31"/>
  <c r="I185" i="31"/>
  <c r="I184" i="31"/>
  <c r="I183" i="31"/>
  <c r="I182" i="31"/>
  <c r="I181" i="31"/>
  <c r="I179" i="31"/>
  <c r="I178" i="31"/>
  <c r="I177" i="31"/>
  <c r="I176" i="31"/>
  <c r="I175" i="31"/>
  <c r="I174" i="31"/>
  <c r="I173" i="31"/>
  <c r="I172" i="31"/>
  <c r="I171" i="31"/>
  <c r="I170" i="31"/>
  <c r="I169" i="31"/>
  <c r="I168" i="31"/>
  <c r="I167" i="31"/>
  <c r="I166" i="31"/>
  <c r="I165" i="31"/>
  <c r="I164" i="31"/>
  <c r="I163" i="31"/>
  <c r="I162" i="31"/>
  <c r="I161" i="31"/>
  <c r="I160" i="31"/>
  <c r="I159" i="31"/>
  <c r="I158" i="31"/>
  <c r="I157" i="31"/>
  <c r="I156" i="31"/>
  <c r="I155" i="31"/>
  <c r="I154" i="31"/>
  <c r="I153" i="31"/>
  <c r="I152" i="31"/>
  <c r="I151" i="31"/>
  <c r="I142" i="31"/>
  <c r="I141" i="31"/>
  <c r="I140" i="31"/>
  <c r="I139" i="31"/>
  <c r="I138" i="31"/>
  <c r="I137" i="31"/>
  <c r="I136" i="31"/>
  <c r="I135" i="31"/>
  <c r="I134" i="31"/>
  <c r="I133" i="31"/>
  <c r="I132" i="31"/>
  <c r="I131" i="31"/>
  <c r="I130" i="31"/>
  <c r="I129" i="31"/>
  <c r="I128" i="31"/>
  <c r="I127" i="31"/>
  <c r="I126" i="31"/>
  <c r="I125" i="31"/>
  <c r="I124" i="31"/>
  <c r="I123" i="31"/>
  <c r="I122" i="31"/>
  <c r="I121" i="31"/>
  <c r="I120" i="31"/>
  <c r="I119" i="31"/>
  <c r="I118" i="31"/>
  <c r="I117" i="31"/>
  <c r="I116" i="31"/>
  <c r="I115" i="31"/>
  <c r="I114" i="31"/>
  <c r="I113" i="31"/>
  <c r="I112" i="31"/>
  <c r="I111" i="31"/>
  <c r="I110" i="31"/>
  <c r="I109" i="31"/>
  <c r="I108" i="31"/>
  <c r="I107" i="31"/>
  <c r="I106" i="31"/>
  <c r="I105" i="31"/>
  <c r="I104" i="31"/>
  <c r="I103" i="31"/>
  <c r="I102" i="31"/>
  <c r="I101" i="31"/>
  <c r="I100" i="31"/>
  <c r="I99" i="31"/>
  <c r="I98" i="31"/>
  <c r="I97" i="31"/>
  <c r="I96" i="31"/>
  <c r="I95" i="31"/>
  <c r="I94" i="31"/>
  <c r="I93" i="31"/>
  <c r="I92" i="31"/>
  <c r="I91" i="31"/>
  <c r="I90" i="31"/>
  <c r="I89" i="31"/>
  <c r="I88" i="31"/>
  <c r="I87" i="31"/>
  <c r="I86" i="31"/>
  <c r="I85" i="31"/>
  <c r="I84" i="31"/>
  <c r="I83" i="31"/>
  <c r="I82" i="31"/>
  <c r="I81" i="31"/>
  <c r="I80" i="31"/>
  <c r="I79" i="31"/>
  <c r="I78" i="31"/>
  <c r="I77" i="31"/>
  <c r="I76" i="31"/>
  <c r="I75" i="31"/>
  <c r="I74" i="31"/>
  <c r="I73" i="31"/>
  <c r="I72" i="31"/>
  <c r="I71" i="31"/>
  <c r="I70" i="31"/>
  <c r="I69" i="31"/>
  <c r="I68" i="31"/>
  <c r="I67" i="31"/>
  <c r="I66" i="31"/>
  <c r="I65" i="31"/>
  <c r="I64" i="31"/>
  <c r="I63" i="31"/>
  <c r="I62" i="31"/>
  <c r="I61" i="31"/>
  <c r="I60" i="31"/>
  <c r="I59" i="31"/>
  <c r="I58" i="31"/>
  <c r="I57" i="31"/>
  <c r="I56" i="31"/>
  <c r="I55" i="31"/>
  <c r="I54" i="31"/>
  <c r="I53" i="31"/>
  <c r="I52" i="31"/>
  <c r="I51" i="31"/>
  <c r="I50" i="31"/>
  <c r="I49" i="31"/>
  <c r="I48" i="31"/>
  <c r="I47" i="31"/>
  <c r="I46" i="31"/>
  <c r="I45" i="31"/>
  <c r="I44" i="31"/>
  <c r="I43" i="31"/>
  <c r="I42" i="31"/>
  <c r="I41" i="31"/>
  <c r="I40" i="31"/>
  <c r="I39" i="31"/>
  <c r="I38" i="31"/>
  <c r="I37" i="31"/>
  <c r="I36" i="31"/>
  <c r="I35" i="31"/>
  <c r="I33" i="31"/>
  <c r="I32" i="31"/>
  <c r="I31" i="31"/>
  <c r="I30" i="31"/>
  <c r="I29" i="31"/>
  <c r="I26" i="31"/>
  <c r="I25" i="31"/>
  <c r="I24" i="31"/>
  <c r="I23" i="31"/>
  <c r="I22" i="31"/>
  <c r="I21" i="31"/>
  <c r="I20" i="31"/>
  <c r="I19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P6" i="31"/>
  <c r="O6" i="31"/>
  <c r="N6" i="31"/>
  <c r="M6" i="31"/>
  <c r="L6" i="31"/>
  <c r="I6" i="31"/>
  <c r="P5" i="31"/>
  <c r="O5" i="31"/>
  <c r="N5" i="31"/>
  <c r="M5" i="31"/>
  <c r="L5" i="31"/>
  <c r="I5" i="31"/>
  <c r="P4" i="31"/>
  <c r="O4" i="31"/>
  <c r="N4" i="31"/>
  <c r="M4" i="31"/>
  <c r="L4" i="31"/>
  <c r="I4" i="31"/>
  <c r="P3" i="31"/>
  <c r="P7" i="31" s="1"/>
  <c r="O3" i="31"/>
  <c r="N3" i="31"/>
  <c r="M3" i="31"/>
  <c r="L3" i="31"/>
  <c r="I3" i="31"/>
  <c r="I2" i="31"/>
  <c r="N10" i="31" s="1"/>
  <c r="M10" i="31" l="1"/>
  <c r="P10" i="31"/>
  <c r="L10" i="31"/>
  <c r="Q8" i="32"/>
  <c r="Q11" i="31"/>
  <c r="O10" i="31"/>
  <c r="Q4" i="31"/>
  <c r="P8" i="31"/>
  <c r="Q3" i="31"/>
  <c r="N7" i="31"/>
  <c r="N8" i="31" s="1"/>
  <c r="O7" i="31"/>
  <c r="O8" i="31" s="1"/>
  <c r="Q6" i="31"/>
  <c r="Q5" i="31"/>
  <c r="M7" i="31"/>
  <c r="M8" i="31" s="1"/>
  <c r="L7" i="31"/>
  <c r="Q10" i="31" l="1"/>
  <c r="Q7" i="31"/>
  <c r="Q8" i="31" s="1"/>
  <c r="L8" i="31"/>
  <c r="I438" i="30" l="1"/>
  <c r="I433" i="30"/>
  <c r="I432" i="30"/>
  <c r="I431" i="30"/>
  <c r="I430" i="30"/>
  <c r="I429" i="30"/>
  <c r="I428" i="30"/>
  <c r="I427" i="30"/>
  <c r="I426" i="30"/>
  <c r="I425" i="30"/>
  <c r="I424" i="30"/>
  <c r="I423" i="30"/>
  <c r="I422" i="30"/>
  <c r="I421" i="30"/>
  <c r="I420" i="30"/>
  <c r="I418" i="30"/>
  <c r="I417" i="30"/>
  <c r="I416" i="30"/>
  <c r="I415" i="30"/>
  <c r="I414" i="30"/>
  <c r="I413" i="30"/>
  <c r="I412" i="30"/>
  <c r="I410" i="30"/>
  <c r="I409" i="30"/>
  <c r="I408" i="30"/>
  <c r="I406" i="30"/>
  <c r="I405" i="30"/>
  <c r="I404" i="30"/>
  <c r="I403" i="30"/>
  <c r="I402" i="30"/>
  <c r="I401" i="30"/>
  <c r="I400" i="30"/>
  <c r="I399" i="30"/>
  <c r="I398" i="30"/>
  <c r="I397" i="30"/>
  <c r="I396" i="30"/>
  <c r="I395" i="30"/>
  <c r="I394" i="30"/>
  <c r="I393" i="30"/>
  <c r="I392" i="30"/>
  <c r="I391" i="30"/>
  <c r="I390" i="30"/>
  <c r="I389" i="30"/>
  <c r="I388" i="30"/>
  <c r="I387" i="30"/>
  <c r="I386" i="30"/>
  <c r="I385" i="30"/>
  <c r="I384" i="30"/>
  <c r="I383" i="30"/>
  <c r="I382" i="30"/>
  <c r="I381" i="30"/>
  <c r="I380" i="30"/>
  <c r="I379" i="30"/>
  <c r="I378" i="30"/>
  <c r="I377" i="30"/>
  <c r="I376" i="30"/>
  <c r="I375" i="30"/>
  <c r="I374" i="30"/>
  <c r="I373" i="30"/>
  <c r="I372" i="30"/>
  <c r="I371" i="30"/>
  <c r="I370" i="30"/>
  <c r="I368" i="30"/>
  <c r="I367" i="30"/>
  <c r="I366" i="30"/>
  <c r="I365" i="30"/>
  <c r="I364" i="30"/>
  <c r="I363" i="30"/>
  <c r="I362" i="30"/>
  <c r="I361" i="30"/>
  <c r="I360" i="30"/>
  <c r="I359" i="30"/>
  <c r="I358" i="30"/>
  <c r="I357" i="30"/>
  <c r="I356" i="30"/>
  <c r="I355" i="30"/>
  <c r="I354" i="30"/>
  <c r="I353" i="30"/>
  <c r="I352" i="30"/>
  <c r="I351" i="30"/>
  <c r="I350" i="30"/>
  <c r="I349" i="30"/>
  <c r="I348" i="30"/>
  <c r="I347" i="30"/>
  <c r="I346" i="30"/>
  <c r="I345" i="30"/>
  <c r="I344" i="30"/>
  <c r="I343" i="30"/>
  <c r="I342" i="30"/>
  <c r="I341" i="30"/>
  <c r="I340" i="30"/>
  <c r="I339" i="30"/>
  <c r="I338" i="30"/>
  <c r="I337" i="30"/>
  <c r="I336" i="30"/>
  <c r="I335" i="30"/>
  <c r="I334" i="30"/>
  <c r="I333" i="30"/>
  <c r="I332" i="30"/>
  <c r="I331" i="30"/>
  <c r="I330" i="30"/>
  <c r="I329" i="30"/>
  <c r="I328" i="30"/>
  <c r="I327" i="30"/>
  <c r="I326" i="30"/>
  <c r="I325" i="30"/>
  <c r="I324" i="30"/>
  <c r="I323" i="30"/>
  <c r="I322" i="30"/>
  <c r="I321" i="30"/>
  <c r="I320" i="30"/>
  <c r="I319" i="30"/>
  <c r="I318" i="30"/>
  <c r="I317" i="30"/>
  <c r="I316" i="30"/>
  <c r="I315" i="30"/>
  <c r="I314" i="30"/>
  <c r="I313" i="30"/>
  <c r="I312" i="30"/>
  <c r="I311" i="30"/>
  <c r="I310" i="30"/>
  <c r="I309" i="30"/>
  <c r="I308" i="30"/>
  <c r="I307" i="30"/>
  <c r="I306" i="30"/>
  <c r="I305" i="30"/>
  <c r="I304" i="30"/>
  <c r="I303" i="30"/>
  <c r="I302" i="30"/>
  <c r="I301" i="30"/>
  <c r="I300" i="30"/>
  <c r="I299" i="30"/>
  <c r="I298" i="30"/>
  <c r="I297" i="30"/>
  <c r="I296" i="30"/>
  <c r="I294" i="30"/>
  <c r="I293" i="30"/>
  <c r="I292" i="30"/>
  <c r="I291" i="30"/>
  <c r="I290" i="30"/>
  <c r="I289" i="30"/>
  <c r="I288" i="30"/>
  <c r="I287" i="30"/>
  <c r="I286" i="30"/>
  <c r="I285" i="30"/>
  <c r="I284" i="30"/>
  <c r="I283" i="30"/>
  <c r="I282" i="30"/>
  <c r="I281" i="30"/>
  <c r="I280" i="30"/>
  <c r="I279" i="30"/>
  <c r="I278" i="30"/>
  <c r="I277" i="30"/>
  <c r="I276" i="30"/>
  <c r="I275" i="30"/>
  <c r="I274" i="30"/>
  <c r="I273" i="30"/>
  <c r="I272" i="30"/>
  <c r="I271" i="30"/>
  <c r="I270" i="30"/>
  <c r="I269" i="30"/>
  <c r="I268" i="30"/>
  <c r="I267" i="30"/>
  <c r="I266" i="30"/>
  <c r="I265" i="30"/>
  <c r="I264" i="30"/>
  <c r="I263" i="30"/>
  <c r="I262" i="30"/>
  <c r="I261" i="30"/>
  <c r="I260" i="30"/>
  <c r="I259" i="30"/>
  <c r="I258" i="30"/>
  <c r="I257" i="30"/>
  <c r="I256" i="30"/>
  <c r="I255" i="30"/>
  <c r="I254" i="30"/>
  <c r="I253" i="30"/>
  <c r="I252" i="30"/>
  <c r="I251" i="30"/>
  <c r="I250" i="30"/>
  <c r="I249" i="30"/>
  <c r="I248" i="30"/>
  <c r="I247" i="30"/>
  <c r="I246" i="30"/>
  <c r="I245" i="30"/>
  <c r="I244" i="30"/>
  <c r="I243" i="30"/>
  <c r="I242" i="30"/>
  <c r="I241" i="30"/>
  <c r="I240" i="30"/>
  <c r="I239" i="30"/>
  <c r="I238" i="30"/>
  <c r="I237" i="30"/>
  <c r="I236" i="30"/>
  <c r="I235" i="30"/>
  <c r="I234" i="30"/>
  <c r="I229" i="30"/>
  <c r="I226" i="30"/>
  <c r="I225" i="30"/>
  <c r="I224" i="30"/>
  <c r="I223" i="30"/>
  <c r="I222" i="30"/>
  <c r="I221" i="30"/>
  <c r="I219" i="30"/>
  <c r="I217" i="30"/>
  <c r="I216" i="30"/>
  <c r="I215" i="30"/>
  <c r="I214" i="30"/>
  <c r="I213" i="30"/>
  <c r="I212" i="30"/>
  <c r="I211" i="30"/>
  <c r="I210" i="30"/>
  <c r="I209" i="30"/>
  <c r="I208" i="30"/>
  <c r="I207" i="30"/>
  <c r="I206" i="30"/>
  <c r="I205" i="30"/>
  <c r="I204" i="30"/>
  <c r="I203" i="30"/>
  <c r="I202" i="30"/>
  <c r="I201" i="30"/>
  <c r="I200" i="30"/>
  <c r="I199" i="30"/>
  <c r="I198" i="30"/>
  <c r="I197" i="30"/>
  <c r="I196" i="30"/>
  <c r="I195" i="30"/>
  <c r="I194" i="30"/>
  <c r="I193" i="30"/>
  <c r="I192" i="30"/>
  <c r="I191" i="30"/>
  <c r="I190" i="30"/>
  <c r="I189" i="30"/>
  <c r="I188" i="30"/>
  <c r="I187" i="30"/>
  <c r="I186" i="30"/>
  <c r="I185" i="30"/>
  <c r="I184" i="30"/>
  <c r="I183" i="30"/>
  <c r="I182" i="30"/>
  <c r="I181" i="30"/>
  <c r="I179" i="30"/>
  <c r="I178" i="30"/>
  <c r="I177" i="30"/>
  <c r="I176" i="30"/>
  <c r="I175" i="30"/>
  <c r="I174" i="30"/>
  <c r="I173" i="30"/>
  <c r="I172" i="30"/>
  <c r="I171" i="30"/>
  <c r="I170" i="30"/>
  <c r="I169" i="30"/>
  <c r="I168" i="30"/>
  <c r="I167" i="30"/>
  <c r="I166" i="30"/>
  <c r="I165" i="30"/>
  <c r="I164" i="30"/>
  <c r="I163" i="30"/>
  <c r="I162" i="30"/>
  <c r="I161" i="30"/>
  <c r="I160" i="30"/>
  <c r="I159" i="30"/>
  <c r="I158" i="30"/>
  <c r="I157" i="30"/>
  <c r="I156" i="30"/>
  <c r="I155" i="30"/>
  <c r="I154" i="30"/>
  <c r="I153" i="30"/>
  <c r="I152" i="30"/>
  <c r="I151" i="30"/>
  <c r="I142" i="30"/>
  <c r="I141" i="30"/>
  <c r="I140" i="30"/>
  <c r="I139" i="30"/>
  <c r="I138" i="30"/>
  <c r="I137" i="30"/>
  <c r="I136" i="30"/>
  <c r="I135" i="30"/>
  <c r="I134" i="30"/>
  <c r="I133" i="30"/>
  <c r="I132" i="30"/>
  <c r="I131" i="30"/>
  <c r="I130" i="30"/>
  <c r="I129" i="30"/>
  <c r="I128" i="30"/>
  <c r="I127" i="30"/>
  <c r="I126" i="30"/>
  <c r="I125" i="30"/>
  <c r="I124" i="30"/>
  <c r="I123" i="30"/>
  <c r="I122" i="30"/>
  <c r="I121" i="30"/>
  <c r="I120" i="30"/>
  <c r="I119" i="30"/>
  <c r="I118" i="30"/>
  <c r="I117" i="30"/>
  <c r="I116" i="30"/>
  <c r="I115" i="30"/>
  <c r="I114" i="30"/>
  <c r="I113" i="30"/>
  <c r="I112" i="30"/>
  <c r="I111" i="30"/>
  <c r="I110" i="30"/>
  <c r="I109" i="30"/>
  <c r="I108" i="30"/>
  <c r="I107" i="30"/>
  <c r="I106" i="30"/>
  <c r="I105" i="30"/>
  <c r="I104" i="30"/>
  <c r="I103" i="30"/>
  <c r="I102" i="30"/>
  <c r="I101" i="30"/>
  <c r="I100" i="30"/>
  <c r="I99" i="30"/>
  <c r="I98" i="30"/>
  <c r="I97" i="30"/>
  <c r="I96" i="30"/>
  <c r="I95" i="30"/>
  <c r="I94" i="30"/>
  <c r="I93" i="30"/>
  <c r="I92" i="30"/>
  <c r="I91" i="30"/>
  <c r="I90" i="30"/>
  <c r="I89" i="30"/>
  <c r="I88" i="30"/>
  <c r="I87" i="30"/>
  <c r="I86" i="30"/>
  <c r="I85" i="30"/>
  <c r="I84" i="30"/>
  <c r="I83" i="30"/>
  <c r="I82" i="30"/>
  <c r="I81" i="30"/>
  <c r="I80" i="30"/>
  <c r="I79" i="30"/>
  <c r="I78" i="30"/>
  <c r="I77" i="30"/>
  <c r="I76" i="30"/>
  <c r="I75" i="30"/>
  <c r="I74" i="30"/>
  <c r="I73" i="30"/>
  <c r="I72" i="30"/>
  <c r="I71" i="30"/>
  <c r="I70" i="30"/>
  <c r="I69" i="30"/>
  <c r="I68" i="30"/>
  <c r="I67" i="30"/>
  <c r="I66" i="30"/>
  <c r="I65" i="30"/>
  <c r="I64" i="30"/>
  <c r="I63" i="30"/>
  <c r="I62" i="30"/>
  <c r="I61" i="30"/>
  <c r="I60" i="30"/>
  <c r="I59" i="30"/>
  <c r="I58" i="30"/>
  <c r="I57" i="30"/>
  <c r="I56" i="30"/>
  <c r="I55" i="30"/>
  <c r="I54" i="30"/>
  <c r="I53" i="30"/>
  <c r="I52" i="30"/>
  <c r="I51" i="30"/>
  <c r="I50" i="30"/>
  <c r="I49" i="30"/>
  <c r="I48" i="30"/>
  <c r="I47" i="30"/>
  <c r="I46" i="30"/>
  <c r="I45" i="30"/>
  <c r="I44" i="30"/>
  <c r="I43" i="30"/>
  <c r="I42" i="30"/>
  <c r="I41" i="30"/>
  <c r="I40" i="30"/>
  <c r="I39" i="30"/>
  <c r="I38" i="30"/>
  <c r="I37" i="30"/>
  <c r="I36" i="30"/>
  <c r="I35" i="30"/>
  <c r="I33" i="30"/>
  <c r="I32" i="30"/>
  <c r="I31" i="30"/>
  <c r="I30" i="30"/>
  <c r="I29" i="30"/>
  <c r="I26" i="30"/>
  <c r="I25" i="30"/>
  <c r="I24" i="30"/>
  <c r="I23" i="30"/>
  <c r="I22" i="30"/>
  <c r="I21" i="30"/>
  <c r="I20" i="30"/>
  <c r="I19" i="30"/>
  <c r="I18" i="30"/>
  <c r="I17" i="30"/>
  <c r="I16" i="30"/>
  <c r="I15" i="30"/>
  <c r="I14" i="30"/>
  <c r="I13" i="30"/>
  <c r="I12" i="30"/>
  <c r="I11" i="30"/>
  <c r="I10" i="30"/>
  <c r="I9" i="30"/>
  <c r="I8" i="30"/>
  <c r="I7" i="30"/>
  <c r="P6" i="30"/>
  <c r="O6" i="30"/>
  <c r="N6" i="30"/>
  <c r="M6" i="30"/>
  <c r="L6" i="30"/>
  <c r="I6" i="30"/>
  <c r="P5" i="30"/>
  <c r="O5" i="30"/>
  <c r="N5" i="30"/>
  <c r="M5" i="30"/>
  <c r="L5" i="30"/>
  <c r="I5" i="30"/>
  <c r="P4" i="30"/>
  <c r="O4" i="30"/>
  <c r="N4" i="30"/>
  <c r="M4" i="30"/>
  <c r="L4" i="30"/>
  <c r="I4" i="30"/>
  <c r="P3" i="30"/>
  <c r="P7" i="30" s="1"/>
  <c r="O3" i="30"/>
  <c r="N3" i="30"/>
  <c r="M3" i="30"/>
  <c r="L3" i="30"/>
  <c r="I3" i="30"/>
  <c r="I2" i="30"/>
  <c r="I433" i="29"/>
  <c r="M10" i="30" l="1"/>
  <c r="P10" i="30"/>
  <c r="L10" i="30"/>
  <c r="Q10" i="30" s="1"/>
  <c r="N10" i="30"/>
  <c r="O10" i="30"/>
  <c r="Q11" i="30"/>
  <c r="N7" i="30"/>
  <c r="N8" i="30" s="1"/>
  <c r="Q3" i="30"/>
  <c r="Q6" i="30"/>
  <c r="O7" i="30"/>
  <c r="O8" i="30" s="1"/>
  <c r="Q5" i="30"/>
  <c r="Q4" i="30"/>
  <c r="M7" i="30"/>
  <c r="M8" i="30" s="1"/>
  <c r="P8" i="30"/>
  <c r="L7" i="30"/>
  <c r="I438" i="29"/>
  <c r="I432" i="29"/>
  <c r="I431" i="29"/>
  <c r="I430" i="29"/>
  <c r="I429" i="29"/>
  <c r="I428" i="29"/>
  <c r="I427" i="29"/>
  <c r="I426" i="29"/>
  <c r="I425" i="29"/>
  <c r="I424" i="29"/>
  <c r="I423" i="29"/>
  <c r="I422" i="29"/>
  <c r="I421" i="29"/>
  <c r="I420" i="29"/>
  <c r="I418" i="29"/>
  <c r="I417" i="29"/>
  <c r="I416" i="29"/>
  <c r="I415" i="29"/>
  <c r="I414" i="29"/>
  <c r="I413" i="29"/>
  <c r="I412" i="29"/>
  <c r="I410" i="29"/>
  <c r="I409" i="29"/>
  <c r="I408" i="29"/>
  <c r="I406" i="29"/>
  <c r="I405" i="29"/>
  <c r="I404" i="29"/>
  <c r="I403" i="29"/>
  <c r="I402" i="29"/>
  <c r="I401" i="29"/>
  <c r="I400" i="29"/>
  <c r="I399" i="29"/>
  <c r="I398" i="29"/>
  <c r="I397" i="29"/>
  <c r="I396" i="29"/>
  <c r="I395" i="29"/>
  <c r="I394" i="29"/>
  <c r="I393" i="29"/>
  <c r="I392" i="29"/>
  <c r="I391" i="29"/>
  <c r="I390" i="29"/>
  <c r="I389" i="29"/>
  <c r="I388" i="29"/>
  <c r="I387" i="29"/>
  <c r="I386" i="29"/>
  <c r="I385" i="29"/>
  <c r="I384" i="29"/>
  <c r="I383" i="29"/>
  <c r="I382" i="29"/>
  <c r="I381" i="29"/>
  <c r="I380" i="29"/>
  <c r="I379" i="29"/>
  <c r="I378" i="29"/>
  <c r="I377" i="29"/>
  <c r="I376" i="29"/>
  <c r="I375" i="29"/>
  <c r="I374" i="29"/>
  <c r="I373" i="29"/>
  <c r="I372" i="29"/>
  <c r="I371" i="29"/>
  <c r="I370" i="29"/>
  <c r="I368" i="29"/>
  <c r="I367" i="29"/>
  <c r="I366" i="29"/>
  <c r="I365" i="29"/>
  <c r="I364" i="29"/>
  <c r="I363" i="29"/>
  <c r="I362" i="29"/>
  <c r="I361" i="29"/>
  <c r="I360" i="29"/>
  <c r="I359" i="29"/>
  <c r="I358" i="29"/>
  <c r="I357" i="29"/>
  <c r="I356" i="29"/>
  <c r="I355" i="29"/>
  <c r="I354" i="29"/>
  <c r="I353" i="29"/>
  <c r="I352" i="29"/>
  <c r="I351" i="29"/>
  <c r="I350" i="29"/>
  <c r="I349" i="29"/>
  <c r="I348" i="29"/>
  <c r="I347" i="29"/>
  <c r="I346" i="29"/>
  <c r="I345" i="29"/>
  <c r="I344" i="29"/>
  <c r="I343" i="29"/>
  <c r="I342" i="29"/>
  <c r="I341" i="29"/>
  <c r="I340" i="29"/>
  <c r="I339" i="29"/>
  <c r="I338" i="29"/>
  <c r="I337" i="29"/>
  <c r="I336" i="29"/>
  <c r="I335" i="29"/>
  <c r="I334" i="29"/>
  <c r="I333" i="29"/>
  <c r="I332" i="29"/>
  <c r="I331" i="29"/>
  <c r="I330" i="29"/>
  <c r="I329" i="29"/>
  <c r="I328" i="29"/>
  <c r="I327" i="29"/>
  <c r="I326" i="29"/>
  <c r="I325" i="29"/>
  <c r="I324" i="29"/>
  <c r="I323" i="29"/>
  <c r="I322" i="29"/>
  <c r="I321" i="29"/>
  <c r="I320" i="29"/>
  <c r="I319" i="29"/>
  <c r="I318" i="29"/>
  <c r="I317" i="29"/>
  <c r="I316" i="29"/>
  <c r="I315" i="29"/>
  <c r="I314" i="29"/>
  <c r="I313" i="29"/>
  <c r="I312" i="29"/>
  <c r="I311" i="29"/>
  <c r="I310" i="29"/>
  <c r="I309" i="29"/>
  <c r="I308" i="29"/>
  <c r="I307" i="29"/>
  <c r="I306" i="29"/>
  <c r="I305" i="29"/>
  <c r="I304" i="29"/>
  <c r="I303" i="29"/>
  <c r="I302" i="29"/>
  <c r="I301" i="29"/>
  <c r="I300" i="29"/>
  <c r="I299" i="29"/>
  <c r="I298" i="29"/>
  <c r="I297" i="29"/>
  <c r="I296" i="29"/>
  <c r="I294" i="29"/>
  <c r="I293" i="29"/>
  <c r="I292" i="29"/>
  <c r="I291" i="29"/>
  <c r="I290" i="29"/>
  <c r="I289" i="29"/>
  <c r="I288" i="29"/>
  <c r="I287" i="29"/>
  <c r="I286" i="29"/>
  <c r="I285" i="29"/>
  <c r="I284" i="29"/>
  <c r="I283" i="29"/>
  <c r="I282" i="29"/>
  <c r="I281" i="29"/>
  <c r="I280" i="29"/>
  <c r="I279" i="29"/>
  <c r="I278" i="29"/>
  <c r="I277" i="29"/>
  <c r="I276" i="29"/>
  <c r="I275" i="29"/>
  <c r="I274" i="29"/>
  <c r="I273" i="29"/>
  <c r="I272" i="29"/>
  <c r="I271" i="29"/>
  <c r="I270" i="29"/>
  <c r="I269" i="29"/>
  <c r="I268" i="29"/>
  <c r="I267" i="29"/>
  <c r="I266" i="29"/>
  <c r="I265" i="29"/>
  <c r="I264" i="29"/>
  <c r="I263" i="29"/>
  <c r="I262" i="29"/>
  <c r="I261" i="29"/>
  <c r="I260" i="29"/>
  <c r="I259" i="29"/>
  <c r="I258" i="29"/>
  <c r="I257" i="29"/>
  <c r="I256" i="29"/>
  <c r="I255" i="29"/>
  <c r="I254" i="29"/>
  <c r="I253" i="29"/>
  <c r="I252" i="29"/>
  <c r="I251" i="29"/>
  <c r="I250" i="29"/>
  <c r="I249" i="29"/>
  <c r="I248" i="29"/>
  <c r="I247" i="29"/>
  <c r="I246" i="29"/>
  <c r="I245" i="29"/>
  <c r="I244" i="29"/>
  <c r="I243" i="29"/>
  <c r="I242" i="29"/>
  <c r="I241" i="29"/>
  <c r="I240" i="29"/>
  <c r="I239" i="29"/>
  <c r="I238" i="29"/>
  <c r="I237" i="29"/>
  <c r="I236" i="29"/>
  <c r="I235" i="29"/>
  <c r="I234" i="29"/>
  <c r="I229" i="29"/>
  <c r="I226" i="29"/>
  <c r="I225" i="29"/>
  <c r="I224" i="29"/>
  <c r="I223" i="29"/>
  <c r="I222" i="29"/>
  <c r="I221" i="29"/>
  <c r="I219" i="29"/>
  <c r="I217" i="29"/>
  <c r="I216" i="29"/>
  <c r="I215" i="29"/>
  <c r="I214" i="29"/>
  <c r="I213" i="29"/>
  <c r="I212" i="29"/>
  <c r="I211" i="29"/>
  <c r="I210" i="29"/>
  <c r="I209" i="29"/>
  <c r="I208" i="29"/>
  <c r="I207" i="29"/>
  <c r="I206" i="29"/>
  <c r="I205" i="29"/>
  <c r="I204" i="29"/>
  <c r="I203" i="29"/>
  <c r="I202" i="29"/>
  <c r="I201" i="29"/>
  <c r="I200" i="29"/>
  <c r="I199" i="29"/>
  <c r="I198" i="29"/>
  <c r="I197" i="29"/>
  <c r="I196" i="29"/>
  <c r="I195" i="29"/>
  <c r="I194" i="29"/>
  <c r="I193" i="29"/>
  <c r="I192" i="29"/>
  <c r="I191" i="29"/>
  <c r="I190" i="29"/>
  <c r="I189" i="29"/>
  <c r="I188" i="29"/>
  <c r="I187" i="29"/>
  <c r="I186" i="29"/>
  <c r="I185" i="29"/>
  <c r="I184" i="29"/>
  <c r="I183" i="29"/>
  <c r="I182" i="29"/>
  <c r="I181" i="29"/>
  <c r="I179" i="29"/>
  <c r="I178" i="29"/>
  <c r="I177" i="29"/>
  <c r="I176" i="29"/>
  <c r="I175" i="29"/>
  <c r="I174" i="29"/>
  <c r="I173" i="29"/>
  <c r="I172" i="29"/>
  <c r="I171" i="29"/>
  <c r="I170" i="29"/>
  <c r="I169" i="29"/>
  <c r="I168" i="29"/>
  <c r="I167" i="29"/>
  <c r="I166" i="29"/>
  <c r="I165" i="29"/>
  <c r="I164" i="29"/>
  <c r="I163" i="29"/>
  <c r="I162" i="29"/>
  <c r="I161" i="29"/>
  <c r="I160" i="29"/>
  <c r="I159" i="29"/>
  <c r="I158" i="29"/>
  <c r="I157" i="29"/>
  <c r="I156" i="29"/>
  <c r="I155" i="29"/>
  <c r="I154" i="29"/>
  <c r="I153" i="29"/>
  <c r="I152" i="29"/>
  <c r="I151" i="29"/>
  <c r="I142" i="29"/>
  <c r="I141" i="29"/>
  <c r="I140" i="29"/>
  <c r="I139" i="29"/>
  <c r="I138" i="29"/>
  <c r="I137" i="29"/>
  <c r="I136" i="29"/>
  <c r="I135" i="29"/>
  <c r="I134" i="29"/>
  <c r="I133" i="29"/>
  <c r="I132" i="29"/>
  <c r="I131" i="29"/>
  <c r="I130" i="29"/>
  <c r="I129" i="29"/>
  <c r="I128" i="29"/>
  <c r="I127" i="29"/>
  <c r="I126" i="29"/>
  <c r="I125" i="29"/>
  <c r="I124" i="29"/>
  <c r="I123" i="29"/>
  <c r="I122" i="29"/>
  <c r="I121" i="29"/>
  <c r="I120" i="29"/>
  <c r="I119" i="29"/>
  <c r="I118" i="29"/>
  <c r="I117" i="29"/>
  <c r="I116" i="29"/>
  <c r="I115" i="29"/>
  <c r="I114" i="29"/>
  <c r="I113" i="29"/>
  <c r="I112" i="29"/>
  <c r="I111" i="29"/>
  <c r="I110" i="29"/>
  <c r="I109" i="29"/>
  <c r="I108" i="29"/>
  <c r="I107" i="29"/>
  <c r="I106" i="29"/>
  <c r="I105" i="29"/>
  <c r="I104" i="29"/>
  <c r="I103" i="29"/>
  <c r="I102" i="29"/>
  <c r="I101" i="29"/>
  <c r="I100" i="29"/>
  <c r="I99" i="29"/>
  <c r="I98" i="29"/>
  <c r="I97" i="29"/>
  <c r="I96" i="29"/>
  <c r="I95" i="29"/>
  <c r="I94" i="29"/>
  <c r="I93" i="29"/>
  <c r="I92" i="29"/>
  <c r="I91" i="29"/>
  <c r="I90" i="29"/>
  <c r="I89" i="29"/>
  <c r="I88" i="29"/>
  <c r="I87" i="29"/>
  <c r="I86" i="29"/>
  <c r="I85" i="29"/>
  <c r="I84" i="29"/>
  <c r="I83" i="29"/>
  <c r="I82" i="29"/>
  <c r="I81" i="29"/>
  <c r="I80" i="29"/>
  <c r="I79" i="29"/>
  <c r="I78" i="29"/>
  <c r="I77" i="29"/>
  <c r="I76" i="29"/>
  <c r="I75" i="29"/>
  <c r="I74" i="29"/>
  <c r="I73" i="29"/>
  <c r="I72" i="29"/>
  <c r="I71" i="29"/>
  <c r="I70" i="29"/>
  <c r="I69" i="29"/>
  <c r="I68" i="29"/>
  <c r="I67" i="29"/>
  <c r="I66" i="29"/>
  <c r="I65" i="29"/>
  <c r="I64" i="29"/>
  <c r="I63" i="29"/>
  <c r="I62" i="29"/>
  <c r="I61" i="29"/>
  <c r="I60" i="29"/>
  <c r="I59" i="29"/>
  <c r="I58" i="29"/>
  <c r="I57" i="29"/>
  <c r="I56" i="29"/>
  <c r="I55" i="29"/>
  <c r="I54" i="29"/>
  <c r="I53" i="29"/>
  <c r="I52" i="29"/>
  <c r="I51" i="29"/>
  <c r="I50" i="29"/>
  <c r="I49" i="29"/>
  <c r="I48" i="29"/>
  <c r="I47" i="29"/>
  <c r="I46" i="29"/>
  <c r="I45" i="29"/>
  <c r="I44" i="29"/>
  <c r="I43" i="29"/>
  <c r="I42" i="29"/>
  <c r="I41" i="29"/>
  <c r="I40" i="29"/>
  <c r="I39" i="29"/>
  <c r="I38" i="29"/>
  <c r="I37" i="29"/>
  <c r="I36" i="29"/>
  <c r="I35" i="29"/>
  <c r="I33" i="29"/>
  <c r="I32" i="29"/>
  <c r="I31" i="29"/>
  <c r="I30" i="29"/>
  <c r="I29" i="29"/>
  <c r="I26" i="29"/>
  <c r="I25" i="29"/>
  <c r="I24" i="29"/>
  <c r="I23" i="29"/>
  <c r="I22" i="29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P6" i="29"/>
  <c r="O6" i="29"/>
  <c r="N6" i="29"/>
  <c r="M6" i="29"/>
  <c r="L6" i="29"/>
  <c r="I6" i="29"/>
  <c r="P5" i="29"/>
  <c r="O5" i="29"/>
  <c r="N5" i="29"/>
  <c r="M5" i="29"/>
  <c r="L5" i="29"/>
  <c r="I5" i="29"/>
  <c r="P4" i="29"/>
  <c r="O4" i="29"/>
  <c r="N4" i="29"/>
  <c r="M4" i="29"/>
  <c r="L4" i="29"/>
  <c r="I4" i="29"/>
  <c r="P3" i="29"/>
  <c r="P7" i="29" s="1"/>
  <c r="O3" i="29"/>
  <c r="N3" i="29"/>
  <c r="M3" i="29"/>
  <c r="L3" i="29"/>
  <c r="I3" i="29"/>
  <c r="I2" i="29"/>
  <c r="N10" i="29" s="1"/>
  <c r="P8" i="29" l="1"/>
  <c r="M10" i="29"/>
  <c r="P10" i="29"/>
  <c r="L10" i="29"/>
  <c r="Q7" i="30"/>
  <c r="Q8" i="30" s="1"/>
  <c r="L8" i="30"/>
  <c r="Q4" i="29"/>
  <c r="O10" i="29"/>
  <c r="L7" i="29"/>
  <c r="L8" i="29" s="1"/>
  <c r="M7" i="29"/>
  <c r="M8" i="29" s="1"/>
  <c r="N7" i="29"/>
  <c r="N8" i="29" s="1"/>
  <c r="Q6" i="29"/>
  <c r="O7" i="29"/>
  <c r="O8" i="29" s="1"/>
  <c r="Q5" i="29"/>
  <c r="Q3" i="29"/>
  <c r="Q10" i="29" l="1"/>
  <c r="Q7" i="29"/>
  <c r="Q8" i="29" s="1"/>
  <c r="I438" i="28" l="1"/>
  <c r="I432" i="28" l="1"/>
  <c r="I431" i="28"/>
  <c r="I430" i="28"/>
  <c r="I429" i="28"/>
  <c r="I428" i="28"/>
  <c r="I427" i="28"/>
  <c r="I426" i="28"/>
  <c r="I425" i="28"/>
  <c r="I424" i="28"/>
  <c r="I423" i="28"/>
  <c r="I422" i="28"/>
  <c r="I421" i="28"/>
  <c r="I420" i="28"/>
  <c r="I418" i="28"/>
  <c r="I417" i="28"/>
  <c r="I416" i="28"/>
  <c r="I415" i="28"/>
  <c r="I414" i="28"/>
  <c r="I413" i="28"/>
  <c r="I412" i="28"/>
  <c r="I410" i="28"/>
  <c r="I409" i="28"/>
  <c r="I408" i="28"/>
  <c r="I406" i="28"/>
  <c r="I405" i="28"/>
  <c r="I404" i="28"/>
  <c r="I403" i="28"/>
  <c r="I402" i="28"/>
  <c r="I401" i="28"/>
  <c r="I400" i="28"/>
  <c r="I399" i="28"/>
  <c r="I398" i="28"/>
  <c r="I397" i="28"/>
  <c r="I396" i="28"/>
  <c r="I395" i="28"/>
  <c r="I394" i="28"/>
  <c r="I393" i="28"/>
  <c r="I392" i="28"/>
  <c r="I391" i="28"/>
  <c r="I390" i="28"/>
  <c r="I389" i="28"/>
  <c r="I388" i="28"/>
  <c r="I387" i="28"/>
  <c r="I386" i="28"/>
  <c r="I385" i="28"/>
  <c r="I384" i="28"/>
  <c r="I383" i="28"/>
  <c r="I382" i="28"/>
  <c r="I381" i="28"/>
  <c r="I380" i="28"/>
  <c r="I379" i="28"/>
  <c r="I378" i="28"/>
  <c r="I377" i="28"/>
  <c r="I376" i="28"/>
  <c r="I375" i="28"/>
  <c r="I374" i="28"/>
  <c r="I373" i="28"/>
  <c r="I372" i="28"/>
  <c r="I371" i="28"/>
  <c r="I370" i="28"/>
  <c r="I368" i="28"/>
  <c r="I367" i="28"/>
  <c r="I366" i="28"/>
  <c r="I365" i="28"/>
  <c r="I364" i="28"/>
  <c r="I363" i="28"/>
  <c r="I362" i="28"/>
  <c r="I361" i="28"/>
  <c r="I360" i="28"/>
  <c r="I359" i="28"/>
  <c r="I358" i="28"/>
  <c r="I357" i="28"/>
  <c r="I356" i="28"/>
  <c r="I355" i="28"/>
  <c r="I354" i="28"/>
  <c r="I353" i="28"/>
  <c r="I352" i="28"/>
  <c r="I351" i="28"/>
  <c r="I350" i="28"/>
  <c r="I349" i="28"/>
  <c r="I348" i="28"/>
  <c r="I347" i="28"/>
  <c r="I346" i="28"/>
  <c r="I345" i="28"/>
  <c r="I344" i="28"/>
  <c r="I343" i="28"/>
  <c r="I342" i="28"/>
  <c r="I341" i="28"/>
  <c r="I340" i="28"/>
  <c r="I339" i="28"/>
  <c r="I338" i="28"/>
  <c r="I337" i="28"/>
  <c r="I336" i="28"/>
  <c r="I335" i="28"/>
  <c r="I334" i="28"/>
  <c r="I333" i="28"/>
  <c r="I332" i="28"/>
  <c r="I331" i="28"/>
  <c r="I330" i="28"/>
  <c r="I329" i="28"/>
  <c r="I328" i="28"/>
  <c r="I327" i="28"/>
  <c r="I326" i="28"/>
  <c r="I325" i="28"/>
  <c r="I324" i="28"/>
  <c r="I323" i="28"/>
  <c r="I322" i="28"/>
  <c r="I321" i="28"/>
  <c r="I320" i="28"/>
  <c r="I319" i="28"/>
  <c r="I318" i="28"/>
  <c r="I317" i="28"/>
  <c r="I316" i="28"/>
  <c r="I315" i="28"/>
  <c r="I314" i="28"/>
  <c r="I313" i="28"/>
  <c r="I312" i="28"/>
  <c r="I311" i="28"/>
  <c r="I310" i="28"/>
  <c r="I309" i="28"/>
  <c r="I308" i="28"/>
  <c r="I307" i="28"/>
  <c r="I306" i="28"/>
  <c r="I305" i="28"/>
  <c r="I304" i="28"/>
  <c r="I303" i="28"/>
  <c r="I302" i="28"/>
  <c r="I301" i="28"/>
  <c r="I300" i="28"/>
  <c r="I299" i="28"/>
  <c r="I298" i="28"/>
  <c r="I297" i="28"/>
  <c r="I296" i="28"/>
  <c r="I294" i="28"/>
  <c r="I293" i="28"/>
  <c r="I292" i="28"/>
  <c r="I291" i="28"/>
  <c r="I290" i="28"/>
  <c r="I289" i="28"/>
  <c r="I288" i="28"/>
  <c r="I287" i="28"/>
  <c r="I286" i="28"/>
  <c r="I285" i="28"/>
  <c r="I284" i="28"/>
  <c r="I283" i="28"/>
  <c r="I282" i="28"/>
  <c r="I281" i="28"/>
  <c r="I280" i="28"/>
  <c r="I279" i="28"/>
  <c r="I278" i="28"/>
  <c r="I277" i="28"/>
  <c r="I276" i="28"/>
  <c r="I275" i="28"/>
  <c r="I274" i="28"/>
  <c r="I273" i="28"/>
  <c r="I272" i="28"/>
  <c r="I271" i="28"/>
  <c r="I270" i="28"/>
  <c r="I269" i="28"/>
  <c r="I268" i="28"/>
  <c r="I267" i="28"/>
  <c r="I266" i="28"/>
  <c r="I265" i="28"/>
  <c r="I264" i="28"/>
  <c r="I263" i="28"/>
  <c r="I262" i="28"/>
  <c r="I261" i="28"/>
  <c r="I260" i="28"/>
  <c r="I259" i="28"/>
  <c r="I258" i="28"/>
  <c r="I257" i="28"/>
  <c r="I256" i="28"/>
  <c r="I255" i="28"/>
  <c r="I254" i="28"/>
  <c r="I253" i="28"/>
  <c r="I252" i="28"/>
  <c r="I251" i="28"/>
  <c r="I250" i="28"/>
  <c r="I249" i="28"/>
  <c r="I248" i="28"/>
  <c r="I247" i="28"/>
  <c r="I246" i="28"/>
  <c r="I245" i="28"/>
  <c r="I244" i="28"/>
  <c r="I243" i="28"/>
  <c r="I242" i="28"/>
  <c r="I241" i="28"/>
  <c r="I240" i="28"/>
  <c r="I239" i="28"/>
  <c r="I238" i="28"/>
  <c r="I237" i="28"/>
  <c r="I236" i="28"/>
  <c r="I235" i="28"/>
  <c r="I234" i="28"/>
  <c r="I229" i="28"/>
  <c r="I226" i="28"/>
  <c r="I225" i="28"/>
  <c r="I224" i="28"/>
  <c r="I223" i="28"/>
  <c r="I222" i="28"/>
  <c r="I221" i="28"/>
  <c r="I219" i="28"/>
  <c r="I217" i="28"/>
  <c r="I216" i="28"/>
  <c r="I215" i="28"/>
  <c r="I214" i="28"/>
  <c r="I213" i="28"/>
  <c r="I212" i="28"/>
  <c r="I211" i="28"/>
  <c r="I210" i="28"/>
  <c r="I209" i="28"/>
  <c r="I208" i="28"/>
  <c r="I207" i="28"/>
  <c r="I206" i="28"/>
  <c r="I205" i="28"/>
  <c r="I204" i="28"/>
  <c r="I203" i="28"/>
  <c r="I202" i="28"/>
  <c r="I201" i="28"/>
  <c r="I200" i="28"/>
  <c r="I199" i="28"/>
  <c r="I198" i="28"/>
  <c r="I197" i="28"/>
  <c r="I196" i="28"/>
  <c r="I195" i="28"/>
  <c r="I194" i="28"/>
  <c r="I193" i="28"/>
  <c r="I192" i="28"/>
  <c r="I191" i="28"/>
  <c r="I190" i="28"/>
  <c r="I189" i="28"/>
  <c r="I188" i="28"/>
  <c r="I187" i="28"/>
  <c r="I186" i="28"/>
  <c r="I185" i="28"/>
  <c r="I184" i="28"/>
  <c r="I183" i="28"/>
  <c r="I182" i="28"/>
  <c r="I181" i="28"/>
  <c r="I179" i="28"/>
  <c r="I178" i="28"/>
  <c r="I177" i="28"/>
  <c r="I176" i="28"/>
  <c r="I175" i="28"/>
  <c r="I174" i="28"/>
  <c r="I173" i="28"/>
  <c r="I172" i="28"/>
  <c r="I171" i="28"/>
  <c r="I170" i="28"/>
  <c r="I169" i="28"/>
  <c r="I168" i="28"/>
  <c r="I167" i="28"/>
  <c r="I166" i="28"/>
  <c r="I165" i="28"/>
  <c r="I164" i="28"/>
  <c r="I163" i="28"/>
  <c r="I162" i="28"/>
  <c r="I161" i="28"/>
  <c r="I160" i="28"/>
  <c r="I159" i="28"/>
  <c r="I158" i="28"/>
  <c r="I157" i="28"/>
  <c r="I156" i="28"/>
  <c r="I155" i="28"/>
  <c r="I154" i="28"/>
  <c r="I153" i="28"/>
  <c r="I152" i="28"/>
  <c r="I151" i="28"/>
  <c r="I142" i="28"/>
  <c r="I141" i="28"/>
  <c r="I140" i="28"/>
  <c r="I139" i="28"/>
  <c r="I138" i="28"/>
  <c r="I137" i="28"/>
  <c r="I136" i="28"/>
  <c r="I135" i="28"/>
  <c r="I134" i="28"/>
  <c r="I133" i="28"/>
  <c r="I132" i="28"/>
  <c r="I131" i="28"/>
  <c r="I130" i="28"/>
  <c r="I129" i="28"/>
  <c r="I128" i="28"/>
  <c r="I127" i="28"/>
  <c r="I126" i="28"/>
  <c r="I125" i="28"/>
  <c r="I124" i="28"/>
  <c r="I123" i="28"/>
  <c r="I122" i="28"/>
  <c r="I121" i="28"/>
  <c r="I120" i="28"/>
  <c r="I119" i="28"/>
  <c r="I118" i="28"/>
  <c r="I117" i="28"/>
  <c r="I116" i="28"/>
  <c r="I115" i="28"/>
  <c r="I114" i="28"/>
  <c r="I113" i="28"/>
  <c r="I112" i="28"/>
  <c r="I111" i="28"/>
  <c r="I110" i="28"/>
  <c r="I109" i="28"/>
  <c r="I108" i="28"/>
  <c r="I107" i="28"/>
  <c r="I106" i="28"/>
  <c r="I105" i="28"/>
  <c r="I104" i="28"/>
  <c r="I103" i="28"/>
  <c r="I102" i="28"/>
  <c r="I101" i="28"/>
  <c r="I100" i="28"/>
  <c r="I99" i="28"/>
  <c r="I98" i="28"/>
  <c r="I97" i="28"/>
  <c r="I96" i="28"/>
  <c r="I95" i="28"/>
  <c r="I94" i="28"/>
  <c r="I93" i="28"/>
  <c r="I92" i="28"/>
  <c r="I91" i="28"/>
  <c r="I90" i="28"/>
  <c r="I89" i="28"/>
  <c r="I88" i="28"/>
  <c r="I87" i="28"/>
  <c r="I86" i="28"/>
  <c r="I85" i="28"/>
  <c r="I84" i="28"/>
  <c r="I83" i="28"/>
  <c r="I82" i="28"/>
  <c r="I81" i="28"/>
  <c r="I80" i="28"/>
  <c r="I79" i="28"/>
  <c r="I78" i="28"/>
  <c r="I77" i="28"/>
  <c r="I76" i="28"/>
  <c r="I75" i="28"/>
  <c r="I74" i="28"/>
  <c r="I73" i="28"/>
  <c r="I72" i="28"/>
  <c r="I71" i="28"/>
  <c r="I70" i="28"/>
  <c r="I69" i="28"/>
  <c r="I68" i="28"/>
  <c r="I67" i="28"/>
  <c r="I66" i="28"/>
  <c r="I65" i="28"/>
  <c r="I64" i="28"/>
  <c r="I63" i="28"/>
  <c r="I62" i="28"/>
  <c r="I61" i="28"/>
  <c r="I60" i="28"/>
  <c r="I59" i="28"/>
  <c r="I58" i="28"/>
  <c r="I57" i="28"/>
  <c r="I56" i="28"/>
  <c r="I55" i="28"/>
  <c r="I54" i="28"/>
  <c r="I53" i="28"/>
  <c r="I52" i="28"/>
  <c r="I51" i="28"/>
  <c r="I50" i="28"/>
  <c r="I49" i="28"/>
  <c r="I48" i="28"/>
  <c r="I47" i="28"/>
  <c r="I46" i="28"/>
  <c r="I45" i="28"/>
  <c r="I44" i="28"/>
  <c r="I43" i="28"/>
  <c r="I42" i="28"/>
  <c r="I41" i="28"/>
  <c r="I40" i="28"/>
  <c r="I39" i="28"/>
  <c r="I38" i="28"/>
  <c r="I37" i="28"/>
  <c r="I36" i="28"/>
  <c r="I35" i="28"/>
  <c r="I33" i="28"/>
  <c r="I32" i="28"/>
  <c r="I31" i="28"/>
  <c r="I30" i="28"/>
  <c r="I29" i="28"/>
  <c r="M10" i="28" s="1"/>
  <c r="I26" i="28"/>
  <c r="I25" i="28"/>
  <c r="I24" i="28"/>
  <c r="I23" i="28"/>
  <c r="I22" i="28"/>
  <c r="I21" i="28"/>
  <c r="I20" i="28"/>
  <c r="I19" i="28"/>
  <c r="I18" i="28"/>
  <c r="I17" i="28"/>
  <c r="I16" i="28"/>
  <c r="I15" i="28"/>
  <c r="I14" i="28"/>
  <c r="I13" i="28"/>
  <c r="L10" i="28" s="1"/>
  <c r="I12" i="28"/>
  <c r="I11" i="28"/>
  <c r="I10" i="28"/>
  <c r="I9" i="28"/>
  <c r="I8" i="28"/>
  <c r="I7" i="28"/>
  <c r="P6" i="28"/>
  <c r="O6" i="28"/>
  <c r="N6" i="28"/>
  <c r="M6" i="28"/>
  <c r="L6" i="28"/>
  <c r="I6" i="28"/>
  <c r="P5" i="28"/>
  <c r="O5" i="28"/>
  <c r="N5" i="28"/>
  <c r="M5" i="28"/>
  <c r="L5" i="28"/>
  <c r="I5" i="28"/>
  <c r="P4" i="28"/>
  <c r="O4" i="28"/>
  <c r="N4" i="28"/>
  <c r="M4" i="28"/>
  <c r="L4" i="28"/>
  <c r="I4" i="28"/>
  <c r="P3" i="28"/>
  <c r="O3" i="28"/>
  <c r="N3" i="28"/>
  <c r="M3" i="28"/>
  <c r="L3" i="28"/>
  <c r="I3" i="28"/>
  <c r="I2" i="28"/>
  <c r="I432" i="27"/>
  <c r="I431" i="27"/>
  <c r="I430" i="27"/>
  <c r="I429" i="27"/>
  <c r="I428" i="27"/>
  <c r="I427" i="27"/>
  <c r="I426" i="27"/>
  <c r="I425" i="27"/>
  <c r="I424" i="27"/>
  <c r="I423" i="27"/>
  <c r="I422" i="27"/>
  <c r="I421" i="27"/>
  <c r="I420" i="27"/>
  <c r="I418" i="27"/>
  <c r="I417" i="27"/>
  <c r="I416" i="27"/>
  <c r="I415" i="27"/>
  <c r="I414" i="27"/>
  <c r="I413" i="27"/>
  <c r="I412" i="27"/>
  <c r="I410" i="27"/>
  <c r="I409" i="27"/>
  <c r="I408" i="27"/>
  <c r="I406" i="27"/>
  <c r="I405" i="27"/>
  <c r="I404" i="27"/>
  <c r="I403" i="27"/>
  <c r="I402" i="27"/>
  <c r="I401" i="27"/>
  <c r="I400" i="27"/>
  <c r="I399" i="27"/>
  <c r="I398" i="27"/>
  <c r="I397" i="27"/>
  <c r="I396" i="27"/>
  <c r="I395" i="27"/>
  <c r="I394" i="27"/>
  <c r="I393" i="27"/>
  <c r="I392" i="27"/>
  <c r="I391" i="27"/>
  <c r="I390" i="27"/>
  <c r="I389" i="27"/>
  <c r="I388" i="27"/>
  <c r="I387" i="27"/>
  <c r="I386" i="27"/>
  <c r="I385" i="27"/>
  <c r="I384" i="27"/>
  <c r="I383" i="27"/>
  <c r="I382" i="27"/>
  <c r="I381" i="27"/>
  <c r="I380" i="27"/>
  <c r="I379" i="27"/>
  <c r="I378" i="27"/>
  <c r="I377" i="27"/>
  <c r="I376" i="27"/>
  <c r="I375" i="27"/>
  <c r="I374" i="27"/>
  <c r="I373" i="27"/>
  <c r="I372" i="27"/>
  <c r="I371" i="27"/>
  <c r="I370" i="27"/>
  <c r="I368" i="27"/>
  <c r="I367" i="27"/>
  <c r="I366" i="27"/>
  <c r="I365" i="27"/>
  <c r="I364" i="27"/>
  <c r="I363" i="27"/>
  <c r="I362" i="27"/>
  <c r="I361" i="27"/>
  <c r="I360" i="27"/>
  <c r="I359" i="27"/>
  <c r="I358" i="27"/>
  <c r="I357" i="27"/>
  <c r="I356" i="27"/>
  <c r="I355" i="27"/>
  <c r="I354" i="27"/>
  <c r="I353" i="27"/>
  <c r="I352" i="27"/>
  <c r="I351" i="27"/>
  <c r="I350" i="27"/>
  <c r="I349" i="27"/>
  <c r="I348" i="27"/>
  <c r="I347" i="27"/>
  <c r="I346" i="27"/>
  <c r="I345" i="27"/>
  <c r="I344" i="27"/>
  <c r="I343" i="27"/>
  <c r="I342" i="27"/>
  <c r="I341" i="27"/>
  <c r="I340" i="27"/>
  <c r="I339" i="27"/>
  <c r="I338" i="27"/>
  <c r="I337" i="27"/>
  <c r="I336" i="27"/>
  <c r="I335" i="27"/>
  <c r="I334" i="27"/>
  <c r="I333" i="27"/>
  <c r="I332" i="27"/>
  <c r="I331" i="27"/>
  <c r="I330" i="27"/>
  <c r="I329" i="27"/>
  <c r="I328" i="27"/>
  <c r="I327" i="27"/>
  <c r="I326" i="27"/>
  <c r="I325" i="27"/>
  <c r="I324" i="27"/>
  <c r="I323" i="27"/>
  <c r="I322" i="27"/>
  <c r="I321" i="27"/>
  <c r="I320" i="27"/>
  <c r="I319" i="27"/>
  <c r="I318" i="27"/>
  <c r="I317" i="27"/>
  <c r="I316" i="27"/>
  <c r="I315" i="27"/>
  <c r="I314" i="27"/>
  <c r="I313" i="27"/>
  <c r="I312" i="27"/>
  <c r="I311" i="27"/>
  <c r="I310" i="27"/>
  <c r="I309" i="27"/>
  <c r="I308" i="27"/>
  <c r="I307" i="27"/>
  <c r="I306" i="27"/>
  <c r="I305" i="27"/>
  <c r="I304" i="27"/>
  <c r="I303" i="27"/>
  <c r="I302" i="27"/>
  <c r="I301" i="27"/>
  <c r="I300" i="27"/>
  <c r="I299" i="27"/>
  <c r="I298" i="27"/>
  <c r="I297" i="27"/>
  <c r="I296" i="27"/>
  <c r="I294" i="27"/>
  <c r="I293" i="27"/>
  <c r="I292" i="27"/>
  <c r="I291" i="27"/>
  <c r="I290" i="27"/>
  <c r="I289" i="27"/>
  <c r="I288" i="27"/>
  <c r="I287" i="27"/>
  <c r="I286" i="27"/>
  <c r="I285" i="27"/>
  <c r="I284" i="27"/>
  <c r="I283" i="27"/>
  <c r="I282" i="27"/>
  <c r="I281" i="27"/>
  <c r="I280" i="27"/>
  <c r="I279" i="27"/>
  <c r="I278" i="27"/>
  <c r="I277" i="27"/>
  <c r="I276" i="27"/>
  <c r="I275" i="27"/>
  <c r="I274" i="27"/>
  <c r="I273" i="27"/>
  <c r="I272" i="27"/>
  <c r="I271" i="27"/>
  <c r="I270" i="27"/>
  <c r="I269" i="27"/>
  <c r="I268" i="27"/>
  <c r="I267" i="27"/>
  <c r="I266" i="27"/>
  <c r="I265" i="27"/>
  <c r="I264" i="27"/>
  <c r="I263" i="27"/>
  <c r="I262" i="27"/>
  <c r="I261" i="27"/>
  <c r="I260" i="27"/>
  <c r="I259" i="27"/>
  <c r="I258" i="27"/>
  <c r="I257" i="27"/>
  <c r="I256" i="27"/>
  <c r="I255" i="27"/>
  <c r="I254" i="27"/>
  <c r="I253" i="27"/>
  <c r="I252" i="27"/>
  <c r="I251" i="27"/>
  <c r="I250" i="27"/>
  <c r="I249" i="27"/>
  <c r="I248" i="27"/>
  <c r="I247" i="27"/>
  <c r="I246" i="27"/>
  <c r="I245" i="27"/>
  <c r="I244" i="27"/>
  <c r="I243" i="27"/>
  <c r="I242" i="27"/>
  <c r="I241" i="27"/>
  <c r="I240" i="27"/>
  <c r="I239" i="27"/>
  <c r="I238" i="27"/>
  <c r="I237" i="27"/>
  <c r="I236" i="27"/>
  <c r="I235" i="27"/>
  <c r="I234" i="27"/>
  <c r="I229" i="27"/>
  <c r="I226" i="27"/>
  <c r="I225" i="27"/>
  <c r="I224" i="27"/>
  <c r="I223" i="27"/>
  <c r="I222" i="27"/>
  <c r="I221" i="27"/>
  <c r="I219" i="27"/>
  <c r="I217" i="27"/>
  <c r="I216" i="27"/>
  <c r="I215" i="27"/>
  <c r="I214" i="27"/>
  <c r="I213" i="27"/>
  <c r="I212" i="27"/>
  <c r="I211" i="27"/>
  <c r="I210" i="27"/>
  <c r="I209" i="27"/>
  <c r="I208" i="27"/>
  <c r="I207" i="27"/>
  <c r="I206" i="27"/>
  <c r="I205" i="27"/>
  <c r="I204" i="27"/>
  <c r="I203" i="27"/>
  <c r="I202" i="27"/>
  <c r="I201" i="27"/>
  <c r="I200" i="27"/>
  <c r="I199" i="27"/>
  <c r="I198" i="27"/>
  <c r="I197" i="27"/>
  <c r="I196" i="27"/>
  <c r="I195" i="27"/>
  <c r="I194" i="27"/>
  <c r="I193" i="27"/>
  <c r="I192" i="27"/>
  <c r="I191" i="27"/>
  <c r="I190" i="27"/>
  <c r="I189" i="27"/>
  <c r="I188" i="27"/>
  <c r="I187" i="27"/>
  <c r="I186" i="27"/>
  <c r="I185" i="27"/>
  <c r="I184" i="27"/>
  <c r="I183" i="27"/>
  <c r="I182" i="27"/>
  <c r="I181" i="27"/>
  <c r="I179" i="27"/>
  <c r="I178" i="27"/>
  <c r="I177" i="27"/>
  <c r="I176" i="27"/>
  <c r="I175" i="27"/>
  <c r="I174" i="27"/>
  <c r="I173" i="27"/>
  <c r="I172" i="27"/>
  <c r="I171" i="27"/>
  <c r="I170" i="27"/>
  <c r="I169" i="27"/>
  <c r="I168" i="27"/>
  <c r="I167" i="27"/>
  <c r="I166" i="27"/>
  <c r="I165" i="27"/>
  <c r="I164" i="27"/>
  <c r="I163" i="27"/>
  <c r="I162" i="27"/>
  <c r="I161" i="27"/>
  <c r="I160" i="27"/>
  <c r="I159" i="27"/>
  <c r="I158" i="27"/>
  <c r="I157" i="27"/>
  <c r="I156" i="27"/>
  <c r="I155" i="27"/>
  <c r="I154" i="27"/>
  <c r="I153" i="27"/>
  <c r="I152" i="27"/>
  <c r="I151" i="27"/>
  <c r="I142" i="27"/>
  <c r="I141" i="27"/>
  <c r="I140" i="27"/>
  <c r="I139" i="27"/>
  <c r="I138" i="27"/>
  <c r="I137" i="27"/>
  <c r="I136" i="27"/>
  <c r="I135" i="27"/>
  <c r="I134" i="27"/>
  <c r="I133" i="27"/>
  <c r="I132" i="27"/>
  <c r="I131" i="27"/>
  <c r="I130" i="27"/>
  <c r="I129" i="27"/>
  <c r="I128" i="27"/>
  <c r="I127" i="27"/>
  <c r="I126" i="27"/>
  <c r="I125" i="27"/>
  <c r="I124" i="27"/>
  <c r="I123" i="27"/>
  <c r="I122" i="27"/>
  <c r="I121" i="27"/>
  <c r="I120" i="27"/>
  <c r="I119" i="27"/>
  <c r="I118" i="27"/>
  <c r="I117" i="27"/>
  <c r="I116" i="27"/>
  <c r="I115" i="27"/>
  <c r="I114" i="27"/>
  <c r="I113" i="27"/>
  <c r="I112" i="27"/>
  <c r="I111" i="27"/>
  <c r="I110" i="27"/>
  <c r="I109" i="27"/>
  <c r="I108" i="27"/>
  <c r="I107" i="27"/>
  <c r="I106" i="27"/>
  <c r="I105" i="27"/>
  <c r="I104" i="27"/>
  <c r="I103" i="27"/>
  <c r="I102" i="27"/>
  <c r="I101" i="27"/>
  <c r="I100" i="27"/>
  <c r="I99" i="27"/>
  <c r="I98" i="27"/>
  <c r="I97" i="27"/>
  <c r="I96" i="27"/>
  <c r="I95" i="27"/>
  <c r="I94" i="27"/>
  <c r="I93" i="27"/>
  <c r="I92" i="27"/>
  <c r="I91" i="27"/>
  <c r="I90" i="27"/>
  <c r="I89" i="27"/>
  <c r="I88" i="27"/>
  <c r="I87" i="27"/>
  <c r="I86" i="27"/>
  <c r="I85" i="27"/>
  <c r="I84" i="27"/>
  <c r="I83" i="27"/>
  <c r="I82" i="27"/>
  <c r="I81" i="27"/>
  <c r="I80" i="27"/>
  <c r="I79" i="27"/>
  <c r="I78" i="27"/>
  <c r="I77" i="27"/>
  <c r="I76" i="27"/>
  <c r="I75" i="27"/>
  <c r="I74" i="27"/>
  <c r="I73" i="27"/>
  <c r="I72" i="27"/>
  <c r="I71" i="27"/>
  <c r="I70" i="27"/>
  <c r="I69" i="27"/>
  <c r="I68" i="27"/>
  <c r="I67" i="27"/>
  <c r="I66" i="27"/>
  <c r="I65" i="27"/>
  <c r="I64" i="27"/>
  <c r="I63" i="27"/>
  <c r="I62" i="27"/>
  <c r="I61" i="27"/>
  <c r="I60" i="27"/>
  <c r="I59" i="27"/>
  <c r="I58" i="27"/>
  <c r="I57" i="27"/>
  <c r="I56" i="27"/>
  <c r="I55" i="27"/>
  <c r="I54" i="27"/>
  <c r="I53" i="27"/>
  <c r="I52" i="27"/>
  <c r="I51" i="27"/>
  <c r="I50" i="27"/>
  <c r="I49" i="27"/>
  <c r="I48" i="27"/>
  <c r="I47" i="27"/>
  <c r="I46" i="27"/>
  <c r="I45" i="27"/>
  <c r="I44" i="27"/>
  <c r="I43" i="27"/>
  <c r="I42" i="27"/>
  <c r="I41" i="27"/>
  <c r="I40" i="27"/>
  <c r="I39" i="27"/>
  <c r="I38" i="27"/>
  <c r="I37" i="27"/>
  <c r="I36" i="27"/>
  <c r="I35" i="27"/>
  <c r="I33" i="27"/>
  <c r="I32" i="27"/>
  <c r="I31" i="27"/>
  <c r="I30" i="27"/>
  <c r="I29" i="27"/>
  <c r="I26" i="27"/>
  <c r="I25" i="27"/>
  <c r="I24" i="27"/>
  <c r="I23" i="27"/>
  <c r="I22" i="27"/>
  <c r="I21" i="27"/>
  <c r="I20" i="27"/>
  <c r="I19" i="27"/>
  <c r="I18" i="27"/>
  <c r="I17" i="27"/>
  <c r="I16" i="27"/>
  <c r="I15" i="27"/>
  <c r="I14" i="27"/>
  <c r="I13" i="27"/>
  <c r="I12" i="27"/>
  <c r="I11" i="27"/>
  <c r="I10" i="27"/>
  <c r="I9" i="27"/>
  <c r="I8" i="27"/>
  <c r="I7" i="27"/>
  <c r="P6" i="27"/>
  <c r="O6" i="27"/>
  <c r="N6" i="27"/>
  <c r="M6" i="27"/>
  <c r="L6" i="27"/>
  <c r="I6" i="27"/>
  <c r="P5" i="27"/>
  <c r="O5" i="27"/>
  <c r="N5" i="27"/>
  <c r="M5" i="27"/>
  <c r="L5" i="27"/>
  <c r="I5" i="27"/>
  <c r="P4" i="27"/>
  <c r="O4" i="27"/>
  <c r="N4" i="27"/>
  <c r="M4" i="27"/>
  <c r="L4" i="27"/>
  <c r="I4" i="27"/>
  <c r="P3" i="27"/>
  <c r="O3" i="27"/>
  <c r="N3" i="27"/>
  <c r="M3" i="27"/>
  <c r="L3" i="27"/>
  <c r="I3" i="27"/>
  <c r="I2" i="27"/>
  <c r="N10" i="27" s="1"/>
  <c r="I409" i="26"/>
  <c r="M10" i="27" l="1"/>
  <c r="L10" i="27"/>
  <c r="N10" i="28"/>
  <c r="P7" i="28"/>
  <c r="P10" i="28"/>
  <c r="Q11" i="28"/>
  <c r="O10" i="28"/>
  <c r="P8" i="28"/>
  <c r="N7" i="28"/>
  <c r="N8" i="28" s="1"/>
  <c r="O7" i="28"/>
  <c r="O8" i="28" s="1"/>
  <c r="Q5" i="28"/>
  <c r="M7" i="28"/>
  <c r="M8" i="28" s="1"/>
  <c r="Q6" i="28"/>
  <c r="Q3" i="28"/>
  <c r="Q4" i="28"/>
  <c r="L7" i="28"/>
  <c r="P7" i="27"/>
  <c r="P8" i="27" s="1"/>
  <c r="P10" i="27"/>
  <c r="N7" i="27"/>
  <c r="O10" i="27"/>
  <c r="Q4" i="27"/>
  <c r="Q3" i="27"/>
  <c r="O7" i="27"/>
  <c r="O8" i="27" s="1"/>
  <c r="Q6" i="27"/>
  <c r="Q5" i="27"/>
  <c r="M7" i="27"/>
  <c r="M8" i="27" s="1"/>
  <c r="N8" i="27"/>
  <c r="L7" i="27"/>
  <c r="I433" i="26"/>
  <c r="I432" i="26"/>
  <c r="I431" i="26"/>
  <c r="I430" i="26"/>
  <c r="I429" i="26"/>
  <c r="I428" i="26"/>
  <c r="I427" i="26"/>
  <c r="I426" i="26"/>
  <c r="I425" i="26"/>
  <c r="I424" i="26"/>
  <c r="I423" i="26"/>
  <c r="I422" i="26"/>
  <c r="I421" i="26"/>
  <c r="I419" i="26"/>
  <c r="I418" i="26"/>
  <c r="I417" i="26"/>
  <c r="I416" i="26"/>
  <c r="I415" i="26"/>
  <c r="I414" i="26"/>
  <c r="I413" i="26"/>
  <c r="I411" i="26"/>
  <c r="I410" i="26"/>
  <c r="I407" i="26"/>
  <c r="I406" i="26"/>
  <c r="I405" i="26"/>
  <c r="I404" i="26"/>
  <c r="I403" i="26"/>
  <c r="I402" i="26"/>
  <c r="I401" i="26"/>
  <c r="I400" i="26"/>
  <c r="I399" i="26"/>
  <c r="I398" i="26"/>
  <c r="I397" i="26"/>
  <c r="I396" i="26"/>
  <c r="I395" i="26"/>
  <c r="I394" i="26"/>
  <c r="I393" i="26"/>
  <c r="I392" i="26"/>
  <c r="I391" i="26"/>
  <c r="I390" i="26"/>
  <c r="I389" i="26"/>
  <c r="I388" i="26"/>
  <c r="I387" i="26"/>
  <c r="I386" i="26"/>
  <c r="I385" i="26"/>
  <c r="I384" i="26"/>
  <c r="I383" i="26"/>
  <c r="I382" i="26"/>
  <c r="I381" i="26"/>
  <c r="I380" i="26"/>
  <c r="I379" i="26"/>
  <c r="I378" i="26"/>
  <c r="I377" i="26"/>
  <c r="I376" i="26"/>
  <c r="I375" i="26"/>
  <c r="I374" i="26"/>
  <c r="I373" i="26"/>
  <c r="I372" i="26"/>
  <c r="I371" i="26"/>
  <c r="I369" i="26"/>
  <c r="I368" i="26"/>
  <c r="I367" i="26"/>
  <c r="I366" i="26"/>
  <c r="I365" i="26"/>
  <c r="I364" i="26"/>
  <c r="I363" i="26"/>
  <c r="I362" i="26"/>
  <c r="I361" i="26"/>
  <c r="I360" i="26"/>
  <c r="I359" i="26"/>
  <c r="I358" i="26"/>
  <c r="I357" i="26"/>
  <c r="I356" i="26"/>
  <c r="I355" i="26"/>
  <c r="I354" i="26"/>
  <c r="I353" i="26"/>
  <c r="I352" i="26"/>
  <c r="I351" i="26"/>
  <c r="I350" i="26"/>
  <c r="I349" i="26"/>
  <c r="I348" i="26"/>
  <c r="I347" i="26"/>
  <c r="I346" i="26"/>
  <c r="I345" i="26"/>
  <c r="I344" i="26"/>
  <c r="I343" i="26"/>
  <c r="I342" i="26"/>
  <c r="I341" i="26"/>
  <c r="I340" i="26"/>
  <c r="I339" i="26"/>
  <c r="I338" i="26"/>
  <c r="I337" i="26"/>
  <c r="I336" i="26"/>
  <c r="I335" i="26"/>
  <c r="I334" i="26"/>
  <c r="I333" i="26"/>
  <c r="I332" i="26"/>
  <c r="I331" i="26"/>
  <c r="I330" i="26"/>
  <c r="I329" i="26"/>
  <c r="I328" i="26"/>
  <c r="I327" i="26"/>
  <c r="I326" i="26"/>
  <c r="I325" i="26"/>
  <c r="I324" i="26"/>
  <c r="I323" i="26"/>
  <c r="I322" i="26"/>
  <c r="I321" i="26"/>
  <c r="I320" i="26"/>
  <c r="I319" i="26"/>
  <c r="I318" i="26"/>
  <c r="I317" i="26"/>
  <c r="I316" i="26"/>
  <c r="I315" i="26"/>
  <c r="I314" i="26"/>
  <c r="I313" i="26"/>
  <c r="I312" i="26"/>
  <c r="I311" i="26"/>
  <c r="I310" i="26"/>
  <c r="I309" i="26"/>
  <c r="I308" i="26"/>
  <c r="I307" i="26"/>
  <c r="I306" i="26"/>
  <c r="I305" i="26"/>
  <c r="I304" i="26"/>
  <c r="I303" i="26"/>
  <c r="I302" i="26"/>
  <c r="I301" i="26"/>
  <c r="I300" i="26"/>
  <c r="I299" i="26"/>
  <c r="I298" i="26"/>
  <c r="I297" i="26"/>
  <c r="I295" i="26"/>
  <c r="I294" i="26"/>
  <c r="I293" i="26"/>
  <c r="I292" i="26"/>
  <c r="I291" i="26"/>
  <c r="I290" i="26"/>
  <c r="I289" i="26"/>
  <c r="I288" i="26"/>
  <c r="I287" i="26"/>
  <c r="I286" i="26"/>
  <c r="I285" i="26"/>
  <c r="I284" i="26"/>
  <c r="I283" i="26"/>
  <c r="I282" i="26"/>
  <c r="I281" i="26"/>
  <c r="I280" i="26"/>
  <c r="I279" i="26"/>
  <c r="I278" i="26"/>
  <c r="I277" i="26"/>
  <c r="I276" i="26"/>
  <c r="I275" i="26"/>
  <c r="I274" i="26"/>
  <c r="I273" i="26"/>
  <c r="I272" i="26"/>
  <c r="I271" i="26"/>
  <c r="I270" i="26"/>
  <c r="I269" i="26"/>
  <c r="I268" i="26"/>
  <c r="I267" i="26"/>
  <c r="I266" i="26"/>
  <c r="I265" i="26"/>
  <c r="I264" i="26"/>
  <c r="I263" i="26"/>
  <c r="I262" i="26"/>
  <c r="I261" i="26"/>
  <c r="I260" i="26"/>
  <c r="I259" i="26"/>
  <c r="I258" i="26"/>
  <c r="I257" i="26"/>
  <c r="I256" i="26"/>
  <c r="I255" i="26"/>
  <c r="I254" i="26"/>
  <c r="I253" i="26"/>
  <c r="I252" i="26"/>
  <c r="I251" i="26"/>
  <c r="I250" i="26"/>
  <c r="I249" i="26"/>
  <c r="I248" i="26"/>
  <c r="I247" i="26"/>
  <c r="I246" i="26"/>
  <c r="I245" i="26"/>
  <c r="I244" i="26"/>
  <c r="I243" i="26"/>
  <c r="I242" i="26"/>
  <c r="I241" i="26"/>
  <c r="I240" i="26"/>
  <c r="I239" i="26"/>
  <c r="I238" i="26"/>
  <c r="I237" i="26"/>
  <c r="I236" i="26"/>
  <c r="I235" i="26"/>
  <c r="I234" i="26"/>
  <c r="I229" i="26"/>
  <c r="I226" i="26"/>
  <c r="I225" i="26"/>
  <c r="I224" i="26"/>
  <c r="I223" i="26"/>
  <c r="I222" i="26"/>
  <c r="I221" i="26"/>
  <c r="I219" i="26"/>
  <c r="I217" i="26"/>
  <c r="I216" i="26"/>
  <c r="I215" i="26"/>
  <c r="I214" i="26"/>
  <c r="I213" i="26"/>
  <c r="I212" i="26"/>
  <c r="I211" i="26"/>
  <c r="I210" i="26"/>
  <c r="I209" i="26"/>
  <c r="I208" i="26"/>
  <c r="I207" i="26"/>
  <c r="I206" i="26"/>
  <c r="I205" i="26"/>
  <c r="I204" i="26"/>
  <c r="I203" i="26"/>
  <c r="I202" i="26"/>
  <c r="I201" i="26"/>
  <c r="I200" i="26"/>
  <c r="I199" i="26"/>
  <c r="I198" i="26"/>
  <c r="I197" i="26"/>
  <c r="I196" i="26"/>
  <c r="I195" i="26"/>
  <c r="I194" i="26"/>
  <c r="I193" i="26"/>
  <c r="I192" i="26"/>
  <c r="I191" i="26"/>
  <c r="I190" i="26"/>
  <c r="I189" i="26"/>
  <c r="I188" i="26"/>
  <c r="I187" i="26"/>
  <c r="I186" i="26"/>
  <c r="I185" i="26"/>
  <c r="I184" i="26"/>
  <c r="I183" i="26"/>
  <c r="I182" i="26"/>
  <c r="I181" i="26"/>
  <c r="I179" i="26"/>
  <c r="I178" i="26"/>
  <c r="I177" i="26"/>
  <c r="I176" i="26"/>
  <c r="I175" i="26"/>
  <c r="I174" i="26"/>
  <c r="I173" i="26"/>
  <c r="I172" i="26"/>
  <c r="I171" i="26"/>
  <c r="I170" i="26"/>
  <c r="I169" i="26"/>
  <c r="I168" i="26"/>
  <c r="I167" i="26"/>
  <c r="I166" i="26"/>
  <c r="I165" i="26"/>
  <c r="I164" i="26"/>
  <c r="I163" i="26"/>
  <c r="I162" i="26"/>
  <c r="I161" i="26"/>
  <c r="I160" i="26"/>
  <c r="I159" i="26"/>
  <c r="I158" i="26"/>
  <c r="I157" i="26"/>
  <c r="I156" i="26"/>
  <c r="I155" i="26"/>
  <c r="I154" i="26"/>
  <c r="I153" i="26"/>
  <c r="I152" i="26"/>
  <c r="I151" i="26"/>
  <c r="I142" i="26"/>
  <c r="I141" i="26"/>
  <c r="I140" i="26"/>
  <c r="I139" i="26"/>
  <c r="I138" i="26"/>
  <c r="I137" i="26"/>
  <c r="I136" i="26"/>
  <c r="I135" i="26"/>
  <c r="I134" i="26"/>
  <c r="I133" i="26"/>
  <c r="I132" i="26"/>
  <c r="I131" i="26"/>
  <c r="I130" i="26"/>
  <c r="I129" i="26"/>
  <c r="I128" i="26"/>
  <c r="I127" i="26"/>
  <c r="I126" i="26"/>
  <c r="I125" i="26"/>
  <c r="I124" i="26"/>
  <c r="I123" i="26"/>
  <c r="I122" i="26"/>
  <c r="I121" i="26"/>
  <c r="I120" i="26"/>
  <c r="I119" i="26"/>
  <c r="I118" i="26"/>
  <c r="I117" i="26"/>
  <c r="I116" i="26"/>
  <c r="I115" i="26"/>
  <c r="I114" i="26"/>
  <c r="I113" i="26"/>
  <c r="I112" i="26"/>
  <c r="I111" i="26"/>
  <c r="I110" i="26"/>
  <c r="I109" i="26"/>
  <c r="I108" i="26"/>
  <c r="I107" i="26"/>
  <c r="I106" i="26"/>
  <c r="I105" i="26"/>
  <c r="I104" i="26"/>
  <c r="I103" i="26"/>
  <c r="I102" i="26"/>
  <c r="I101" i="26"/>
  <c r="I100" i="26"/>
  <c r="I99" i="26"/>
  <c r="I98" i="26"/>
  <c r="I97" i="26"/>
  <c r="I96" i="26"/>
  <c r="I95" i="26"/>
  <c r="I94" i="26"/>
  <c r="I93" i="26"/>
  <c r="I92" i="26"/>
  <c r="I91" i="26"/>
  <c r="I90" i="26"/>
  <c r="I89" i="26"/>
  <c r="I88" i="26"/>
  <c r="I87" i="26"/>
  <c r="I86" i="26"/>
  <c r="I85" i="26"/>
  <c r="I84" i="26"/>
  <c r="I83" i="26"/>
  <c r="I82" i="26"/>
  <c r="I81" i="26"/>
  <c r="I80" i="26"/>
  <c r="I79" i="26"/>
  <c r="I78" i="26"/>
  <c r="I77" i="26"/>
  <c r="I76" i="26"/>
  <c r="I75" i="26"/>
  <c r="I74" i="26"/>
  <c r="I73" i="26"/>
  <c r="I72" i="26"/>
  <c r="I71" i="26"/>
  <c r="I70" i="26"/>
  <c r="I69" i="26"/>
  <c r="I68" i="26"/>
  <c r="I67" i="26"/>
  <c r="I66" i="26"/>
  <c r="I65" i="26"/>
  <c r="I64" i="26"/>
  <c r="I63" i="26"/>
  <c r="I62" i="26"/>
  <c r="I61" i="26"/>
  <c r="I60" i="26"/>
  <c r="I59" i="26"/>
  <c r="I58" i="26"/>
  <c r="I57" i="26"/>
  <c r="I56" i="26"/>
  <c r="I55" i="26"/>
  <c r="I54" i="26"/>
  <c r="I53" i="26"/>
  <c r="I52" i="26"/>
  <c r="I51" i="26"/>
  <c r="I50" i="26"/>
  <c r="I49" i="26"/>
  <c r="I48" i="26"/>
  <c r="I47" i="26"/>
  <c r="I46" i="26"/>
  <c r="I45" i="26"/>
  <c r="I44" i="26"/>
  <c r="I43" i="26"/>
  <c r="I42" i="26"/>
  <c r="I41" i="26"/>
  <c r="I40" i="26"/>
  <c r="I39" i="26"/>
  <c r="I38" i="26"/>
  <c r="I37" i="26"/>
  <c r="I36" i="26"/>
  <c r="I35" i="26"/>
  <c r="I33" i="26"/>
  <c r="I32" i="26"/>
  <c r="I31" i="26"/>
  <c r="I30" i="26"/>
  <c r="I29" i="26"/>
  <c r="I26" i="26"/>
  <c r="I25" i="26"/>
  <c r="I24" i="26"/>
  <c r="I23" i="26"/>
  <c r="I22" i="26"/>
  <c r="I21" i="26"/>
  <c r="I20" i="26"/>
  <c r="I19" i="26"/>
  <c r="I18" i="26"/>
  <c r="I17" i="26"/>
  <c r="I16" i="26"/>
  <c r="I15" i="26"/>
  <c r="I14" i="26"/>
  <c r="I13" i="26"/>
  <c r="I12" i="26"/>
  <c r="Q11" i="26"/>
  <c r="I11" i="26"/>
  <c r="I10" i="26"/>
  <c r="I9" i="26"/>
  <c r="I8" i="26"/>
  <c r="I7" i="26"/>
  <c r="P6" i="26"/>
  <c r="O6" i="26"/>
  <c r="N6" i="26"/>
  <c r="M6" i="26"/>
  <c r="L6" i="26"/>
  <c r="I6" i="26"/>
  <c r="P5" i="26"/>
  <c r="O5" i="26"/>
  <c r="N5" i="26"/>
  <c r="M5" i="26"/>
  <c r="L5" i="26"/>
  <c r="I5" i="26"/>
  <c r="P4" i="26"/>
  <c r="O4" i="26"/>
  <c r="N4" i="26"/>
  <c r="M4" i="26"/>
  <c r="L4" i="26"/>
  <c r="I4" i="26"/>
  <c r="P10" i="26" s="1"/>
  <c r="P3" i="26"/>
  <c r="O3" i="26"/>
  <c r="N3" i="26"/>
  <c r="M3" i="26"/>
  <c r="L3" i="26"/>
  <c r="I3" i="26"/>
  <c r="I2" i="26"/>
  <c r="N10" i="26" l="1"/>
  <c r="Q10" i="28"/>
  <c r="Q7" i="28"/>
  <c r="Q8" i="28" s="1"/>
  <c r="L8" i="28"/>
  <c r="Q10" i="27"/>
  <c r="Q7" i="27"/>
  <c r="Q8" i="27" s="1"/>
  <c r="L8" i="27"/>
  <c r="O10" i="26"/>
  <c r="P7" i="26"/>
  <c r="P8" i="26" s="1"/>
  <c r="O7" i="26"/>
  <c r="O8" i="26" s="1"/>
  <c r="Q5" i="26"/>
  <c r="M7" i="26"/>
  <c r="M8" i="26" s="1"/>
  <c r="Q4" i="26"/>
  <c r="Q6" i="26"/>
  <c r="N7" i="26"/>
  <c r="N8" i="26" s="1"/>
  <c r="L10" i="26"/>
  <c r="M10" i="26"/>
  <c r="Q3" i="26"/>
  <c r="L7" i="26"/>
  <c r="I433" i="25"/>
  <c r="I432" i="25"/>
  <c r="I431" i="25"/>
  <c r="I430" i="25"/>
  <c r="I429" i="25"/>
  <c r="I428" i="25"/>
  <c r="I427" i="25"/>
  <c r="I426" i="25"/>
  <c r="I425" i="25"/>
  <c r="I424" i="25"/>
  <c r="I423" i="25"/>
  <c r="I422" i="25"/>
  <c r="I421" i="25"/>
  <c r="I419" i="25"/>
  <c r="I418" i="25"/>
  <c r="I417" i="25"/>
  <c r="I416" i="25"/>
  <c r="I415" i="25"/>
  <c r="I414" i="25"/>
  <c r="I413" i="25"/>
  <c r="I411" i="25"/>
  <c r="I410" i="25"/>
  <c r="I407" i="25"/>
  <c r="I406" i="25"/>
  <c r="I405" i="25"/>
  <c r="I404" i="25"/>
  <c r="I403" i="25"/>
  <c r="I402" i="25"/>
  <c r="I401" i="25"/>
  <c r="I400" i="25"/>
  <c r="I399" i="25"/>
  <c r="I398" i="25"/>
  <c r="I397" i="25"/>
  <c r="I396" i="25"/>
  <c r="I395" i="25"/>
  <c r="I394" i="25"/>
  <c r="I393" i="25"/>
  <c r="I392" i="25"/>
  <c r="I391" i="25"/>
  <c r="I390" i="25"/>
  <c r="I389" i="25"/>
  <c r="I388" i="25"/>
  <c r="I387" i="25"/>
  <c r="I386" i="25"/>
  <c r="I385" i="25"/>
  <c r="I384" i="25"/>
  <c r="I383" i="25"/>
  <c r="I382" i="25"/>
  <c r="I381" i="25"/>
  <c r="I380" i="25"/>
  <c r="I379" i="25"/>
  <c r="I378" i="25"/>
  <c r="I377" i="25"/>
  <c r="I376" i="25"/>
  <c r="I375" i="25"/>
  <c r="I374" i="25"/>
  <c r="I373" i="25"/>
  <c r="I372" i="25"/>
  <c r="I371" i="25"/>
  <c r="I369" i="25"/>
  <c r="I368" i="25"/>
  <c r="I367" i="25"/>
  <c r="I366" i="25"/>
  <c r="I365" i="25"/>
  <c r="I364" i="25"/>
  <c r="I363" i="25"/>
  <c r="I362" i="25"/>
  <c r="I361" i="25"/>
  <c r="I360" i="25"/>
  <c r="I359" i="25"/>
  <c r="I358" i="25"/>
  <c r="I357" i="25"/>
  <c r="I356" i="25"/>
  <c r="I355" i="25"/>
  <c r="I354" i="25"/>
  <c r="I353" i="25"/>
  <c r="I352" i="25"/>
  <c r="I351" i="25"/>
  <c r="I350" i="25"/>
  <c r="I349" i="25"/>
  <c r="I348" i="25"/>
  <c r="I347" i="25"/>
  <c r="I346" i="25"/>
  <c r="I345" i="25"/>
  <c r="I344" i="25"/>
  <c r="I343" i="25"/>
  <c r="I342" i="25"/>
  <c r="I341" i="25"/>
  <c r="I340" i="25"/>
  <c r="I339" i="25"/>
  <c r="I338" i="25"/>
  <c r="I337" i="25"/>
  <c r="I336" i="25"/>
  <c r="I335" i="25"/>
  <c r="I334" i="25"/>
  <c r="I333" i="25"/>
  <c r="I332" i="25"/>
  <c r="I331" i="25"/>
  <c r="I330" i="25"/>
  <c r="I329" i="25"/>
  <c r="I328" i="25"/>
  <c r="I327" i="25"/>
  <c r="I326" i="25"/>
  <c r="I325" i="25"/>
  <c r="I324" i="25"/>
  <c r="I323" i="25"/>
  <c r="I322" i="25"/>
  <c r="I321" i="25"/>
  <c r="I320" i="25"/>
  <c r="I319" i="25"/>
  <c r="I318" i="25"/>
  <c r="I317" i="25"/>
  <c r="I316" i="25"/>
  <c r="I315" i="25"/>
  <c r="I314" i="25"/>
  <c r="I313" i="25"/>
  <c r="I312" i="25"/>
  <c r="I311" i="25"/>
  <c r="I310" i="25"/>
  <c r="I309" i="25"/>
  <c r="I308" i="25"/>
  <c r="I307" i="25"/>
  <c r="I306" i="25"/>
  <c r="I305" i="25"/>
  <c r="I304" i="25"/>
  <c r="I303" i="25"/>
  <c r="I302" i="25"/>
  <c r="I301" i="25"/>
  <c r="I300" i="25"/>
  <c r="I299" i="25"/>
  <c r="I298" i="25"/>
  <c r="I297" i="25"/>
  <c r="I295" i="25"/>
  <c r="I294" i="25"/>
  <c r="I293" i="25"/>
  <c r="I292" i="25"/>
  <c r="I291" i="25"/>
  <c r="I290" i="25"/>
  <c r="I289" i="25"/>
  <c r="I288" i="25"/>
  <c r="I287" i="25"/>
  <c r="I286" i="25"/>
  <c r="I285" i="25"/>
  <c r="I284" i="25"/>
  <c r="I283" i="25"/>
  <c r="I282" i="25"/>
  <c r="I281" i="25"/>
  <c r="I280" i="25"/>
  <c r="I279" i="25"/>
  <c r="I278" i="25"/>
  <c r="I277" i="25"/>
  <c r="I276" i="25"/>
  <c r="I275" i="25"/>
  <c r="I274" i="25"/>
  <c r="I273" i="25"/>
  <c r="I272" i="25"/>
  <c r="I271" i="25"/>
  <c r="I270" i="25"/>
  <c r="I269" i="25"/>
  <c r="I268" i="25"/>
  <c r="I267" i="25"/>
  <c r="I266" i="25"/>
  <c r="I265" i="25"/>
  <c r="I264" i="25"/>
  <c r="I263" i="25"/>
  <c r="I262" i="25"/>
  <c r="I261" i="25"/>
  <c r="I260" i="25"/>
  <c r="I259" i="25"/>
  <c r="I258" i="25"/>
  <c r="I257" i="25"/>
  <c r="I256" i="25"/>
  <c r="I255" i="25"/>
  <c r="I254" i="25"/>
  <c r="I253" i="25"/>
  <c r="I252" i="25"/>
  <c r="I251" i="25"/>
  <c r="I250" i="25"/>
  <c r="I249" i="25"/>
  <c r="I248" i="25"/>
  <c r="I247" i="25"/>
  <c r="I246" i="25"/>
  <c r="I245" i="25"/>
  <c r="I244" i="25"/>
  <c r="I243" i="25"/>
  <c r="I242" i="25"/>
  <c r="I241" i="25"/>
  <c r="I240" i="25"/>
  <c r="I239" i="25"/>
  <c r="I238" i="25"/>
  <c r="I237" i="25"/>
  <c r="I236" i="25"/>
  <c r="I235" i="25"/>
  <c r="I234" i="25"/>
  <c r="I229" i="25"/>
  <c r="I226" i="25"/>
  <c r="I225" i="25"/>
  <c r="I224" i="25"/>
  <c r="I223" i="25"/>
  <c r="I222" i="25"/>
  <c r="I221" i="25"/>
  <c r="I219" i="25"/>
  <c r="I217" i="25"/>
  <c r="I216" i="25"/>
  <c r="I215" i="25"/>
  <c r="I214" i="25"/>
  <c r="I213" i="25"/>
  <c r="I212" i="25"/>
  <c r="I211" i="25"/>
  <c r="I210" i="25"/>
  <c r="I209" i="25"/>
  <c r="I208" i="25"/>
  <c r="I207" i="25"/>
  <c r="I206" i="25"/>
  <c r="I205" i="25"/>
  <c r="I204" i="25"/>
  <c r="I203" i="25"/>
  <c r="I202" i="25"/>
  <c r="I201" i="25"/>
  <c r="I200" i="25"/>
  <c r="I199" i="25"/>
  <c r="I198" i="25"/>
  <c r="I197" i="25"/>
  <c r="I196" i="25"/>
  <c r="I195" i="25"/>
  <c r="I194" i="25"/>
  <c r="I193" i="25"/>
  <c r="I192" i="25"/>
  <c r="I191" i="25"/>
  <c r="I190" i="25"/>
  <c r="I189" i="25"/>
  <c r="I188" i="25"/>
  <c r="I187" i="25"/>
  <c r="I186" i="25"/>
  <c r="I185" i="25"/>
  <c r="I184" i="25"/>
  <c r="I183" i="25"/>
  <c r="I182" i="25"/>
  <c r="I181" i="25"/>
  <c r="I179" i="25"/>
  <c r="I178" i="25"/>
  <c r="I177" i="25"/>
  <c r="I176" i="25"/>
  <c r="I175" i="25"/>
  <c r="I174" i="25"/>
  <c r="I173" i="25"/>
  <c r="I172" i="25"/>
  <c r="I171" i="25"/>
  <c r="I170" i="25"/>
  <c r="I169" i="25"/>
  <c r="I168" i="25"/>
  <c r="I167" i="25"/>
  <c r="I166" i="25"/>
  <c r="I165" i="25"/>
  <c r="I164" i="25"/>
  <c r="I163" i="25"/>
  <c r="I162" i="25"/>
  <c r="I161" i="25"/>
  <c r="I160" i="25"/>
  <c r="I159" i="25"/>
  <c r="I158" i="25"/>
  <c r="I157" i="25"/>
  <c r="I156" i="25"/>
  <c r="I155" i="25"/>
  <c r="I154" i="25"/>
  <c r="I153" i="25"/>
  <c r="I152" i="25"/>
  <c r="I151" i="25"/>
  <c r="I142" i="25"/>
  <c r="I141" i="25"/>
  <c r="I140" i="25"/>
  <c r="I139" i="25"/>
  <c r="I138" i="25"/>
  <c r="I137" i="25"/>
  <c r="I136" i="25"/>
  <c r="I135" i="25"/>
  <c r="I134" i="25"/>
  <c r="I133" i="25"/>
  <c r="I132" i="25"/>
  <c r="I131" i="25"/>
  <c r="I130" i="25"/>
  <c r="I129" i="25"/>
  <c r="I128" i="25"/>
  <c r="I127" i="25"/>
  <c r="I126" i="25"/>
  <c r="I125" i="25"/>
  <c r="I124" i="25"/>
  <c r="I123" i="25"/>
  <c r="I122" i="25"/>
  <c r="I121" i="25"/>
  <c r="I120" i="25"/>
  <c r="I119" i="25"/>
  <c r="I118" i="25"/>
  <c r="I117" i="25"/>
  <c r="I116" i="25"/>
  <c r="I115" i="25"/>
  <c r="I114" i="25"/>
  <c r="I113" i="25"/>
  <c r="I112" i="25"/>
  <c r="I111" i="25"/>
  <c r="I110" i="25"/>
  <c r="I109" i="25"/>
  <c r="I108" i="25"/>
  <c r="I107" i="25"/>
  <c r="I106" i="25"/>
  <c r="I105" i="25"/>
  <c r="I104" i="25"/>
  <c r="I103" i="25"/>
  <c r="I102" i="25"/>
  <c r="I101" i="25"/>
  <c r="I100" i="25"/>
  <c r="I99" i="25"/>
  <c r="I98" i="25"/>
  <c r="I97" i="25"/>
  <c r="I96" i="25"/>
  <c r="I95" i="25"/>
  <c r="I94" i="25"/>
  <c r="I93" i="25"/>
  <c r="I92" i="25"/>
  <c r="I91" i="25"/>
  <c r="I90" i="25"/>
  <c r="I89" i="25"/>
  <c r="I88" i="25"/>
  <c r="I87" i="25"/>
  <c r="I86" i="25"/>
  <c r="I85" i="25"/>
  <c r="I84" i="25"/>
  <c r="I83" i="25"/>
  <c r="I82" i="25"/>
  <c r="I81" i="25"/>
  <c r="I80" i="25"/>
  <c r="I79" i="25"/>
  <c r="I78" i="25"/>
  <c r="I77" i="25"/>
  <c r="I76" i="25"/>
  <c r="I75" i="25"/>
  <c r="I74" i="25"/>
  <c r="I73" i="25"/>
  <c r="I72" i="25"/>
  <c r="I71" i="25"/>
  <c r="I70" i="25"/>
  <c r="I69" i="25"/>
  <c r="I68" i="25"/>
  <c r="I67" i="25"/>
  <c r="I66" i="25"/>
  <c r="I65" i="25"/>
  <c r="I64" i="25"/>
  <c r="I63" i="25"/>
  <c r="I62" i="25"/>
  <c r="I61" i="25"/>
  <c r="I60" i="25"/>
  <c r="I59" i="25"/>
  <c r="I58" i="25"/>
  <c r="I57" i="25"/>
  <c r="I56" i="25"/>
  <c r="I55" i="25"/>
  <c r="I54" i="25"/>
  <c r="I53" i="25"/>
  <c r="I52" i="25"/>
  <c r="I51" i="25"/>
  <c r="I50" i="25"/>
  <c r="I49" i="25"/>
  <c r="I48" i="25"/>
  <c r="I47" i="25"/>
  <c r="I46" i="25"/>
  <c r="I45" i="25"/>
  <c r="I44" i="25"/>
  <c r="I43" i="25"/>
  <c r="I42" i="25"/>
  <c r="I41" i="25"/>
  <c r="I40" i="25"/>
  <c r="I39" i="25"/>
  <c r="I38" i="25"/>
  <c r="I37" i="25"/>
  <c r="I36" i="25"/>
  <c r="I35" i="25"/>
  <c r="I33" i="25"/>
  <c r="I32" i="25"/>
  <c r="I31" i="25"/>
  <c r="I30" i="25"/>
  <c r="I29" i="25"/>
  <c r="M10" i="25" s="1"/>
  <c r="I26" i="25"/>
  <c r="I25" i="25"/>
  <c r="I24" i="25"/>
  <c r="I23" i="25"/>
  <c r="I22" i="25"/>
  <c r="I21" i="25"/>
  <c r="I20" i="25"/>
  <c r="I19" i="25"/>
  <c r="I18" i="25"/>
  <c r="I17" i="25"/>
  <c r="I16" i="25"/>
  <c r="I15" i="25"/>
  <c r="I14" i="25"/>
  <c r="I13" i="25"/>
  <c r="I12" i="25"/>
  <c r="Q11" i="25"/>
  <c r="I11" i="25"/>
  <c r="I10" i="25"/>
  <c r="I9" i="25"/>
  <c r="I8" i="25"/>
  <c r="I7" i="25"/>
  <c r="P6" i="25"/>
  <c r="O6" i="25"/>
  <c r="N6" i="25"/>
  <c r="M6" i="25"/>
  <c r="L6" i="25"/>
  <c r="I6" i="25"/>
  <c r="P5" i="25"/>
  <c r="O5" i="25"/>
  <c r="N5" i="25"/>
  <c r="M5" i="25"/>
  <c r="L5" i="25"/>
  <c r="I5" i="25"/>
  <c r="P4" i="25"/>
  <c r="O4" i="25"/>
  <c r="N4" i="25"/>
  <c r="M4" i="25"/>
  <c r="L4" i="25"/>
  <c r="I4" i="25"/>
  <c r="P3" i="25"/>
  <c r="O3" i="25"/>
  <c r="N3" i="25"/>
  <c r="M3" i="25"/>
  <c r="L3" i="25"/>
  <c r="I3" i="25"/>
  <c r="I2" i="25"/>
  <c r="N10" i="25" s="1"/>
  <c r="L10" i="25" l="1"/>
  <c r="Q7" i="26"/>
  <c r="Q8" i="26" s="1"/>
  <c r="Q10" i="26"/>
  <c r="L8" i="26"/>
  <c r="P10" i="25"/>
  <c r="Q5" i="25"/>
  <c r="Q4" i="25"/>
  <c r="M7" i="25"/>
  <c r="M8" i="25" s="1"/>
  <c r="O10" i="25"/>
  <c r="Q3" i="25"/>
  <c r="N7" i="25"/>
  <c r="N8" i="25" s="1"/>
  <c r="Q6" i="25"/>
  <c r="O7" i="25"/>
  <c r="O8" i="25" s="1"/>
  <c r="P7" i="25"/>
  <c r="P8" i="25" s="1"/>
  <c r="L7" i="25"/>
  <c r="Q10" i="25" l="1"/>
  <c r="Q7" i="25"/>
  <c r="Q8" i="25" s="1"/>
  <c r="L8" i="25"/>
  <c r="I433" i="24" l="1"/>
  <c r="I432" i="24"/>
  <c r="I431" i="24"/>
  <c r="I430" i="24"/>
  <c r="I429" i="24"/>
  <c r="I428" i="24"/>
  <c r="I427" i="24"/>
  <c r="I426" i="24"/>
  <c r="I425" i="24"/>
  <c r="I424" i="24"/>
  <c r="I423" i="24"/>
  <c r="I422" i="24"/>
  <c r="I421" i="24"/>
  <c r="I419" i="24"/>
  <c r="I418" i="24"/>
  <c r="I417" i="24"/>
  <c r="I416" i="24"/>
  <c r="I415" i="24"/>
  <c r="I414" i="24"/>
  <c r="I413" i="24"/>
  <c r="I411" i="24"/>
  <c r="I410" i="24"/>
  <c r="I407" i="24"/>
  <c r="I406" i="24"/>
  <c r="I405" i="24"/>
  <c r="I404" i="24"/>
  <c r="I403" i="24"/>
  <c r="I402" i="24"/>
  <c r="I401" i="24"/>
  <c r="I400" i="24"/>
  <c r="I399" i="24"/>
  <c r="I398" i="24"/>
  <c r="I397" i="24"/>
  <c r="I396" i="24"/>
  <c r="I395" i="24"/>
  <c r="I394" i="24"/>
  <c r="I393" i="24"/>
  <c r="I392" i="24"/>
  <c r="I391" i="24"/>
  <c r="I390" i="24"/>
  <c r="I389" i="24"/>
  <c r="I388" i="24"/>
  <c r="I387" i="24"/>
  <c r="I386" i="24"/>
  <c r="I385" i="24"/>
  <c r="I384" i="24"/>
  <c r="I383" i="24"/>
  <c r="I382" i="24"/>
  <c r="I381" i="24"/>
  <c r="I380" i="24"/>
  <c r="I379" i="24"/>
  <c r="I378" i="24"/>
  <c r="I377" i="24"/>
  <c r="I376" i="24"/>
  <c r="I375" i="24"/>
  <c r="I374" i="24"/>
  <c r="I373" i="24"/>
  <c r="I372" i="24"/>
  <c r="I371" i="24"/>
  <c r="I369" i="24"/>
  <c r="I368" i="24"/>
  <c r="I367" i="24"/>
  <c r="I366" i="24"/>
  <c r="I365" i="24"/>
  <c r="I364" i="24"/>
  <c r="I363" i="24"/>
  <c r="I362" i="24"/>
  <c r="I361" i="24"/>
  <c r="I360" i="24"/>
  <c r="I359" i="24"/>
  <c r="I358" i="24"/>
  <c r="I357" i="24"/>
  <c r="I356" i="24"/>
  <c r="I355" i="24"/>
  <c r="I354" i="24"/>
  <c r="I353" i="24"/>
  <c r="I352" i="24"/>
  <c r="I351" i="24"/>
  <c r="I350" i="24"/>
  <c r="I349" i="24"/>
  <c r="I348" i="24"/>
  <c r="I347" i="24"/>
  <c r="I346" i="24"/>
  <c r="I345" i="24"/>
  <c r="I344" i="24"/>
  <c r="I343" i="24"/>
  <c r="I342" i="24"/>
  <c r="I341" i="24"/>
  <c r="I340" i="24"/>
  <c r="I339" i="24"/>
  <c r="I338" i="24"/>
  <c r="I337" i="24"/>
  <c r="I336" i="24"/>
  <c r="I335" i="24"/>
  <c r="I334" i="24"/>
  <c r="I333" i="24"/>
  <c r="I332" i="24"/>
  <c r="I331" i="24"/>
  <c r="I330" i="24"/>
  <c r="I329" i="24"/>
  <c r="I328" i="24"/>
  <c r="I327" i="24"/>
  <c r="I326" i="24"/>
  <c r="I325" i="24"/>
  <c r="I324" i="24"/>
  <c r="I323" i="24"/>
  <c r="I322" i="24"/>
  <c r="I321" i="24"/>
  <c r="I320" i="24"/>
  <c r="I319" i="24"/>
  <c r="I318" i="24"/>
  <c r="I317" i="24"/>
  <c r="I316" i="24"/>
  <c r="I315" i="24"/>
  <c r="I314" i="24"/>
  <c r="I313" i="24"/>
  <c r="I312" i="24"/>
  <c r="I311" i="24"/>
  <c r="I310" i="24"/>
  <c r="I309" i="24"/>
  <c r="I308" i="24"/>
  <c r="I307" i="24"/>
  <c r="I306" i="24"/>
  <c r="I305" i="24"/>
  <c r="I304" i="24"/>
  <c r="I303" i="24"/>
  <c r="I302" i="24"/>
  <c r="I301" i="24"/>
  <c r="I300" i="24"/>
  <c r="I299" i="24"/>
  <c r="I298" i="24"/>
  <c r="I297" i="24"/>
  <c r="I295" i="24"/>
  <c r="I294" i="24"/>
  <c r="I293" i="24"/>
  <c r="I292" i="24"/>
  <c r="I291" i="24"/>
  <c r="I290" i="24"/>
  <c r="I289" i="24"/>
  <c r="I288" i="24"/>
  <c r="I287" i="24"/>
  <c r="I286" i="24"/>
  <c r="I285" i="24"/>
  <c r="I284" i="24"/>
  <c r="I283" i="24"/>
  <c r="I282" i="24"/>
  <c r="I281" i="24"/>
  <c r="I280" i="24"/>
  <c r="I279" i="24"/>
  <c r="I278" i="24"/>
  <c r="I277" i="24"/>
  <c r="I276" i="24"/>
  <c r="I275" i="24"/>
  <c r="I274" i="24"/>
  <c r="I273" i="24"/>
  <c r="I272" i="24"/>
  <c r="I271" i="24"/>
  <c r="I270" i="24"/>
  <c r="I269" i="24"/>
  <c r="I268" i="24"/>
  <c r="I267" i="24"/>
  <c r="I266" i="24"/>
  <c r="I265" i="24"/>
  <c r="I264" i="24"/>
  <c r="I263" i="24"/>
  <c r="I262" i="24"/>
  <c r="I261" i="24"/>
  <c r="I260" i="24"/>
  <c r="I259" i="24"/>
  <c r="I258" i="24"/>
  <c r="I257" i="24"/>
  <c r="I256" i="24"/>
  <c r="I255" i="24"/>
  <c r="I254" i="24"/>
  <c r="I253" i="24"/>
  <c r="I252" i="24"/>
  <c r="I251" i="24"/>
  <c r="I250" i="24"/>
  <c r="I249" i="24"/>
  <c r="I248" i="24"/>
  <c r="I247" i="24"/>
  <c r="I246" i="24"/>
  <c r="I245" i="24"/>
  <c r="M244" i="24"/>
  <c r="I244" i="24"/>
  <c r="I243" i="24"/>
  <c r="I242" i="24"/>
  <c r="I241" i="24"/>
  <c r="I240" i="24"/>
  <c r="I239" i="24"/>
  <c r="I238" i="24"/>
  <c r="I237" i="24"/>
  <c r="I236" i="24"/>
  <c r="I235" i="24"/>
  <c r="I234" i="24"/>
  <c r="I229" i="24"/>
  <c r="I226" i="24"/>
  <c r="I225" i="24"/>
  <c r="I224" i="24"/>
  <c r="I223" i="24"/>
  <c r="I222" i="24"/>
  <c r="I221" i="24"/>
  <c r="I219" i="24"/>
  <c r="I217" i="24"/>
  <c r="I216" i="24"/>
  <c r="I215" i="24"/>
  <c r="I214" i="24"/>
  <c r="I213" i="24"/>
  <c r="I212" i="24"/>
  <c r="I211" i="24"/>
  <c r="I210" i="24"/>
  <c r="I209" i="24"/>
  <c r="I208" i="24"/>
  <c r="I207" i="24"/>
  <c r="I206" i="24"/>
  <c r="I205" i="24"/>
  <c r="I204" i="24"/>
  <c r="I203" i="24"/>
  <c r="I202" i="24"/>
  <c r="I201" i="24"/>
  <c r="I200" i="24"/>
  <c r="I199" i="24"/>
  <c r="I198" i="24"/>
  <c r="I197" i="24"/>
  <c r="I196" i="24"/>
  <c r="I195" i="24"/>
  <c r="I194" i="24"/>
  <c r="I193" i="24"/>
  <c r="I192" i="24"/>
  <c r="I191" i="24"/>
  <c r="I190" i="24"/>
  <c r="I189" i="24"/>
  <c r="I188" i="24"/>
  <c r="I187" i="24"/>
  <c r="I186" i="24"/>
  <c r="I185" i="24"/>
  <c r="I184" i="24"/>
  <c r="I183" i="24"/>
  <c r="I182" i="24"/>
  <c r="I181" i="24"/>
  <c r="I179" i="24"/>
  <c r="I178" i="24"/>
  <c r="I177" i="24"/>
  <c r="I176" i="24"/>
  <c r="I175" i="24"/>
  <c r="I174" i="24"/>
  <c r="I173" i="24"/>
  <c r="I172" i="24"/>
  <c r="I171" i="24"/>
  <c r="I170" i="24"/>
  <c r="I169" i="24"/>
  <c r="I168" i="24"/>
  <c r="I167" i="24"/>
  <c r="I166" i="24"/>
  <c r="I165" i="24"/>
  <c r="I164" i="24"/>
  <c r="I163" i="24"/>
  <c r="I162" i="24"/>
  <c r="I161" i="24"/>
  <c r="I160" i="24"/>
  <c r="I159" i="24"/>
  <c r="I158" i="24"/>
  <c r="I157" i="24"/>
  <c r="I156" i="24"/>
  <c r="I155" i="24"/>
  <c r="I154" i="24"/>
  <c r="I153" i="24"/>
  <c r="I152" i="24"/>
  <c r="I151" i="24"/>
  <c r="I142" i="24"/>
  <c r="I141" i="24"/>
  <c r="I140" i="24"/>
  <c r="I139" i="24"/>
  <c r="I138" i="24"/>
  <c r="I137" i="24"/>
  <c r="I136" i="24"/>
  <c r="I135" i="24"/>
  <c r="I134" i="24"/>
  <c r="I133" i="24"/>
  <c r="I132" i="24"/>
  <c r="I131" i="24"/>
  <c r="I130" i="24"/>
  <c r="I129" i="24"/>
  <c r="I128" i="24"/>
  <c r="I127" i="24"/>
  <c r="I126" i="24"/>
  <c r="I125" i="24"/>
  <c r="I124" i="24"/>
  <c r="I123" i="24"/>
  <c r="I122" i="24"/>
  <c r="I121" i="24"/>
  <c r="I120" i="24"/>
  <c r="I119" i="24"/>
  <c r="I118" i="24"/>
  <c r="I117" i="24"/>
  <c r="I116" i="24"/>
  <c r="I115" i="24"/>
  <c r="I114" i="24"/>
  <c r="I113" i="24"/>
  <c r="I112" i="24"/>
  <c r="I111" i="24"/>
  <c r="I110" i="24"/>
  <c r="I109" i="24"/>
  <c r="I108" i="24"/>
  <c r="I107" i="24"/>
  <c r="I106" i="24"/>
  <c r="I105" i="24"/>
  <c r="I104" i="24"/>
  <c r="I103" i="24"/>
  <c r="I102" i="24"/>
  <c r="I101" i="24"/>
  <c r="I100" i="24"/>
  <c r="I99" i="24"/>
  <c r="I98" i="24"/>
  <c r="I97" i="24"/>
  <c r="I96" i="24"/>
  <c r="I95" i="24"/>
  <c r="I94" i="24"/>
  <c r="I93" i="24"/>
  <c r="I92" i="24"/>
  <c r="I91" i="24"/>
  <c r="I90" i="24"/>
  <c r="I89" i="24"/>
  <c r="I88" i="24"/>
  <c r="I87" i="24"/>
  <c r="I86" i="24"/>
  <c r="I85" i="24"/>
  <c r="I84" i="24"/>
  <c r="I83" i="24"/>
  <c r="I82" i="24"/>
  <c r="I81" i="24"/>
  <c r="I80" i="24"/>
  <c r="I79" i="24"/>
  <c r="I78" i="24"/>
  <c r="I77" i="24"/>
  <c r="I76" i="24"/>
  <c r="I75" i="24"/>
  <c r="I74" i="24"/>
  <c r="I73" i="24"/>
  <c r="I72" i="24"/>
  <c r="I71" i="24"/>
  <c r="I70" i="24"/>
  <c r="I69" i="24"/>
  <c r="I68" i="24"/>
  <c r="I67" i="24"/>
  <c r="I66" i="24"/>
  <c r="I65" i="24"/>
  <c r="I64" i="24"/>
  <c r="I63" i="24"/>
  <c r="I62" i="24"/>
  <c r="I61" i="24"/>
  <c r="I60" i="24"/>
  <c r="I59" i="24"/>
  <c r="I58" i="24"/>
  <c r="I57" i="24"/>
  <c r="I56" i="24"/>
  <c r="I55" i="24"/>
  <c r="I54" i="24"/>
  <c r="I53" i="24"/>
  <c r="I52" i="24"/>
  <c r="I51" i="24"/>
  <c r="I50" i="24"/>
  <c r="I49" i="24"/>
  <c r="I48" i="24"/>
  <c r="I47" i="24"/>
  <c r="I46" i="24"/>
  <c r="I45" i="24"/>
  <c r="I44" i="24"/>
  <c r="I43" i="24"/>
  <c r="I42" i="24"/>
  <c r="I41" i="24"/>
  <c r="I40" i="24"/>
  <c r="I39" i="24"/>
  <c r="I38" i="24"/>
  <c r="I37" i="24"/>
  <c r="I36" i="24"/>
  <c r="I35" i="24"/>
  <c r="I33" i="24"/>
  <c r="I32" i="24"/>
  <c r="I31" i="24"/>
  <c r="I30" i="24"/>
  <c r="I29" i="24"/>
  <c r="I26" i="24"/>
  <c r="I25" i="24"/>
  <c r="I24" i="24"/>
  <c r="I23" i="24"/>
  <c r="I22" i="24"/>
  <c r="I21" i="24"/>
  <c r="I20" i="24"/>
  <c r="I19" i="24"/>
  <c r="I18" i="24"/>
  <c r="I17" i="24"/>
  <c r="I16" i="24"/>
  <c r="I15" i="24"/>
  <c r="I14" i="24"/>
  <c r="I13" i="24"/>
  <c r="I12" i="24"/>
  <c r="Q11" i="24"/>
  <c r="I11" i="24"/>
  <c r="I10" i="24"/>
  <c r="I9" i="24"/>
  <c r="I8" i="24"/>
  <c r="I7" i="24"/>
  <c r="P6" i="24"/>
  <c r="O6" i="24"/>
  <c r="N6" i="24"/>
  <c r="M6" i="24"/>
  <c r="L6" i="24"/>
  <c r="I6" i="24"/>
  <c r="P5" i="24"/>
  <c r="O5" i="24"/>
  <c r="N5" i="24"/>
  <c r="M5" i="24"/>
  <c r="L5" i="24"/>
  <c r="I5" i="24"/>
  <c r="P4" i="24"/>
  <c r="O4" i="24"/>
  <c r="N4" i="24"/>
  <c r="M4" i="24"/>
  <c r="L4" i="24"/>
  <c r="I4" i="24"/>
  <c r="P3" i="24"/>
  <c r="O3" i="24"/>
  <c r="N3" i="24"/>
  <c r="M3" i="24"/>
  <c r="L3" i="24"/>
  <c r="I3" i="24"/>
  <c r="I2" i="24"/>
  <c r="M10" i="24" l="1"/>
  <c r="N10" i="24"/>
  <c r="L10" i="24"/>
  <c r="P10" i="24"/>
  <c r="Q3" i="24"/>
  <c r="O10" i="24"/>
  <c r="P7" i="24"/>
  <c r="P8" i="24" s="1"/>
  <c r="Q4" i="24"/>
  <c r="M7" i="24"/>
  <c r="M8" i="24" s="1"/>
  <c r="Q6" i="24"/>
  <c r="N7" i="24"/>
  <c r="N8" i="24" s="1"/>
  <c r="O7" i="24"/>
  <c r="O8" i="24" s="1"/>
  <c r="Q5" i="24"/>
  <c r="L7" i="24"/>
  <c r="I151" i="23"/>
  <c r="I433" i="23"/>
  <c r="I120" i="23"/>
  <c r="Q10" i="24" l="1"/>
  <c r="Q7" i="24"/>
  <c r="Q8" i="24" s="1"/>
  <c r="L8" i="24"/>
  <c r="I432" i="23"/>
  <c r="I431" i="23" l="1"/>
  <c r="I430" i="23"/>
  <c r="I429" i="23"/>
  <c r="I428" i="23"/>
  <c r="I427" i="23"/>
  <c r="I426" i="23"/>
  <c r="I425" i="23"/>
  <c r="I424" i="23"/>
  <c r="I423" i="23"/>
  <c r="I422" i="23"/>
  <c r="I421" i="23"/>
  <c r="I419" i="23"/>
  <c r="I418" i="23"/>
  <c r="I417" i="23"/>
  <c r="I416" i="23"/>
  <c r="I415" i="23"/>
  <c r="I414" i="23"/>
  <c r="I413" i="23"/>
  <c r="I411" i="23"/>
  <c r="I410" i="23"/>
  <c r="I407" i="23"/>
  <c r="I406" i="23"/>
  <c r="I405" i="23"/>
  <c r="I404" i="23"/>
  <c r="I403" i="23"/>
  <c r="I402" i="23"/>
  <c r="I401" i="23"/>
  <c r="I400" i="23"/>
  <c r="I399" i="23"/>
  <c r="I398" i="23"/>
  <c r="I397" i="23"/>
  <c r="I396" i="23"/>
  <c r="I395" i="23"/>
  <c r="I394" i="23"/>
  <c r="I393" i="23"/>
  <c r="I392" i="23"/>
  <c r="I391" i="23"/>
  <c r="I390" i="23"/>
  <c r="I389" i="23"/>
  <c r="I388" i="23"/>
  <c r="I387" i="23"/>
  <c r="I386" i="23"/>
  <c r="I385" i="23"/>
  <c r="I384" i="23"/>
  <c r="I383" i="23"/>
  <c r="I382" i="23"/>
  <c r="I381" i="23"/>
  <c r="I380" i="23"/>
  <c r="I379" i="23"/>
  <c r="I378" i="23"/>
  <c r="I377" i="23"/>
  <c r="I376" i="23"/>
  <c r="I375" i="23"/>
  <c r="I374" i="23"/>
  <c r="I373" i="23"/>
  <c r="I372" i="23"/>
  <c r="I371" i="23"/>
  <c r="I369" i="23"/>
  <c r="I368" i="23"/>
  <c r="I367" i="23"/>
  <c r="I366" i="23"/>
  <c r="I365" i="23"/>
  <c r="I364" i="23"/>
  <c r="I363" i="23"/>
  <c r="I362" i="23"/>
  <c r="I361" i="23"/>
  <c r="I360" i="23"/>
  <c r="I359" i="23"/>
  <c r="I358" i="23"/>
  <c r="I357" i="23"/>
  <c r="I356" i="23"/>
  <c r="I355" i="23"/>
  <c r="I354" i="23"/>
  <c r="I353" i="23"/>
  <c r="I352" i="23"/>
  <c r="I351" i="23"/>
  <c r="I350" i="23"/>
  <c r="I349" i="23"/>
  <c r="I348" i="23"/>
  <c r="I347" i="23"/>
  <c r="I346" i="23"/>
  <c r="I345" i="23"/>
  <c r="I344" i="23"/>
  <c r="I343" i="23"/>
  <c r="I342" i="23"/>
  <c r="I341" i="23"/>
  <c r="I340" i="23"/>
  <c r="I339" i="23"/>
  <c r="I338" i="23"/>
  <c r="I337" i="23"/>
  <c r="I336" i="23"/>
  <c r="I335" i="23"/>
  <c r="I334" i="23"/>
  <c r="I333" i="23"/>
  <c r="I332" i="23"/>
  <c r="I331" i="23"/>
  <c r="I330" i="23"/>
  <c r="I329" i="23"/>
  <c r="I328" i="23"/>
  <c r="I327" i="23"/>
  <c r="I326" i="23"/>
  <c r="I325" i="23"/>
  <c r="I324" i="23"/>
  <c r="I323" i="23"/>
  <c r="I322" i="23"/>
  <c r="I321" i="23"/>
  <c r="I320" i="23"/>
  <c r="I319" i="23"/>
  <c r="I318" i="23"/>
  <c r="I317" i="23"/>
  <c r="I316" i="23"/>
  <c r="I315" i="23"/>
  <c r="I314" i="23"/>
  <c r="I313" i="23"/>
  <c r="I312" i="23"/>
  <c r="I311" i="23"/>
  <c r="I310" i="23"/>
  <c r="I309" i="23"/>
  <c r="I308" i="23"/>
  <c r="I307" i="23"/>
  <c r="I306" i="23"/>
  <c r="I305" i="23"/>
  <c r="I304" i="23"/>
  <c r="I303" i="23"/>
  <c r="I302" i="23"/>
  <c r="I301" i="23"/>
  <c r="I300" i="23"/>
  <c r="I299" i="23"/>
  <c r="I298" i="23"/>
  <c r="I297" i="23"/>
  <c r="I295" i="23"/>
  <c r="I294" i="23"/>
  <c r="I293" i="23"/>
  <c r="I292" i="23"/>
  <c r="I291" i="23"/>
  <c r="I290" i="23"/>
  <c r="I289" i="23"/>
  <c r="I288" i="23"/>
  <c r="I287" i="23"/>
  <c r="I286" i="23"/>
  <c r="I285" i="23"/>
  <c r="I284" i="23"/>
  <c r="I283" i="23"/>
  <c r="I282" i="23"/>
  <c r="I281" i="23"/>
  <c r="I280" i="23"/>
  <c r="I279" i="23"/>
  <c r="I278" i="23"/>
  <c r="I277" i="23"/>
  <c r="I276" i="23"/>
  <c r="I275" i="23"/>
  <c r="I274" i="23"/>
  <c r="I273" i="23"/>
  <c r="I272" i="23"/>
  <c r="I271" i="23"/>
  <c r="I270" i="23"/>
  <c r="I269" i="23"/>
  <c r="I268" i="23"/>
  <c r="I267" i="23"/>
  <c r="I266" i="23"/>
  <c r="I265" i="23"/>
  <c r="I264" i="23"/>
  <c r="I263" i="23"/>
  <c r="I262" i="23"/>
  <c r="I261" i="23"/>
  <c r="I260" i="23"/>
  <c r="I259" i="23"/>
  <c r="I258" i="23"/>
  <c r="I257" i="23"/>
  <c r="I256" i="23"/>
  <c r="I255" i="23"/>
  <c r="I254" i="23"/>
  <c r="I253" i="23"/>
  <c r="I252" i="23"/>
  <c r="I251" i="23"/>
  <c r="I250" i="23"/>
  <c r="I249" i="23"/>
  <c r="I248" i="23"/>
  <c r="I247" i="23"/>
  <c r="I246" i="23"/>
  <c r="I245" i="23"/>
  <c r="M244" i="23"/>
  <c r="I244" i="23"/>
  <c r="I243" i="23"/>
  <c r="I242" i="23"/>
  <c r="I241" i="23"/>
  <c r="I240" i="23"/>
  <c r="I239" i="23"/>
  <c r="I238" i="23"/>
  <c r="I237" i="23"/>
  <c r="I236" i="23"/>
  <c r="I235" i="23"/>
  <c r="I234" i="23"/>
  <c r="I229" i="23"/>
  <c r="I226" i="23"/>
  <c r="I225" i="23"/>
  <c r="I224" i="23"/>
  <c r="I223" i="23"/>
  <c r="I222" i="23"/>
  <c r="I221" i="23"/>
  <c r="I219" i="23"/>
  <c r="I217" i="23"/>
  <c r="I216" i="23"/>
  <c r="I215" i="23"/>
  <c r="I214" i="23"/>
  <c r="I213" i="23"/>
  <c r="I212" i="23"/>
  <c r="I211" i="23"/>
  <c r="I210" i="23"/>
  <c r="I209" i="23"/>
  <c r="I208" i="23"/>
  <c r="I207" i="23"/>
  <c r="I206" i="23"/>
  <c r="I205" i="23"/>
  <c r="I204" i="23"/>
  <c r="I203" i="23"/>
  <c r="I202" i="23"/>
  <c r="I201" i="23"/>
  <c r="I200" i="23"/>
  <c r="I199" i="23"/>
  <c r="I198" i="23"/>
  <c r="I197" i="23"/>
  <c r="I196" i="23"/>
  <c r="I195" i="23"/>
  <c r="I194" i="23"/>
  <c r="I193" i="23"/>
  <c r="I192" i="23"/>
  <c r="I191" i="23"/>
  <c r="I190" i="23"/>
  <c r="I189" i="23"/>
  <c r="I188" i="23"/>
  <c r="I187" i="23"/>
  <c r="I186" i="23"/>
  <c r="I185" i="23"/>
  <c r="I184" i="23"/>
  <c r="I183" i="23"/>
  <c r="I182" i="23"/>
  <c r="I181" i="23"/>
  <c r="I179" i="23"/>
  <c r="I178" i="23"/>
  <c r="I177" i="23"/>
  <c r="I176" i="23"/>
  <c r="I175" i="23"/>
  <c r="I174" i="23"/>
  <c r="I173" i="23"/>
  <c r="I172" i="23"/>
  <c r="I171" i="23"/>
  <c r="I170" i="23"/>
  <c r="I169" i="23"/>
  <c r="I168" i="23"/>
  <c r="I167" i="23"/>
  <c r="I166" i="23"/>
  <c r="I165" i="23"/>
  <c r="I164" i="23"/>
  <c r="I163" i="23"/>
  <c r="I162" i="23"/>
  <c r="I161" i="23"/>
  <c r="I160" i="23"/>
  <c r="I159" i="23"/>
  <c r="I158" i="23"/>
  <c r="I157" i="23"/>
  <c r="I156" i="23"/>
  <c r="I155" i="23"/>
  <c r="I154" i="23"/>
  <c r="I153" i="23"/>
  <c r="I152" i="23"/>
  <c r="I142" i="23"/>
  <c r="I141" i="23"/>
  <c r="I140" i="23"/>
  <c r="I139" i="23"/>
  <c r="I138" i="23"/>
  <c r="I137" i="23"/>
  <c r="I136" i="23"/>
  <c r="I135" i="23"/>
  <c r="I134" i="23"/>
  <c r="I133" i="23"/>
  <c r="I132" i="23"/>
  <c r="I131" i="23"/>
  <c r="I130" i="23"/>
  <c r="I129" i="23"/>
  <c r="I128" i="23"/>
  <c r="I127" i="23"/>
  <c r="I126" i="23"/>
  <c r="I125" i="23"/>
  <c r="I124" i="23"/>
  <c r="I123" i="23"/>
  <c r="I122" i="23"/>
  <c r="I121" i="23"/>
  <c r="I119" i="23"/>
  <c r="I118" i="23"/>
  <c r="I117" i="23"/>
  <c r="I116" i="23"/>
  <c r="I115" i="23"/>
  <c r="I114" i="23"/>
  <c r="I113" i="23"/>
  <c r="I112" i="23"/>
  <c r="I111" i="23"/>
  <c r="I110" i="23"/>
  <c r="I109" i="23"/>
  <c r="I108" i="23"/>
  <c r="I107" i="23"/>
  <c r="I106" i="23"/>
  <c r="I105" i="23"/>
  <c r="I104" i="23"/>
  <c r="I103" i="23"/>
  <c r="I102" i="23"/>
  <c r="I101" i="23"/>
  <c r="I100" i="23"/>
  <c r="I99" i="23"/>
  <c r="I98" i="23"/>
  <c r="I97" i="23"/>
  <c r="I96" i="23"/>
  <c r="I95" i="23"/>
  <c r="I94" i="23"/>
  <c r="I93" i="23"/>
  <c r="I92" i="23"/>
  <c r="I91" i="23"/>
  <c r="I90" i="23"/>
  <c r="I89" i="23"/>
  <c r="I88" i="23"/>
  <c r="I87" i="23"/>
  <c r="I86" i="23"/>
  <c r="I85" i="23"/>
  <c r="I84" i="23"/>
  <c r="I83" i="23"/>
  <c r="I82" i="23"/>
  <c r="I81" i="23"/>
  <c r="I80" i="23"/>
  <c r="I79" i="23"/>
  <c r="I78" i="23"/>
  <c r="I77" i="23"/>
  <c r="I76" i="23"/>
  <c r="I75" i="23"/>
  <c r="I74" i="23"/>
  <c r="I73" i="23"/>
  <c r="I72" i="23"/>
  <c r="I71" i="23"/>
  <c r="I70" i="23"/>
  <c r="I69" i="23"/>
  <c r="I68" i="23"/>
  <c r="I67" i="23"/>
  <c r="I66" i="23"/>
  <c r="I65" i="23"/>
  <c r="I64" i="23"/>
  <c r="I63" i="23"/>
  <c r="I62" i="23"/>
  <c r="I61" i="23"/>
  <c r="I60" i="23"/>
  <c r="I59" i="23"/>
  <c r="I58" i="23"/>
  <c r="I57" i="23"/>
  <c r="I56" i="23"/>
  <c r="I55" i="23"/>
  <c r="I54" i="23"/>
  <c r="I53" i="23"/>
  <c r="I52" i="23"/>
  <c r="I51" i="23"/>
  <c r="I50" i="23"/>
  <c r="I49" i="23"/>
  <c r="I48" i="23"/>
  <c r="I47" i="23"/>
  <c r="I46" i="23"/>
  <c r="I45" i="23"/>
  <c r="I44" i="23"/>
  <c r="I43" i="23"/>
  <c r="I42" i="23"/>
  <c r="I41" i="23"/>
  <c r="I40" i="23"/>
  <c r="I39" i="23"/>
  <c r="I38" i="23"/>
  <c r="I37" i="23"/>
  <c r="I36" i="23"/>
  <c r="I35" i="23"/>
  <c r="I33" i="23"/>
  <c r="I32" i="23"/>
  <c r="I31" i="23"/>
  <c r="I30" i="23"/>
  <c r="I29" i="23"/>
  <c r="I26" i="23"/>
  <c r="I25" i="23"/>
  <c r="I24" i="23"/>
  <c r="I23" i="23"/>
  <c r="I22" i="23"/>
  <c r="I21" i="23"/>
  <c r="I20" i="23"/>
  <c r="I19" i="23"/>
  <c r="I18" i="23"/>
  <c r="I17" i="23"/>
  <c r="I16" i="23"/>
  <c r="I15" i="23"/>
  <c r="I14" i="23"/>
  <c r="I13" i="23"/>
  <c r="L10" i="23" s="1"/>
  <c r="I12" i="23"/>
  <c r="Q11" i="23"/>
  <c r="I11" i="23"/>
  <c r="I10" i="23"/>
  <c r="I9" i="23"/>
  <c r="I8" i="23"/>
  <c r="I7" i="23"/>
  <c r="P6" i="23"/>
  <c r="O6" i="23"/>
  <c r="N6" i="23"/>
  <c r="M6" i="23"/>
  <c r="L6" i="23"/>
  <c r="I6" i="23"/>
  <c r="P5" i="23"/>
  <c r="O5" i="23"/>
  <c r="N5" i="23"/>
  <c r="M5" i="23"/>
  <c r="L5" i="23"/>
  <c r="I5" i="23"/>
  <c r="P4" i="23"/>
  <c r="O4" i="23"/>
  <c r="N4" i="23"/>
  <c r="M4" i="23"/>
  <c r="L4" i="23"/>
  <c r="I4" i="23"/>
  <c r="P10" i="23" s="1"/>
  <c r="P3" i="23"/>
  <c r="O3" i="23"/>
  <c r="N3" i="23"/>
  <c r="M3" i="23"/>
  <c r="L3" i="23"/>
  <c r="I3" i="23"/>
  <c r="I2" i="23"/>
  <c r="N10" i="23" s="1"/>
  <c r="M10" i="23" l="1"/>
  <c r="Q4" i="23"/>
  <c r="N7" i="23"/>
  <c r="N8" i="23" s="1"/>
  <c r="M7" i="23"/>
  <c r="M8" i="23" s="1"/>
  <c r="Q3" i="23"/>
  <c r="Q6" i="23"/>
  <c r="O10" i="23"/>
  <c r="O7" i="23"/>
  <c r="O8" i="23" s="1"/>
  <c r="Q5" i="23"/>
  <c r="P7" i="23"/>
  <c r="P8" i="23" s="1"/>
  <c r="L7" i="23"/>
  <c r="Q10" i="23" l="1"/>
  <c r="Q7" i="23"/>
  <c r="Q8" i="23" s="1"/>
  <c r="L8" i="23"/>
  <c r="I431" i="22" l="1"/>
  <c r="I430" i="22"/>
  <c r="I429" i="22"/>
  <c r="I428" i="22"/>
  <c r="I427" i="22"/>
  <c r="I426" i="22"/>
  <c r="I425" i="22"/>
  <c r="I424" i="22"/>
  <c r="I423" i="22"/>
  <c r="I422" i="22"/>
  <c r="I421" i="22"/>
  <c r="I419" i="22"/>
  <c r="I418" i="22"/>
  <c r="I417" i="22"/>
  <c r="I416" i="22"/>
  <c r="I415" i="22"/>
  <c r="I414" i="22"/>
  <c r="I413" i="22"/>
  <c r="I411" i="22"/>
  <c r="I410" i="22"/>
  <c r="I407" i="22"/>
  <c r="I406" i="22"/>
  <c r="I405" i="22"/>
  <c r="I404" i="22"/>
  <c r="I403" i="22"/>
  <c r="I402" i="22"/>
  <c r="I401" i="22"/>
  <c r="I400" i="22"/>
  <c r="I399" i="22"/>
  <c r="I398" i="22"/>
  <c r="I397" i="22"/>
  <c r="I396" i="22"/>
  <c r="I395" i="22"/>
  <c r="I394" i="22"/>
  <c r="I393" i="22"/>
  <c r="I392" i="22"/>
  <c r="I391" i="22"/>
  <c r="I390" i="22"/>
  <c r="I389" i="22"/>
  <c r="I388" i="22"/>
  <c r="I387" i="22"/>
  <c r="I386" i="22"/>
  <c r="I385" i="22"/>
  <c r="I384" i="22"/>
  <c r="I383" i="22"/>
  <c r="I382" i="22"/>
  <c r="I381" i="22"/>
  <c r="I380" i="22"/>
  <c r="I379" i="22"/>
  <c r="I378" i="22"/>
  <c r="I377" i="22"/>
  <c r="I376" i="22"/>
  <c r="I375" i="22"/>
  <c r="I374" i="22"/>
  <c r="I373" i="22"/>
  <c r="I372" i="22"/>
  <c r="I371" i="22"/>
  <c r="I369" i="22"/>
  <c r="I368" i="22"/>
  <c r="I367" i="22"/>
  <c r="I366" i="22"/>
  <c r="I365" i="22"/>
  <c r="I364" i="22"/>
  <c r="I363" i="22"/>
  <c r="I362" i="22"/>
  <c r="I361" i="22"/>
  <c r="I360" i="22"/>
  <c r="I359" i="22"/>
  <c r="I358" i="22"/>
  <c r="I357" i="22"/>
  <c r="I356" i="22"/>
  <c r="I355" i="22"/>
  <c r="I354" i="22"/>
  <c r="I353" i="22"/>
  <c r="I352" i="22"/>
  <c r="I351" i="22"/>
  <c r="I350" i="22"/>
  <c r="I349" i="22"/>
  <c r="I348" i="22"/>
  <c r="I347" i="22"/>
  <c r="I346" i="22"/>
  <c r="I345" i="22"/>
  <c r="I344" i="22"/>
  <c r="I343" i="22"/>
  <c r="I342" i="22"/>
  <c r="I341" i="22"/>
  <c r="I340" i="22"/>
  <c r="I339" i="22"/>
  <c r="I338" i="22"/>
  <c r="I337" i="22"/>
  <c r="I336" i="22"/>
  <c r="I335" i="22"/>
  <c r="I334" i="22"/>
  <c r="I333" i="22"/>
  <c r="I332" i="22"/>
  <c r="I331" i="22"/>
  <c r="I330" i="22"/>
  <c r="I329" i="22"/>
  <c r="I328" i="22"/>
  <c r="I327" i="22"/>
  <c r="I326" i="22"/>
  <c r="I325" i="22"/>
  <c r="I324" i="22"/>
  <c r="I323" i="22"/>
  <c r="I322" i="22"/>
  <c r="I321" i="22"/>
  <c r="I320" i="22"/>
  <c r="I319" i="22"/>
  <c r="I318" i="22"/>
  <c r="I317" i="22"/>
  <c r="I316" i="22"/>
  <c r="I315" i="22"/>
  <c r="I314" i="22"/>
  <c r="I313" i="22"/>
  <c r="I312" i="22"/>
  <c r="I311" i="22"/>
  <c r="I310" i="22"/>
  <c r="I309" i="22"/>
  <c r="I308" i="22"/>
  <c r="I307" i="22"/>
  <c r="I306" i="22"/>
  <c r="I305" i="22"/>
  <c r="I304" i="22"/>
  <c r="I303" i="22"/>
  <c r="I302" i="22"/>
  <c r="I301" i="22"/>
  <c r="I300" i="22"/>
  <c r="I299" i="22"/>
  <c r="I298" i="22"/>
  <c r="I297" i="22"/>
  <c r="I295" i="22"/>
  <c r="I294" i="22"/>
  <c r="I293" i="22"/>
  <c r="I292" i="22"/>
  <c r="I291" i="22"/>
  <c r="I290" i="22"/>
  <c r="I289" i="22"/>
  <c r="I288" i="22"/>
  <c r="I287" i="22"/>
  <c r="I286" i="22"/>
  <c r="I285" i="22"/>
  <c r="I284" i="22"/>
  <c r="I283" i="22"/>
  <c r="I282" i="22"/>
  <c r="I281" i="22"/>
  <c r="I280" i="22"/>
  <c r="I279" i="22"/>
  <c r="I278" i="22"/>
  <c r="I277" i="22"/>
  <c r="I276" i="22"/>
  <c r="I275" i="22"/>
  <c r="I274" i="22"/>
  <c r="I273" i="22"/>
  <c r="I272" i="22"/>
  <c r="I271" i="22"/>
  <c r="I270" i="22"/>
  <c r="I269" i="22"/>
  <c r="I268" i="22"/>
  <c r="I267" i="22"/>
  <c r="I266" i="22"/>
  <c r="I265" i="22"/>
  <c r="I264" i="22"/>
  <c r="I263" i="22"/>
  <c r="I262" i="22"/>
  <c r="I261" i="22"/>
  <c r="I260" i="22"/>
  <c r="I259" i="22"/>
  <c r="I258" i="22"/>
  <c r="I257" i="22"/>
  <c r="I256" i="22"/>
  <c r="I255" i="22"/>
  <c r="I254" i="22"/>
  <c r="I253" i="22"/>
  <c r="I252" i="22"/>
  <c r="I251" i="22"/>
  <c r="I250" i="22"/>
  <c r="I249" i="22"/>
  <c r="I248" i="22"/>
  <c r="I247" i="22"/>
  <c r="I246" i="22"/>
  <c r="I245" i="22"/>
  <c r="M244" i="22"/>
  <c r="I244" i="22"/>
  <c r="I243" i="22"/>
  <c r="I242" i="22"/>
  <c r="I241" i="22"/>
  <c r="I240" i="22"/>
  <c r="I239" i="22"/>
  <c r="I238" i="22"/>
  <c r="I237" i="22"/>
  <c r="I236" i="22"/>
  <c r="I235" i="22"/>
  <c r="I234" i="22"/>
  <c r="I229" i="22"/>
  <c r="I226" i="22"/>
  <c r="I225" i="22"/>
  <c r="I224" i="22"/>
  <c r="I223" i="22"/>
  <c r="I222" i="22"/>
  <c r="I221" i="22"/>
  <c r="I219" i="22"/>
  <c r="I217" i="22"/>
  <c r="I216" i="22"/>
  <c r="I215" i="22"/>
  <c r="I214" i="22"/>
  <c r="I213" i="22"/>
  <c r="I212" i="22"/>
  <c r="I211" i="22"/>
  <c r="I210" i="22"/>
  <c r="I209" i="22"/>
  <c r="I208" i="22"/>
  <c r="I207" i="22"/>
  <c r="I206" i="22"/>
  <c r="I205" i="22"/>
  <c r="I204" i="22"/>
  <c r="I203" i="22"/>
  <c r="I202" i="22"/>
  <c r="I201" i="22"/>
  <c r="I200" i="22"/>
  <c r="I199" i="22"/>
  <c r="I198" i="22"/>
  <c r="I197" i="22"/>
  <c r="I196" i="22"/>
  <c r="I195" i="22"/>
  <c r="I194" i="22"/>
  <c r="I193" i="22"/>
  <c r="I192" i="22"/>
  <c r="I191" i="22"/>
  <c r="I190" i="22"/>
  <c r="I189" i="22"/>
  <c r="I188" i="22"/>
  <c r="I187" i="22"/>
  <c r="I186" i="22"/>
  <c r="I185" i="22"/>
  <c r="I184" i="22"/>
  <c r="I183" i="22"/>
  <c r="I182" i="22"/>
  <c r="I181" i="22"/>
  <c r="I179" i="22"/>
  <c r="I178" i="22"/>
  <c r="I177" i="22"/>
  <c r="I176" i="22"/>
  <c r="I175" i="22"/>
  <c r="I174" i="22"/>
  <c r="I173" i="22"/>
  <c r="I172" i="22"/>
  <c r="I171" i="22"/>
  <c r="I170" i="22"/>
  <c r="I169" i="22"/>
  <c r="I168" i="22"/>
  <c r="I167" i="22"/>
  <c r="I166" i="22"/>
  <c r="I165" i="22"/>
  <c r="I164" i="22"/>
  <c r="I163" i="22"/>
  <c r="I162" i="22"/>
  <c r="I161" i="22"/>
  <c r="I160" i="22"/>
  <c r="I159" i="22"/>
  <c r="I158" i="22"/>
  <c r="I157" i="22"/>
  <c r="I156" i="22"/>
  <c r="I155" i="22"/>
  <c r="I154" i="22"/>
  <c r="I153" i="22"/>
  <c r="I152" i="22"/>
  <c r="I151" i="22"/>
  <c r="I142" i="22"/>
  <c r="I141" i="22"/>
  <c r="I140" i="22"/>
  <c r="I139" i="22"/>
  <c r="I138" i="22"/>
  <c r="I137" i="22"/>
  <c r="I136" i="22"/>
  <c r="I135" i="22"/>
  <c r="I134" i="22"/>
  <c r="I133" i="22"/>
  <c r="I132" i="22"/>
  <c r="I131" i="22"/>
  <c r="I130" i="22"/>
  <c r="I129" i="22"/>
  <c r="I128" i="22"/>
  <c r="I127" i="22"/>
  <c r="I126" i="22"/>
  <c r="I125" i="22"/>
  <c r="I124" i="22"/>
  <c r="I123" i="22"/>
  <c r="I122" i="22"/>
  <c r="I121" i="22"/>
  <c r="I120" i="22"/>
  <c r="I119" i="22"/>
  <c r="I118" i="22"/>
  <c r="I117" i="22"/>
  <c r="I116" i="22"/>
  <c r="I115" i="22"/>
  <c r="I114" i="22"/>
  <c r="I113" i="22"/>
  <c r="I112" i="22"/>
  <c r="I111" i="22"/>
  <c r="I110" i="22"/>
  <c r="I109" i="22"/>
  <c r="I108" i="22"/>
  <c r="I107" i="22"/>
  <c r="I106" i="22"/>
  <c r="I105" i="22"/>
  <c r="I104" i="22"/>
  <c r="I103" i="22"/>
  <c r="I102" i="22"/>
  <c r="I101" i="22"/>
  <c r="I100" i="22"/>
  <c r="I99" i="22"/>
  <c r="I98" i="22"/>
  <c r="I97" i="22"/>
  <c r="I96" i="22"/>
  <c r="I95" i="22"/>
  <c r="I94" i="22"/>
  <c r="I93" i="22"/>
  <c r="I92" i="22"/>
  <c r="I91" i="22"/>
  <c r="I90" i="22"/>
  <c r="I89" i="22"/>
  <c r="I88" i="22"/>
  <c r="I87" i="22"/>
  <c r="I86" i="22"/>
  <c r="I85" i="22"/>
  <c r="I84" i="22"/>
  <c r="I83" i="22"/>
  <c r="I82" i="22"/>
  <c r="I81" i="22"/>
  <c r="I80" i="22"/>
  <c r="I79" i="22"/>
  <c r="I78" i="22"/>
  <c r="I77" i="22"/>
  <c r="I76" i="22"/>
  <c r="I75" i="22"/>
  <c r="I74" i="22"/>
  <c r="I73" i="22"/>
  <c r="I72" i="22"/>
  <c r="I71" i="22"/>
  <c r="I70" i="22"/>
  <c r="I69" i="22"/>
  <c r="I68" i="22"/>
  <c r="I67" i="22"/>
  <c r="I66" i="22"/>
  <c r="I65" i="22"/>
  <c r="I64" i="22"/>
  <c r="I63" i="22"/>
  <c r="I62" i="22"/>
  <c r="I61" i="22"/>
  <c r="I60" i="22"/>
  <c r="I59" i="22"/>
  <c r="I58" i="22"/>
  <c r="I57" i="22"/>
  <c r="I56" i="22"/>
  <c r="I55" i="22"/>
  <c r="I54" i="22"/>
  <c r="I53" i="22"/>
  <c r="I52" i="22"/>
  <c r="I51" i="22"/>
  <c r="I50" i="22"/>
  <c r="I49" i="22"/>
  <c r="I48" i="22"/>
  <c r="I47" i="22"/>
  <c r="I46" i="22"/>
  <c r="I45" i="22"/>
  <c r="I44" i="22"/>
  <c r="I43" i="22"/>
  <c r="I42" i="22"/>
  <c r="I41" i="22"/>
  <c r="I40" i="22"/>
  <c r="I39" i="22"/>
  <c r="I38" i="22"/>
  <c r="I37" i="22"/>
  <c r="I36" i="22"/>
  <c r="I35" i="22"/>
  <c r="I33" i="22"/>
  <c r="I32" i="22"/>
  <c r="I31" i="22"/>
  <c r="I30" i="22"/>
  <c r="I29" i="22"/>
  <c r="I26" i="22"/>
  <c r="I25" i="22"/>
  <c r="I24" i="22"/>
  <c r="I23" i="22"/>
  <c r="I22" i="22"/>
  <c r="I21" i="22"/>
  <c r="I20" i="22"/>
  <c r="I19" i="22"/>
  <c r="I18" i="22"/>
  <c r="I17" i="22"/>
  <c r="I16" i="22"/>
  <c r="I15" i="22"/>
  <c r="I14" i="22"/>
  <c r="I13" i="22"/>
  <c r="I12" i="22"/>
  <c r="Q11" i="22"/>
  <c r="I11" i="22"/>
  <c r="I10" i="22"/>
  <c r="I9" i="22"/>
  <c r="I8" i="22"/>
  <c r="I7" i="22"/>
  <c r="P6" i="22"/>
  <c r="O6" i="22"/>
  <c r="N6" i="22"/>
  <c r="M6" i="22"/>
  <c r="L6" i="22"/>
  <c r="I6" i="22"/>
  <c r="P5" i="22"/>
  <c r="O5" i="22"/>
  <c r="N5" i="22"/>
  <c r="M5" i="22"/>
  <c r="L5" i="22"/>
  <c r="I5" i="22"/>
  <c r="P4" i="22"/>
  <c r="O4" i="22"/>
  <c r="N4" i="22"/>
  <c r="M4" i="22"/>
  <c r="L4" i="22"/>
  <c r="I4" i="22"/>
  <c r="P3" i="22"/>
  <c r="O3" i="22"/>
  <c r="N3" i="22"/>
  <c r="M3" i="22"/>
  <c r="L3" i="22"/>
  <c r="I3" i="22"/>
  <c r="I2" i="22"/>
  <c r="M10" i="22" l="1"/>
  <c r="L10" i="22"/>
  <c r="N10" i="22"/>
  <c r="O10" i="22"/>
  <c r="O7" i="22"/>
  <c r="O8" i="22" s="1"/>
  <c r="L7" i="22"/>
  <c r="L8" i="22" s="1"/>
  <c r="N7" i="22"/>
  <c r="N8" i="22" s="1"/>
  <c r="M7" i="22"/>
  <c r="M8" i="22" s="1"/>
  <c r="Q6" i="22"/>
  <c r="Q5" i="22"/>
  <c r="Q3" i="22"/>
  <c r="P10" i="22"/>
  <c r="Q4" i="22"/>
  <c r="P7" i="22"/>
  <c r="Q10" i="22" l="1"/>
  <c r="Q7" i="22"/>
  <c r="Q8" i="22" s="1"/>
  <c r="P8" i="22"/>
  <c r="I430" i="20" l="1"/>
  <c r="I429" i="20"/>
  <c r="I428" i="20"/>
  <c r="I427" i="20"/>
  <c r="I426" i="20"/>
  <c r="I425" i="20"/>
  <c r="I424" i="20"/>
  <c r="I423" i="20"/>
  <c r="I422" i="20"/>
  <c r="I421" i="20"/>
  <c r="I419" i="20"/>
  <c r="I418" i="20"/>
  <c r="I417" i="20"/>
  <c r="I416" i="20"/>
  <c r="I415" i="20"/>
  <c r="I414" i="20"/>
  <c r="I413" i="20"/>
  <c r="I411" i="20"/>
  <c r="I410" i="20"/>
  <c r="I407" i="20"/>
  <c r="I406" i="20"/>
  <c r="I405" i="20"/>
  <c r="I404" i="20"/>
  <c r="I403" i="20"/>
  <c r="I402" i="20"/>
  <c r="I401" i="20"/>
  <c r="I400" i="20"/>
  <c r="I399" i="20"/>
  <c r="I398" i="20"/>
  <c r="I397" i="20"/>
  <c r="I396" i="20"/>
  <c r="I395" i="20"/>
  <c r="I394" i="20"/>
  <c r="I393" i="20"/>
  <c r="I392" i="20"/>
  <c r="I391" i="20"/>
  <c r="I390" i="20"/>
  <c r="I389" i="20"/>
  <c r="I388" i="20"/>
  <c r="I387" i="20"/>
  <c r="I386" i="20"/>
  <c r="I385" i="20"/>
  <c r="I384" i="20"/>
  <c r="I383" i="20"/>
  <c r="I382" i="20"/>
  <c r="I381" i="20"/>
  <c r="I380" i="20"/>
  <c r="I379" i="20"/>
  <c r="I378" i="20"/>
  <c r="I377" i="20"/>
  <c r="I376" i="20"/>
  <c r="I375" i="20"/>
  <c r="I374" i="20"/>
  <c r="I373" i="20"/>
  <c r="I372" i="20"/>
  <c r="I371" i="20"/>
  <c r="I369" i="20"/>
  <c r="I368" i="20"/>
  <c r="I367" i="20"/>
  <c r="I366" i="20"/>
  <c r="I365" i="20"/>
  <c r="I364" i="20"/>
  <c r="I363" i="20"/>
  <c r="I362" i="20"/>
  <c r="I361" i="20"/>
  <c r="I360" i="20"/>
  <c r="I359" i="20"/>
  <c r="I358" i="20"/>
  <c r="I357" i="20"/>
  <c r="I356" i="20"/>
  <c r="I355" i="20"/>
  <c r="I354" i="20"/>
  <c r="I353" i="20"/>
  <c r="I352" i="20"/>
  <c r="I351" i="20"/>
  <c r="I350" i="20"/>
  <c r="I349" i="20"/>
  <c r="I348" i="20"/>
  <c r="I347" i="20"/>
  <c r="I346" i="20"/>
  <c r="I345" i="20"/>
  <c r="I344" i="20"/>
  <c r="I343" i="20"/>
  <c r="I342" i="20"/>
  <c r="I341" i="20"/>
  <c r="I340" i="20"/>
  <c r="I339" i="20"/>
  <c r="I338" i="20"/>
  <c r="I337" i="20"/>
  <c r="I336" i="20"/>
  <c r="I335" i="20"/>
  <c r="I334" i="20"/>
  <c r="I333" i="20"/>
  <c r="I332" i="20"/>
  <c r="I331" i="20"/>
  <c r="I330" i="20"/>
  <c r="I329" i="20"/>
  <c r="I328" i="20"/>
  <c r="I327" i="20"/>
  <c r="I326" i="20"/>
  <c r="I325" i="20"/>
  <c r="I324" i="20"/>
  <c r="I323" i="20"/>
  <c r="I322" i="20"/>
  <c r="I321" i="20"/>
  <c r="I320" i="20"/>
  <c r="I319" i="20"/>
  <c r="I318" i="20"/>
  <c r="I317" i="20"/>
  <c r="I316" i="20"/>
  <c r="I315" i="20"/>
  <c r="I314" i="20"/>
  <c r="I313" i="20"/>
  <c r="I312" i="20"/>
  <c r="I311" i="20"/>
  <c r="I310" i="20"/>
  <c r="I309" i="20"/>
  <c r="I308" i="20"/>
  <c r="I307" i="20"/>
  <c r="I306" i="20"/>
  <c r="I305" i="20"/>
  <c r="I304" i="20"/>
  <c r="I303" i="20"/>
  <c r="I302" i="20"/>
  <c r="I301" i="20"/>
  <c r="I300" i="20"/>
  <c r="I299" i="20"/>
  <c r="I298" i="20"/>
  <c r="I297" i="20"/>
  <c r="I295" i="20"/>
  <c r="I294" i="20"/>
  <c r="I293" i="20"/>
  <c r="I292" i="20"/>
  <c r="I291" i="20"/>
  <c r="I290" i="20"/>
  <c r="I289" i="20"/>
  <c r="I288" i="20"/>
  <c r="I287" i="20"/>
  <c r="I286" i="20"/>
  <c r="I285" i="20"/>
  <c r="I284" i="20"/>
  <c r="I283" i="20"/>
  <c r="I282" i="20"/>
  <c r="I281" i="20"/>
  <c r="I280" i="20"/>
  <c r="I279" i="20"/>
  <c r="I278" i="20"/>
  <c r="I277" i="20"/>
  <c r="I276" i="20"/>
  <c r="I275" i="20"/>
  <c r="I274" i="20"/>
  <c r="I273" i="20"/>
  <c r="I272" i="20"/>
  <c r="I271" i="20"/>
  <c r="I270" i="20"/>
  <c r="I269" i="20"/>
  <c r="I268" i="20"/>
  <c r="I267" i="20"/>
  <c r="I266" i="20"/>
  <c r="I265" i="20"/>
  <c r="I264" i="20"/>
  <c r="I263" i="20"/>
  <c r="I262" i="20"/>
  <c r="I261" i="20"/>
  <c r="I260" i="20"/>
  <c r="I259" i="20"/>
  <c r="I258" i="20"/>
  <c r="I257" i="20"/>
  <c r="I256" i="20"/>
  <c r="I255" i="20"/>
  <c r="I254" i="20"/>
  <c r="I253" i="20"/>
  <c r="I252" i="20"/>
  <c r="I251" i="20"/>
  <c r="I250" i="20"/>
  <c r="I249" i="20"/>
  <c r="I248" i="20"/>
  <c r="I247" i="20"/>
  <c r="I246" i="20"/>
  <c r="I245" i="20"/>
  <c r="M244" i="20"/>
  <c r="I244" i="20"/>
  <c r="I243" i="20"/>
  <c r="I242" i="20"/>
  <c r="I241" i="20"/>
  <c r="I240" i="20"/>
  <c r="I239" i="20"/>
  <c r="I238" i="20"/>
  <c r="I237" i="20"/>
  <c r="I236" i="20"/>
  <c r="I235" i="20"/>
  <c r="I234" i="20"/>
  <c r="I229" i="20"/>
  <c r="I226" i="20"/>
  <c r="I225" i="20"/>
  <c r="I224" i="20"/>
  <c r="I223" i="20"/>
  <c r="I222" i="20"/>
  <c r="I221" i="20"/>
  <c r="I219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3" i="20"/>
  <c r="I32" i="20"/>
  <c r="I31" i="20"/>
  <c r="I30" i="20"/>
  <c r="I29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Q11" i="20"/>
  <c r="I11" i="20"/>
  <c r="I10" i="20"/>
  <c r="I9" i="20"/>
  <c r="I8" i="20"/>
  <c r="I7" i="20"/>
  <c r="P6" i="20"/>
  <c r="O6" i="20"/>
  <c r="N6" i="20"/>
  <c r="M6" i="20"/>
  <c r="L6" i="20"/>
  <c r="I6" i="20"/>
  <c r="P5" i="20"/>
  <c r="O5" i="20"/>
  <c r="N5" i="20"/>
  <c r="M5" i="20"/>
  <c r="L5" i="20"/>
  <c r="I5" i="20"/>
  <c r="P4" i="20"/>
  <c r="O4" i="20"/>
  <c r="N4" i="20"/>
  <c r="M4" i="20"/>
  <c r="L4" i="20"/>
  <c r="I4" i="20"/>
  <c r="P3" i="20"/>
  <c r="O3" i="20"/>
  <c r="N3" i="20"/>
  <c r="M3" i="20"/>
  <c r="L3" i="20"/>
  <c r="I3" i="20"/>
  <c r="I2" i="20"/>
  <c r="N10" i="20" s="1"/>
  <c r="I2" i="19"/>
  <c r="I3" i="19"/>
  <c r="L3" i="19"/>
  <c r="M3" i="19"/>
  <c r="N3" i="19"/>
  <c r="O3" i="19"/>
  <c r="P3" i="19"/>
  <c r="I4" i="19"/>
  <c r="L4" i="19"/>
  <c r="M4" i="19"/>
  <c r="N4" i="19"/>
  <c r="O4" i="19"/>
  <c r="P4" i="19"/>
  <c r="I5" i="19"/>
  <c r="L5" i="19"/>
  <c r="M5" i="19"/>
  <c r="N5" i="19"/>
  <c r="O5" i="19"/>
  <c r="P5" i="19"/>
  <c r="I6" i="19"/>
  <c r="L6" i="19"/>
  <c r="M6" i="19"/>
  <c r="N6" i="19"/>
  <c r="N7" i="19" s="1"/>
  <c r="O6" i="19"/>
  <c r="O7" i="19" s="1"/>
  <c r="P6" i="19"/>
  <c r="P7" i="19" s="1"/>
  <c r="I7" i="19"/>
  <c r="I8" i="19"/>
  <c r="I9" i="19"/>
  <c r="I10" i="19"/>
  <c r="I11" i="19"/>
  <c r="Q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9" i="19"/>
  <c r="I30" i="19"/>
  <c r="I31" i="19"/>
  <c r="I32" i="19"/>
  <c r="I33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9" i="19"/>
  <c r="I221" i="19"/>
  <c r="I222" i="19"/>
  <c r="I223" i="19"/>
  <c r="I224" i="19"/>
  <c r="I225" i="19"/>
  <c r="I226" i="19"/>
  <c r="I229" i="19"/>
  <c r="I234" i="19"/>
  <c r="I235" i="19"/>
  <c r="I236" i="19"/>
  <c r="I237" i="19"/>
  <c r="I238" i="19"/>
  <c r="I239" i="19"/>
  <c r="I240" i="19"/>
  <c r="I241" i="19"/>
  <c r="I242" i="19"/>
  <c r="I243" i="19"/>
  <c r="I244" i="19"/>
  <c r="M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10" i="19"/>
  <c r="I411" i="19"/>
  <c r="I413" i="19"/>
  <c r="I414" i="19"/>
  <c r="I415" i="19"/>
  <c r="I416" i="19"/>
  <c r="I417" i="19"/>
  <c r="I418" i="19"/>
  <c r="I419" i="19"/>
  <c r="I421" i="19"/>
  <c r="I422" i="19"/>
  <c r="I423" i="19"/>
  <c r="I424" i="19"/>
  <c r="I425" i="19"/>
  <c r="I426" i="19"/>
  <c r="I427" i="19"/>
  <c r="I428" i="19"/>
  <c r="I429" i="19"/>
  <c r="I430" i="19"/>
  <c r="I430" i="17"/>
  <c r="I429" i="17"/>
  <c r="I428" i="17"/>
  <c r="I427" i="17"/>
  <c r="I426" i="17"/>
  <c r="I425" i="17"/>
  <c r="I424" i="17"/>
  <c r="I423" i="17"/>
  <c r="I422" i="17"/>
  <c r="I421" i="17"/>
  <c r="I419" i="17"/>
  <c r="I418" i="17"/>
  <c r="I417" i="17"/>
  <c r="I416" i="17"/>
  <c r="I415" i="17"/>
  <c r="I414" i="17"/>
  <c r="I413" i="17"/>
  <c r="I411" i="17"/>
  <c r="I410" i="17"/>
  <c r="I407" i="17"/>
  <c r="I406" i="17"/>
  <c r="I405" i="17"/>
  <c r="I404" i="17"/>
  <c r="I403" i="17"/>
  <c r="I402" i="17"/>
  <c r="I401" i="17"/>
  <c r="I400" i="17"/>
  <c r="I399" i="17"/>
  <c r="I398" i="17"/>
  <c r="I397" i="17"/>
  <c r="I396" i="17"/>
  <c r="I395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9" i="17"/>
  <c r="I368" i="17"/>
  <c r="I367" i="17"/>
  <c r="I366" i="17"/>
  <c r="I365" i="17"/>
  <c r="I364" i="17"/>
  <c r="I363" i="17"/>
  <c r="I362" i="17"/>
  <c r="I361" i="17"/>
  <c r="I360" i="17"/>
  <c r="I359" i="17"/>
  <c r="I358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3" i="17"/>
  <c r="I332" i="17"/>
  <c r="I331" i="17"/>
  <c r="I330" i="17"/>
  <c r="I329" i="17"/>
  <c r="I328" i="17"/>
  <c r="I327" i="17"/>
  <c r="I326" i="17"/>
  <c r="I325" i="17"/>
  <c r="I324" i="17"/>
  <c r="I323" i="17"/>
  <c r="I322" i="17"/>
  <c r="I321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5" i="17"/>
  <c r="I294" i="17"/>
  <c r="I293" i="17"/>
  <c r="I292" i="17"/>
  <c r="I291" i="17"/>
  <c r="I290" i="17"/>
  <c r="I289" i="17"/>
  <c r="I288" i="17"/>
  <c r="I287" i="17"/>
  <c r="I286" i="17"/>
  <c r="I285" i="17"/>
  <c r="I284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9" i="17"/>
  <c r="I258" i="17"/>
  <c r="I257" i="17"/>
  <c r="I256" i="17"/>
  <c r="I255" i="17"/>
  <c r="I254" i="17"/>
  <c r="I253" i="17"/>
  <c r="I252" i="17"/>
  <c r="I251" i="17"/>
  <c r="I250" i="17"/>
  <c r="I249" i="17"/>
  <c r="I248" i="17"/>
  <c r="I247" i="17"/>
  <c r="I246" i="17"/>
  <c r="I245" i="17"/>
  <c r="M244" i="17"/>
  <c r="I244" i="17"/>
  <c r="I243" i="17"/>
  <c r="I242" i="17"/>
  <c r="I241" i="17"/>
  <c r="I240" i="17"/>
  <c r="I239" i="17"/>
  <c r="I238" i="17"/>
  <c r="I237" i="17"/>
  <c r="I236" i="17"/>
  <c r="I235" i="17"/>
  <c r="I234" i="17"/>
  <c r="I229" i="17"/>
  <c r="I226" i="17"/>
  <c r="I225" i="17"/>
  <c r="I224" i="17"/>
  <c r="I223" i="17"/>
  <c r="I222" i="17"/>
  <c r="I221" i="17"/>
  <c r="I219" i="17"/>
  <c r="I217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42" i="17"/>
  <c r="I141" i="17"/>
  <c r="I140" i="17"/>
  <c r="I139" i="17"/>
  <c r="I138" i="17"/>
  <c r="I137" i="17"/>
  <c r="I136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11" i="17"/>
  <c r="I110" i="17"/>
  <c r="I109" i="17"/>
  <c r="I108" i="17"/>
  <c r="I107" i="17"/>
  <c r="I106" i="17"/>
  <c r="I105" i="17"/>
  <c r="I104" i="17"/>
  <c r="I103" i="17"/>
  <c r="I102" i="17"/>
  <c r="I101" i="17"/>
  <c r="I100" i="17"/>
  <c r="I99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3" i="17"/>
  <c r="I32" i="17"/>
  <c r="I31" i="17"/>
  <c r="I30" i="17"/>
  <c r="I29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Q11" i="17"/>
  <c r="I11" i="17"/>
  <c r="I10" i="17"/>
  <c r="I9" i="17"/>
  <c r="I8" i="17"/>
  <c r="I7" i="17"/>
  <c r="P6" i="17"/>
  <c r="O6" i="17"/>
  <c r="N6" i="17"/>
  <c r="M6" i="17"/>
  <c r="L6" i="17"/>
  <c r="I6" i="17"/>
  <c r="P5" i="17"/>
  <c r="O5" i="17"/>
  <c r="N5" i="17"/>
  <c r="M5" i="17"/>
  <c r="L5" i="17"/>
  <c r="I5" i="17"/>
  <c r="P4" i="17"/>
  <c r="O4" i="17"/>
  <c r="N4" i="17"/>
  <c r="M4" i="17"/>
  <c r="L4" i="17"/>
  <c r="I4" i="17"/>
  <c r="P3" i="17"/>
  <c r="P7" i="17" s="1"/>
  <c r="O3" i="17"/>
  <c r="N3" i="17"/>
  <c r="M3" i="17"/>
  <c r="L3" i="17"/>
  <c r="I3" i="17"/>
  <c r="I2" i="17"/>
  <c r="M7" i="19" l="1"/>
  <c r="M10" i="17"/>
  <c r="M10" i="19"/>
  <c r="N10" i="17"/>
  <c r="L10" i="17"/>
  <c r="M10" i="20"/>
  <c r="L10" i="19"/>
  <c r="N10" i="19"/>
  <c r="L10" i="20"/>
  <c r="P10" i="17"/>
  <c r="Q4" i="19"/>
  <c r="N7" i="20"/>
  <c r="O10" i="20"/>
  <c r="L7" i="20"/>
  <c r="L8" i="20" s="1"/>
  <c r="M7" i="20"/>
  <c r="M8" i="20" s="1"/>
  <c r="Q6" i="20"/>
  <c r="O7" i="20"/>
  <c r="O8" i="20" s="1"/>
  <c r="P7" i="20"/>
  <c r="P8" i="20" s="1"/>
  <c r="P10" i="20"/>
  <c r="Q5" i="20"/>
  <c r="Q4" i="20"/>
  <c r="N8" i="20"/>
  <c r="Q3" i="20"/>
  <c r="Q5" i="19"/>
  <c r="P10" i="19"/>
  <c r="O10" i="19"/>
  <c r="Q3" i="19"/>
  <c r="N8" i="19"/>
  <c r="L7" i="19"/>
  <c r="L8" i="19" s="1"/>
  <c r="P8" i="19"/>
  <c r="O8" i="19"/>
  <c r="M8" i="19"/>
  <c r="Q6" i="19"/>
  <c r="P8" i="17"/>
  <c r="O7" i="17"/>
  <c r="O8" i="17" s="1"/>
  <c r="O10" i="17"/>
  <c r="Q3" i="17"/>
  <c r="Q4" i="17"/>
  <c r="Q5" i="17"/>
  <c r="M7" i="17"/>
  <c r="M8" i="17" s="1"/>
  <c r="N7" i="17"/>
  <c r="N8" i="17" s="1"/>
  <c r="Q6" i="17"/>
  <c r="L7" i="17"/>
  <c r="Q10" i="20" l="1"/>
  <c r="Q7" i="20"/>
  <c r="Q8" i="20" s="1"/>
  <c r="Q7" i="19"/>
  <c r="Q8" i="19" s="1"/>
  <c r="Q10" i="19"/>
  <c r="Q10" i="17"/>
  <c r="Q7" i="17"/>
  <c r="Q8" i="17" s="1"/>
  <c r="L8" i="17"/>
  <c r="I428" i="16" l="1"/>
  <c r="I430" i="16"/>
  <c r="I429" i="16"/>
  <c r="I427" i="16"/>
  <c r="I426" i="16"/>
  <c r="I425" i="16"/>
  <c r="I424" i="16"/>
  <c r="I423" i="16"/>
  <c r="I422" i="16"/>
  <c r="I421" i="16"/>
  <c r="I419" i="16"/>
  <c r="I418" i="16"/>
  <c r="I417" i="16"/>
  <c r="I416" i="16"/>
  <c r="I415" i="16"/>
  <c r="I414" i="16"/>
  <c r="I413" i="16"/>
  <c r="I411" i="16"/>
  <c r="I410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M244" i="16"/>
  <c r="I244" i="16"/>
  <c r="I243" i="16"/>
  <c r="I242" i="16"/>
  <c r="I241" i="16"/>
  <c r="I240" i="16"/>
  <c r="I239" i="16"/>
  <c r="I238" i="16"/>
  <c r="I237" i="16"/>
  <c r="I236" i="16"/>
  <c r="I235" i="16"/>
  <c r="I234" i="16"/>
  <c r="I229" i="16"/>
  <c r="I226" i="16"/>
  <c r="I225" i="16"/>
  <c r="I224" i="16"/>
  <c r="I223" i="16"/>
  <c r="I222" i="16"/>
  <c r="I221" i="16"/>
  <c r="I219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3" i="16"/>
  <c r="I32" i="16"/>
  <c r="I31" i="16"/>
  <c r="I30" i="16"/>
  <c r="I29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Q11" i="16"/>
  <c r="I11" i="16"/>
  <c r="I10" i="16"/>
  <c r="I9" i="16"/>
  <c r="I8" i="16"/>
  <c r="I7" i="16"/>
  <c r="P6" i="16"/>
  <c r="O6" i="16"/>
  <c r="N6" i="16"/>
  <c r="M6" i="16"/>
  <c r="L6" i="16"/>
  <c r="I6" i="16"/>
  <c r="P5" i="16"/>
  <c r="O5" i="16"/>
  <c r="N5" i="16"/>
  <c r="M5" i="16"/>
  <c r="L5" i="16"/>
  <c r="I5" i="16"/>
  <c r="P4" i="16"/>
  <c r="O4" i="16"/>
  <c r="N4" i="16"/>
  <c r="M4" i="16"/>
  <c r="L4" i="16"/>
  <c r="I4" i="16"/>
  <c r="P3" i="16"/>
  <c r="O3" i="16"/>
  <c r="N3" i="16"/>
  <c r="M3" i="16"/>
  <c r="L3" i="16"/>
  <c r="I3" i="16"/>
  <c r="I2" i="16"/>
  <c r="N10" i="16" s="1"/>
  <c r="M10" i="16" l="1"/>
  <c r="L10" i="16"/>
  <c r="P10" i="16"/>
  <c r="P7" i="16"/>
  <c r="P8" i="16" s="1"/>
  <c r="O10" i="16"/>
  <c r="M7" i="16"/>
  <c r="M8" i="16" s="1"/>
  <c r="Q5" i="16"/>
  <c r="N7" i="16"/>
  <c r="N8" i="16" s="1"/>
  <c r="Q6" i="16"/>
  <c r="O7" i="16"/>
  <c r="O8" i="16" s="1"/>
  <c r="Q3" i="16"/>
  <c r="Q4" i="16"/>
  <c r="L7" i="16"/>
  <c r="Q7" i="16" l="1"/>
  <c r="Q8" i="16" s="1"/>
  <c r="Q10" i="16"/>
  <c r="L8" i="16"/>
  <c r="L3" i="14" l="1"/>
  <c r="I299" i="14" l="1"/>
  <c r="I430" i="14" l="1"/>
  <c r="I429" i="14"/>
  <c r="I427" i="14"/>
  <c r="I426" i="14"/>
  <c r="I425" i="14"/>
  <c r="I424" i="14"/>
  <c r="I423" i="14"/>
  <c r="I422" i="14"/>
  <c r="I421" i="14"/>
  <c r="I419" i="14"/>
  <c r="I418" i="14"/>
  <c r="I417" i="14"/>
  <c r="I416" i="14"/>
  <c r="I415" i="14"/>
  <c r="I414" i="14"/>
  <c r="I413" i="14"/>
  <c r="I411" i="14"/>
  <c r="I410" i="14"/>
  <c r="I407" i="14"/>
  <c r="I406" i="14"/>
  <c r="I405" i="14"/>
  <c r="I404" i="14"/>
  <c r="I403" i="14"/>
  <c r="I402" i="14"/>
  <c r="I401" i="14"/>
  <c r="I400" i="14"/>
  <c r="I399" i="14"/>
  <c r="I398" i="14"/>
  <c r="I397" i="14"/>
  <c r="I396" i="14"/>
  <c r="I395" i="14"/>
  <c r="I394" i="14"/>
  <c r="I393" i="14"/>
  <c r="I392" i="14"/>
  <c r="I391" i="14"/>
  <c r="I390" i="14"/>
  <c r="I389" i="14"/>
  <c r="I388" i="14"/>
  <c r="I387" i="14"/>
  <c r="I386" i="14"/>
  <c r="I385" i="14"/>
  <c r="I384" i="14"/>
  <c r="I383" i="14"/>
  <c r="I382" i="14"/>
  <c r="I381" i="14"/>
  <c r="I380" i="14"/>
  <c r="I379" i="14"/>
  <c r="I378" i="14"/>
  <c r="I377" i="14"/>
  <c r="I376" i="14"/>
  <c r="I375" i="14"/>
  <c r="I374" i="14"/>
  <c r="I373" i="14"/>
  <c r="I372" i="14"/>
  <c r="I371" i="14"/>
  <c r="I369" i="14"/>
  <c r="I368" i="14"/>
  <c r="I367" i="14"/>
  <c r="I366" i="14"/>
  <c r="I365" i="14"/>
  <c r="I364" i="14"/>
  <c r="I363" i="14"/>
  <c r="I362" i="14"/>
  <c r="I361" i="14"/>
  <c r="I360" i="14"/>
  <c r="I359" i="14"/>
  <c r="I358" i="14"/>
  <c r="I357" i="14"/>
  <c r="I356" i="14"/>
  <c r="I355" i="14"/>
  <c r="I354" i="14"/>
  <c r="I353" i="14"/>
  <c r="I352" i="14"/>
  <c r="I351" i="14"/>
  <c r="I350" i="14"/>
  <c r="I349" i="14"/>
  <c r="I348" i="14"/>
  <c r="I347" i="14"/>
  <c r="I346" i="14"/>
  <c r="I345" i="14"/>
  <c r="I344" i="14"/>
  <c r="I343" i="14"/>
  <c r="I342" i="14"/>
  <c r="I341" i="14"/>
  <c r="I340" i="14"/>
  <c r="I339" i="14"/>
  <c r="I338" i="14"/>
  <c r="I337" i="14"/>
  <c r="I336" i="14"/>
  <c r="I335" i="14"/>
  <c r="I334" i="14"/>
  <c r="I333" i="14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11" i="14"/>
  <c r="I310" i="14"/>
  <c r="I309" i="14"/>
  <c r="I308" i="14"/>
  <c r="I307" i="14"/>
  <c r="I306" i="14"/>
  <c r="I305" i="14"/>
  <c r="I304" i="14"/>
  <c r="I303" i="14"/>
  <c r="I302" i="14"/>
  <c r="I301" i="14"/>
  <c r="I300" i="14"/>
  <c r="I298" i="14"/>
  <c r="I297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8" i="14"/>
  <c r="I267" i="14"/>
  <c r="I266" i="14"/>
  <c r="I265" i="14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7" i="14"/>
  <c r="I246" i="14"/>
  <c r="I245" i="14"/>
  <c r="M244" i="14"/>
  <c r="I244" i="14"/>
  <c r="I243" i="14"/>
  <c r="I242" i="14"/>
  <c r="I241" i="14"/>
  <c r="I240" i="14"/>
  <c r="I239" i="14"/>
  <c r="I238" i="14"/>
  <c r="I237" i="14"/>
  <c r="I236" i="14"/>
  <c r="I235" i="14"/>
  <c r="I234" i="14"/>
  <c r="I229" i="14"/>
  <c r="I226" i="14"/>
  <c r="I225" i="14"/>
  <c r="I224" i="14"/>
  <c r="I223" i="14"/>
  <c r="I222" i="14"/>
  <c r="I221" i="14"/>
  <c r="I219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3" i="14"/>
  <c r="I32" i="14"/>
  <c r="I31" i="14"/>
  <c r="I30" i="14"/>
  <c r="I29" i="14"/>
  <c r="M10" i="14" s="1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L10" i="14" s="1"/>
  <c r="I12" i="14"/>
  <c r="Q11" i="14"/>
  <c r="I11" i="14"/>
  <c r="I10" i="14"/>
  <c r="I9" i="14"/>
  <c r="I8" i="14"/>
  <c r="I7" i="14"/>
  <c r="P6" i="14"/>
  <c r="O6" i="14"/>
  <c r="N6" i="14"/>
  <c r="M6" i="14"/>
  <c r="L6" i="14"/>
  <c r="I6" i="14"/>
  <c r="P5" i="14"/>
  <c r="O5" i="14"/>
  <c r="N5" i="14"/>
  <c r="M5" i="14"/>
  <c r="L5" i="14"/>
  <c r="I5" i="14"/>
  <c r="P4" i="14"/>
  <c r="O4" i="14"/>
  <c r="N4" i="14"/>
  <c r="M4" i="14"/>
  <c r="L4" i="14"/>
  <c r="I4" i="14"/>
  <c r="P3" i="14"/>
  <c r="O3" i="14"/>
  <c r="N3" i="14"/>
  <c r="M3" i="14"/>
  <c r="I3" i="14"/>
  <c r="I2" i="14"/>
  <c r="I430" i="13"/>
  <c r="I429" i="13"/>
  <c r="I427" i="13"/>
  <c r="I426" i="13"/>
  <c r="I425" i="13"/>
  <c r="I424" i="13"/>
  <c r="I423" i="13"/>
  <c r="I422" i="13"/>
  <c r="I421" i="13"/>
  <c r="I419" i="13"/>
  <c r="I418" i="13"/>
  <c r="I417" i="13"/>
  <c r="I416" i="13"/>
  <c r="I415" i="13"/>
  <c r="I414" i="13"/>
  <c r="I413" i="13"/>
  <c r="I411" i="13"/>
  <c r="I410" i="13"/>
  <c r="I407" i="13"/>
  <c r="I406" i="13"/>
  <c r="I405" i="13"/>
  <c r="I404" i="13"/>
  <c r="I403" i="13"/>
  <c r="I402" i="13"/>
  <c r="I401" i="13"/>
  <c r="I400" i="13"/>
  <c r="I399" i="13"/>
  <c r="I398" i="13"/>
  <c r="I397" i="13"/>
  <c r="I396" i="13"/>
  <c r="I395" i="13"/>
  <c r="I394" i="13"/>
  <c r="I393" i="13"/>
  <c r="I392" i="13"/>
  <c r="I391" i="13"/>
  <c r="I390" i="13"/>
  <c r="I389" i="13"/>
  <c r="I388" i="13"/>
  <c r="I387" i="13"/>
  <c r="I386" i="13"/>
  <c r="I385" i="13"/>
  <c r="I384" i="13"/>
  <c r="I383" i="13"/>
  <c r="I382" i="13"/>
  <c r="I381" i="13"/>
  <c r="I380" i="13"/>
  <c r="I379" i="13"/>
  <c r="I378" i="13"/>
  <c r="I377" i="13"/>
  <c r="I376" i="13"/>
  <c r="I375" i="13"/>
  <c r="I374" i="13"/>
  <c r="I373" i="13"/>
  <c r="I372" i="13"/>
  <c r="I371" i="13"/>
  <c r="I369" i="13"/>
  <c r="I368" i="13"/>
  <c r="I367" i="13"/>
  <c r="I366" i="13"/>
  <c r="I365" i="13"/>
  <c r="I364" i="13"/>
  <c r="I363" i="13"/>
  <c r="I362" i="13"/>
  <c r="I361" i="13"/>
  <c r="I360" i="13"/>
  <c r="I359" i="13"/>
  <c r="I358" i="13"/>
  <c r="I357" i="13"/>
  <c r="I356" i="13"/>
  <c r="I355" i="13"/>
  <c r="I354" i="13"/>
  <c r="I353" i="13"/>
  <c r="I352" i="13"/>
  <c r="I351" i="13"/>
  <c r="I350" i="13"/>
  <c r="I349" i="13"/>
  <c r="I348" i="13"/>
  <c r="I347" i="13"/>
  <c r="I346" i="13"/>
  <c r="I345" i="13"/>
  <c r="I344" i="13"/>
  <c r="I343" i="13"/>
  <c r="I342" i="13"/>
  <c r="I341" i="13"/>
  <c r="I340" i="13"/>
  <c r="I339" i="13"/>
  <c r="I338" i="13"/>
  <c r="I337" i="13"/>
  <c r="I336" i="13"/>
  <c r="I335" i="13"/>
  <c r="I334" i="13"/>
  <c r="I333" i="13"/>
  <c r="I332" i="13"/>
  <c r="I331" i="13"/>
  <c r="I330" i="13"/>
  <c r="I329" i="13"/>
  <c r="I328" i="13"/>
  <c r="I327" i="13"/>
  <c r="I326" i="13"/>
  <c r="I325" i="13"/>
  <c r="I324" i="13"/>
  <c r="I323" i="13"/>
  <c r="I322" i="13"/>
  <c r="I321" i="13"/>
  <c r="I320" i="13"/>
  <c r="I319" i="13"/>
  <c r="I318" i="13"/>
  <c r="I317" i="13"/>
  <c r="I316" i="13"/>
  <c r="I315" i="13"/>
  <c r="I314" i="13"/>
  <c r="I313" i="13"/>
  <c r="I312" i="13"/>
  <c r="I311" i="13"/>
  <c r="I310" i="13"/>
  <c r="I309" i="13"/>
  <c r="I308" i="13"/>
  <c r="I307" i="13"/>
  <c r="I306" i="13"/>
  <c r="I305" i="13"/>
  <c r="I304" i="13"/>
  <c r="I303" i="13"/>
  <c r="I302" i="13"/>
  <c r="I301" i="13"/>
  <c r="I300" i="13"/>
  <c r="I298" i="13"/>
  <c r="I297" i="13"/>
  <c r="I295" i="13"/>
  <c r="I294" i="13"/>
  <c r="I293" i="13"/>
  <c r="I292" i="13"/>
  <c r="I291" i="13"/>
  <c r="I290" i="13"/>
  <c r="I289" i="13"/>
  <c r="I288" i="13"/>
  <c r="I287" i="13"/>
  <c r="I286" i="13"/>
  <c r="I285" i="13"/>
  <c r="I284" i="13"/>
  <c r="I283" i="13"/>
  <c r="I282" i="13"/>
  <c r="I281" i="13"/>
  <c r="I280" i="13"/>
  <c r="I279" i="13"/>
  <c r="I278" i="13"/>
  <c r="I277" i="13"/>
  <c r="I276" i="13"/>
  <c r="I275" i="13"/>
  <c r="I274" i="13"/>
  <c r="I273" i="13"/>
  <c r="I272" i="13"/>
  <c r="I271" i="13"/>
  <c r="I270" i="13"/>
  <c r="I269" i="13"/>
  <c r="I268" i="13"/>
  <c r="I267" i="13"/>
  <c r="I266" i="13"/>
  <c r="I265" i="13"/>
  <c r="I264" i="13"/>
  <c r="I263" i="13"/>
  <c r="I262" i="13"/>
  <c r="I261" i="13"/>
  <c r="I260" i="13"/>
  <c r="I259" i="13"/>
  <c r="I258" i="13"/>
  <c r="I257" i="13"/>
  <c r="I256" i="13"/>
  <c r="I255" i="13"/>
  <c r="I254" i="13"/>
  <c r="I253" i="13"/>
  <c r="I252" i="13"/>
  <c r="I251" i="13"/>
  <c r="I250" i="13"/>
  <c r="I249" i="13"/>
  <c r="I248" i="13"/>
  <c r="I247" i="13"/>
  <c r="I246" i="13"/>
  <c r="I245" i="13"/>
  <c r="M244" i="13"/>
  <c r="I244" i="13"/>
  <c r="I243" i="13"/>
  <c r="I242" i="13"/>
  <c r="I241" i="13"/>
  <c r="I240" i="13"/>
  <c r="I239" i="13"/>
  <c r="I238" i="13"/>
  <c r="I237" i="13"/>
  <c r="I236" i="13"/>
  <c r="I235" i="13"/>
  <c r="I234" i="13"/>
  <c r="I229" i="13"/>
  <c r="I226" i="13"/>
  <c r="I225" i="13"/>
  <c r="I224" i="13"/>
  <c r="I223" i="13"/>
  <c r="I222" i="13"/>
  <c r="I221" i="13"/>
  <c r="I219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3" i="13"/>
  <c r="I32" i="13"/>
  <c r="I31" i="13"/>
  <c r="I30" i="13"/>
  <c r="I29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Q11" i="13"/>
  <c r="I11" i="13"/>
  <c r="I10" i="13"/>
  <c r="I9" i="13"/>
  <c r="I8" i="13"/>
  <c r="I7" i="13"/>
  <c r="P6" i="13"/>
  <c r="O6" i="13"/>
  <c r="N6" i="13"/>
  <c r="M6" i="13"/>
  <c r="L6" i="13"/>
  <c r="I6" i="13"/>
  <c r="P5" i="13"/>
  <c r="O5" i="13"/>
  <c r="N5" i="13"/>
  <c r="M5" i="13"/>
  <c r="L5" i="13"/>
  <c r="I5" i="13"/>
  <c r="P4" i="13"/>
  <c r="O4" i="13"/>
  <c r="N4" i="13"/>
  <c r="M4" i="13"/>
  <c r="L4" i="13"/>
  <c r="I4" i="13"/>
  <c r="P3" i="13"/>
  <c r="O3" i="13"/>
  <c r="N3" i="13"/>
  <c r="M3" i="13"/>
  <c r="L3" i="13"/>
  <c r="I3" i="13"/>
  <c r="I2" i="13"/>
  <c r="M10" i="13" l="1"/>
  <c r="N10" i="14"/>
  <c r="L10" i="13"/>
  <c r="P7" i="14"/>
  <c r="P8" i="14" s="1"/>
  <c r="N7" i="14"/>
  <c r="N8" i="14" s="1"/>
  <c r="P10" i="14"/>
  <c r="M7" i="14"/>
  <c r="M8" i="14" s="1"/>
  <c r="O10" i="14"/>
  <c r="Q6" i="14"/>
  <c r="Q4" i="14"/>
  <c r="Q5" i="14"/>
  <c r="Q3" i="14"/>
  <c r="O7" i="14"/>
  <c r="O8" i="14" s="1"/>
  <c r="L7" i="14"/>
  <c r="N7" i="13"/>
  <c r="N8" i="13" s="1"/>
  <c r="O10" i="13"/>
  <c r="P10" i="13"/>
  <c r="Q3" i="13"/>
  <c r="N10" i="13"/>
  <c r="O7" i="13"/>
  <c r="O8" i="13" s="1"/>
  <c r="P7" i="13"/>
  <c r="P8" i="13" s="1"/>
  <c r="M7" i="13"/>
  <c r="M8" i="13" s="1"/>
  <c r="Q6" i="13"/>
  <c r="Q4" i="13"/>
  <c r="Q5" i="13"/>
  <c r="L7" i="13"/>
  <c r="Q10" i="14" l="1"/>
  <c r="Q7" i="14"/>
  <c r="Q8" i="14" s="1"/>
  <c r="L8" i="14"/>
  <c r="Q7" i="13"/>
  <c r="Q8" i="13" s="1"/>
  <c r="Q10" i="13"/>
  <c r="L8" i="13"/>
  <c r="I424" i="12" l="1"/>
  <c r="I423" i="12"/>
  <c r="I422" i="12"/>
  <c r="I421" i="12"/>
  <c r="I419" i="12"/>
  <c r="I418" i="12"/>
  <c r="I417" i="12"/>
  <c r="I416" i="12"/>
  <c r="I413" i="12"/>
  <c r="I411" i="12"/>
  <c r="I82" i="12"/>
  <c r="I430" i="12" l="1"/>
  <c r="I429" i="12"/>
  <c r="I427" i="12"/>
  <c r="I426" i="12"/>
  <c r="I425" i="12"/>
  <c r="I415" i="12"/>
  <c r="I414" i="12"/>
  <c r="I410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8" i="12"/>
  <c r="I297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M244" i="12"/>
  <c r="I244" i="12"/>
  <c r="I243" i="12"/>
  <c r="I242" i="12"/>
  <c r="I241" i="12"/>
  <c r="I240" i="12"/>
  <c r="I239" i="12"/>
  <c r="I238" i="12"/>
  <c r="I237" i="12"/>
  <c r="I236" i="12"/>
  <c r="I235" i="12"/>
  <c r="I234" i="12"/>
  <c r="I229" i="12"/>
  <c r="I226" i="12"/>
  <c r="I225" i="12"/>
  <c r="I224" i="12"/>
  <c r="I223" i="12"/>
  <c r="I222" i="12"/>
  <c r="I221" i="12"/>
  <c r="I219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3" i="12"/>
  <c r="I32" i="12"/>
  <c r="I31" i="12"/>
  <c r="I30" i="12"/>
  <c r="I29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Q11" i="12"/>
  <c r="I11" i="12"/>
  <c r="I10" i="12"/>
  <c r="I9" i="12"/>
  <c r="I8" i="12"/>
  <c r="I7" i="12"/>
  <c r="P6" i="12"/>
  <c r="O6" i="12"/>
  <c r="N6" i="12"/>
  <c r="M6" i="12"/>
  <c r="L6" i="12"/>
  <c r="I6" i="12"/>
  <c r="P5" i="12"/>
  <c r="O5" i="12"/>
  <c r="N5" i="12"/>
  <c r="M5" i="12"/>
  <c r="L5" i="12"/>
  <c r="I5" i="12"/>
  <c r="P4" i="12"/>
  <c r="O4" i="12"/>
  <c r="N4" i="12"/>
  <c r="M4" i="12"/>
  <c r="L4" i="12"/>
  <c r="I4" i="12"/>
  <c r="P3" i="12"/>
  <c r="P7" i="12" s="1"/>
  <c r="O3" i="12"/>
  <c r="N3" i="12"/>
  <c r="M3" i="12"/>
  <c r="L3" i="12"/>
  <c r="I3" i="12"/>
  <c r="I2" i="12"/>
  <c r="M10" i="12" l="1"/>
  <c r="N10" i="12"/>
  <c r="L10" i="12"/>
  <c r="P8" i="12"/>
  <c r="O10" i="12"/>
  <c r="P10" i="12"/>
  <c r="N7" i="12"/>
  <c r="N8" i="12" s="1"/>
  <c r="Q3" i="12"/>
  <c r="Q6" i="12"/>
  <c r="O7" i="12"/>
  <c r="O8" i="12" s="1"/>
  <c r="M7" i="12"/>
  <c r="M8" i="12" s="1"/>
  <c r="Q5" i="12"/>
  <c r="Q4" i="12"/>
  <c r="L7" i="12"/>
  <c r="Q10" i="12" l="1"/>
  <c r="Q7" i="12"/>
  <c r="Q8" i="12" s="1"/>
  <c r="L8" i="12"/>
  <c r="I430" i="11"/>
  <c r="I414" i="11"/>
  <c r="I35" i="11"/>
  <c r="I427" i="11" l="1"/>
  <c r="I120" i="8" l="1"/>
  <c r="I110" i="8"/>
  <c r="I429" i="8"/>
  <c r="I426" i="8"/>
  <c r="I429" i="11"/>
  <c r="I426" i="11"/>
  <c r="I425" i="11"/>
  <c r="I415" i="11"/>
  <c r="I410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8" i="11"/>
  <c r="I297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M244" i="11"/>
  <c r="I244" i="11"/>
  <c r="I243" i="11"/>
  <c r="I242" i="11"/>
  <c r="I241" i="11"/>
  <c r="I240" i="11"/>
  <c r="I239" i="11"/>
  <c r="I238" i="11"/>
  <c r="I237" i="11"/>
  <c r="I236" i="11"/>
  <c r="I235" i="11"/>
  <c r="I234" i="11"/>
  <c r="I229" i="11"/>
  <c r="I226" i="11"/>
  <c r="I225" i="11"/>
  <c r="I224" i="11"/>
  <c r="I223" i="11"/>
  <c r="I222" i="11"/>
  <c r="I221" i="11"/>
  <c r="I219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3" i="11"/>
  <c r="I32" i="11"/>
  <c r="I31" i="11"/>
  <c r="I30" i="11"/>
  <c r="I29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Q11" i="11"/>
  <c r="I11" i="11"/>
  <c r="I10" i="11"/>
  <c r="I9" i="11"/>
  <c r="I8" i="11"/>
  <c r="I7" i="11"/>
  <c r="P6" i="11"/>
  <c r="O6" i="11"/>
  <c r="N6" i="11"/>
  <c r="M6" i="11"/>
  <c r="L6" i="11"/>
  <c r="I6" i="11"/>
  <c r="P5" i="11"/>
  <c r="O5" i="11"/>
  <c r="N5" i="11"/>
  <c r="M5" i="11"/>
  <c r="L5" i="11"/>
  <c r="I5" i="11"/>
  <c r="P4" i="11"/>
  <c r="O4" i="11"/>
  <c r="N4" i="11"/>
  <c r="M4" i="11"/>
  <c r="L4" i="11"/>
  <c r="I4" i="11"/>
  <c r="P3" i="11"/>
  <c r="O3" i="11"/>
  <c r="N3" i="11"/>
  <c r="M3" i="11"/>
  <c r="L3" i="11"/>
  <c r="I3" i="11"/>
  <c r="I2" i="11"/>
  <c r="O10" i="11" l="1"/>
  <c r="P10" i="11"/>
  <c r="O7" i="11"/>
  <c r="O8" i="11" s="1"/>
  <c r="Q4" i="11"/>
  <c r="L7" i="11"/>
  <c r="N7" i="11"/>
  <c r="N8" i="11" s="1"/>
  <c r="M10" i="11"/>
  <c r="L10" i="11"/>
  <c r="M7" i="11"/>
  <c r="M8" i="11" s="1"/>
  <c r="Q6" i="11"/>
  <c r="P7" i="11"/>
  <c r="P8" i="11" s="1"/>
  <c r="Q3" i="11"/>
  <c r="Q5" i="11"/>
  <c r="N10" i="11"/>
  <c r="L8" i="11"/>
  <c r="Q7" i="11" l="1"/>
  <c r="Q8" i="11" s="1"/>
  <c r="Q10" i="11"/>
  <c r="P11" i="9"/>
  <c r="L11" i="9"/>
  <c r="O11" i="9"/>
  <c r="N11" i="9"/>
  <c r="M11" i="9"/>
  <c r="L3" i="9"/>
  <c r="L5" i="9"/>
  <c r="I429" i="9"/>
  <c r="I426" i="9"/>
  <c r="I415" i="9"/>
  <c r="I120" i="9"/>
  <c r="I110" i="9"/>
  <c r="I71" i="9"/>
  <c r="I415" i="10"/>
  <c r="I426" i="10"/>
  <c r="I120" i="10"/>
  <c r="I110" i="10"/>
  <c r="I349" i="10"/>
  <c r="I284" i="10"/>
  <c r="I405" i="10"/>
  <c r="I429" i="10"/>
  <c r="I425" i="10"/>
  <c r="I410" i="10"/>
  <c r="I407" i="10"/>
  <c r="I406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8" i="10"/>
  <c r="I297" i="10"/>
  <c r="I295" i="10"/>
  <c r="I294" i="10"/>
  <c r="I293" i="10"/>
  <c r="I292" i="10"/>
  <c r="I291" i="10"/>
  <c r="I290" i="10"/>
  <c r="I289" i="10"/>
  <c r="I288" i="10"/>
  <c r="I287" i="10"/>
  <c r="I286" i="10"/>
  <c r="I285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M244" i="10"/>
  <c r="I244" i="10"/>
  <c r="I243" i="10"/>
  <c r="I242" i="10"/>
  <c r="I241" i="10"/>
  <c r="I240" i="10"/>
  <c r="I239" i="10"/>
  <c r="I238" i="10"/>
  <c r="I237" i="10"/>
  <c r="I236" i="10"/>
  <c r="I235" i="10"/>
  <c r="I234" i="10"/>
  <c r="I229" i="10"/>
  <c r="I226" i="10"/>
  <c r="I225" i="10"/>
  <c r="I224" i="10"/>
  <c r="I223" i="10"/>
  <c r="I222" i="10"/>
  <c r="I221" i="10"/>
  <c r="I219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19" i="10"/>
  <c r="I118" i="10"/>
  <c r="I117" i="10"/>
  <c r="I116" i="10"/>
  <c r="I115" i="10"/>
  <c r="I114" i="10"/>
  <c r="I113" i="10"/>
  <c r="I112" i="10"/>
  <c r="I111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3" i="10"/>
  <c r="I32" i="10"/>
  <c r="I31" i="10"/>
  <c r="I30" i="10"/>
  <c r="I29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Q11" i="10"/>
  <c r="I11" i="10"/>
  <c r="I10" i="10"/>
  <c r="I9" i="10"/>
  <c r="I8" i="10"/>
  <c r="I7" i="10"/>
  <c r="P6" i="10"/>
  <c r="O6" i="10"/>
  <c r="N6" i="10"/>
  <c r="M6" i="10"/>
  <c r="L6" i="10"/>
  <c r="I6" i="10"/>
  <c r="P5" i="10"/>
  <c r="O5" i="10"/>
  <c r="N5" i="10"/>
  <c r="M5" i="10"/>
  <c r="L5" i="10"/>
  <c r="I5" i="10"/>
  <c r="P4" i="10"/>
  <c r="O4" i="10"/>
  <c r="N4" i="10"/>
  <c r="M4" i="10"/>
  <c r="L4" i="10"/>
  <c r="I4" i="10"/>
  <c r="P3" i="10"/>
  <c r="O3" i="10"/>
  <c r="N3" i="10"/>
  <c r="M3" i="10"/>
  <c r="L3" i="10"/>
  <c r="I3" i="10"/>
  <c r="I2" i="10"/>
  <c r="P7" i="10" l="1"/>
  <c r="P8" i="10" s="1"/>
  <c r="L10" i="10"/>
  <c r="M10" i="10"/>
  <c r="P10" i="10"/>
  <c r="O7" i="10"/>
  <c r="O8" i="10" s="1"/>
  <c r="M7" i="10"/>
  <c r="M8" i="10" s="1"/>
  <c r="Q5" i="10"/>
  <c r="Q4" i="10"/>
  <c r="N7" i="10"/>
  <c r="N8" i="10" s="1"/>
  <c r="N10" i="10"/>
  <c r="Q3" i="10"/>
  <c r="Q6" i="10"/>
  <c r="O10" i="10"/>
  <c r="L7" i="10"/>
  <c r="Q7" i="10" l="1"/>
  <c r="Q8" i="10" s="1"/>
  <c r="Q10" i="10"/>
  <c r="L8" i="10"/>
  <c r="I425" i="9" l="1"/>
  <c r="I410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8" i="9"/>
  <c r="I297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M244" i="9"/>
  <c r="I244" i="9"/>
  <c r="I243" i="9"/>
  <c r="I242" i="9"/>
  <c r="I241" i="9"/>
  <c r="I240" i="9"/>
  <c r="I239" i="9"/>
  <c r="I238" i="9"/>
  <c r="I237" i="9"/>
  <c r="I236" i="9"/>
  <c r="I235" i="9"/>
  <c r="I234" i="9"/>
  <c r="I229" i="9"/>
  <c r="I226" i="9"/>
  <c r="I225" i="9"/>
  <c r="I224" i="9"/>
  <c r="I223" i="9"/>
  <c r="I222" i="9"/>
  <c r="I221" i="9"/>
  <c r="I219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19" i="9"/>
  <c r="I118" i="9"/>
  <c r="I117" i="9"/>
  <c r="I116" i="9"/>
  <c r="I115" i="9"/>
  <c r="I114" i="9"/>
  <c r="I113" i="9"/>
  <c r="I112" i="9"/>
  <c r="I111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3" i="9"/>
  <c r="I32" i="9"/>
  <c r="I31" i="9"/>
  <c r="I30" i="9"/>
  <c r="I29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Q11" i="9"/>
  <c r="I11" i="9"/>
  <c r="I10" i="9"/>
  <c r="I9" i="9"/>
  <c r="I8" i="9"/>
  <c r="I7" i="9"/>
  <c r="P6" i="9"/>
  <c r="O6" i="9"/>
  <c r="N6" i="9"/>
  <c r="M6" i="9"/>
  <c r="L6" i="9"/>
  <c r="I6" i="9"/>
  <c r="P5" i="9"/>
  <c r="O5" i="9"/>
  <c r="N5" i="9"/>
  <c r="M5" i="9"/>
  <c r="I5" i="9"/>
  <c r="P4" i="9"/>
  <c r="O4" i="9"/>
  <c r="N4" i="9"/>
  <c r="M4" i="9"/>
  <c r="L4" i="9"/>
  <c r="I4" i="9"/>
  <c r="P3" i="9"/>
  <c r="O3" i="9"/>
  <c r="N3" i="9"/>
  <c r="M3" i="9"/>
  <c r="I3" i="9"/>
  <c r="I2" i="9"/>
  <c r="O10" i="9" l="1"/>
  <c r="L10" i="9"/>
  <c r="P10" i="9"/>
  <c r="M10" i="9"/>
  <c r="P7" i="9"/>
  <c r="P8" i="9" s="1"/>
  <c r="N10" i="9"/>
  <c r="Q3" i="9"/>
  <c r="O7" i="9"/>
  <c r="O8" i="9" s="1"/>
  <c r="Q4" i="9"/>
  <c r="M7" i="9"/>
  <c r="M8" i="9" s="1"/>
  <c r="N7" i="9"/>
  <c r="N8" i="9" s="1"/>
  <c r="Q6" i="9"/>
  <c r="Q5" i="9"/>
  <c r="L7" i="9"/>
  <c r="Q10" i="9" l="1"/>
  <c r="Q7" i="9"/>
  <c r="Q8" i="9" s="1"/>
  <c r="L8" i="9"/>
  <c r="I407" i="8" l="1"/>
  <c r="I425" i="8"/>
  <c r="I410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8" i="8"/>
  <c r="I297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M244" i="8"/>
  <c r="I244" i="8"/>
  <c r="I243" i="8"/>
  <c r="I242" i="8"/>
  <c r="I241" i="8"/>
  <c r="I240" i="8"/>
  <c r="I239" i="8"/>
  <c r="I238" i="8"/>
  <c r="I237" i="8"/>
  <c r="I236" i="8"/>
  <c r="I235" i="8"/>
  <c r="I234" i="8"/>
  <c r="I229" i="8"/>
  <c r="I226" i="8"/>
  <c r="I225" i="8"/>
  <c r="I224" i="8"/>
  <c r="I223" i="8"/>
  <c r="I222" i="8"/>
  <c r="I221" i="8"/>
  <c r="I219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19" i="8"/>
  <c r="I118" i="8"/>
  <c r="I117" i="8"/>
  <c r="I116" i="8"/>
  <c r="I115" i="8"/>
  <c r="I114" i="8"/>
  <c r="I113" i="8"/>
  <c r="I112" i="8"/>
  <c r="I111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3" i="8"/>
  <c r="I32" i="8"/>
  <c r="I31" i="8"/>
  <c r="I30" i="8"/>
  <c r="I29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Q11" i="8"/>
  <c r="I11" i="8"/>
  <c r="I10" i="8"/>
  <c r="I9" i="8"/>
  <c r="I8" i="8"/>
  <c r="I7" i="8"/>
  <c r="P6" i="8"/>
  <c r="O6" i="8"/>
  <c r="N6" i="8"/>
  <c r="M6" i="8"/>
  <c r="L6" i="8"/>
  <c r="I6" i="8"/>
  <c r="P5" i="8"/>
  <c r="O5" i="8"/>
  <c r="N5" i="8"/>
  <c r="M5" i="8"/>
  <c r="L5" i="8"/>
  <c r="I5" i="8"/>
  <c r="P4" i="8"/>
  <c r="O4" i="8"/>
  <c r="N4" i="8"/>
  <c r="M4" i="8"/>
  <c r="L4" i="8"/>
  <c r="I4" i="8"/>
  <c r="P3" i="8"/>
  <c r="O3" i="8"/>
  <c r="N3" i="8"/>
  <c r="M3" i="8"/>
  <c r="L3" i="8"/>
  <c r="I3" i="8"/>
  <c r="I2" i="8"/>
  <c r="I425" i="7"/>
  <c r="I410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8" i="7"/>
  <c r="I297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M244" i="7"/>
  <c r="I244" i="7"/>
  <c r="I243" i="7"/>
  <c r="I242" i="7"/>
  <c r="I241" i="7"/>
  <c r="I240" i="7"/>
  <c r="I239" i="7"/>
  <c r="I238" i="7"/>
  <c r="I237" i="7"/>
  <c r="I236" i="7"/>
  <c r="I235" i="7"/>
  <c r="I234" i="7"/>
  <c r="I229" i="7"/>
  <c r="I226" i="7"/>
  <c r="I225" i="7"/>
  <c r="I224" i="7"/>
  <c r="I223" i="7"/>
  <c r="I222" i="7"/>
  <c r="I221" i="7"/>
  <c r="I219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19" i="7"/>
  <c r="I118" i="7"/>
  <c r="I117" i="7"/>
  <c r="I116" i="7"/>
  <c r="I115" i="7"/>
  <c r="I114" i="7"/>
  <c r="I113" i="7"/>
  <c r="I112" i="7"/>
  <c r="I111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3" i="7"/>
  <c r="I32" i="7"/>
  <c r="I31" i="7"/>
  <c r="I30" i="7"/>
  <c r="I29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Q11" i="7"/>
  <c r="I11" i="7"/>
  <c r="I10" i="7"/>
  <c r="I9" i="7"/>
  <c r="I8" i="7"/>
  <c r="I7" i="7"/>
  <c r="P6" i="7"/>
  <c r="O6" i="7"/>
  <c r="N6" i="7"/>
  <c r="M6" i="7"/>
  <c r="L6" i="7"/>
  <c r="I6" i="7"/>
  <c r="P5" i="7"/>
  <c r="O5" i="7"/>
  <c r="N5" i="7"/>
  <c r="M5" i="7"/>
  <c r="L5" i="7"/>
  <c r="I5" i="7"/>
  <c r="P4" i="7"/>
  <c r="O4" i="7"/>
  <c r="N4" i="7"/>
  <c r="M4" i="7"/>
  <c r="L4" i="7"/>
  <c r="I4" i="7"/>
  <c r="P3" i="7"/>
  <c r="O3" i="7"/>
  <c r="N3" i="7"/>
  <c r="M3" i="7"/>
  <c r="L3" i="7"/>
  <c r="I3" i="7"/>
  <c r="I2" i="7"/>
  <c r="I173" i="6"/>
  <c r="I410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8" i="6"/>
  <c r="I297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M244" i="6"/>
  <c r="I244" i="6"/>
  <c r="I243" i="6"/>
  <c r="I242" i="6"/>
  <c r="I241" i="6"/>
  <c r="I240" i="6"/>
  <c r="I239" i="6"/>
  <c r="I238" i="6"/>
  <c r="I237" i="6"/>
  <c r="I236" i="6"/>
  <c r="I235" i="6"/>
  <c r="I234" i="6"/>
  <c r="I229" i="6"/>
  <c r="I226" i="6"/>
  <c r="I225" i="6"/>
  <c r="I224" i="6"/>
  <c r="I223" i="6"/>
  <c r="I222" i="6"/>
  <c r="I221" i="6"/>
  <c r="I219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79" i="6"/>
  <c r="I178" i="6"/>
  <c r="I177" i="6"/>
  <c r="I176" i="6"/>
  <c r="I175" i="6"/>
  <c r="I174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19" i="6"/>
  <c r="I118" i="6"/>
  <c r="I117" i="6"/>
  <c r="I116" i="6"/>
  <c r="I115" i="6"/>
  <c r="I114" i="6"/>
  <c r="I113" i="6"/>
  <c r="I112" i="6"/>
  <c r="I111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3" i="6"/>
  <c r="I32" i="6"/>
  <c r="I31" i="6"/>
  <c r="I30" i="6"/>
  <c r="I29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P6" i="6"/>
  <c r="O6" i="6"/>
  <c r="N6" i="6"/>
  <c r="M6" i="6"/>
  <c r="L6" i="6"/>
  <c r="I6" i="6"/>
  <c r="P5" i="6"/>
  <c r="O5" i="6"/>
  <c r="N5" i="6"/>
  <c r="M5" i="6"/>
  <c r="L5" i="6"/>
  <c r="I5" i="6"/>
  <c r="P4" i="6"/>
  <c r="O4" i="6"/>
  <c r="N4" i="6"/>
  <c r="M4" i="6"/>
  <c r="L4" i="6"/>
  <c r="I4" i="6"/>
  <c r="P3" i="6"/>
  <c r="O3" i="6"/>
  <c r="N3" i="6"/>
  <c r="M3" i="6"/>
  <c r="L3" i="6"/>
  <c r="I3" i="6"/>
  <c r="I2" i="6"/>
  <c r="P7" i="8" l="1"/>
  <c r="P8" i="8" s="1"/>
  <c r="M10" i="8"/>
  <c r="O10" i="8"/>
  <c r="P10" i="8"/>
  <c r="N10" i="8"/>
  <c r="L10" i="8"/>
  <c r="Q3" i="8"/>
  <c r="Q4" i="8"/>
  <c r="N7" i="8"/>
  <c r="N8" i="8" s="1"/>
  <c r="M7" i="8"/>
  <c r="M8" i="8" s="1"/>
  <c r="O7" i="8"/>
  <c r="O8" i="8" s="1"/>
  <c r="Q5" i="8"/>
  <c r="Q6" i="8"/>
  <c r="L7" i="8"/>
  <c r="P7" i="7"/>
  <c r="P8" i="7" s="1"/>
  <c r="N7" i="7"/>
  <c r="N8" i="7" s="1"/>
  <c r="L10" i="7"/>
  <c r="M7" i="7"/>
  <c r="M8" i="7" s="1"/>
  <c r="M10" i="7"/>
  <c r="O10" i="7"/>
  <c r="P10" i="7"/>
  <c r="Q4" i="7"/>
  <c r="Q3" i="7"/>
  <c r="N10" i="7"/>
  <c r="Q6" i="7"/>
  <c r="O7" i="7"/>
  <c r="O8" i="7" s="1"/>
  <c r="Q5" i="7"/>
  <c r="L7" i="7"/>
  <c r="M10" i="6"/>
  <c r="P10" i="6"/>
  <c r="O10" i="6"/>
  <c r="N10" i="6"/>
  <c r="L10" i="6"/>
  <c r="Q3" i="6"/>
  <c r="O7" i="6"/>
  <c r="O8" i="6" s="1"/>
  <c r="P7" i="6"/>
  <c r="P8" i="6" s="1"/>
  <c r="M7" i="6"/>
  <c r="M8" i="6" s="1"/>
  <c r="Q6" i="6"/>
  <c r="N7" i="6"/>
  <c r="N8" i="6" s="1"/>
  <c r="Q5" i="6"/>
  <c r="Q11" i="6"/>
  <c r="Q4" i="6"/>
  <c r="L7" i="6"/>
  <c r="Q10" i="8" l="1"/>
  <c r="S8" i="8" s="1"/>
  <c r="Q7" i="8"/>
  <c r="Q8" i="8" s="1"/>
  <c r="L8" i="8"/>
  <c r="Q10" i="7"/>
  <c r="Q7" i="7"/>
  <c r="Q8" i="7" s="1"/>
  <c r="L8" i="7"/>
  <c r="Q10" i="6"/>
  <c r="Q7" i="6"/>
  <c r="Q8" i="6" s="1"/>
  <c r="L8" i="6"/>
  <c r="I410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8" i="4"/>
  <c r="I297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M244" i="4"/>
  <c r="I244" i="4"/>
  <c r="I243" i="4"/>
  <c r="I242" i="4"/>
  <c r="I241" i="4"/>
  <c r="I240" i="4"/>
  <c r="I239" i="4"/>
  <c r="I238" i="4"/>
  <c r="I237" i="4"/>
  <c r="I236" i="4"/>
  <c r="I235" i="4"/>
  <c r="I234" i="4"/>
  <c r="I229" i="4"/>
  <c r="I226" i="4"/>
  <c r="I225" i="4"/>
  <c r="I224" i="4"/>
  <c r="I223" i="4"/>
  <c r="I222" i="4"/>
  <c r="I221" i="4"/>
  <c r="I219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19" i="4"/>
  <c r="I118" i="4"/>
  <c r="I117" i="4"/>
  <c r="I116" i="4"/>
  <c r="I115" i="4"/>
  <c r="I114" i="4"/>
  <c r="I113" i="4"/>
  <c r="I112" i="4"/>
  <c r="I111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3" i="4"/>
  <c r="I32" i="4"/>
  <c r="I31" i="4"/>
  <c r="I30" i="4"/>
  <c r="I29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L11" i="4"/>
  <c r="I11" i="4"/>
  <c r="I10" i="4"/>
  <c r="I9" i="4"/>
  <c r="I8" i="4"/>
  <c r="I7" i="4"/>
  <c r="P6" i="4"/>
  <c r="O6" i="4"/>
  <c r="N6" i="4"/>
  <c r="M6" i="4"/>
  <c r="L6" i="4"/>
  <c r="I6" i="4"/>
  <c r="P5" i="4"/>
  <c r="O5" i="4"/>
  <c r="N5" i="4"/>
  <c r="M5" i="4"/>
  <c r="L5" i="4"/>
  <c r="I5" i="4"/>
  <c r="P4" i="4"/>
  <c r="O4" i="4"/>
  <c r="N4" i="4"/>
  <c r="M4" i="4"/>
  <c r="L4" i="4"/>
  <c r="I4" i="4"/>
  <c r="P3" i="4"/>
  <c r="O3" i="4"/>
  <c r="N3" i="4"/>
  <c r="M3" i="4"/>
  <c r="L3" i="4"/>
  <c r="I3" i="4"/>
  <c r="I2" i="4"/>
  <c r="I410" i="3"/>
  <c r="I403" i="3"/>
  <c r="O7" i="4" l="1"/>
  <c r="O8" i="4" s="1"/>
  <c r="P10" i="4"/>
  <c r="N7" i="4"/>
  <c r="N8" i="4" s="1"/>
  <c r="O10" i="4"/>
  <c r="N10" i="4"/>
  <c r="Q3" i="4"/>
  <c r="M10" i="4"/>
  <c r="L10" i="4"/>
  <c r="Q6" i="4"/>
  <c r="P7" i="4"/>
  <c r="P8" i="4" s="1"/>
  <c r="Q5" i="4"/>
  <c r="M7" i="4"/>
  <c r="M8" i="4" s="1"/>
  <c r="Q11" i="4"/>
  <c r="Q4" i="4"/>
  <c r="L7" i="4"/>
  <c r="I391" i="3"/>
  <c r="Q10" i="4" l="1"/>
  <c r="Q7" i="4"/>
  <c r="Q8" i="4" s="1"/>
  <c r="L8" i="4"/>
  <c r="I407" i="3"/>
  <c r="I406" i="3"/>
  <c r="I405" i="3"/>
  <c r="I404" i="3"/>
  <c r="I402" i="3"/>
  <c r="I401" i="3"/>
  <c r="I400" i="3"/>
  <c r="I399" i="3"/>
  <c r="I398" i="3"/>
  <c r="I397" i="3"/>
  <c r="I396" i="3"/>
  <c r="I395" i="3"/>
  <c r="I394" i="3"/>
  <c r="I393" i="3"/>
  <c r="I392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8" i="3"/>
  <c r="I297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M244" i="3"/>
  <c r="I244" i="3"/>
  <c r="I243" i="3"/>
  <c r="I242" i="3"/>
  <c r="I241" i="3"/>
  <c r="I240" i="3"/>
  <c r="I239" i="3"/>
  <c r="I238" i="3"/>
  <c r="I237" i="3"/>
  <c r="I236" i="3"/>
  <c r="I235" i="3"/>
  <c r="I234" i="3"/>
  <c r="I229" i="3"/>
  <c r="I226" i="3"/>
  <c r="I225" i="3"/>
  <c r="I224" i="3"/>
  <c r="I223" i="3"/>
  <c r="I222" i="3"/>
  <c r="I221" i="3"/>
  <c r="I219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19" i="3"/>
  <c r="I118" i="3"/>
  <c r="I117" i="3"/>
  <c r="I116" i="3"/>
  <c r="I115" i="3"/>
  <c r="I114" i="3"/>
  <c r="I113" i="3"/>
  <c r="I112" i="3"/>
  <c r="I111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3" i="3"/>
  <c r="I32" i="3"/>
  <c r="I31" i="3"/>
  <c r="I30" i="3"/>
  <c r="I29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P11" i="3"/>
  <c r="O11" i="3"/>
  <c r="N11" i="3"/>
  <c r="M11" i="3"/>
  <c r="L11" i="3"/>
  <c r="I11" i="3"/>
  <c r="I10" i="3"/>
  <c r="I9" i="3"/>
  <c r="I8" i="3"/>
  <c r="I7" i="3"/>
  <c r="P6" i="3"/>
  <c r="O6" i="3"/>
  <c r="N6" i="3"/>
  <c r="M6" i="3"/>
  <c r="L6" i="3"/>
  <c r="I6" i="3"/>
  <c r="P5" i="3"/>
  <c r="O5" i="3"/>
  <c r="N5" i="3"/>
  <c r="M5" i="3"/>
  <c r="L5" i="3"/>
  <c r="I5" i="3"/>
  <c r="P4" i="3"/>
  <c r="O4" i="3"/>
  <c r="N4" i="3"/>
  <c r="M4" i="3"/>
  <c r="L4" i="3"/>
  <c r="I4" i="3"/>
  <c r="P3" i="3"/>
  <c r="O3" i="3"/>
  <c r="N3" i="3"/>
  <c r="M3" i="3"/>
  <c r="L3" i="3"/>
  <c r="I3" i="3"/>
  <c r="I2" i="3"/>
  <c r="I405" i="2"/>
  <c r="I406" i="2"/>
  <c r="I407" i="2"/>
  <c r="O7" i="3" l="1"/>
  <c r="Q11" i="3"/>
  <c r="Q3" i="3"/>
  <c r="O10" i="3"/>
  <c r="M10" i="3"/>
  <c r="L10" i="3"/>
  <c r="P10" i="3"/>
  <c r="Q4" i="3"/>
  <c r="O8" i="3"/>
  <c r="M7" i="3"/>
  <c r="M8" i="3" s="1"/>
  <c r="Q6" i="3"/>
  <c r="Q5" i="3"/>
  <c r="N7" i="3"/>
  <c r="N8" i="3" s="1"/>
  <c r="P7" i="3"/>
  <c r="P8" i="3" s="1"/>
  <c r="N10" i="3"/>
  <c r="L7" i="3"/>
  <c r="M3" i="2"/>
  <c r="Q10" i="3" l="1"/>
  <c r="Q7" i="3"/>
  <c r="Q8" i="3" s="1"/>
  <c r="L8" i="3"/>
  <c r="I404" i="2"/>
  <c r="I402" i="2"/>
  <c r="I401" i="2"/>
  <c r="I400" i="2"/>
  <c r="I399" i="2"/>
  <c r="I398" i="2"/>
  <c r="I397" i="2"/>
  <c r="I396" i="2"/>
  <c r="I395" i="2"/>
  <c r="I394" i="2"/>
  <c r="I393" i="2"/>
  <c r="I392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8" i="2"/>
  <c r="I297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M244" i="2"/>
  <c r="I244" i="2"/>
  <c r="I243" i="2"/>
  <c r="I242" i="2"/>
  <c r="I241" i="2"/>
  <c r="I240" i="2"/>
  <c r="I239" i="2"/>
  <c r="I238" i="2"/>
  <c r="I237" i="2"/>
  <c r="I236" i="2"/>
  <c r="I235" i="2"/>
  <c r="I234" i="2"/>
  <c r="I229" i="2"/>
  <c r="I226" i="2"/>
  <c r="I225" i="2"/>
  <c r="I224" i="2"/>
  <c r="I223" i="2"/>
  <c r="I222" i="2"/>
  <c r="I221" i="2"/>
  <c r="I219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19" i="2"/>
  <c r="I118" i="2"/>
  <c r="I117" i="2"/>
  <c r="I116" i="2"/>
  <c r="I115" i="2"/>
  <c r="I114" i="2"/>
  <c r="I113" i="2"/>
  <c r="I112" i="2"/>
  <c r="I111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3" i="2"/>
  <c r="I32" i="2"/>
  <c r="I31" i="2"/>
  <c r="I30" i="2"/>
  <c r="I29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O11" i="2"/>
  <c r="N11" i="2"/>
  <c r="M11" i="2"/>
  <c r="L11" i="2"/>
  <c r="I11" i="2"/>
  <c r="I10" i="2"/>
  <c r="I9" i="2"/>
  <c r="I8" i="2"/>
  <c r="I7" i="2"/>
  <c r="P6" i="2"/>
  <c r="O6" i="2"/>
  <c r="N6" i="2"/>
  <c r="M6" i="2"/>
  <c r="L6" i="2"/>
  <c r="I6" i="2"/>
  <c r="P5" i="2"/>
  <c r="O5" i="2"/>
  <c r="N5" i="2"/>
  <c r="M5" i="2"/>
  <c r="L5" i="2"/>
  <c r="I5" i="2"/>
  <c r="P4" i="2"/>
  <c r="O4" i="2"/>
  <c r="N4" i="2"/>
  <c r="M4" i="2"/>
  <c r="L4" i="2"/>
  <c r="I4" i="2"/>
  <c r="P3" i="2"/>
  <c r="O3" i="2"/>
  <c r="N3" i="2"/>
  <c r="L3" i="2"/>
  <c r="I3" i="2"/>
  <c r="I2" i="2"/>
  <c r="O10" i="2" l="1"/>
  <c r="L10" i="2"/>
  <c r="P10" i="2"/>
  <c r="M10" i="2"/>
  <c r="Q11" i="2"/>
  <c r="O7" i="2"/>
  <c r="O8" i="2" s="1"/>
  <c r="Q4" i="2"/>
  <c r="L7" i="2"/>
  <c r="L8" i="2" s="1"/>
  <c r="Q3" i="2"/>
  <c r="N10" i="2"/>
  <c r="N7" i="2"/>
  <c r="N8" i="2" s="1"/>
  <c r="Q5" i="2"/>
  <c r="M7" i="2"/>
  <c r="M8" i="2" s="1"/>
  <c r="Q6" i="2"/>
  <c r="P7" i="2"/>
  <c r="P8" i="2" s="1"/>
  <c r="I404" i="1"/>
  <c r="I402" i="1"/>
  <c r="I401" i="1"/>
  <c r="I400" i="1"/>
  <c r="I399" i="1"/>
  <c r="I398" i="1"/>
  <c r="I397" i="1"/>
  <c r="I396" i="1"/>
  <c r="I395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8" i="1"/>
  <c r="I297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M244" i="1"/>
  <c r="I244" i="1"/>
  <c r="I243" i="1"/>
  <c r="I242" i="1"/>
  <c r="I241" i="1"/>
  <c r="I240" i="1"/>
  <c r="I239" i="1"/>
  <c r="I238" i="1"/>
  <c r="I237" i="1"/>
  <c r="I236" i="1"/>
  <c r="I235" i="1"/>
  <c r="I234" i="1"/>
  <c r="I229" i="1"/>
  <c r="I226" i="1"/>
  <c r="I225" i="1"/>
  <c r="I224" i="1"/>
  <c r="I223" i="1"/>
  <c r="I222" i="1"/>
  <c r="I221" i="1"/>
  <c r="I219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19" i="1"/>
  <c r="I118" i="1"/>
  <c r="I117" i="1"/>
  <c r="I116" i="1"/>
  <c r="I115" i="1"/>
  <c r="I114" i="1"/>
  <c r="I113" i="1"/>
  <c r="I112" i="1"/>
  <c r="I111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3" i="1"/>
  <c r="I32" i="1"/>
  <c r="I31" i="1"/>
  <c r="I30" i="1"/>
  <c r="I29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L11" i="1"/>
  <c r="I11" i="1"/>
  <c r="I10" i="1"/>
  <c r="I9" i="1"/>
  <c r="I8" i="1"/>
  <c r="I7" i="1"/>
  <c r="P6" i="1"/>
  <c r="O6" i="1"/>
  <c r="N6" i="1"/>
  <c r="M6" i="1"/>
  <c r="L6" i="1"/>
  <c r="I6" i="1"/>
  <c r="P5" i="1"/>
  <c r="O5" i="1"/>
  <c r="N5" i="1"/>
  <c r="M5" i="1"/>
  <c r="L5" i="1"/>
  <c r="I5" i="1"/>
  <c r="P4" i="1"/>
  <c r="O4" i="1"/>
  <c r="N4" i="1"/>
  <c r="M4" i="1"/>
  <c r="L4" i="1"/>
  <c r="I4" i="1"/>
  <c r="P3" i="1"/>
  <c r="P7" i="1" s="1"/>
  <c r="O3" i="1"/>
  <c r="N3" i="1"/>
  <c r="M3" i="1"/>
  <c r="L3" i="1"/>
  <c r="I3" i="1"/>
  <c r="I2" i="1"/>
  <c r="Q10" i="2" l="1"/>
  <c r="Q7" i="2"/>
  <c r="Q8" i="2" s="1"/>
  <c r="Q4" i="1"/>
  <c r="Q3" i="1"/>
  <c r="M7" i="1"/>
  <c r="M8" i="1" s="1"/>
  <c r="N7" i="1"/>
  <c r="N8" i="1" s="1"/>
  <c r="P8" i="1"/>
  <c r="Q6" i="1"/>
  <c r="M10" i="1"/>
  <c r="N10" i="1"/>
  <c r="O7" i="1"/>
  <c r="O8" i="1" s="1"/>
  <c r="L10" i="1"/>
  <c r="O10" i="1"/>
  <c r="Q5" i="1"/>
  <c r="P10" i="1"/>
  <c r="L7" i="1"/>
  <c r="Q7" i="1" l="1"/>
  <c r="Q8" i="1" s="1"/>
  <c r="Q10" i="1"/>
  <c r="L8" i="1"/>
  <c r="P11" i="27" l="1"/>
  <c r="L11" i="27"/>
  <c r="N11" i="27"/>
  <c r="O11" i="27"/>
  <c r="M11" i="27" l="1"/>
  <c r="Q11" i="27" s="1"/>
  <c r="P11" i="35" l="1"/>
  <c r="M11" i="35"/>
  <c r="L11" i="35"/>
  <c r="N11" i="35"/>
  <c r="O11" i="35"/>
  <c r="Q11" i="3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tc={A819E48A-1A98-4084-ABFF-B2EEECB2A5D4}</author>
    <author>tc={2248D547-912A-4CE7-87B0-38DAEBA9D355}</author>
  </authors>
  <commentList>
    <comment ref="B177" authorId="0" shapeId="0" xr:uid="{A819E48A-1A98-4084-ABFF-B2EEECB2A5D4}">
      <text>
        <t>[Threaded comment]
Your version of Excel allows you to read this threaded comment; however, any edits to it will get removed if the file is opened in a newer version of Excel. Learn more: https://go.microsoft.com/fwlink/?linkid=870924
Comment:
    NIV 3R9EX1DE3KR192137</t>
      </text>
    </comment>
    <comment ref="B226" authorId="1" shapeId="0" xr:uid="{2248D547-912A-4CE7-87B0-38DAEBA9D355}">
      <text>
        <t>[Threaded comment]
Your version of Excel allows you to read this threaded comment; however, any edits to it will get removed if the file is opened in a newer version of Excel. Learn more: https://go.microsoft.com/fwlink/?linkid=870924
Comment:
    NIV 3R9EX1DE2KR192081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tc={78C7483D-47C8-4F10-8ADA-7359500C8BAF}</author>
    <author>tc={3F467F35-64CC-4986-A212-50E3E27922EC}</author>
  </authors>
  <commentList>
    <comment ref="B177" authorId="0" shapeId="0" xr:uid="{78C7483D-47C8-4F10-8ADA-7359500C8BAF}">
      <text>
        <t>[Threaded comment]
Your version of Excel allows you to read this threaded comment; however, any edits to it will get removed if the file is opened in a newer version of Excel. Learn more: https://go.microsoft.com/fwlink/?linkid=870924
Comment:
    NIV 3R9EX1DE3KR192137</t>
      </text>
    </comment>
    <comment ref="B226" authorId="1" shapeId="0" xr:uid="{3F467F35-64CC-4986-A212-50E3E27922EC}">
      <text>
        <t>[Threaded comment]
Your version of Excel allows you to read this threaded comment; however, any edits to it will get removed if the file is opened in a newer version of Excel. Learn more: https://go.microsoft.com/fwlink/?linkid=870924
Comment:
    NIV 3R9EX1DE2KR192081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tc={30C79750-20C2-479F-8754-2B8C70D03440}</author>
    <author>tc={AB853EAE-9488-4AE2-B512-EB2D1DD660C8}</author>
  </authors>
  <commentList>
    <comment ref="B177" authorId="0" shapeId="0" xr:uid="{30C79750-20C2-479F-8754-2B8C70D03440}">
      <text>
        <t>[Threaded comment]
Your version of Excel allows you to read this threaded comment; however, any edits to it will get removed if the file is opened in a newer version of Excel. Learn more: https://go.microsoft.com/fwlink/?linkid=870924
Comment:
    NIV 3R9EX1DE3KR192137</t>
      </text>
    </comment>
    <comment ref="B226" authorId="1" shapeId="0" xr:uid="{AB853EAE-9488-4AE2-B512-EB2D1DD660C8}">
      <text>
        <t>[Threaded comment]
Your version of Excel allows you to read this threaded comment; however, any edits to it will get removed if the file is opened in a newer version of Excel. Learn more: https://go.microsoft.com/fwlink/?linkid=870924
Comment:
    NIV 3R9EX1DE2KR192081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tc={AC5C5D80-73F8-4617-9C64-C9A380D2A674}</author>
    <author>tc={FB6DB2E4-04AC-4CD4-BA06-5669F0932FB3}</author>
  </authors>
  <commentList>
    <comment ref="B177" authorId="0" shapeId="0" xr:uid="{AC5C5D80-73F8-4617-9C64-C9A380D2A674}">
      <text>
        <t>[Threaded comment]
Your version of Excel allows you to read this threaded comment; however, any edits to it will get removed if the file is opened in a newer version of Excel. Learn more: https://go.microsoft.com/fwlink/?linkid=870924
Comment:
    NIV 3R9EX1DE3KR192137</t>
      </text>
    </comment>
    <comment ref="B226" authorId="1" shapeId="0" xr:uid="{FB6DB2E4-04AC-4CD4-BA06-5669F0932FB3}">
      <text>
        <t>[Threaded comment]
Your version of Excel allows you to read this threaded comment; however, any edits to it will get removed if the file is opened in a newer version of Excel. Learn more: https://go.microsoft.com/fwlink/?linkid=870924
Comment:
    NIV 3R9EX1DE2KR192081</t>
      </text>
    </comment>
  </commentList>
</comments>
</file>

<file path=xl/sharedStrings.xml><?xml version="1.0" encoding="utf-8"?>
<sst xmlns="http://schemas.openxmlformats.org/spreadsheetml/2006/main" count="93365" uniqueCount="804">
  <si>
    <t>Tipo de Unidad</t>
  </si>
  <si>
    <t>Numero de serie</t>
  </si>
  <si>
    <t>Ubicación</t>
  </si>
  <si>
    <t>Sucursal</t>
  </si>
  <si>
    <t>Razon Social</t>
  </si>
  <si>
    <t>Renta Mensual</t>
  </si>
  <si>
    <t>PP</t>
  </si>
  <si>
    <t>Importe Total</t>
  </si>
  <si>
    <t>OFICINA 8' X 24'</t>
  </si>
  <si>
    <t>C1482412727</t>
  </si>
  <si>
    <t>PATIO DEMOSTRACION</t>
  </si>
  <si>
    <t>ZAC</t>
  </si>
  <si>
    <t>GDL</t>
  </si>
  <si>
    <t>HMO</t>
  </si>
  <si>
    <t>TAB</t>
  </si>
  <si>
    <t>MEX</t>
  </si>
  <si>
    <t>C1582414949</t>
  </si>
  <si>
    <t>RENTA</t>
  </si>
  <si>
    <t xml:space="preserve">CONSTRUCCIONES Y SERVICIOS INTEGRALES AISSAC S. DE R.L. DE C.V.  </t>
  </si>
  <si>
    <t>Total de Unidades</t>
  </si>
  <si>
    <t>OFICINA 10' X 36'</t>
  </si>
  <si>
    <t>C13103610806</t>
  </si>
  <si>
    <t xml:space="preserve">FIDEICOMISO MRP MASTER CKD FII CIB/2605  </t>
  </si>
  <si>
    <t>Renta</t>
  </si>
  <si>
    <t>CASETA DE VIGILANCIA</t>
  </si>
  <si>
    <t>C1580814732</t>
  </si>
  <si>
    <t xml:space="preserve">GRYPHOS SEGURIDAD PRIVADA   </t>
  </si>
  <si>
    <t>Patio demostracion</t>
  </si>
  <si>
    <t>OFICINA DE VENTAS 12' X 60</t>
  </si>
  <si>
    <t>C16126015402</t>
  </si>
  <si>
    <t xml:space="preserve">INGENIERIA Y SERVICIOS ADM S.A. DE C.V.  </t>
  </si>
  <si>
    <t>Uso Sucursal</t>
  </si>
  <si>
    <t>C14126013086</t>
  </si>
  <si>
    <t>Total Flotilla P/Renta</t>
  </si>
  <si>
    <t>C14126012547</t>
  </si>
  <si>
    <t>Porcentaje de ocupación</t>
  </si>
  <si>
    <t>OFICINA DE VENTAS 10' X 48'</t>
  </si>
  <si>
    <t>C13104811652</t>
  </si>
  <si>
    <t xml:space="preserve">SANITARIOS </t>
  </si>
  <si>
    <t>C1383211160</t>
  </si>
  <si>
    <t>WIND STONE CONSTRUCTION SA DE CV</t>
  </si>
  <si>
    <t>Renta Mensual (IVA incluido)</t>
  </si>
  <si>
    <t>OFICINA 8' X 32'</t>
  </si>
  <si>
    <t>Facturación Diciembre (IVA incluido)</t>
  </si>
  <si>
    <t>C1782417964</t>
  </si>
  <si>
    <t>DORMITORIO 8' X 24'</t>
  </si>
  <si>
    <t>C128249764</t>
  </si>
  <si>
    <t xml:space="preserve">FERROMINIO DISEÑO Y CONSTRUCCION SA DE CV </t>
  </si>
  <si>
    <t>OFICINA 8' X 20'</t>
  </si>
  <si>
    <t>C1382010231</t>
  </si>
  <si>
    <t xml:space="preserve">TELECOMUNICACIONES Y SERVICIOS DE CABORCA MOR SA DE CV  </t>
  </si>
  <si>
    <t>CO190824029</t>
  </si>
  <si>
    <t>CONTROLES Y FABRICACIONES DE TORREON S.A. DE C.V.</t>
  </si>
  <si>
    <t>OFICINA BODEGA 8' X 32'</t>
  </si>
  <si>
    <t>C1483213122</t>
  </si>
  <si>
    <t xml:space="preserve"> </t>
  </si>
  <si>
    <t>CO190820014</t>
  </si>
  <si>
    <t>OFICINA 8' X 44' MEDIO BAÑO</t>
  </si>
  <si>
    <t>C1484412117</t>
  </si>
  <si>
    <t>IVAN ALEJANDRO PEDROZA QUEZADA</t>
  </si>
  <si>
    <t>CV190408013</t>
  </si>
  <si>
    <t>MINERA CAMINO ROJO S.A. DE C.V.</t>
  </si>
  <si>
    <t>C1540814071</t>
  </si>
  <si>
    <t>C1340810717</t>
  </si>
  <si>
    <t>C1583214710</t>
  </si>
  <si>
    <t>OFICINA 8' X 24' MEDIO BAÑO</t>
  </si>
  <si>
    <t>CO190824012</t>
  </si>
  <si>
    <t>CONSTRUCTORA INTERNACIONAL DE INFRAESTRUCTURA S.A. DE C.V.</t>
  </si>
  <si>
    <t>C1383211635</t>
  </si>
  <si>
    <t>SUPERVISIONES INTEGRALES DEL NORTE, S.A. DE C.V.</t>
  </si>
  <si>
    <t>OFICINA 8' X 20' MEDIO BAÑO</t>
  </si>
  <si>
    <t>C1782017757</t>
  </si>
  <si>
    <t>OFICINA 8' X 44'</t>
  </si>
  <si>
    <t>C1684415625</t>
  </si>
  <si>
    <t>AULA 10' X 36'</t>
  </si>
  <si>
    <t>MA10361315</t>
  </si>
  <si>
    <t>USO SUCURSAL</t>
  </si>
  <si>
    <t>C1580814813</t>
  </si>
  <si>
    <t>REGADERA 8' X 32'</t>
  </si>
  <si>
    <t>C1783218398</t>
  </si>
  <si>
    <t>GLOBEXPLORE DRILLING, S.A. DE C.V.</t>
  </si>
  <si>
    <t>C1383210949</t>
  </si>
  <si>
    <t>C1583214511</t>
  </si>
  <si>
    <t>C1783218404</t>
  </si>
  <si>
    <t>TRANSFORMACIONES Y ESTRUCTURAS DE ACERO SA DE CV</t>
  </si>
  <si>
    <t xml:space="preserve">OFICINA 10' X 48' </t>
  </si>
  <si>
    <t>C12104810222</t>
  </si>
  <si>
    <t>JOSE LUIS BASURTO PEREYRA</t>
  </si>
  <si>
    <t>OFICINA 10' X 36' MEDIO BAÑO</t>
  </si>
  <si>
    <t>C1010367256</t>
  </si>
  <si>
    <t>C128328804</t>
  </si>
  <si>
    <t>RM CONTINENTAL S.A. DE C.V.</t>
  </si>
  <si>
    <t>CO190824021</t>
  </si>
  <si>
    <t>FRISO SILRO S.A. DE C.V.</t>
  </si>
  <si>
    <t>C1484412685</t>
  </si>
  <si>
    <t>CONSTRUCCIONES Y COMERCIALIZADORA GUAN S.A. DE C.V</t>
  </si>
  <si>
    <t>DORMITORIO 8' X 32'</t>
  </si>
  <si>
    <t>C128329125</t>
  </si>
  <si>
    <t>DORMITORIO 8' X 38'</t>
  </si>
  <si>
    <t>CO200838009</t>
  </si>
  <si>
    <t>CO200838008</t>
  </si>
  <si>
    <t>ANEL MUÑOZ REBOLLEDO</t>
  </si>
  <si>
    <t>CO200838010</t>
  </si>
  <si>
    <t>PLAN B TECHNOLOGIES S.A. DE C.V.</t>
  </si>
  <si>
    <t>CO200838011</t>
  </si>
  <si>
    <t>CO200838012</t>
  </si>
  <si>
    <t>CD200838013</t>
  </si>
  <si>
    <t>CD200838014</t>
  </si>
  <si>
    <t>REINIGEN DE MEXICO S. DE R.L. DE C.V.</t>
  </si>
  <si>
    <t>DORMITORIO 8' X 44'</t>
  </si>
  <si>
    <t>ST208441002</t>
  </si>
  <si>
    <t>ST208441003</t>
  </si>
  <si>
    <t>RIK SOLUCIONES S.A. DE C.V.</t>
  </si>
  <si>
    <t>CO190824015</t>
  </si>
  <si>
    <t>RUBEN EDEN RODRIGUEZ TOVAR</t>
  </si>
  <si>
    <t>ST208441004</t>
  </si>
  <si>
    <t>ST208441005</t>
  </si>
  <si>
    <t>ST208441006</t>
  </si>
  <si>
    <t>ST208441007</t>
  </si>
  <si>
    <t>RAFAEL GOMEZ HERNANDEZ</t>
  </si>
  <si>
    <t>ST208441008</t>
  </si>
  <si>
    <t>ST208441009</t>
  </si>
  <si>
    <t>ST208441010</t>
  </si>
  <si>
    <t>ST208441011</t>
  </si>
  <si>
    <t>ST208441012</t>
  </si>
  <si>
    <t>ST208441013</t>
  </si>
  <si>
    <t>ST208441014</t>
  </si>
  <si>
    <t>CD200838017</t>
  </si>
  <si>
    <t>C128328839</t>
  </si>
  <si>
    <t>SERVICIOS DE CONSTRUCCION Y MANTENIMIENTO INDUSTRIAL AQVICA S.A. DE C.V.</t>
  </si>
  <si>
    <t>C1382410641</t>
  </si>
  <si>
    <t>ST218441015</t>
  </si>
  <si>
    <t>ST218441016</t>
  </si>
  <si>
    <t>PETROCONSTRUCCIONES LOBO HALCON</t>
  </si>
  <si>
    <t>ST218441017</t>
  </si>
  <si>
    <t>ST218441018</t>
  </si>
  <si>
    <t>ST218441020</t>
  </si>
  <si>
    <t>ST218441021</t>
  </si>
  <si>
    <t>C1582014986</t>
  </si>
  <si>
    <t>C1484412142</t>
  </si>
  <si>
    <t>ANTEUS CONSTRUCTORA S.A. DE C.V.</t>
  </si>
  <si>
    <t>ST218441022</t>
  </si>
  <si>
    <t>ST218441023</t>
  </si>
  <si>
    <t>OFICINA 12' X 60'</t>
  </si>
  <si>
    <t>C15126014304</t>
  </si>
  <si>
    <t>ST218441024</t>
  </si>
  <si>
    <t>ST218441025</t>
  </si>
  <si>
    <t>ST218441026</t>
  </si>
  <si>
    <t>ST218441027</t>
  </si>
  <si>
    <t>C1383211775</t>
  </si>
  <si>
    <t>ST218321037</t>
  </si>
  <si>
    <t>ST218441029</t>
  </si>
  <si>
    <t>ST218441028</t>
  </si>
  <si>
    <t>CONSTRUCCIONES INDUSTRIALES Y ECOLOGICAS DEL SURESTE S.A. DE C.V</t>
  </si>
  <si>
    <t>ST218441030</t>
  </si>
  <si>
    <t>ST218441038</t>
  </si>
  <si>
    <t>ST218441039</t>
  </si>
  <si>
    <t>ST218441040</t>
  </si>
  <si>
    <t>C1483212801</t>
  </si>
  <si>
    <t xml:space="preserve">TRASEIN SA DE CV </t>
  </si>
  <si>
    <t>CASETA DE VIGILANCIA 4' x 8'</t>
  </si>
  <si>
    <t>C1540814337</t>
  </si>
  <si>
    <t>MINERA MEDIA LUNA</t>
  </si>
  <si>
    <t>C1383210952</t>
  </si>
  <si>
    <t>C1383210953</t>
  </si>
  <si>
    <t>COCINA COMEDOR 8' X 32'</t>
  </si>
  <si>
    <t>C1383210947</t>
  </si>
  <si>
    <t>C1383210948</t>
  </si>
  <si>
    <t>LAVANDERIA</t>
  </si>
  <si>
    <t xml:space="preserve">C1383010946
</t>
  </si>
  <si>
    <t>FLEXPACE</t>
  </si>
  <si>
    <t>C1482013579</t>
  </si>
  <si>
    <t>C1382012009</t>
  </si>
  <si>
    <t xml:space="preserve">PROMOTORA EL CHACO </t>
  </si>
  <si>
    <t>C1782017385</t>
  </si>
  <si>
    <t xml:space="preserve">CONSTRUCTORA MARIA TERESA SA DE CV </t>
  </si>
  <si>
    <t>DORMITORIO 10' X 38'</t>
  </si>
  <si>
    <t>C14103813123</t>
  </si>
  <si>
    <t>C1782017852</t>
  </si>
  <si>
    <t>SISTEMA DE TREN ELECTRICO SITEUR</t>
  </si>
  <si>
    <t>C1782018421</t>
  </si>
  <si>
    <t>C1782018422</t>
  </si>
  <si>
    <t>C1782018423</t>
  </si>
  <si>
    <t>C1782018424</t>
  </si>
  <si>
    <t>C1783218023</t>
  </si>
  <si>
    <t xml:space="preserve">UNIVERSIDAD DE GDL </t>
  </si>
  <si>
    <t>C17103618524</t>
  </si>
  <si>
    <t>C1783218399</t>
  </si>
  <si>
    <t>OMNIBUS DE MEXICO ENTREGADA EL DIA 18-03-20</t>
  </si>
  <si>
    <t>C1482412728</t>
  </si>
  <si>
    <t>C1982019851</t>
  </si>
  <si>
    <t xml:space="preserve">GLOBAL MECHANICAL </t>
  </si>
  <si>
    <t>CV190808001</t>
  </si>
  <si>
    <t xml:space="preserve">TEQUIJAL, SA DE CV </t>
  </si>
  <si>
    <t>CV190808002</t>
  </si>
  <si>
    <t>C1010367258</t>
  </si>
  <si>
    <t>C16126016207</t>
  </si>
  <si>
    <t>AGN AVIATION SERVICES SA DE CV</t>
  </si>
  <si>
    <t>CO201260001</t>
  </si>
  <si>
    <t>CO201260002</t>
  </si>
  <si>
    <t>CO201260003</t>
  </si>
  <si>
    <t>CO201260004</t>
  </si>
  <si>
    <t>C1110368175</t>
  </si>
  <si>
    <t>SISTEMAS ELECTROMECANICOS INDUSTRIALES</t>
  </si>
  <si>
    <t>CO190824004</t>
  </si>
  <si>
    <t xml:space="preserve">TOMSA DESTIL MEXICO SA DE CV  </t>
  </si>
  <si>
    <t>C118088074</t>
  </si>
  <si>
    <t>JPSHOT, SA DE CV ENTREGADA EL 03-07-20</t>
  </si>
  <si>
    <t>CO190820007</t>
  </si>
  <si>
    <t xml:space="preserve">TALLER DE ARQUITECTURA MAURICIO ROCHA SC </t>
  </si>
  <si>
    <t>C1010367023</t>
  </si>
  <si>
    <t>C1582014990</t>
  </si>
  <si>
    <t xml:space="preserve">C.P. FIDES SA DE CV </t>
  </si>
  <si>
    <t>C1482412581</t>
  </si>
  <si>
    <t>GLOBAL MECHANICAL ENTREGADA 08 DE DICIEMBRE</t>
  </si>
  <si>
    <t>OFICINA 8' X 32' SIN BAÑO</t>
  </si>
  <si>
    <t>C128329104</t>
  </si>
  <si>
    <t xml:space="preserve">TEQUILERA TAP </t>
  </si>
  <si>
    <t>CO190820024</t>
  </si>
  <si>
    <t>JOSE JAVIER SAINZ NUÑEZ</t>
  </si>
  <si>
    <t>CO190824025</t>
  </si>
  <si>
    <t>C1383211179</t>
  </si>
  <si>
    <t>SYSTEC AUTOMATION S.A. DE C.V.</t>
  </si>
  <si>
    <t>C1682417106</t>
  </si>
  <si>
    <t xml:space="preserve">BIOAGRICULTURA SA DE CV </t>
  </si>
  <si>
    <t>C1482412536</t>
  </si>
  <si>
    <t>ST218241019</t>
  </si>
  <si>
    <t>CONSENZA GRUPO INMOBILIARIO</t>
  </si>
  <si>
    <t>ST218241036</t>
  </si>
  <si>
    <t>C118328247</t>
  </si>
  <si>
    <t>C1782018412</t>
  </si>
  <si>
    <t>CARMEN MOTORS</t>
  </si>
  <si>
    <t>LETRINA 6' X 16'</t>
  </si>
  <si>
    <t>C126169130</t>
  </si>
  <si>
    <t>C1382410172</t>
  </si>
  <si>
    <t>C1482412351</t>
  </si>
  <si>
    <t>C1484412096</t>
  </si>
  <si>
    <t>C1584415043</t>
  </si>
  <si>
    <t>EMYCSA</t>
  </si>
  <si>
    <t>C1010367278</t>
  </si>
  <si>
    <t>C13103611157</t>
  </si>
  <si>
    <t>COMINVI</t>
  </si>
  <si>
    <t>OFICINA 8' X 24' SIN BAÑO</t>
  </si>
  <si>
    <t>C1582414748</t>
  </si>
  <si>
    <t>CO200844006</t>
  </si>
  <si>
    <t>EMYCSA (FORD FIGGIN)</t>
  </si>
  <si>
    <t>C1582014743</t>
  </si>
  <si>
    <t>C1482013580</t>
  </si>
  <si>
    <t>C1482013581</t>
  </si>
  <si>
    <t>C1482013582</t>
  </si>
  <si>
    <t>C1482013583</t>
  </si>
  <si>
    <t>C1482013584</t>
  </si>
  <si>
    <t>C1482013585</t>
  </si>
  <si>
    <t>C128X810170</t>
  </si>
  <si>
    <t>SANITARIOS Y REGADERAS</t>
  </si>
  <si>
    <t>C136X1610317</t>
  </si>
  <si>
    <t>OFICINA 8' X 32' MEDIO BAÑO</t>
  </si>
  <si>
    <t>C1383211237</t>
  </si>
  <si>
    <t>3MDC GRUPO INMOBILIARIO</t>
  </si>
  <si>
    <t>C1484412723</t>
  </si>
  <si>
    <t>OFICINA 10' X 48' MEDIO BAÑO</t>
  </si>
  <si>
    <t>C14104812521</t>
  </si>
  <si>
    <t>SANITARIOS 8' X 32'</t>
  </si>
  <si>
    <t>C1383210950</t>
  </si>
  <si>
    <t>C17103618527</t>
  </si>
  <si>
    <t xml:space="preserve">ARCOSA INDUSTRIES DE MEXICO S. DE R.L. DE C.V.  </t>
  </si>
  <si>
    <t>C17103618387</t>
  </si>
  <si>
    <t>C1961620135</t>
  </si>
  <si>
    <t>CV190808008</t>
  </si>
  <si>
    <t xml:space="preserve">AXEJIT IMPORTACIONES ESPECIALIZADAS S.A. DE C.V.  </t>
  </si>
  <si>
    <t>CO190820006</t>
  </si>
  <si>
    <t>C1583214599</t>
  </si>
  <si>
    <t>C1584415264</t>
  </si>
  <si>
    <t xml:space="preserve">CLOGISTICS4PL SAPI DE CV  </t>
  </si>
  <si>
    <t>OFICINA 8' X 20' SIN BAÑO</t>
  </si>
  <si>
    <t>C1582014046</t>
  </si>
  <si>
    <t>C1383211695</t>
  </si>
  <si>
    <t xml:space="preserve">CONSTRUCCIONES Y MAQUINARIA LUBE S.A. DE C.V.  </t>
  </si>
  <si>
    <t>C1582014567</t>
  </si>
  <si>
    <t>INGENIERIA APLICADA EN MANEJO DE MATERIALES</t>
  </si>
  <si>
    <t>C1682416327</t>
  </si>
  <si>
    <t>CL190616009</t>
  </si>
  <si>
    <t xml:space="preserve">CUBIMSA 2020 S.A. DE C.V.  </t>
  </si>
  <si>
    <t>C128329113</t>
  </si>
  <si>
    <t>OFICINA - BODEGA 8' X 32</t>
  </si>
  <si>
    <t>C1583214002</t>
  </si>
  <si>
    <t>C1782417433</t>
  </si>
  <si>
    <t xml:space="preserve">DEMEK S.A. DE C.V.  </t>
  </si>
  <si>
    <t>OFICINA 10' X 36' DOS PRIVADOS</t>
  </si>
  <si>
    <t>C13103611158</t>
  </si>
  <si>
    <t>C1483212772</t>
  </si>
  <si>
    <t xml:space="preserve">DIESAN GRUPO INMOBILIARIO S.A. DE C.V.  </t>
  </si>
  <si>
    <t>C1383211184</t>
  </si>
  <si>
    <t xml:space="preserve">DIODORO URIEL GONZÃLEZ HERNÃNDEZ  </t>
  </si>
  <si>
    <t>C1582014891</t>
  </si>
  <si>
    <t>C118208477</t>
  </si>
  <si>
    <t>C1382411590</t>
  </si>
  <si>
    <t>OFICINA 8' X 37' MEDIO BAÑO</t>
  </si>
  <si>
    <t>CO190837031</t>
  </si>
  <si>
    <t>CO190820023</t>
  </si>
  <si>
    <t>C1783217508</t>
  </si>
  <si>
    <t>C1583214548</t>
  </si>
  <si>
    <t>CESAR PEREZ SANCHEZ</t>
  </si>
  <si>
    <t>C1540814338</t>
  </si>
  <si>
    <t>C1783218397</t>
  </si>
  <si>
    <t xml:space="preserve">FERRO MEXICANA S.A. DE C.V.  </t>
  </si>
  <si>
    <t>C128329134</t>
  </si>
  <si>
    <t>C13103610804</t>
  </si>
  <si>
    <t>C1482413116</t>
  </si>
  <si>
    <t>C17104818343</t>
  </si>
  <si>
    <t>HOLDING PREFABRICADOS S.A. DE C.V.</t>
  </si>
  <si>
    <t>C1010367277</t>
  </si>
  <si>
    <t>C1483212592</t>
  </si>
  <si>
    <t xml:space="preserve">ICA CONSTRUCTORA S.A. DE C.V.  </t>
  </si>
  <si>
    <t>C16126016130</t>
  </si>
  <si>
    <t>C14104812880</t>
  </si>
  <si>
    <t>CO191048027</t>
  </si>
  <si>
    <t>C1010367030</t>
  </si>
  <si>
    <t>C1383210862</t>
  </si>
  <si>
    <t>C13104810213</t>
  </si>
  <si>
    <t>C1484412596</t>
  </si>
  <si>
    <t>C1582015015</t>
  </si>
  <si>
    <t>C1383211182</t>
  </si>
  <si>
    <t xml:space="preserve">INGETEAM MEXICO S.A. DE C.V.  </t>
  </si>
  <si>
    <t>C1110368179</t>
  </si>
  <si>
    <t>C16104815405</t>
  </si>
  <si>
    <t xml:space="preserve">LABORATORIO ZURICH BIO SAPI DE CV  </t>
  </si>
  <si>
    <t>C15104815187</t>
  </si>
  <si>
    <t xml:space="preserve">MEXICO DATA PROPERTIES S. DE R.L. DE C.V.  </t>
  </si>
  <si>
    <t>M178240003</t>
  </si>
  <si>
    <t xml:space="preserve">MOTA-ENGIL MEXICO S.A.P.I. DE C.V.  </t>
  </si>
  <si>
    <t>C116167625</t>
  </si>
  <si>
    <t>C1482412791</t>
  </si>
  <si>
    <t>SOLUCIONES AMBIENTALES INTEGRALES SA DE CV</t>
  </si>
  <si>
    <t>CO190824016</t>
  </si>
  <si>
    <t>CO200844007</t>
  </si>
  <si>
    <t xml:space="preserve">SERVICIOS TECNICOS Y ADMINISTRATIVOS PARA EL NACDMX S.A. DE C.V.  </t>
  </si>
  <si>
    <t>C1383211776</t>
  </si>
  <si>
    <t xml:space="preserve">SERVICIOS Y SUMINISTROS GAVICA S.A. DE C.V.  </t>
  </si>
  <si>
    <t>ST208201001</t>
  </si>
  <si>
    <t>C1483213353</t>
  </si>
  <si>
    <t>C1583214202</t>
  </si>
  <si>
    <t>CRISTIAN  GUTIERREZ  JARAL</t>
  </si>
  <si>
    <t>C118328262</t>
  </si>
  <si>
    <t>TERRACERIAS Y PAVIMENTOS Y ASOCIADOS S.A. DE C.V.</t>
  </si>
  <si>
    <t>C17126017283</t>
  </si>
  <si>
    <t>SANITARIO MIXTO 8' X 32'</t>
  </si>
  <si>
    <t>C1383211162</t>
  </si>
  <si>
    <t>C1461613130</t>
  </si>
  <si>
    <t>C1782417704</t>
  </si>
  <si>
    <t xml:space="preserve">ZURICH PHARMA S.A. DE C.V.  </t>
  </si>
  <si>
    <t>C15104814341</t>
  </si>
  <si>
    <t>C16104815643</t>
  </si>
  <si>
    <t>C18104818721</t>
  </si>
  <si>
    <t>C116167661</t>
  </si>
  <si>
    <t>C1110368166</t>
  </si>
  <si>
    <t>C118327391</t>
  </si>
  <si>
    <t>C1283210303</t>
  </si>
  <si>
    <t>C1382011676</t>
  </si>
  <si>
    <t>C1383211012</t>
  </si>
  <si>
    <t>C1482412729</t>
  </si>
  <si>
    <t>OFICINA 8' X 44' SIN BAÑO</t>
  </si>
  <si>
    <t>C1484412595</t>
  </si>
  <si>
    <t>C1582014509</t>
  </si>
  <si>
    <t>CO190820005</t>
  </si>
  <si>
    <t>CV190808011</t>
  </si>
  <si>
    <t>C1010367031</t>
  </si>
  <si>
    <t>C1961620136</t>
  </si>
  <si>
    <t>C118088073</t>
  </si>
  <si>
    <t>C116088195</t>
  </si>
  <si>
    <t>MODULAR</t>
  </si>
  <si>
    <t>C0910566811</t>
  </si>
  <si>
    <t>C0910566812</t>
  </si>
  <si>
    <t>C1010367331</t>
  </si>
  <si>
    <t>FLETES MEXICO CHIHUAHUA SA DE CV</t>
  </si>
  <si>
    <t>C1210369989</t>
  </si>
  <si>
    <t>COCINA COMEDOR 10' X 48'</t>
  </si>
  <si>
    <t>C1210488699</t>
  </si>
  <si>
    <t>C1110368178</t>
  </si>
  <si>
    <t>FIRST MAJESTIC</t>
  </si>
  <si>
    <t>C1010367272</t>
  </si>
  <si>
    <t>C1010367293</t>
  </si>
  <si>
    <t>C1010367025</t>
  </si>
  <si>
    <t>C1110368158</t>
  </si>
  <si>
    <t>COMERCIALIZADORA FONOLLOSA SA DE CV.</t>
  </si>
  <si>
    <t>C128089916</t>
  </si>
  <si>
    <t>C1010367088</t>
  </si>
  <si>
    <t>C1010367038</t>
  </si>
  <si>
    <t>C0910366745</t>
  </si>
  <si>
    <t>C1110368182</t>
  </si>
  <si>
    <t>C1110368174</t>
  </si>
  <si>
    <t>C1383211175</t>
  </si>
  <si>
    <t>EMYCSA (HERMOSILLO)</t>
  </si>
  <si>
    <t>C118328270</t>
  </si>
  <si>
    <t>OESTEC DE MEXICO SA DE CV</t>
  </si>
  <si>
    <t>C1283211183</t>
  </si>
  <si>
    <t>MINERA C-GOLD S.A. DE C.V.</t>
  </si>
  <si>
    <t>C1483212832</t>
  </si>
  <si>
    <t>C1383211109</t>
  </si>
  <si>
    <t>C1383211181</t>
  </si>
  <si>
    <t>C1010367295</t>
  </si>
  <si>
    <t>C118328259</t>
  </si>
  <si>
    <t>3ECD32C19DM011634</t>
  </si>
  <si>
    <t>C1383211164</t>
  </si>
  <si>
    <t>C118328347</t>
  </si>
  <si>
    <t>C13103611842</t>
  </si>
  <si>
    <t>C118328263</t>
  </si>
  <si>
    <t>C1383211630</t>
  </si>
  <si>
    <t>C1383211636</t>
  </si>
  <si>
    <t>OSA CONTROL DE CALIDAD, S.C.</t>
  </si>
  <si>
    <t>C098326468</t>
  </si>
  <si>
    <t>C098326266</t>
  </si>
  <si>
    <t>PORCIKOWI, S.A. DE C.V.</t>
  </si>
  <si>
    <t>C118327390</t>
  </si>
  <si>
    <t>M178200001</t>
  </si>
  <si>
    <t>JAVIER FERNANDO SILVA CRUZ</t>
  </si>
  <si>
    <t>C1383210314</t>
  </si>
  <si>
    <t>C1010367040</t>
  </si>
  <si>
    <t>ST218441032</t>
  </si>
  <si>
    <t>ST218441031</t>
  </si>
  <si>
    <t>CENTRO CULTURAL KINO SC</t>
  </si>
  <si>
    <t>M178320002</t>
  </si>
  <si>
    <t>C1110368329</t>
  </si>
  <si>
    <t>C1383211633</t>
  </si>
  <si>
    <t>PROMOCION NAYAR</t>
  </si>
  <si>
    <t>C1010367035</t>
  </si>
  <si>
    <t>OPERADORA DE HOTELES SONOT SA DE CV</t>
  </si>
  <si>
    <t>C1110368181</t>
  </si>
  <si>
    <t>MARIO ABEYTA MELENDREZ</t>
  </si>
  <si>
    <t>C118248318</t>
  </si>
  <si>
    <t>CV190408019</t>
  </si>
  <si>
    <t>PROC MINA S DE RL DE CV</t>
  </si>
  <si>
    <t>CV190408020</t>
  </si>
  <si>
    <t>C1210368672</t>
  </si>
  <si>
    <t>C1010367059</t>
  </si>
  <si>
    <t>C118328271</t>
  </si>
  <si>
    <t>C118328264</t>
  </si>
  <si>
    <t>C1010367041</t>
  </si>
  <si>
    <t>C1110368327</t>
  </si>
  <si>
    <t>C1010367022</t>
  </si>
  <si>
    <t>C1383211173</t>
  </si>
  <si>
    <t>C098326752</t>
  </si>
  <si>
    <t>C1383211108</t>
  </si>
  <si>
    <t>CLINICA 8' X 32'</t>
  </si>
  <si>
    <t>C098326268</t>
  </si>
  <si>
    <t>SONORA FORMING S.A. DE C.V.</t>
  </si>
  <si>
    <t>OFICINA 6' X 16' SIN BAÑO</t>
  </si>
  <si>
    <t>C1361610493</t>
  </si>
  <si>
    <t>DORMITORIO 8' X 24' BAÑO COMPLETO</t>
  </si>
  <si>
    <t>C128249126</t>
  </si>
  <si>
    <t>C1383211178</t>
  </si>
  <si>
    <t>AGRICOLA AHER SA DE CV</t>
  </si>
  <si>
    <t>C128248752</t>
  </si>
  <si>
    <t>C114088077</t>
  </si>
  <si>
    <t>GRUPO INTERNATIONAL PRIVATE SECURITY DE MEXICO SA DE CV</t>
  </si>
  <si>
    <t>CASETA DE VIGILANCIA 6' X 8'</t>
  </si>
  <si>
    <t>CO190820017</t>
  </si>
  <si>
    <t>C118328273</t>
  </si>
  <si>
    <t>C1383211168</t>
  </si>
  <si>
    <t>DIVERMETAL SA DE CV</t>
  </si>
  <si>
    <t>C1010367022A</t>
  </si>
  <si>
    <t>C118328010</t>
  </si>
  <si>
    <t>C1383210951</t>
  </si>
  <si>
    <t>C1283210304</t>
  </si>
  <si>
    <t>C128328691</t>
  </si>
  <si>
    <t>SAPUCHI MINERA S DE RL DE CV</t>
  </si>
  <si>
    <t>C1110487392</t>
  </si>
  <si>
    <t>DORMITORIO COMEDOR 8' X 32'</t>
  </si>
  <si>
    <t>C128388807</t>
  </si>
  <si>
    <t>C128329106</t>
  </si>
  <si>
    <t>C118327658</t>
  </si>
  <si>
    <t>C1393211577</t>
  </si>
  <si>
    <t>C1210368671</t>
  </si>
  <si>
    <t>EXPRESS TRES FRONTERAS SA DE CV</t>
  </si>
  <si>
    <t>C128329108</t>
  </si>
  <si>
    <t>C1383210582</t>
  </si>
  <si>
    <t>ACEROS Y VALVULAS DEL NORTE SA DE CV</t>
  </si>
  <si>
    <t>OFICINA 8' X 16'</t>
  </si>
  <si>
    <t>OPERADORA DEPORTIVA DEL VALLE DEL YAQUI, SAPI DE CV</t>
  </si>
  <si>
    <t>C1783218325</t>
  </si>
  <si>
    <t>C128208703</t>
  </si>
  <si>
    <t>C1340810585</t>
  </si>
  <si>
    <t>DORMITORIO 10' X 36' 2 BAÑOS COMPLETOS</t>
  </si>
  <si>
    <t>3ECD32C22DMO11578</t>
  </si>
  <si>
    <t>DORMITORIO 10' X 36' CON BAÑO</t>
  </si>
  <si>
    <t>C1110368168</t>
  </si>
  <si>
    <t>C1010367301</t>
  </si>
  <si>
    <t>C118328249</t>
  </si>
  <si>
    <t>C118327632</t>
  </si>
  <si>
    <t>C128329107</t>
  </si>
  <si>
    <t>CO190824022</t>
  </si>
  <si>
    <t>C108247304</t>
  </si>
  <si>
    <t>ERGONCHFOR SA DE CV</t>
  </si>
  <si>
    <t>C1110368326</t>
  </si>
  <si>
    <t>NUSANTARA DE MEXICO SA DE CV</t>
  </si>
  <si>
    <t>DIAZLAB LABORATORIOS CLINICOS SA DE CV</t>
  </si>
  <si>
    <t>C1584415150</t>
  </si>
  <si>
    <t>M Y M ENERGY S.A. DE C.V.</t>
  </si>
  <si>
    <t>C118328348</t>
  </si>
  <si>
    <t>TRIBUNAL DE JUSTICIA ADMINISTRATIVA DEL ESTADO DE SONORA</t>
  </si>
  <si>
    <t>SANITARIO 4' X 6'</t>
  </si>
  <si>
    <t>OFICINA 6' X 16'</t>
  </si>
  <si>
    <t>C1361610494</t>
  </si>
  <si>
    <t>COCINA COMEDOR 8' X 32' MEDIO BAÑO</t>
  </si>
  <si>
    <t>C118328275</t>
  </si>
  <si>
    <t>C128249142</t>
  </si>
  <si>
    <t>HOTEL 12' X 60'</t>
  </si>
  <si>
    <t>C14126012551</t>
  </si>
  <si>
    <t>C118328268</t>
  </si>
  <si>
    <t>C128329430</t>
  </si>
  <si>
    <t>C118327250</t>
  </si>
  <si>
    <t>C128089143</t>
  </si>
  <si>
    <t>PROMOTORA DE CASAS PLATINO SA DE CV</t>
  </si>
  <si>
    <t>C118248473</t>
  </si>
  <si>
    <t>ADMINISTRADORA PLATINO S.A DE C.V.</t>
  </si>
  <si>
    <t>C1361610491</t>
  </si>
  <si>
    <t>C1110368186</t>
  </si>
  <si>
    <t>C118328261</t>
  </si>
  <si>
    <t>C118328265</t>
  </si>
  <si>
    <t>C128329111</t>
  </si>
  <si>
    <t>C1383211163</t>
  </si>
  <si>
    <t>C1383211165</t>
  </si>
  <si>
    <t>C1383211166</t>
  </si>
  <si>
    <t>C1110368164</t>
  </si>
  <si>
    <t>C1110368177</t>
  </si>
  <si>
    <t>C13103611316</t>
  </si>
  <si>
    <t>C1010367259</t>
  </si>
  <si>
    <t>C1010367103</t>
  </si>
  <si>
    <t>C1010367335</t>
  </si>
  <si>
    <t>C1110368328</t>
  </si>
  <si>
    <t>C1383211167</t>
  </si>
  <si>
    <t>HMOHXMQ</t>
  </si>
  <si>
    <t>C1010367384</t>
  </si>
  <si>
    <t>C1010367270</t>
  </si>
  <si>
    <t>C1010367302</t>
  </si>
  <si>
    <t>SANITARIO 6' X 8'</t>
  </si>
  <si>
    <t>C116088028</t>
  </si>
  <si>
    <t>WWL VEHICLE SERVICES (MEXICO), S DE RL DE CV</t>
  </si>
  <si>
    <t>OPERADORA DEPORTIVA SEQUI SAPI DE CV</t>
  </si>
  <si>
    <t>C118328252</t>
  </si>
  <si>
    <t>PODER JUDICIAL DEL ESTADO DE SONORA</t>
  </si>
  <si>
    <t>C128248610</t>
  </si>
  <si>
    <t xml:space="preserve">TRANSPORTES INDUSTRIALES CHIHUAHUENSES  SA DE CV  </t>
  </si>
  <si>
    <t>C13103611153</t>
  </si>
  <si>
    <t>C118088070</t>
  </si>
  <si>
    <t>MANSER PROYECTOS SA DE CV</t>
  </si>
  <si>
    <t xml:space="preserve">OFICINA 10' X 48'  MEDIO BAÑO </t>
  </si>
  <si>
    <t>C1110488110</t>
  </si>
  <si>
    <t>C118328272</t>
  </si>
  <si>
    <t>C1383210944</t>
  </si>
  <si>
    <t>ST218441041</t>
  </si>
  <si>
    <t>ST218441042</t>
  </si>
  <si>
    <t>ST218441043</t>
  </si>
  <si>
    <t>ST218441044 </t>
  </si>
  <si>
    <t xml:space="preserve">ST218441045 </t>
  </si>
  <si>
    <t>ST218441046</t>
  </si>
  <si>
    <t>ST218441047</t>
  </si>
  <si>
    <t>ST218441048</t>
  </si>
  <si>
    <t>ST218441049</t>
  </si>
  <si>
    <t>ST218441050</t>
  </si>
  <si>
    <t>ST218321051</t>
  </si>
  <si>
    <t xml:space="preserve">ESGARI HOLDING MEXICO SA DE CV  </t>
  </si>
  <si>
    <t>ST218441054</t>
  </si>
  <si>
    <t>ST218321052</t>
  </si>
  <si>
    <t>ST218441055</t>
  </si>
  <si>
    <t>ST218441056</t>
  </si>
  <si>
    <t>ST218441057</t>
  </si>
  <si>
    <t>ST218441059</t>
  </si>
  <si>
    <r>
      <t>ST2184410</t>
    </r>
    <r>
      <rPr>
        <sz val="9"/>
        <color theme="1"/>
        <rFont val="Calibri"/>
        <family val="2"/>
        <scheme val="minor"/>
      </rPr>
      <t>60</t>
    </r>
  </si>
  <si>
    <t>ST218441062</t>
  </si>
  <si>
    <t>DORMTIORIO 8' X 44'</t>
  </si>
  <si>
    <r>
      <t>ST2184410</t>
    </r>
    <r>
      <rPr>
        <sz val="9"/>
        <color theme="1"/>
        <rFont val="Calibri"/>
        <family val="2"/>
        <scheme val="minor"/>
      </rPr>
      <t>61</t>
    </r>
  </si>
  <si>
    <t>M218200050</t>
  </si>
  <si>
    <r>
      <t>ST2184410</t>
    </r>
    <r>
      <rPr>
        <sz val="9"/>
        <color theme="1"/>
        <rFont val="Calibri"/>
        <family val="2"/>
        <scheme val="minor"/>
      </rPr>
      <t>58</t>
    </r>
  </si>
  <si>
    <t>ST218441063</t>
  </si>
  <si>
    <t>ST218441064</t>
  </si>
  <si>
    <t>ST218441065</t>
  </si>
  <si>
    <t>ST218441066</t>
  </si>
  <si>
    <t>ST218441068</t>
  </si>
  <si>
    <t>ST218441067</t>
  </si>
  <si>
    <t xml:space="preserve">ST218441069 </t>
  </si>
  <si>
    <t>ST218441070</t>
  </si>
  <si>
    <t>ST218441071</t>
  </si>
  <si>
    <t>ST218441072</t>
  </si>
  <si>
    <t>ST218441073</t>
  </si>
  <si>
    <t>-</t>
  </si>
  <si>
    <t>CLINICA 8' X 32' SIN BAÑO</t>
  </si>
  <si>
    <t xml:space="preserve">C098326267 </t>
  </si>
  <si>
    <t xml:space="preserve">NALEXT </t>
  </si>
  <si>
    <t>ST218441035</t>
  </si>
  <si>
    <t xml:space="preserve">C2182422336 </t>
  </si>
  <si>
    <t>C1882018809</t>
  </si>
  <si>
    <t>ROTORK SERVO CONTROLES DE MEXICO S.A. DE C.V.</t>
  </si>
  <si>
    <t>FRUTICOLA DON EPITACIO SA DE CV</t>
  </si>
  <si>
    <t>SERVICIOS PROFECIONALES GYVSA</t>
  </si>
  <si>
    <t>M218240055</t>
  </si>
  <si>
    <t>C2282022817</t>
  </si>
  <si>
    <t>C2282022816</t>
  </si>
  <si>
    <t>C2261622814</t>
  </si>
  <si>
    <t>C2261622815</t>
  </si>
  <si>
    <t>CARPO LOGISTICA</t>
  </si>
  <si>
    <t>MARTHA IVONNE GRADIAS NAVARRETE</t>
  </si>
  <si>
    <t>C2282422818</t>
  </si>
  <si>
    <t>C2282422819</t>
  </si>
  <si>
    <t>C2283222820</t>
  </si>
  <si>
    <t xml:space="preserve">VEGA ARQUITECTOS </t>
  </si>
  <si>
    <t>PROMOTORA MARAZZI</t>
  </si>
  <si>
    <t>Facturación Enero (IVA incluido)</t>
  </si>
  <si>
    <t>C2182422337</t>
  </si>
  <si>
    <t>CONSTRUCTORA AZTECA DEL SURESTE SA DE CV</t>
  </si>
  <si>
    <t>C2261622821</t>
  </si>
  <si>
    <t>C2282022822</t>
  </si>
  <si>
    <t>C2282022823</t>
  </si>
  <si>
    <t>C2282022824</t>
  </si>
  <si>
    <t>C2282422825</t>
  </si>
  <si>
    <t>C2282422826</t>
  </si>
  <si>
    <t>C2283222827</t>
  </si>
  <si>
    <t>C2282022828</t>
  </si>
  <si>
    <t>C2282022829</t>
  </si>
  <si>
    <t>C2282022830</t>
  </si>
  <si>
    <t>C2282422831</t>
  </si>
  <si>
    <t>C2282422832</t>
  </si>
  <si>
    <t>A&amp;W LOGISTICS SA DE CV</t>
  </si>
  <si>
    <t xml:space="preserve">INSTALACION Y DISEÑOS ELECTRONICOS DE CHIHUAHUA </t>
  </si>
  <si>
    <t>JAL</t>
  </si>
  <si>
    <t>SON</t>
  </si>
  <si>
    <t>TOTALES</t>
  </si>
  <si>
    <t>MEESER INGENIERIA Y CONSTRUCCION</t>
  </si>
  <si>
    <t>GRUPO MEXICO</t>
  </si>
  <si>
    <t>CONCRETOS LANZADOS DE FRESNILLO</t>
  </si>
  <si>
    <t>MERIODO CONSTRUCCIONES</t>
  </si>
  <si>
    <t>ST218441033</t>
  </si>
  <si>
    <t>QUATTRO VERTICES</t>
  </si>
  <si>
    <t>CONTRUCTORA RAL OCCIDENTE</t>
  </si>
  <si>
    <t>LA CANTERA DESARROLLOS MINEROS</t>
  </si>
  <si>
    <t>Facturación Febrero (IVA incluido)</t>
  </si>
  <si>
    <t>Facturación  (IVA incluido)</t>
  </si>
  <si>
    <t>MANUFACTURA ESPECIAL Y PROYECTOS INDUSTRIALES</t>
  </si>
  <si>
    <t>OPERADORA MERSI</t>
  </si>
  <si>
    <t>GRUPO CONSTRUCTOR OIL &amp; GAS</t>
  </si>
  <si>
    <t>CONSTRUCCION Y MANTENIMIENTO ELECTRICO PROEL</t>
  </si>
  <si>
    <t>ST218441034</t>
  </si>
  <si>
    <t xml:space="preserve">FIDEICOMISO MRP MASTER </t>
  </si>
  <si>
    <t>COMBUSTION ORGANICA</t>
  </si>
  <si>
    <t>GILBERTO MARTINEZ HERRERA</t>
  </si>
  <si>
    <t>AB ALIMENTOS</t>
  </si>
  <si>
    <t>GRUPO JETFIX DE MEXICO</t>
  </si>
  <si>
    <t>riK SOLUCIONES S.A. DE C.V. (PRESTAMO POR MTTO 1024)</t>
  </si>
  <si>
    <t>DORMITORIO 8' X 44' - SPERRY</t>
  </si>
  <si>
    <t>D5 ESTUDIO PROYECTO Y DESARROLLO S DE RL DE CV</t>
  </si>
  <si>
    <t>CONSTRUCTORA RAL DE OCCIDENTE</t>
  </si>
  <si>
    <t>CONSTRUCCIONES TRANSFORMA SA DE CV</t>
  </si>
  <si>
    <t>OFICINA 10' X 36' SIN BAÑO</t>
  </si>
  <si>
    <t>LARA NOYOLA MARIANA NOHEMI</t>
  </si>
  <si>
    <t>RIK SOLUCIONES S.A. DE C.V.  CAMBIO POR LA 8X32</t>
  </si>
  <si>
    <t>SEMILLAS DE PAPA BASICAS Y REGISTRADAS</t>
  </si>
  <si>
    <t>CONSTRUCCIONES Y SERVICIOS DE ZACATECAS</t>
  </si>
  <si>
    <t>C2283223085</t>
  </si>
  <si>
    <t>C2282023074</t>
  </si>
  <si>
    <t>OCALLE</t>
  </si>
  <si>
    <t>AGROCIR</t>
  </si>
  <si>
    <t>ALTIVEZ EDIFICACIONES S DE RL DE CV</t>
  </si>
  <si>
    <t>rik SOLUCIONES S.A. DE C.V.</t>
  </si>
  <si>
    <t>C2282423083</t>
  </si>
  <si>
    <t>C2282023070</t>
  </si>
  <si>
    <t>C2282023069</t>
  </si>
  <si>
    <t>SECRETARIA DE LA DEFENSA NACIONAL</t>
  </si>
  <si>
    <t>GRUPO CONSTRUCTOR INDUSTRIAL OIL &amp; GAS S.A. DE C.V.</t>
  </si>
  <si>
    <t>ALEJANDRO FLORES SALAZAR</t>
  </si>
  <si>
    <t>HEADWAY DISEÑO Y CONSTRUCCION SA DE CV</t>
  </si>
  <si>
    <t>JUAN CARLOS RECENDEZ ESPARZA</t>
  </si>
  <si>
    <t>FERRETERIA</t>
  </si>
  <si>
    <t xml:space="preserve">C2282023071 </t>
  </si>
  <si>
    <t>SINEA</t>
  </si>
  <si>
    <t>TRASUESA</t>
  </si>
  <si>
    <t>RIK SOLUCIONES</t>
  </si>
  <si>
    <t>C2282423082</t>
  </si>
  <si>
    <t>MANUFACTURA 3 M SA DE CV</t>
  </si>
  <si>
    <t xml:space="preserve">REPRESENTACIONES INTERNACIONALES 3M SA DE CV </t>
  </si>
  <si>
    <t>TODO DE BLOCK SA DE CV</t>
  </si>
  <si>
    <t>C2282423081</t>
  </si>
  <si>
    <t>GRUPO DE INGENIERIA Y SERVICIOS ESPECIALES FRAGATA</t>
  </si>
  <si>
    <t xml:space="preserve">RIK SOLUCIONES </t>
  </si>
  <si>
    <t>MCR INGENIERIA ELECTRICA</t>
  </si>
  <si>
    <t>C2282023075</t>
  </si>
  <si>
    <t>TEKNOLOGIKA CORPORATE SERVICES S.A. DE C.V.</t>
  </si>
  <si>
    <t>LAV DESARROLLO Y DUCTOS S.A. DE C.V.</t>
  </si>
  <si>
    <t>C2282423809</t>
  </si>
  <si>
    <t>CASETA DE VIGILANCIA 8' X 8'</t>
  </si>
  <si>
    <t>AULA 10' X 36' MEDIO BAÑO</t>
  </si>
  <si>
    <t>OFICINA 8' X 16' MEDIO BAÑO</t>
  </si>
  <si>
    <t xml:space="preserve">INMOBILIARIA IMHOTEP </t>
  </si>
  <si>
    <t>C2282023076</t>
  </si>
  <si>
    <t>C2261623068</t>
  </si>
  <si>
    <t>INGENIERIA Y PROYECTOS M+R SA DE CV</t>
  </si>
  <si>
    <t>ELECTRICIDAD Y VOLTAJE DEL YAQUI SA DE CV</t>
  </si>
  <si>
    <t>CONSTRUCTURA RAL</t>
  </si>
  <si>
    <t>C2282023077</t>
  </si>
  <si>
    <t>C2282023078</t>
  </si>
  <si>
    <t>TRANSPORTES PRETOCALIDOS</t>
  </si>
  <si>
    <t>DANIEL GONZALEZ</t>
  </si>
  <si>
    <t>PORCIKOWI</t>
  </si>
  <si>
    <t>C2282423084</t>
  </si>
  <si>
    <t>C2282023072</t>
  </si>
  <si>
    <t>C2282023073</t>
  </si>
  <si>
    <t>COMSA INFRAESTRUCTURAS S.A. DE C.V.</t>
  </si>
  <si>
    <t>C2282423079</t>
  </si>
  <si>
    <t>C2282423080</t>
  </si>
  <si>
    <t>IMPULSORA VERACRUZ</t>
  </si>
  <si>
    <t>HEAVY LIFT</t>
  </si>
  <si>
    <t>IFC CIMENTACIONES</t>
  </si>
  <si>
    <t>JOSE MELQUIADES</t>
  </si>
  <si>
    <t>TRANSPORTES PETROCALIDOS</t>
  </si>
  <si>
    <t>CONSTURCCION Y MANTENIMIENTO PROEL</t>
  </si>
  <si>
    <t>SEIH CONSTRUCCION Y SERVICIO SA DE CV</t>
  </si>
  <si>
    <t>DISTRIBUTION &amp; SERVICES LOGISTICS DH</t>
  </si>
  <si>
    <t>MIGUEL ESTEBAN LOPEZ LOPEZ</t>
  </si>
  <si>
    <t>TDR TRANSPORTES</t>
  </si>
  <si>
    <t>Daniel Rodriguez</t>
  </si>
  <si>
    <t>LABORATORIO DE ANALISIS Y CONTROL</t>
  </si>
  <si>
    <t>CESAR HUMBERTO ESPARZA</t>
  </si>
  <si>
    <t>LILIANA GONZALEZ</t>
  </si>
  <si>
    <t>CONSTRUCCIONES Y PROYECTOS ZAMACHUARI</t>
  </si>
  <si>
    <t>PROVEEDORA E IMPORTADORA VALAN SA DE CV</t>
  </si>
  <si>
    <t>M228320061</t>
  </si>
  <si>
    <t>MANUAL ESPECIAL Y PROYECTOS INDUSTRIALES</t>
  </si>
  <si>
    <t>FOMENTO EDUCATIVO Y CULTURAL FRANCISCO DE IBARRA</t>
  </si>
  <si>
    <t>MATERIALES PARA LA CONSTRUCCIÓN ARTEMISA</t>
  </si>
  <si>
    <t xml:space="preserve">PENINSULA MAQUINARIA Y EQUIPO PESADO SA DE CV </t>
  </si>
  <si>
    <t>MATERIALES PARA LA CONSTRUCCION ARTEMISA</t>
  </si>
  <si>
    <t>REDDITAS</t>
  </si>
  <si>
    <t>GRUPO INDUSTRIAL HERZA</t>
  </si>
  <si>
    <t>CESPA CONSTRUCCIONES Y MANTENIMIENTOS INDUSTRIALES</t>
  </si>
  <si>
    <t>SUMINISTRO TERMOTECNICOS SA DE CV</t>
  </si>
  <si>
    <t>MARCIAL FLORES TRUJILLO</t>
  </si>
  <si>
    <t>SANITARIOS 6' X 8'</t>
  </si>
  <si>
    <t xml:space="preserve">SOLUCIONES INTEGRALES CPT </t>
  </si>
  <si>
    <t>ALSO MONTACARGAS</t>
  </si>
  <si>
    <t>COMERCIALIZADORA FONOLLOSA</t>
  </si>
  <si>
    <t>IMPERCAP COMERCIALIZADORA</t>
  </si>
  <si>
    <t>JOSSY ZAGA MEMUN</t>
  </si>
  <si>
    <t>ODIS ASVERSA</t>
  </si>
  <si>
    <t>ERIKA GOMEZ GARCIA</t>
  </si>
  <si>
    <t>CASETA DE VIGILANCIA 4' X 8'</t>
  </si>
  <si>
    <t>FRANCISCO JAVIER PARRA CAMBERO</t>
  </si>
  <si>
    <t>DZ SERVICIOS CONSTRUCTIVOS Y INFRAESTRUCTURA</t>
  </si>
  <si>
    <t>FRISO SIRLO SA DE CV</t>
  </si>
  <si>
    <t>OFICINA 12' X 60' MEDIO BAÑO</t>
  </si>
  <si>
    <t>RIK SOLUCIONES SA DE CV</t>
  </si>
  <si>
    <t>ADMINISTRADORA COMERCIAL FEV</t>
  </si>
  <si>
    <t>DORMITORIO 8' X 32' 2 BAÑOS COMPLETOS</t>
  </si>
  <si>
    <t>SOLUCIONES LOGISTICAS</t>
  </si>
  <si>
    <t>REGINA MINAKATA</t>
  </si>
  <si>
    <t>AGRICOLA SUN BERRIES</t>
  </si>
  <si>
    <t>GRUPO OCEIS DE OCCIDENTE SAPI DE CV</t>
  </si>
  <si>
    <t>SUMINISTROS Y CONSTRUCCIONES CARLEORE SA DE CV</t>
  </si>
  <si>
    <t>DIRECCION DE PROYECTOS Y MAQUINARIA</t>
  </si>
  <si>
    <t>Jonathan Otoniel Ruiz Castro</t>
  </si>
  <si>
    <t>Juan Carlos Recendez Esparza</t>
  </si>
  <si>
    <t>Procesos Especializados y Proyectos SA de CV</t>
  </si>
  <si>
    <t>Cristian Gutierrez Jaral</t>
  </si>
  <si>
    <t>Transportes Higienicos y Desechables</t>
  </si>
  <si>
    <t xml:space="preserve">TDR Transportes </t>
  </si>
  <si>
    <t>Ada Equipment Services</t>
  </si>
  <si>
    <t xml:space="preserve">Manufactura especial y Proyectos Industriales </t>
  </si>
  <si>
    <t>Tdr Transportes</t>
  </si>
  <si>
    <t>Dirección de Proyectos y Maquinaria</t>
  </si>
  <si>
    <t>Direccion de Proyectos y Maquinaria</t>
  </si>
  <si>
    <t xml:space="preserve">Manufactura Especial y Proyectos Industriales   </t>
  </si>
  <si>
    <t>La Peninsular Compañía Constructora</t>
  </si>
  <si>
    <t>Maquinaria y Acabados Gala</t>
  </si>
  <si>
    <t>Desarrollo de Terraceria</t>
  </si>
  <si>
    <t>SITDM</t>
  </si>
  <si>
    <t xml:space="preserve">DORMITORIO 8' X 24' </t>
  </si>
  <si>
    <t>SANITARIO</t>
  </si>
  <si>
    <t>Marco Antonio Jimenez Oviedo</t>
  </si>
  <si>
    <r>
      <t>ST2184410</t>
    </r>
    <r>
      <rPr>
        <sz val="8"/>
        <color theme="1"/>
        <rFont val="Montserrat Light"/>
      </rPr>
      <t>60</t>
    </r>
  </si>
  <si>
    <r>
      <t>ST2184410</t>
    </r>
    <r>
      <rPr>
        <sz val="8"/>
        <color theme="1"/>
        <rFont val="Montserrat Light"/>
      </rPr>
      <t>61</t>
    </r>
  </si>
  <si>
    <r>
      <t>ST2184410</t>
    </r>
    <r>
      <rPr>
        <sz val="8"/>
        <color theme="1"/>
        <rFont val="Montserrat Light"/>
      </rPr>
      <t>58</t>
    </r>
  </si>
  <si>
    <t>Multiservicio Garmon</t>
  </si>
  <si>
    <t>Ar Home desarrollos inmobiliarios</t>
  </si>
  <si>
    <t>Cimarron Constructora del Norte</t>
  </si>
  <si>
    <t>Grupo Construcciones Planificadas</t>
  </si>
  <si>
    <t>Energia Campeche</t>
  </si>
  <si>
    <t>Grupo Promotor Aries</t>
  </si>
  <si>
    <t>OFICINA 10' X 48' SIN BAÑO</t>
  </si>
  <si>
    <t>SANITARIO 8' X 32'</t>
  </si>
  <si>
    <t>Cafman Constructora</t>
  </si>
  <si>
    <t>Manufactura Especial y Proyectos Industriales</t>
  </si>
  <si>
    <t>AR Home Desarrollos Inmobiliarios</t>
  </si>
  <si>
    <t xml:space="preserve">Prime DW </t>
  </si>
  <si>
    <t>Porcikowi</t>
  </si>
  <si>
    <t>Grumexa</t>
  </si>
  <si>
    <t>Comercializadora Fonollosa</t>
  </si>
  <si>
    <t>Nalex</t>
  </si>
  <si>
    <t>Rodrigo Mata Zamarripa</t>
  </si>
  <si>
    <t>Grupo Minero Dumas Mexico</t>
  </si>
  <si>
    <t>SSG Geotecnia Especializada</t>
  </si>
  <si>
    <t>Ags Clb</t>
  </si>
  <si>
    <t>RaymCamp</t>
  </si>
  <si>
    <t>Grumexsa</t>
  </si>
  <si>
    <t>Grumesxa</t>
  </si>
  <si>
    <t>Soil Solutions</t>
  </si>
  <si>
    <t>Ge Especialidades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</si>
</sst>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_-&quot;$&quot;* #,##0.00_-;\-&quot;$&quot;* #,##0.00_-;_-&quot;$&quot;* &quot;-&quot;??_-;_-@_-"/>
    <numFmt numFmtId="166" formatCode="_-* #,##0.00_-;\-* #,##0.00_-;_-* &quot;-&quot;??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rgb="FF060200"/>
      <name val="Calibri"/>
      <family val="2"/>
    </font>
    <font>
      <sz val="10"/>
      <color rgb="FF000000"/>
      <name val="Calibri"/>
      <family val="2"/>
      <scheme val="minor"/>
    </font>
    <font>
      <sz val="9"/>
      <color rgb="FF4C4C4C"/>
      <name val="Calibri"/>
      <family val="2"/>
      <scheme val="minor"/>
    </font>
    <font>
      <sz val="9"/>
      <color rgb="FF060200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color rgb="FF060200"/>
      <name val="Calibri"/>
      <family val="2"/>
    </font>
    <font>
      <sz val="9"/>
      <color rgb="FF002060"/>
      <name val="Calibri"/>
      <family val="2"/>
      <scheme val="minor"/>
    </font>
    <font>
      <b/>
      <sz val="9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rgb="FF4C4C4C"/>
      <name val="Verdana"/>
      <family val="2"/>
    </font>
    <font>
      <sz val="10"/>
      <color rgb="FF000000"/>
      <name val="Calibri"/>
      <family val="2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color theme="1"/>
      <name val="Montserrat Light"/>
    </font>
    <font>
      <b/>
      <sz val="8"/>
      <color theme="0"/>
      <name val="Montserrat Light"/>
    </font>
    <font>
      <sz val="8"/>
      <name val="Montserrat Light"/>
    </font>
    <font>
      <b/>
      <sz val="8"/>
      <color theme="1"/>
      <name val="Montserrat Light"/>
    </font>
    <font>
      <b/>
      <sz val="8"/>
      <color rgb="FF002060"/>
      <name val="Montserrat Light"/>
    </font>
    <font>
      <sz val="8"/>
      <color rgb="FF060200"/>
      <name val="Montserrat Light"/>
    </font>
    <font>
      <sz val="8"/>
      <color rgb="FF4C4C4C"/>
      <name val="Montserrat Light"/>
    </font>
    <font>
      <sz val="8"/>
      <color rgb="FF000000"/>
      <name val="Montserrat Light"/>
    </font>
    <font>
      <b/>
      <sz val="8"/>
      <name val="Montserrat Light"/>
    </font>
  </fonts>
  <fills count="1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rgb="FF00B050"/>
      </bottom>
      <diagonal/>
    </border>
    <border>
      <left style="thin">
        <color indexed="64"/>
      </left>
      <right/>
      <top/>
      <bottom style="thin">
        <color rgb="FF00B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335">
    <xf numFmtId="0" fontId="0" fillId="0" borderId="0" xfId="0"/>
    <xf numFmtId="0" fontId="5" fillId="0" borderId="1" xfId="0" applyFont="1" applyBorder="1"/>
    <xf numFmtId="0" fontId="6" fillId="3" borderId="1" xfId="0" applyFont="1" applyFill="1" applyBorder="1" applyAlignment="1">
      <alignment horizontal="left"/>
    </xf>
    <xf numFmtId="0" fontId="6" fillId="3" borderId="1" xfId="0" applyFont="1" applyFill="1" applyBorder="1"/>
    <xf numFmtId="164" fontId="6" fillId="3" borderId="1" xfId="1" applyNumberFormat="1" applyFont="1" applyFill="1" applyBorder="1"/>
    <xf numFmtId="164" fontId="7" fillId="3" borderId="0" xfId="1" applyNumberFormat="1" applyFont="1" applyFill="1" applyBorder="1"/>
    <xf numFmtId="0" fontId="5" fillId="3" borderId="1" xfId="0" applyFont="1" applyFill="1" applyBorder="1"/>
    <xf numFmtId="164" fontId="5" fillId="3" borderId="1" xfId="1" applyNumberFormat="1" applyFont="1" applyFill="1" applyBorder="1"/>
    <xf numFmtId="164" fontId="6" fillId="3" borderId="1" xfId="1" applyNumberFormat="1" applyFont="1" applyFill="1" applyBorder="1" applyAlignment="1">
      <alignment horizontal="left"/>
    </xf>
    <xf numFmtId="164" fontId="8" fillId="0" borderId="0" xfId="0" applyNumberFormat="1" applyFont="1"/>
    <xf numFmtId="0" fontId="8" fillId="0" borderId="0" xfId="0" applyFont="1"/>
    <xf numFmtId="164" fontId="8" fillId="0" borderId="2" xfId="0" applyNumberFormat="1" applyFont="1" applyBorder="1"/>
    <xf numFmtId="0" fontId="8" fillId="0" borderId="0" xfId="0" applyFont="1" applyAlignment="1">
      <alignment horizontal="center"/>
    </xf>
    <xf numFmtId="0" fontId="13" fillId="3" borderId="1" xfId="0" applyFont="1" applyFill="1" applyBorder="1" applyAlignment="1">
      <alignment wrapText="1"/>
    </xf>
    <xf numFmtId="164" fontId="14" fillId="0" borderId="0" xfId="0" applyNumberFormat="1" applyFont="1"/>
    <xf numFmtId="0" fontId="6" fillId="3" borderId="3" xfId="0" applyFont="1" applyFill="1" applyBorder="1" applyAlignment="1">
      <alignment horizontal="left"/>
    </xf>
    <xf numFmtId="164" fontId="6" fillId="3" borderId="1" xfId="1" applyNumberFormat="1" applyFont="1" applyFill="1" applyBorder="1" applyAlignment="1">
      <alignment horizontal="left" vertical="center" wrapText="1"/>
    </xf>
    <xf numFmtId="164" fontId="8" fillId="0" borderId="0" xfId="1" applyNumberFormat="1" applyFont="1" applyBorder="1"/>
    <xf numFmtId="164" fontId="0" fillId="0" borderId="0" xfId="0" applyNumberFormat="1"/>
    <xf numFmtId="0" fontId="3" fillId="0" borderId="0" xfId="0" applyFont="1"/>
    <xf numFmtId="0" fontId="5" fillId="3" borderId="3" xfId="0" applyFont="1" applyFill="1" applyBorder="1"/>
    <xf numFmtId="164" fontId="15" fillId="3" borderId="1" xfId="1" applyNumberFormat="1" applyFont="1" applyFill="1" applyBorder="1"/>
    <xf numFmtId="0" fontId="5" fillId="3" borderId="4" xfId="0" applyFont="1" applyFill="1" applyBorder="1"/>
    <xf numFmtId="0" fontId="6" fillId="3" borderId="1" xfId="0" applyFont="1" applyFill="1" applyBorder="1" applyAlignment="1">
      <alignment horizontal="left" vertical="center" wrapText="1"/>
    </xf>
    <xf numFmtId="0" fontId="6" fillId="3" borderId="1" xfId="3" applyFont="1" applyFill="1" applyBorder="1"/>
    <xf numFmtId="0" fontId="5" fillId="3" borderId="1" xfId="0" applyFont="1" applyFill="1" applyBorder="1" applyAlignment="1">
      <alignment wrapText="1"/>
    </xf>
    <xf numFmtId="0" fontId="16" fillId="3" borderId="1" xfId="0" applyFont="1" applyFill="1" applyBorder="1" applyAlignment="1">
      <alignment wrapText="1"/>
    </xf>
    <xf numFmtId="0" fontId="16" fillId="3" borderId="1" xfId="0" applyFont="1" applyFill="1" applyBorder="1"/>
    <xf numFmtId="0" fontId="6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5" applyFont="1" applyFill="1" applyBorder="1" applyAlignment="1">
      <alignment horizontal="left"/>
    </xf>
    <xf numFmtId="0" fontId="6" fillId="3" borderId="1" xfId="5" applyFont="1" applyFill="1" applyBorder="1" applyAlignment="1">
      <alignment horizontal="left"/>
    </xf>
    <xf numFmtId="0" fontId="6" fillId="3" borderId="1" xfId="5" applyFont="1" applyFill="1" applyBorder="1"/>
    <xf numFmtId="0" fontId="6" fillId="3" borderId="1" xfId="4" applyFont="1" applyFill="1" applyBorder="1" applyAlignment="1">
      <alignment horizontal="left"/>
    </xf>
    <xf numFmtId="0" fontId="5" fillId="3" borderId="1" xfId="0" applyFont="1" applyFill="1" applyBorder="1" applyAlignment="1">
      <alignment horizontal="left" wrapText="1"/>
    </xf>
    <xf numFmtId="0" fontId="5" fillId="3" borderId="1" xfId="0" applyFont="1" applyFill="1" applyBorder="1" applyAlignment="1">
      <alignment horizontal="left"/>
    </xf>
    <xf numFmtId="0" fontId="5" fillId="3" borderId="1" xfId="6" applyFont="1" applyFill="1" applyBorder="1" applyAlignment="1">
      <alignment horizontal="left"/>
    </xf>
    <xf numFmtId="164" fontId="5" fillId="3" borderId="1" xfId="1" applyNumberFormat="1" applyFont="1" applyFill="1" applyBorder="1" applyAlignment="1">
      <alignment horizontal="center"/>
    </xf>
    <xf numFmtId="44" fontId="0" fillId="0" borderId="0" xfId="0" applyNumberFormat="1"/>
    <xf numFmtId="164" fontId="6" fillId="3" borderId="1" xfId="1" applyNumberFormat="1" applyFont="1" applyFill="1" applyBorder="1" applyAlignment="1">
      <alignment horizont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164" fontId="8" fillId="0" borderId="0" xfId="1" applyNumberFormat="1" applyFont="1" applyFill="1" applyBorder="1"/>
    <xf numFmtId="164" fontId="6" fillId="3" borderId="0" xfId="1" applyNumberFormat="1" applyFont="1" applyFill="1"/>
    <xf numFmtId="164" fontId="6" fillId="0" borderId="0" xfId="1" applyNumberFormat="1" applyFont="1"/>
    <xf numFmtId="164" fontId="6" fillId="0" borderId="0" xfId="1" applyNumberFormat="1" applyFont="1" applyFill="1" applyBorder="1"/>
    <xf numFmtId="0" fontId="6" fillId="0" borderId="0" xfId="0" applyFont="1"/>
    <xf numFmtId="0" fontId="17" fillId="3" borderId="1" xfId="0" applyFont="1" applyFill="1" applyBorder="1"/>
    <xf numFmtId="0" fontId="17" fillId="3" borderId="1" xfId="0" applyFont="1" applyFill="1" applyBorder="1" applyAlignment="1">
      <alignment horizontal="left"/>
    </xf>
    <xf numFmtId="0" fontId="17" fillId="3" borderId="0" xfId="0" applyFont="1" applyFill="1"/>
    <xf numFmtId="0" fontId="8" fillId="0" borderId="1" xfId="0" applyFont="1" applyBorder="1"/>
    <xf numFmtId="0" fontId="18" fillId="3" borderId="0" xfId="0" applyFont="1" applyFill="1" applyAlignment="1">
      <alignment horizontal="left"/>
    </xf>
    <xf numFmtId="0" fontId="18" fillId="3" borderId="0" xfId="0" applyFont="1" applyFill="1"/>
    <xf numFmtId="0" fontId="6" fillId="3" borderId="0" xfId="0" applyFont="1" applyFill="1" applyAlignment="1">
      <alignment horizontal="left"/>
    </xf>
    <xf numFmtId="164" fontId="5" fillId="3" borderId="0" xfId="1" applyNumberFormat="1" applyFont="1" applyFill="1"/>
    <xf numFmtId="0" fontId="6" fillId="5" borderId="1" xfId="0" applyFont="1" applyFill="1" applyBorder="1" applyAlignment="1">
      <alignment horizontal="left"/>
    </xf>
    <xf numFmtId="0" fontId="5" fillId="0" borderId="0" xfId="0" applyFont="1"/>
    <xf numFmtId="0" fontId="6" fillId="0" borderId="1" xfId="0" applyFont="1" applyBorder="1" applyAlignment="1">
      <alignment horizontal="left" vertical="center"/>
    </xf>
    <xf numFmtId="0" fontId="5" fillId="0" borderId="2" xfId="0" applyFont="1" applyBorder="1"/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7" xfId="0" applyFont="1" applyFill="1" applyBorder="1"/>
    <xf numFmtId="0" fontId="11" fillId="8" borderId="5" xfId="0" applyFont="1" applyFill="1" applyBorder="1"/>
    <xf numFmtId="0" fontId="11" fillId="8" borderId="5" xfId="0" applyFont="1" applyFill="1" applyBorder="1" applyAlignment="1">
      <alignment horizontal="left"/>
    </xf>
    <xf numFmtId="164" fontId="11" fillId="8" borderId="5" xfId="1" applyNumberFormat="1" applyFont="1" applyFill="1" applyBorder="1"/>
    <xf numFmtId="0" fontId="5" fillId="3" borderId="0" xfId="0" applyFont="1" applyFill="1"/>
    <xf numFmtId="164" fontId="5" fillId="3" borderId="0" xfId="1" applyNumberFormat="1" applyFont="1" applyFill="1" applyBorder="1"/>
    <xf numFmtId="164" fontId="6" fillId="3" borderId="0" xfId="1" applyNumberFormat="1" applyFont="1" applyFill="1" applyBorder="1" applyAlignment="1">
      <alignment horizontal="left"/>
    </xf>
    <xf numFmtId="0" fontId="19" fillId="0" borderId="0" xfId="0" applyFont="1" applyAlignment="1">
      <alignment wrapText="1"/>
    </xf>
    <xf numFmtId="0" fontId="13" fillId="3" borderId="0" xfId="0" applyFont="1" applyFill="1" applyAlignment="1">
      <alignment wrapText="1"/>
    </xf>
    <xf numFmtId="164" fontId="6" fillId="3" borderId="0" xfId="1" applyNumberFormat="1" applyFont="1" applyFill="1" applyBorder="1"/>
    <xf numFmtId="0" fontId="6" fillId="0" borderId="0" xfId="0" applyFont="1" applyAlignment="1">
      <alignment horizontal="left" vertical="center"/>
    </xf>
    <xf numFmtId="164" fontId="6" fillId="3" borderId="0" xfId="1" applyNumberFormat="1" applyFont="1" applyFill="1" applyBorder="1" applyAlignment="1">
      <alignment horizontal="left" vertical="center" wrapText="1"/>
    </xf>
    <xf numFmtId="164" fontId="15" fillId="3" borderId="0" xfId="1" applyNumberFormat="1" applyFont="1" applyFill="1" applyBorder="1"/>
    <xf numFmtId="0" fontId="6" fillId="3" borderId="0" xfId="0" applyFont="1" applyFill="1" applyAlignment="1">
      <alignment horizontal="left" vertical="center" wrapText="1"/>
    </xf>
    <xf numFmtId="0" fontId="6" fillId="3" borderId="0" xfId="3" applyFont="1" applyFill="1" applyBorder="1"/>
    <xf numFmtId="0" fontId="5" fillId="3" borderId="0" xfId="0" applyFont="1" applyFill="1" applyAlignment="1">
      <alignment wrapText="1"/>
    </xf>
    <xf numFmtId="0" fontId="16" fillId="3" borderId="0" xfId="0" applyFont="1" applyFill="1" applyAlignment="1">
      <alignment wrapText="1"/>
    </xf>
    <xf numFmtId="0" fontId="16" fillId="3" borderId="0" xfId="0" applyFont="1" applyFill="1"/>
    <xf numFmtId="0" fontId="6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5" fillId="3" borderId="0" xfId="5" applyFont="1" applyFill="1" applyAlignment="1">
      <alignment horizontal="left"/>
    </xf>
    <xf numFmtId="0" fontId="6" fillId="3" borderId="0" xfId="5" applyFont="1" applyFill="1" applyAlignment="1">
      <alignment horizontal="left"/>
    </xf>
    <xf numFmtId="0" fontId="6" fillId="3" borderId="0" xfId="5" applyFont="1" applyFill="1"/>
    <xf numFmtId="0" fontId="6" fillId="3" borderId="0" xfId="0" applyFont="1" applyFill="1"/>
    <xf numFmtId="0" fontId="6" fillId="3" borderId="0" xfId="4" applyFont="1" applyFill="1" applyBorder="1" applyAlignment="1">
      <alignment horizontal="left"/>
    </xf>
    <xf numFmtId="0" fontId="5" fillId="3" borderId="0" xfId="0" applyFont="1" applyFill="1" applyAlignment="1">
      <alignment horizontal="left" wrapText="1"/>
    </xf>
    <xf numFmtId="0" fontId="5" fillId="3" borderId="0" xfId="0" applyFont="1" applyFill="1" applyAlignment="1">
      <alignment horizontal="left"/>
    </xf>
    <xf numFmtId="0" fontId="5" fillId="3" borderId="0" xfId="6" applyFont="1" applyFill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4" borderId="0" xfId="0" applyFont="1" applyFill="1" applyAlignment="1">
      <alignment horizontal="left"/>
    </xf>
    <xf numFmtId="0" fontId="6" fillId="5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164" fontId="6" fillId="0" borderId="0" xfId="1" applyNumberFormat="1" applyFont="1" applyBorder="1"/>
    <xf numFmtId="0" fontId="17" fillId="3" borderId="0" xfId="0" applyFont="1" applyFill="1" applyAlignment="1">
      <alignment horizontal="left"/>
    </xf>
    <xf numFmtId="0" fontId="17" fillId="3" borderId="0" xfId="0" applyFont="1" applyFill="1" applyAlignment="1">
      <alignment vertical="center" wrapText="1"/>
    </xf>
    <xf numFmtId="0" fontId="5" fillId="0" borderId="0" xfId="0" applyFont="1" applyAlignment="1">
      <alignment horizontal="left" wrapText="1"/>
    </xf>
    <xf numFmtId="0" fontId="17" fillId="0" borderId="0" xfId="0" applyFont="1" applyAlignment="1">
      <alignment vertical="center" wrapText="1"/>
    </xf>
    <xf numFmtId="0" fontId="17" fillId="6" borderId="0" xfId="0" applyFont="1" applyFill="1" applyAlignment="1">
      <alignment vertical="center" wrapText="1"/>
    </xf>
    <xf numFmtId="0" fontId="11" fillId="8" borderId="2" xfId="0" applyFont="1" applyFill="1" applyBorder="1"/>
    <xf numFmtId="0" fontId="11" fillId="8" borderId="0" xfId="0" applyFont="1" applyFill="1" applyAlignment="1">
      <alignment horizontal="center"/>
    </xf>
    <xf numFmtId="0" fontId="10" fillId="7" borderId="2" xfId="0" applyFont="1" applyFill="1" applyBorder="1"/>
    <xf numFmtId="0" fontId="10" fillId="7" borderId="0" xfId="0" applyFont="1" applyFill="1" applyAlignment="1">
      <alignment horizontal="center"/>
    </xf>
    <xf numFmtId="164" fontId="5" fillId="5" borderId="0" xfId="1" applyNumberFormat="1" applyFont="1" applyFill="1" applyBorder="1" applyAlignment="1">
      <alignment horizontal="left"/>
    </xf>
    <xf numFmtId="0" fontId="6" fillId="5" borderId="0" xfId="0" applyFont="1" applyFill="1"/>
    <xf numFmtId="164" fontId="5" fillId="5" borderId="0" xfId="1" applyNumberFormat="1" applyFont="1" applyFill="1"/>
    <xf numFmtId="164" fontId="12" fillId="5" borderId="0" xfId="1" applyNumberFormat="1" applyFont="1" applyFill="1"/>
    <xf numFmtId="0" fontId="20" fillId="0" borderId="2" xfId="0" applyFont="1" applyBorder="1"/>
    <xf numFmtId="9" fontId="20" fillId="0" borderId="0" xfId="2" applyFont="1" applyAlignment="1">
      <alignment horizontal="center"/>
    </xf>
    <xf numFmtId="0" fontId="21" fillId="0" borderId="2" xfId="0" applyFont="1" applyBorder="1"/>
    <xf numFmtId="9" fontId="21" fillId="0" borderId="0" xfId="2" applyFont="1" applyAlignment="1">
      <alignment horizontal="center"/>
    </xf>
    <xf numFmtId="0" fontId="5" fillId="0" borderId="0" xfId="0" applyFont="1" applyAlignment="1">
      <alignment vertical="center"/>
    </xf>
    <xf numFmtId="0" fontId="18" fillId="0" borderId="0" xfId="0" applyFont="1"/>
    <xf numFmtId="0" fontId="6" fillId="3" borderId="6" xfId="0" applyFont="1" applyFill="1" applyBorder="1"/>
    <xf numFmtId="0" fontId="6" fillId="3" borderId="8" xfId="0" applyFont="1" applyFill="1" applyBorder="1" applyAlignment="1">
      <alignment horizontal="center"/>
    </xf>
    <xf numFmtId="0" fontId="11" fillId="8" borderId="0" xfId="0" applyFont="1" applyFill="1"/>
    <xf numFmtId="0" fontId="6" fillId="9" borderId="0" xfId="0" applyFont="1" applyFill="1" applyAlignment="1">
      <alignment horizontal="left"/>
    </xf>
    <xf numFmtId="164" fontId="6" fillId="9" borderId="0" xfId="1" applyNumberFormat="1" applyFont="1" applyFill="1" applyBorder="1" applyAlignment="1">
      <alignment horizontal="left"/>
    </xf>
    <xf numFmtId="0" fontId="6" fillId="9" borderId="0" xfId="0" applyFont="1" applyFill="1"/>
    <xf numFmtId="164" fontId="6" fillId="9" borderId="0" xfId="1" applyNumberFormat="1" applyFont="1" applyFill="1"/>
    <xf numFmtId="164" fontId="22" fillId="9" borderId="0" xfId="1" applyNumberFormat="1" applyFont="1" applyFill="1"/>
    <xf numFmtId="9" fontId="21" fillId="0" borderId="0" xfId="2" applyFont="1" applyBorder="1" applyAlignment="1">
      <alignment horizontal="center"/>
    </xf>
    <xf numFmtId="0" fontId="6" fillId="3" borderId="5" xfId="0" applyFont="1" applyFill="1" applyBorder="1"/>
    <xf numFmtId="0" fontId="11" fillId="8" borderId="10" xfId="0" applyFont="1" applyFill="1" applyBorder="1"/>
    <xf numFmtId="164" fontId="5" fillId="9" borderId="0" xfId="1" applyNumberFormat="1" applyFont="1" applyFill="1" applyBorder="1" applyAlignment="1">
      <alignment horizontal="left"/>
    </xf>
    <xf numFmtId="164" fontId="5" fillId="9" borderId="0" xfId="1" applyNumberFormat="1" applyFont="1" applyFill="1"/>
    <xf numFmtId="164" fontId="12" fillId="9" borderId="0" xfId="1" applyNumberFormat="1" applyFont="1" applyFill="1"/>
    <xf numFmtId="0" fontId="10" fillId="7" borderId="10" xfId="0" applyFont="1" applyFill="1" applyBorder="1"/>
    <xf numFmtId="0" fontId="5" fillId="0" borderId="10" xfId="0" applyFont="1" applyBorder="1"/>
    <xf numFmtId="0" fontId="21" fillId="0" borderId="10" xfId="0" applyFont="1" applyBorder="1"/>
    <xf numFmtId="0" fontId="11" fillId="8" borderId="0" xfId="0" applyFont="1" applyFill="1" applyAlignment="1">
      <alignment horizontal="left"/>
    </xf>
    <xf numFmtId="164" fontId="11" fillId="8" borderId="0" xfId="1" applyNumberFormat="1" applyFont="1" applyFill="1" applyBorder="1"/>
    <xf numFmtId="164" fontId="6" fillId="0" borderId="1" xfId="1" applyNumberFormat="1" applyFont="1" applyFill="1" applyBorder="1" applyAlignment="1">
      <alignment horizontal="center" vertical="center"/>
    </xf>
    <xf numFmtId="164" fontId="22" fillId="3" borderId="0" xfId="1" applyNumberFormat="1" applyFont="1" applyFill="1"/>
    <xf numFmtId="164" fontId="6" fillId="0" borderId="1" xfId="1" applyNumberFormat="1" applyFont="1" applyFill="1" applyBorder="1" applyAlignment="1">
      <alignment horizontal="center" vertical="center" wrapText="1"/>
    </xf>
    <xf numFmtId="0" fontId="7" fillId="0" borderId="0" xfId="0" applyFont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164" fontId="6" fillId="0" borderId="0" xfId="1" applyNumberFormat="1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 wrapText="1"/>
    </xf>
    <xf numFmtId="9" fontId="6" fillId="3" borderId="0" xfId="2" applyFont="1" applyFill="1" applyAlignment="1">
      <alignment horizontal="left"/>
    </xf>
    <xf numFmtId="44" fontId="6" fillId="3" borderId="0" xfId="1" applyFont="1" applyFill="1" applyAlignment="1">
      <alignment horizontal="left"/>
    </xf>
    <xf numFmtId="44" fontId="6" fillId="3" borderId="0" xfId="1" applyFont="1" applyFill="1"/>
    <xf numFmtId="44" fontId="18" fillId="3" borderId="0" xfId="0" applyNumberFormat="1" applyFont="1" applyFill="1"/>
    <xf numFmtId="0" fontId="6" fillId="10" borderId="0" xfId="0" applyFont="1" applyFill="1" applyAlignment="1">
      <alignment horizontal="left"/>
    </xf>
    <xf numFmtId="4" fontId="0" fillId="0" borderId="0" xfId="0" applyNumberFormat="1"/>
    <xf numFmtId="4" fontId="23" fillId="0" borderId="0" xfId="0" applyNumberFormat="1" applyFont="1"/>
    <xf numFmtId="0" fontId="23" fillId="0" borderId="0" xfId="0" applyFont="1"/>
    <xf numFmtId="164" fontId="6" fillId="0" borderId="0" xfId="1" applyNumberFormat="1" applyFont="1" applyFill="1" applyBorder="1" applyAlignment="1">
      <alignment horizontal="right"/>
    </xf>
    <xf numFmtId="164" fontId="6" fillId="0" borderId="0" xfId="1" applyNumberFormat="1" applyFont="1" applyFill="1" applyBorder="1" applyAlignment="1">
      <alignment horizontal="left"/>
    </xf>
    <xf numFmtId="9" fontId="6" fillId="3" borderId="0" xfId="2" applyFont="1" applyFill="1" applyBorder="1" applyAlignment="1">
      <alignment horizontal="left"/>
    </xf>
    <xf numFmtId="44" fontId="6" fillId="3" borderId="0" xfId="1" applyFont="1" applyFill="1" applyBorder="1" applyAlignment="1">
      <alignment horizontal="left"/>
    </xf>
    <xf numFmtId="0" fontId="11" fillId="8" borderId="5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5" fillId="0" borderId="0" xfId="0" applyFont="1" applyAlignment="1">
      <alignment horizontal="center" wrapText="1"/>
    </xf>
    <xf numFmtId="44" fontId="6" fillId="3" borderId="0" xfId="1" applyFont="1" applyFill="1" applyBorder="1" applyAlignment="1">
      <alignment horizontal="center"/>
    </xf>
    <xf numFmtId="44" fontId="18" fillId="3" borderId="0" xfId="0" applyNumberFormat="1" applyFont="1" applyFill="1" applyAlignment="1">
      <alignment horizontal="center"/>
    </xf>
    <xf numFmtId="0" fontId="18" fillId="3" borderId="0" xfId="0" applyFont="1" applyFill="1" applyAlignment="1">
      <alignment horizontal="center"/>
    </xf>
    <xf numFmtId="0" fontId="17" fillId="0" borderId="0" xfId="0" applyFont="1"/>
    <xf numFmtId="0" fontId="16" fillId="0" borderId="0" xfId="0" applyFont="1" applyAlignment="1">
      <alignment wrapText="1"/>
    </xf>
    <xf numFmtId="0" fontId="0" fillId="3" borderId="0" xfId="0" applyFill="1"/>
    <xf numFmtId="164" fontId="8" fillId="3" borderId="0" xfId="0" applyNumberFormat="1" applyFont="1" applyFill="1"/>
    <xf numFmtId="164" fontId="6" fillId="3" borderId="0" xfId="1" applyNumberFormat="1" applyFont="1" applyFill="1" applyBorder="1" applyAlignment="1">
      <alignment horizontal="right"/>
    </xf>
    <xf numFmtId="6" fontId="0" fillId="0" borderId="0" xfId="0" applyNumberFormat="1"/>
    <xf numFmtId="6" fontId="5" fillId="0" borderId="0" xfId="0" applyNumberFormat="1" applyFont="1"/>
    <xf numFmtId="0" fontId="24" fillId="11" borderId="0" xfId="0" applyFont="1" applyFill="1" applyAlignment="1">
      <alignment vertical="center"/>
    </xf>
    <xf numFmtId="44" fontId="6" fillId="3" borderId="0" xfId="0" applyNumberFormat="1" applyFont="1" applyFill="1" applyAlignment="1">
      <alignment horizontal="center"/>
    </xf>
    <xf numFmtId="164" fontId="25" fillId="11" borderId="0" xfId="1" applyNumberFormat="1" applyFont="1" applyFill="1" applyAlignment="1">
      <alignment vertical="center"/>
    </xf>
    <xf numFmtId="0" fontId="6" fillId="12" borderId="0" xfId="0" applyFont="1" applyFill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0" fontId="6" fillId="13" borderId="0" xfId="0" applyFont="1" applyFill="1" applyAlignment="1">
      <alignment horizontal="left"/>
    </xf>
    <xf numFmtId="0" fontId="6" fillId="13" borderId="0" xfId="0" applyFont="1" applyFill="1" applyAlignment="1">
      <alignment horizontal="left" vertical="center"/>
    </xf>
    <xf numFmtId="0" fontId="17" fillId="13" borderId="0" xfId="0" applyFont="1" applyFill="1" applyAlignment="1">
      <alignment vertical="center" wrapText="1"/>
    </xf>
    <xf numFmtId="0" fontId="5" fillId="13" borderId="0" xfId="0" applyFont="1" applyFill="1"/>
    <xf numFmtId="9" fontId="0" fillId="0" borderId="0" xfId="2" applyFont="1"/>
    <xf numFmtId="164" fontId="5" fillId="0" borderId="0" xfId="1" applyNumberFormat="1" applyFont="1" applyFill="1" applyBorder="1" applyAlignment="1">
      <alignment horizontal="center"/>
    </xf>
    <xf numFmtId="0" fontId="25" fillId="11" borderId="0" xfId="0" applyFont="1" applyFill="1" applyAlignment="1">
      <alignment vertical="center"/>
    </xf>
    <xf numFmtId="2" fontId="0" fillId="0" borderId="0" xfId="0" applyNumberFormat="1"/>
    <xf numFmtId="0" fontId="10" fillId="3" borderId="0" xfId="0" applyFont="1" applyFill="1"/>
    <xf numFmtId="0" fontId="10" fillId="3" borderId="9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7" fillId="3" borderId="0" xfId="0" applyFont="1" applyFill="1"/>
    <xf numFmtId="0" fontId="26" fillId="3" borderId="0" xfId="0" applyFont="1" applyFill="1" applyAlignment="1">
      <alignment horizontal="center"/>
    </xf>
    <xf numFmtId="0" fontId="6" fillId="3" borderId="9" xfId="0" applyFont="1" applyFill="1" applyBorder="1" applyAlignment="1">
      <alignment horizontal="center"/>
    </xf>
    <xf numFmtId="9" fontId="10" fillId="3" borderId="9" xfId="2" applyFont="1" applyFill="1" applyBorder="1" applyAlignment="1">
      <alignment horizontal="center"/>
    </xf>
    <xf numFmtId="9" fontId="10" fillId="3" borderId="0" xfId="2" applyFont="1" applyFill="1" applyBorder="1" applyAlignment="1">
      <alignment horizontal="center"/>
    </xf>
    <xf numFmtId="0" fontId="10" fillId="3" borderId="11" xfId="0" applyFont="1" applyFill="1" applyBorder="1"/>
    <xf numFmtId="0" fontId="10" fillId="3" borderId="1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164" fontId="5" fillId="0" borderId="0" xfId="1" applyNumberFormat="1" applyFont="1" applyBorder="1" applyAlignment="1">
      <alignment horizontal="center"/>
    </xf>
    <xf numFmtId="164" fontId="6" fillId="0" borderId="0" xfId="1" applyNumberFormat="1" applyFont="1" applyFill="1" applyBorder="1" applyAlignment="1">
      <alignment horizontal="center"/>
    </xf>
    <xf numFmtId="164" fontId="6" fillId="0" borderId="0" xfId="1" applyNumberFormat="1" applyFont="1" applyFill="1" applyBorder="1" applyAlignment="1">
      <alignment horizontal="left" vertical="center" wrapText="1"/>
    </xf>
    <xf numFmtId="0" fontId="6" fillId="14" borderId="0" xfId="0" applyFont="1" applyFill="1" applyAlignment="1">
      <alignment horizontal="left"/>
    </xf>
    <xf numFmtId="0" fontId="17" fillId="15" borderId="0" xfId="0" applyFont="1" applyFill="1" applyAlignment="1">
      <alignment vertical="center" wrapText="1"/>
    </xf>
    <xf numFmtId="0" fontId="6" fillId="6" borderId="0" xfId="0" applyFont="1" applyFill="1" applyAlignment="1">
      <alignment horizontal="left"/>
    </xf>
    <xf numFmtId="0" fontId="6" fillId="6" borderId="0" xfId="5" applyFont="1" applyFill="1" applyAlignment="1">
      <alignment horizontal="left"/>
    </xf>
    <xf numFmtId="0" fontId="6" fillId="6" borderId="0" xfId="5" applyFont="1" applyFill="1"/>
    <xf numFmtId="0" fontId="6" fillId="6" borderId="0" xfId="0" applyFont="1" applyFill="1" applyAlignment="1">
      <alignment horizontal="left" vertical="center"/>
    </xf>
    <xf numFmtId="0" fontId="6" fillId="6" borderId="0" xfId="0" applyFont="1" applyFill="1" applyAlignment="1">
      <alignment horizontal="left" vertical="center" wrapText="1"/>
    </xf>
    <xf numFmtId="0" fontId="6" fillId="6" borderId="13" xfId="0" applyFont="1" applyFill="1" applyBorder="1" applyAlignment="1">
      <alignment horizontal="left"/>
    </xf>
    <xf numFmtId="0" fontId="17" fillId="6" borderId="0" xfId="0" applyFont="1" applyFill="1"/>
    <xf numFmtId="0" fontId="17" fillId="6" borderId="0" xfId="0" applyFont="1" applyFill="1" applyAlignment="1">
      <alignment horizontal="left"/>
    </xf>
    <xf numFmtId="0" fontId="5" fillId="6" borderId="0" xfId="0" applyFont="1" applyFill="1" applyAlignment="1">
      <alignment horizontal="left"/>
    </xf>
    <xf numFmtId="0" fontId="12" fillId="0" borderId="0" xfId="0" applyFont="1"/>
    <xf numFmtId="0" fontId="5" fillId="6" borderId="0" xfId="0" applyFont="1" applyFill="1"/>
    <xf numFmtId="0" fontId="17" fillId="11" borderId="0" xfId="0" applyFont="1" applyFill="1" applyAlignment="1">
      <alignment vertical="center"/>
    </xf>
    <xf numFmtId="164" fontId="17" fillId="11" borderId="0" xfId="1" applyNumberFormat="1" applyFont="1" applyFill="1" applyAlignment="1">
      <alignment vertical="center"/>
    </xf>
    <xf numFmtId="164" fontId="5" fillId="0" borderId="0" xfId="0" applyNumberFormat="1" applyFont="1"/>
    <xf numFmtId="0" fontId="27" fillId="0" borderId="0" xfId="0" applyFont="1" applyAlignment="1">
      <alignment horizontal="center"/>
    </xf>
    <xf numFmtId="164" fontId="5" fillId="3" borderId="0" xfId="0" applyNumberFormat="1" applyFont="1" applyFill="1"/>
    <xf numFmtId="44" fontId="5" fillId="0" borderId="0" xfId="0" applyNumberFormat="1" applyFont="1"/>
    <xf numFmtId="9" fontId="5" fillId="0" borderId="0" xfId="2" applyFont="1"/>
    <xf numFmtId="2" fontId="5" fillId="0" borderId="0" xfId="0" applyNumberFormat="1" applyFont="1"/>
    <xf numFmtId="164" fontId="17" fillId="0" borderId="0" xfId="0" applyNumberFormat="1" applyFont="1"/>
    <xf numFmtId="164" fontId="5" fillId="0" borderId="0" xfId="1" applyNumberFormat="1" applyFont="1" applyBorder="1"/>
    <xf numFmtId="0" fontId="27" fillId="0" borderId="0" xfId="0" applyFont="1"/>
    <xf numFmtId="164" fontId="5" fillId="0" borderId="0" xfId="1" applyNumberFormat="1" applyFont="1" applyFill="1" applyBorder="1"/>
    <xf numFmtId="4" fontId="15" fillId="0" borderId="0" xfId="0" applyNumberFormat="1" applyFont="1"/>
    <xf numFmtId="4" fontId="5" fillId="0" borderId="0" xfId="0" applyNumberFormat="1" applyFont="1"/>
    <xf numFmtId="0" fontId="15" fillId="0" borderId="0" xfId="0" applyFont="1"/>
    <xf numFmtId="0" fontId="5" fillId="12" borderId="0" xfId="0" applyFont="1" applyFill="1"/>
    <xf numFmtId="0" fontId="28" fillId="0" borderId="0" xfId="0" applyFont="1"/>
    <xf numFmtId="0" fontId="29" fillId="3" borderId="0" xfId="0" applyFont="1" applyFill="1"/>
    <xf numFmtId="164" fontId="31" fillId="3" borderId="0" xfId="1" applyNumberFormat="1" applyFont="1" applyFill="1" applyBorder="1"/>
    <xf numFmtId="0" fontId="29" fillId="0" borderId="0" xfId="0" applyFont="1"/>
    <xf numFmtId="0" fontId="31" fillId="3" borderId="0" xfId="0" applyFont="1" applyFill="1"/>
    <xf numFmtId="0" fontId="31" fillId="0" borderId="0" xfId="0" applyFont="1"/>
    <xf numFmtId="0" fontId="31" fillId="3" borderId="0" xfId="0" applyFont="1" applyFill="1" applyAlignment="1">
      <alignment horizontal="left"/>
    </xf>
    <xf numFmtId="0" fontId="31" fillId="3" borderId="0" xfId="0" applyFont="1" applyFill="1" applyAlignment="1">
      <alignment horizontal="center"/>
    </xf>
    <xf numFmtId="164" fontId="29" fillId="3" borderId="0" xfId="1" applyNumberFormat="1" applyFont="1" applyFill="1" applyBorder="1"/>
    <xf numFmtId="164" fontId="31" fillId="3" borderId="0" xfId="1" applyNumberFormat="1" applyFont="1" applyFill="1" applyBorder="1" applyAlignment="1">
      <alignment horizontal="left"/>
    </xf>
    <xf numFmtId="164" fontId="29" fillId="0" borderId="0" xfId="0" applyNumberFormat="1" applyFont="1"/>
    <xf numFmtId="0" fontId="32" fillId="0" borderId="0" xfId="0" applyFont="1" applyAlignment="1">
      <alignment horizontal="center"/>
    </xf>
    <xf numFmtId="164" fontId="29" fillId="3" borderId="0" xfId="0" applyNumberFormat="1" applyFont="1" applyFill="1"/>
    <xf numFmtId="0" fontId="30" fillId="8" borderId="2" xfId="0" applyFont="1" applyFill="1" applyBorder="1"/>
    <xf numFmtId="0" fontId="30" fillId="8" borderId="0" xfId="0" applyFont="1" applyFill="1" applyAlignment="1">
      <alignment horizontal="center"/>
    </xf>
    <xf numFmtId="0" fontId="33" fillId="0" borderId="2" xfId="0" applyFont="1" applyBorder="1"/>
    <xf numFmtId="9" fontId="33" fillId="0" borderId="0" xfId="2" applyFont="1" applyAlignment="1">
      <alignment horizontal="center"/>
    </xf>
    <xf numFmtId="0" fontId="31" fillId="6" borderId="0" xfId="0" applyFont="1" applyFill="1" applyAlignment="1">
      <alignment horizontal="left"/>
    </xf>
    <xf numFmtId="44" fontId="29" fillId="0" borderId="0" xfId="0" applyNumberFormat="1" applyFont="1"/>
    <xf numFmtId="2" fontId="29" fillId="0" borderId="0" xfId="0" applyNumberFormat="1" applyFont="1"/>
    <xf numFmtId="164" fontId="31" fillId="3" borderId="0" xfId="1" applyNumberFormat="1" applyFont="1" applyFill="1" applyBorder="1" applyAlignment="1">
      <alignment horizontal="left" vertical="center" wrapText="1"/>
    </xf>
    <xf numFmtId="164" fontId="29" fillId="0" borderId="0" xfId="1" applyNumberFormat="1" applyFont="1" applyBorder="1"/>
    <xf numFmtId="0" fontId="31" fillId="0" borderId="0" xfId="0" applyFont="1" applyAlignment="1">
      <alignment horizontal="left" vertical="center"/>
    </xf>
    <xf numFmtId="0" fontId="34" fillId="3" borderId="0" xfId="0" applyFont="1" applyFill="1"/>
    <xf numFmtId="164" fontId="35" fillId="3" borderId="0" xfId="1" applyNumberFormat="1" applyFont="1" applyFill="1" applyBorder="1"/>
    <xf numFmtId="0" fontId="34" fillId="3" borderId="0" xfId="0" applyFont="1" applyFill="1" applyAlignment="1">
      <alignment wrapText="1"/>
    </xf>
    <xf numFmtId="0" fontId="31" fillId="13" borderId="0" xfId="0" applyFont="1" applyFill="1" applyAlignment="1">
      <alignment horizontal="left"/>
    </xf>
    <xf numFmtId="0" fontId="31" fillId="6" borderId="0" xfId="0" applyFont="1" applyFill="1" applyAlignment="1">
      <alignment horizontal="left" vertical="center"/>
    </xf>
    <xf numFmtId="0" fontId="29" fillId="3" borderId="0" xfId="5" applyFont="1" applyFill="1" applyAlignment="1">
      <alignment horizontal="left"/>
    </xf>
    <xf numFmtId="0" fontId="31" fillId="6" borderId="0" xfId="5" applyFont="1" applyFill="1" applyAlignment="1">
      <alignment horizontal="left"/>
    </xf>
    <xf numFmtId="0" fontId="31" fillId="6" borderId="0" xfId="5" applyFont="1" applyFill="1"/>
    <xf numFmtId="0" fontId="29" fillId="12" borderId="0" xfId="0" applyFont="1" applyFill="1"/>
    <xf numFmtId="0" fontId="29" fillId="3" borderId="0" xfId="0" applyFont="1" applyFill="1" applyAlignment="1">
      <alignment horizontal="left" wrapText="1"/>
    </xf>
    <xf numFmtId="0" fontId="29" fillId="3" borderId="0" xfId="0" applyFont="1" applyFill="1" applyAlignment="1">
      <alignment horizontal="left"/>
    </xf>
    <xf numFmtId="164" fontId="29" fillId="3" borderId="0" xfId="1" applyNumberFormat="1" applyFont="1" applyFill="1" applyBorder="1" applyAlignment="1">
      <alignment horizontal="center"/>
    </xf>
    <xf numFmtId="164" fontId="31" fillId="3" borderId="0" xfId="1" applyNumberFormat="1" applyFont="1" applyFill="1" applyBorder="1" applyAlignment="1">
      <alignment horizontal="center"/>
    </xf>
    <xf numFmtId="0" fontId="36" fillId="3" borderId="0" xfId="0" applyFont="1" applyFill="1" applyAlignment="1">
      <alignment vertical="center" wrapText="1"/>
    </xf>
    <xf numFmtId="0" fontId="36" fillId="13" borderId="0" xfId="0" applyFont="1" applyFill="1" applyAlignment="1">
      <alignment vertical="center" wrapText="1"/>
    </xf>
    <xf numFmtId="0" fontId="29" fillId="13" borderId="0" xfId="0" applyFont="1" applyFill="1"/>
    <xf numFmtId="164" fontId="31" fillId="3" borderId="0" xfId="1" applyNumberFormat="1" applyFont="1" applyFill="1"/>
    <xf numFmtId="164" fontId="29" fillId="3" borderId="0" xfId="1" applyNumberFormat="1" applyFont="1" applyFill="1"/>
    <xf numFmtId="6" fontId="29" fillId="0" borderId="0" xfId="0" applyNumberFormat="1" applyFont="1"/>
    <xf numFmtId="0" fontId="36" fillId="0" borderId="0" xfId="0" applyFont="1"/>
    <xf numFmtId="0" fontId="29" fillId="0" borderId="1" xfId="0" applyFont="1" applyBorder="1"/>
    <xf numFmtId="164" fontId="31" fillId="3" borderId="1" xfId="1" applyNumberFormat="1" applyFont="1" applyFill="1" applyBorder="1" applyAlignment="1">
      <alignment horizontal="left"/>
    </xf>
    <xf numFmtId="0" fontId="32" fillId="3" borderId="0" xfId="0" applyFont="1" applyFill="1"/>
    <xf numFmtId="164" fontId="37" fillId="3" borderId="0" xfId="1" applyNumberFormat="1" applyFont="1" applyFill="1" applyBorder="1"/>
    <xf numFmtId="0" fontId="32" fillId="0" borderId="0" xfId="0" applyFont="1"/>
    <xf numFmtId="0" fontId="37" fillId="3" borderId="0" xfId="0" applyFont="1" applyFill="1"/>
    <xf numFmtId="0" fontId="37" fillId="0" borderId="0" xfId="0" applyFont="1"/>
    <xf numFmtId="0" fontId="31" fillId="3" borderId="14" xfId="0" applyFont="1" applyFill="1" applyBorder="1"/>
    <xf numFmtId="0" fontId="31" fillId="3" borderId="14" xfId="0" applyFont="1" applyFill="1" applyBorder="1" applyAlignment="1">
      <alignment horizontal="left"/>
    </xf>
    <xf numFmtId="0" fontId="31" fillId="3" borderId="14" xfId="0" applyFont="1" applyFill="1" applyBorder="1" applyAlignment="1">
      <alignment horizontal="center"/>
    </xf>
    <xf numFmtId="164" fontId="31" fillId="3" borderId="14" xfId="1" applyNumberFormat="1" applyFont="1" applyFill="1" applyBorder="1"/>
    <xf numFmtId="4" fontId="35" fillId="0" borderId="0" xfId="0" applyNumberFormat="1" applyFont="1"/>
    <xf numFmtId="0" fontId="35" fillId="0" borderId="0" xfId="0" applyFont="1"/>
    <xf numFmtId="0" fontId="31" fillId="3" borderId="7" xfId="0" applyFont="1" applyFill="1" applyBorder="1"/>
    <xf numFmtId="0" fontId="31" fillId="3" borderId="6" xfId="0" applyFont="1" applyFill="1" applyBorder="1" applyAlignment="1">
      <alignment horizontal="center"/>
    </xf>
    <xf numFmtId="0" fontId="37" fillId="7" borderId="2" xfId="0" applyFont="1" applyFill="1" applyBorder="1"/>
    <xf numFmtId="0" fontId="37" fillId="7" borderId="0" xfId="0" applyFont="1" applyFill="1" applyAlignment="1">
      <alignment horizontal="center"/>
    </xf>
    <xf numFmtId="0" fontId="29" fillId="0" borderId="2" xfId="0" applyFont="1" applyBorder="1"/>
    <xf numFmtId="0" fontId="29" fillId="0" borderId="0" xfId="0" applyFont="1" applyAlignment="1">
      <alignment horizontal="center"/>
    </xf>
    <xf numFmtId="9" fontId="29" fillId="0" borderId="0" xfId="2" applyFont="1"/>
    <xf numFmtId="0" fontId="34" fillId="0" borderId="0" xfId="0" applyFont="1" applyAlignment="1">
      <alignment wrapText="1"/>
    </xf>
    <xf numFmtId="164" fontId="36" fillId="0" borderId="0" xfId="0" applyNumberFormat="1" applyFont="1"/>
    <xf numFmtId="164" fontId="31" fillId="0" borderId="0" xfId="1" applyNumberFormat="1" applyFont="1" applyFill="1" applyBorder="1" applyAlignment="1">
      <alignment horizontal="center" vertical="center" wrapText="1"/>
    </xf>
    <xf numFmtId="164" fontId="31" fillId="0" borderId="0" xfId="1" applyNumberFormat="1" applyFont="1" applyFill="1" applyBorder="1" applyAlignment="1">
      <alignment horizontal="center" vertical="center"/>
    </xf>
    <xf numFmtId="164" fontId="31" fillId="0" borderId="0" xfId="1" applyNumberFormat="1" applyFont="1" applyFill="1" applyBorder="1" applyAlignment="1">
      <alignment horizontal="left"/>
    </xf>
    <xf numFmtId="0" fontId="31" fillId="6" borderId="0" xfId="0" applyFont="1" applyFill="1" applyAlignment="1">
      <alignment horizontal="left" vertical="center" wrapText="1"/>
    </xf>
    <xf numFmtId="0" fontId="31" fillId="3" borderId="0" xfId="3" applyFont="1" applyFill="1" applyBorder="1"/>
    <xf numFmtId="0" fontId="29" fillId="3" borderId="0" xfId="0" applyFont="1" applyFill="1" applyAlignment="1">
      <alignment wrapText="1"/>
    </xf>
    <xf numFmtId="0" fontId="36" fillId="11" borderId="0" xfId="0" applyFont="1" applyFill="1" applyAlignment="1">
      <alignment vertical="center"/>
    </xf>
    <xf numFmtId="164" fontId="36" fillId="11" borderId="0" xfId="1" applyNumberFormat="1" applyFont="1" applyFill="1" applyAlignment="1">
      <alignment vertical="center"/>
    </xf>
    <xf numFmtId="0" fontId="29" fillId="0" borderId="0" xfId="0" applyFont="1" applyAlignment="1">
      <alignment horizontal="left" vertical="center"/>
    </xf>
    <xf numFmtId="0" fontId="31" fillId="3" borderId="0" xfId="0" applyFont="1" applyFill="1" applyAlignment="1">
      <alignment horizontal="left" vertical="center"/>
    </xf>
    <xf numFmtId="0" fontId="29" fillId="3" borderId="0" xfId="0" applyFont="1" applyFill="1" applyAlignment="1">
      <alignment horizontal="left" vertical="center"/>
    </xf>
    <xf numFmtId="0" fontId="31" fillId="3" borderId="0" xfId="5" applyFont="1" applyFill="1" applyAlignment="1">
      <alignment horizontal="left"/>
    </xf>
    <xf numFmtId="164" fontId="31" fillId="3" borderId="0" xfId="1" applyNumberFormat="1" applyFont="1" applyFill="1" applyBorder="1" applyAlignment="1">
      <alignment horizontal="right"/>
    </xf>
    <xf numFmtId="0" fontId="31" fillId="3" borderId="0" xfId="5" applyFont="1" applyFill="1"/>
    <xf numFmtId="0" fontId="31" fillId="3" borderId="0" xfId="4" applyFont="1" applyFill="1" applyBorder="1" applyAlignment="1">
      <alignment horizontal="left"/>
    </xf>
    <xf numFmtId="164" fontId="31" fillId="0" borderId="0" xfId="1" applyNumberFormat="1" applyFont="1" applyFill="1" applyBorder="1" applyAlignment="1">
      <alignment horizontal="center"/>
    </xf>
    <xf numFmtId="0" fontId="29" fillId="3" borderId="0" xfId="6" applyFont="1" applyFill="1" applyAlignment="1">
      <alignment horizontal="left"/>
    </xf>
    <xf numFmtId="0" fontId="31" fillId="14" borderId="0" xfId="0" applyFont="1" applyFill="1" applyAlignment="1">
      <alignment horizontal="left"/>
    </xf>
    <xf numFmtId="0" fontId="29" fillId="6" borderId="0" xfId="0" applyFont="1" applyFill="1"/>
    <xf numFmtId="164" fontId="29" fillId="0" borderId="0" xfId="1" applyNumberFormat="1" applyFont="1" applyFill="1" applyBorder="1" applyAlignment="1">
      <alignment horizontal="center"/>
    </xf>
    <xf numFmtId="0" fontId="31" fillId="6" borderId="13" xfId="0" applyFont="1" applyFill="1" applyBorder="1" applyAlignment="1">
      <alignment horizontal="left"/>
    </xf>
    <xf numFmtId="164" fontId="29" fillId="0" borderId="1" xfId="1" applyNumberFormat="1" applyFont="1" applyFill="1" applyBorder="1" applyAlignment="1">
      <alignment horizontal="center"/>
    </xf>
    <xf numFmtId="44" fontId="31" fillId="3" borderId="0" xfId="0" applyNumberFormat="1" applyFont="1" applyFill="1" applyAlignment="1">
      <alignment horizontal="center"/>
    </xf>
    <xf numFmtId="164" fontId="29" fillId="0" borderId="0" xfId="1" applyNumberFormat="1" applyFont="1" applyFill="1" applyBorder="1"/>
    <xf numFmtId="164" fontId="31" fillId="0" borderId="0" xfId="1" applyNumberFormat="1" applyFont="1" applyBorder="1"/>
    <xf numFmtId="164" fontId="31" fillId="0" borderId="0" xfId="1" applyNumberFormat="1" applyFont="1" applyFill="1" applyBorder="1"/>
    <xf numFmtId="0" fontId="36" fillId="6" borderId="0" xfId="0" applyFont="1" applyFill="1"/>
    <xf numFmtId="0" fontId="36" fillId="6" borderId="0" xfId="0" applyFont="1" applyFill="1" applyAlignment="1">
      <alignment horizontal="left"/>
    </xf>
    <xf numFmtId="0" fontId="29" fillId="6" borderId="0" xfId="0" applyFont="1" applyFill="1" applyAlignment="1">
      <alignment horizontal="left"/>
    </xf>
    <xf numFmtId="0" fontId="36" fillId="3" borderId="0" xfId="0" applyFont="1" applyFill="1"/>
    <xf numFmtId="0" fontId="31" fillId="0" borderId="0" xfId="0" applyFont="1" applyAlignment="1">
      <alignment horizontal="left"/>
    </xf>
    <xf numFmtId="0" fontId="36" fillId="0" borderId="0" xfId="0" applyFont="1" applyAlignment="1">
      <alignment vertical="center" wrapText="1"/>
    </xf>
    <xf numFmtId="0" fontId="36" fillId="15" borderId="0" xfId="0" applyFont="1" applyFill="1" applyAlignment="1">
      <alignment vertical="center" wrapText="1"/>
    </xf>
    <xf numFmtId="0" fontId="29" fillId="0" borderId="0" xfId="0" applyFont="1" applyAlignment="1">
      <alignment horizontal="center" wrapText="1"/>
    </xf>
    <xf numFmtId="164" fontId="31" fillId="0" borderId="0" xfId="1" applyNumberFormat="1" applyFont="1" applyFill="1" applyBorder="1" applyAlignment="1">
      <alignment horizontal="right"/>
    </xf>
    <xf numFmtId="4" fontId="29" fillId="0" borderId="0" xfId="0" applyNumberFormat="1" applyFont="1"/>
    <xf numFmtId="44" fontId="31" fillId="3" borderId="0" xfId="1" applyFont="1" applyFill="1" applyBorder="1" applyAlignment="1">
      <alignment horizontal="center"/>
    </xf>
    <xf numFmtId="9" fontId="31" fillId="3" borderId="0" xfId="2" applyFont="1" applyFill="1" applyBorder="1" applyAlignment="1">
      <alignment horizontal="left"/>
    </xf>
    <xf numFmtId="44" fontId="31" fillId="3" borderId="0" xfId="1" applyFont="1" applyFill="1" applyBorder="1" applyAlignment="1">
      <alignment horizontal="left"/>
    </xf>
    <xf numFmtId="164" fontId="29" fillId="0" borderId="0" xfId="1" applyNumberFormat="1" applyFont="1"/>
    <xf numFmtId="0" fontId="37" fillId="6" borderId="0" xfId="0" applyFont="1" applyFill="1" applyAlignment="1">
      <alignment horizontal="left"/>
    </xf>
    <xf numFmtId="0" fontId="37" fillId="3" borderId="0" xfId="0" applyFont="1" applyFill="1" applyAlignment="1">
      <alignment horizontal="left"/>
    </xf>
    <xf numFmtId="0" fontId="5" fillId="5" borderId="0" xfId="0" applyFont="1" applyFill="1"/>
    <xf numFmtId="0" fontId="37" fillId="3" borderId="14" xfId="0" applyFont="1" applyFill="1" applyBorder="1"/>
    <xf numFmtId="0" fontId="37" fillId="3" borderId="14" xfId="0" applyFont="1" applyFill="1" applyBorder="1" applyAlignment="1">
      <alignment horizontal="left"/>
    </xf>
    <xf numFmtId="0" fontId="37" fillId="3" borderId="14" xfId="0" applyFont="1" applyFill="1" applyBorder="1" applyAlignment="1">
      <alignment horizontal="center"/>
    </xf>
    <xf numFmtId="164" fontId="37" fillId="3" borderId="14" xfId="1" applyNumberFormat="1" applyFont="1" applyFill="1" applyBorder="1"/>
  </cellXfs>
  <cellStyles count="10">
    <cellStyle name="Bad" xfId="3" builtinId="27"/>
    <cellStyle name="Comma 2" xfId="9" xr:uid="{2E9DC6B2-6DF4-43D0-89EE-F137A4C60518}"/>
    <cellStyle name="Currency" xfId="1" builtinId="4"/>
    <cellStyle name="Hyperlink" xfId="4" builtinId="8"/>
    <cellStyle name="Moneda 2" xfId="7" xr:uid="{1FEBE58D-21D8-496B-A9E9-7D47F1E93766}"/>
    <cellStyle name="Moneda 2 2" xfId="8" xr:uid="{E502D581-06B6-4ECE-9C68-8FC810167172}"/>
    <cellStyle name="Normal" xfId="0" builtinId="0"/>
    <cellStyle name="Normal 2" xfId="6" xr:uid="{C52BB4FA-7787-481B-A6EF-95E4987F5BAF}"/>
    <cellStyle name="Normal 3" xfId="5" xr:uid="{4FF35C90-0F46-4A39-B0AB-468E7652BD21}"/>
    <cellStyle name="Percent" xfId="2" builtinId="5"/>
  </cellStyles>
  <dxfs count="12"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FFFFFF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externalLink" Target="externalLinks/externalLink5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ACTURACION/2022/Julio/Juli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ACTURACION/2022/Mayo/Facturaci&#243;n%20may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ACTURACION/2022/Junio/Reporte%20ju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ACTURACION/2022/Febrero/Facturaci&#243;n%20Febrer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ACTURACION/Facturaci&#243;n%20diciembre%20(facturador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0"/>
      <sheetName val="Facturador"/>
      <sheetName val="NC"/>
    </sheetNames>
    <sheetDataSet>
      <sheetData sheetId="0"/>
      <sheetData sheetId="1">
        <row r="4">
          <cell r="L4">
            <v>1341381.2500000002</v>
          </cell>
          <cell r="M4">
            <v>819408.35999999975</v>
          </cell>
          <cell r="N4">
            <v>768190.40999999992</v>
          </cell>
          <cell r="O4">
            <v>277043.21999999997</v>
          </cell>
          <cell r="P4">
            <v>1796238.4499999986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upación"/>
      <sheetName val="Facturación"/>
      <sheetName val="Pendiente facturar"/>
      <sheetName val="Cancelaciones - NC"/>
    </sheetNames>
    <sheetDataSet>
      <sheetData sheetId="0">
        <row r="11">
          <cell r="L11">
            <v>615723.77</v>
          </cell>
          <cell r="M11">
            <v>1965916.2700000005</v>
          </cell>
          <cell r="N11">
            <v>522652.21</v>
          </cell>
          <cell r="O11">
            <v>1272105.3200000003</v>
          </cell>
          <cell r="P11">
            <v>548011.7300000001</v>
          </cell>
        </row>
      </sheetData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upación"/>
      <sheetName val="Facturación"/>
      <sheetName val="Pendiente facturar"/>
      <sheetName val="CANCELADAS - NC"/>
    </sheetNames>
    <sheetDataSet>
      <sheetData sheetId="0">
        <row r="12">
          <cell r="L12">
            <v>948966.44999999984</v>
          </cell>
          <cell r="M12">
            <v>2067369.7600000007</v>
          </cell>
          <cell r="N12">
            <v>285523.65999999992</v>
          </cell>
          <cell r="O12">
            <v>1425147.4999999981</v>
          </cell>
          <cell r="P12">
            <v>430309.86</v>
          </cell>
        </row>
      </sheetData>
      <sheetData sheetId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upación"/>
      <sheetName val="Sonora"/>
      <sheetName val="Jalisco"/>
      <sheetName val="Tabasco"/>
      <sheetName val="Zacatecas"/>
      <sheetName val="CDMX"/>
      <sheetName val="NC"/>
    </sheetNames>
    <sheetDataSet>
      <sheetData sheetId="0"/>
      <sheetData sheetId="1">
        <row r="63">
          <cell r="H63">
            <v>31838713.360000003</v>
          </cell>
        </row>
      </sheetData>
      <sheetData sheetId="2">
        <row r="51">
          <cell r="H51">
            <v>745850.1100000001</v>
          </cell>
        </row>
      </sheetData>
      <sheetData sheetId="3">
        <row r="50">
          <cell r="H50">
            <v>956922.0700000003</v>
          </cell>
        </row>
      </sheetData>
      <sheetData sheetId="4">
        <row r="23">
          <cell r="H23">
            <v>257290.16</v>
          </cell>
        </row>
      </sheetData>
      <sheetData sheetId="5">
        <row r="60">
          <cell r="H60">
            <v>681628.50000000035</v>
          </cell>
        </row>
      </sheetData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o"/>
      <sheetName val="Gdl"/>
      <sheetName val="Tab"/>
      <sheetName val="Mex"/>
      <sheetName val="Zac"/>
      <sheetName val="NC-CANCELACIONES"/>
    </sheetNames>
    <sheetDataSet>
      <sheetData sheetId="0">
        <row r="70">
          <cell r="H70">
            <v>3485474.830000001</v>
          </cell>
        </row>
      </sheetData>
      <sheetData sheetId="1">
        <row r="41">
          <cell r="H41"/>
        </row>
      </sheetData>
      <sheetData sheetId="2">
        <row r="56">
          <cell r="H56">
            <v>1161649.6400000004</v>
          </cell>
        </row>
      </sheetData>
      <sheetData sheetId="3">
        <row r="52">
          <cell r="H52">
            <v>7010.84</v>
          </cell>
        </row>
      </sheetData>
      <sheetData sheetId="4">
        <row r="31">
          <cell r="H31">
            <v>420384.77999999991</v>
          </cell>
        </row>
      </sheetData>
      <sheetData sheetId="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ruz Gardenia Ibarra" id="{86CE0519-9C25-40C3-9488-4A695FA4ACDE}" userId="7043e9ab52644736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77" dT="2022-10-17T20:32:46.65" personId="{86CE0519-9C25-40C3-9488-4A695FA4ACDE}" id="{A819E48A-1A98-4084-ABFF-B2EEECB2A5D4}">
    <text>NIV 3R9EX1DE3KR192137</text>
  </threadedComment>
  <threadedComment ref="B226" dT="2022-10-17T20:32:10.92" personId="{86CE0519-9C25-40C3-9488-4A695FA4ACDE}" id="{2248D547-912A-4CE7-87B0-38DAEBA9D355}">
    <text>NIV 3R9EX1DE2KR192081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77" dT="2022-10-17T20:32:46.65" personId="{86CE0519-9C25-40C3-9488-4A695FA4ACDE}" id="{78C7483D-47C8-4F10-8ADA-7359500C8BAF}">
    <text>NIV 3R9EX1DE3KR192137</text>
  </threadedComment>
  <threadedComment ref="B226" dT="2022-10-17T20:32:10.92" personId="{86CE0519-9C25-40C3-9488-4A695FA4ACDE}" id="{3F467F35-64CC-4986-A212-50E3E27922EC}">
    <text>NIV 3R9EX1DE2KR192081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177" dT="2022-10-17T20:32:46.65" personId="{86CE0519-9C25-40C3-9488-4A695FA4ACDE}" id="{30C79750-20C2-479F-8754-2B8C70D03440}">
    <text>NIV 3R9EX1DE3KR192137</text>
  </threadedComment>
  <threadedComment ref="B226" dT="2022-10-17T20:32:10.92" personId="{86CE0519-9C25-40C3-9488-4A695FA4ACDE}" id="{AB853EAE-9488-4AE2-B512-EB2D1DD660C8}">
    <text>NIV 3R9EX1DE2KR192081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177" dT="2022-10-17T20:32:46.65" personId="{86CE0519-9C25-40C3-9488-4A695FA4ACDE}" id="{AC5C5D80-73F8-4617-9C64-C9A380D2A674}">
    <text>NIV 3R9EX1DE3KR192137</text>
  </threadedComment>
  <threadedComment ref="B226" dT="2022-10-17T20:32:10.92" personId="{86CE0519-9C25-40C3-9488-4A695FA4ACDE}" id="{FB6DB2E4-04AC-4CD4-BA06-5669F0932FB3}">
    <text>NIV 3R9EX1DE2KR192081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Relationship Id="rId6" Type="http://schemas.microsoft.com/office/2017/10/relationships/threadedComment" Target="../threadedComments/threadedComment4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hyperlink" Target="http://52.52.31.46:8069/web" TargetMode="External"/><Relationship Id="rId1" Type="http://schemas.openxmlformats.org/officeDocument/2006/relationships/hyperlink" Target="http://52.52.31.46:8069/we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499AB-56DE-46E6-89DF-20D8944DCCC0}">
  <sheetPr>
    <pageSetUpPr fitToPage="1"/>
  </sheetPr>
  <dimension ref="A1:U1048558"/>
  <sheetViews>
    <sheetView showGridLines="0" tabSelected="1" topLeftCell="A188" zoomScaleNormal="100" workbookViewId="0">
      <selection activeCell="F260" sqref="F260"/>
    </sheetView>
  </sheetViews>
  <sheetFormatPr defaultColWidth="8.88671875" defaultRowHeight="12" x14ac:dyDescent="0.3"/>
  <cols>
    <col min="1" max="1" width="8.88671875" style="224"/>
    <col min="2" max="2" width="31.109375" style="226" bestFit="1" customWidth="1"/>
    <col min="3" max="3" width="20.33203125" style="229" bestFit="1" customWidth="1"/>
    <col min="4" max="4" width="21.6640625" style="227" bestFit="1" customWidth="1"/>
    <col min="5" max="5" width="12.109375" style="230" customWidth="1"/>
    <col min="6" max="6" width="52.6640625" style="229" customWidth="1"/>
    <col min="7" max="7" width="12.44140625" style="262" bestFit="1" customWidth="1"/>
    <col min="8" max="8" width="8.77734375" style="262" bestFit="1" customWidth="1"/>
    <col min="9" max="9" width="12.44140625" style="263" bestFit="1" customWidth="1"/>
    <col min="10" max="10" width="12.21875" style="226" customWidth="1"/>
    <col min="11" max="11" width="26" style="226" bestFit="1" customWidth="1"/>
    <col min="12" max="12" width="12.44140625" style="226" bestFit="1" customWidth="1"/>
    <col min="13" max="13" width="15.21875" style="226" bestFit="1" customWidth="1"/>
    <col min="14" max="14" width="13.5546875" style="226" bestFit="1" customWidth="1"/>
    <col min="15" max="15" width="13.6640625" style="226" bestFit="1" customWidth="1"/>
    <col min="16" max="16" width="13.5546875" style="226" bestFit="1" customWidth="1"/>
    <col min="17" max="17" width="11.109375" style="226" bestFit="1" customWidth="1"/>
    <col min="18" max="18" width="8.88671875" style="226"/>
    <col min="19" max="19" width="11.109375" style="226" bestFit="1" customWidth="1"/>
    <col min="20" max="20" width="13.6640625" style="226" bestFit="1" customWidth="1"/>
    <col min="21" max="16384" width="8.88671875" style="226"/>
  </cols>
  <sheetData>
    <row r="1" spans="1:21" s="270" customFormat="1" x14ac:dyDescent="0.3">
      <c r="A1" s="268"/>
      <c r="B1" s="331" t="s">
        <v>0</v>
      </c>
      <c r="C1" s="332" t="s">
        <v>1</v>
      </c>
      <c r="D1" s="331" t="s">
        <v>2</v>
      </c>
      <c r="E1" s="333" t="s">
        <v>3</v>
      </c>
      <c r="F1" s="332" t="s">
        <v>4</v>
      </c>
      <c r="G1" s="334" t="s">
        <v>5</v>
      </c>
      <c r="H1" s="334" t="s">
        <v>6</v>
      </c>
      <c r="I1" s="334" t="s">
        <v>7</v>
      </c>
      <c r="J1" s="269"/>
      <c r="L1" s="271"/>
      <c r="M1" s="272"/>
      <c r="N1" s="272"/>
      <c r="O1" s="272"/>
      <c r="P1" s="272"/>
      <c r="Q1" s="272"/>
    </row>
    <row r="2" spans="1:21" x14ac:dyDescent="0.3">
      <c r="A2" s="226"/>
      <c r="B2" s="224" t="s">
        <v>242</v>
      </c>
      <c r="C2" s="229" t="s">
        <v>9</v>
      </c>
      <c r="D2" s="229" t="s">
        <v>10</v>
      </c>
      <c r="E2" s="230" t="s">
        <v>11</v>
      </c>
      <c r="G2" s="231">
        <v>0</v>
      </c>
      <c r="H2" s="232">
        <v>0</v>
      </c>
      <c r="I2" s="231">
        <f>SUM(G2+H2)*1.16</f>
        <v>0</v>
      </c>
      <c r="J2" s="233"/>
      <c r="L2" s="234" t="s">
        <v>624</v>
      </c>
      <c r="M2" s="234" t="s">
        <v>625</v>
      </c>
      <c r="N2" s="234" t="s">
        <v>11</v>
      </c>
      <c r="O2" s="234" t="s">
        <v>14</v>
      </c>
      <c r="P2" s="234" t="s">
        <v>15</v>
      </c>
      <c r="Q2" s="234" t="s">
        <v>626</v>
      </c>
    </row>
    <row r="3" spans="1:21" x14ac:dyDescent="0.3">
      <c r="A3" s="226"/>
      <c r="B3" s="224" t="s">
        <v>242</v>
      </c>
      <c r="C3" s="240" t="s">
        <v>16</v>
      </c>
      <c r="D3" s="229" t="s">
        <v>17</v>
      </c>
      <c r="E3" s="230" t="s">
        <v>11</v>
      </c>
      <c r="F3" s="229" t="s">
        <v>18</v>
      </c>
      <c r="G3" s="231">
        <v>5521.03</v>
      </c>
      <c r="H3" s="232">
        <v>500.07</v>
      </c>
      <c r="I3" s="231">
        <f>SUM(G3+H3)*1.16</f>
        <v>6984.4759999999987</v>
      </c>
      <c r="J3" s="233"/>
      <c r="K3" s="279" t="s">
        <v>19</v>
      </c>
      <c r="L3" s="280">
        <f>+COUNTIF(E:E,L2)</f>
        <v>84</v>
      </c>
      <c r="M3" s="280">
        <f>+COUNTIF(E:E,M2)</f>
        <v>142</v>
      </c>
      <c r="N3" s="280">
        <f>+COUNTIF(E:E,N2)</f>
        <v>39</v>
      </c>
      <c r="O3" s="280">
        <f>+COUNTIF(E:E,O2)</f>
        <v>125</v>
      </c>
      <c r="P3" s="280">
        <f>+COUNTIF(E:E,P2)</f>
        <v>57</v>
      </c>
      <c r="Q3" s="280">
        <f>SUM(L3+M3+N3+O3+P3)</f>
        <v>447</v>
      </c>
    </row>
    <row r="4" spans="1:21" x14ac:dyDescent="0.3">
      <c r="B4" s="224" t="s">
        <v>88</v>
      </c>
      <c r="C4" s="229" t="s">
        <v>21</v>
      </c>
      <c r="D4" s="229" t="s">
        <v>17</v>
      </c>
      <c r="E4" s="230" t="s">
        <v>14</v>
      </c>
      <c r="F4" s="229" t="s">
        <v>783</v>
      </c>
      <c r="G4" s="231">
        <v>11333.31</v>
      </c>
      <c r="H4" s="232">
        <v>340</v>
      </c>
      <c r="I4" s="231">
        <f t="shared" ref="I4:I26" si="0">SUM(G4+H4)*1.16</f>
        <v>13541.039599999998</v>
      </c>
      <c r="J4" s="235"/>
      <c r="K4" s="236" t="s">
        <v>23</v>
      </c>
      <c r="L4" s="237">
        <f>COUNTIFS(D:D,K4,E:E,L2)</f>
        <v>75</v>
      </c>
      <c r="M4" s="237">
        <f>COUNTIFS(D:D,K4,E:E,M2)</f>
        <v>91</v>
      </c>
      <c r="N4" s="237">
        <f>COUNTIFS(D:D,K4,E:E,N2)</f>
        <v>31</v>
      </c>
      <c r="O4" s="237">
        <f>COUNTIFS(D:D,K4,E:E,O2)</f>
        <v>117</v>
      </c>
      <c r="P4" s="237">
        <f>COUNTIFS(D:D,K4,E:E,P2)</f>
        <v>44</v>
      </c>
      <c r="Q4" s="237">
        <f>SUM(L4:P4)</f>
        <v>358</v>
      </c>
    </row>
    <row r="5" spans="1:21" x14ac:dyDescent="0.3">
      <c r="A5" s="226"/>
      <c r="B5" s="224" t="s">
        <v>688</v>
      </c>
      <c r="C5" s="240" t="s">
        <v>25</v>
      </c>
      <c r="D5" s="229" t="s">
        <v>17</v>
      </c>
      <c r="E5" s="230" t="s">
        <v>11</v>
      </c>
      <c r="F5" s="229" t="s">
        <v>26</v>
      </c>
      <c r="G5" s="231">
        <v>2849.5</v>
      </c>
      <c r="H5" s="232">
        <v>102</v>
      </c>
      <c r="I5" s="231">
        <f t="shared" si="0"/>
        <v>3423.74</v>
      </c>
      <c r="J5" s="233"/>
      <c r="K5" s="281" t="s">
        <v>27</v>
      </c>
      <c r="L5" s="282">
        <f>COUNTIFS(D:D,K5,E:E,L2)</f>
        <v>5</v>
      </c>
      <c r="M5" s="282">
        <f>COUNTIFS(D:D,K5,E:E,M2)</f>
        <v>43</v>
      </c>
      <c r="N5" s="282">
        <f>COUNTIFS(D:D,K5,E:E,N2)</f>
        <v>6</v>
      </c>
      <c r="O5" s="282">
        <f>COUNTIFS(D:D,K5,E:E,O2)</f>
        <v>5</v>
      </c>
      <c r="P5" s="282">
        <f>COUNTIFS(D:D,K5,E:E,P2)</f>
        <v>10</v>
      </c>
      <c r="Q5" s="282">
        <f>SUM(L5:P5)</f>
        <v>69</v>
      </c>
    </row>
    <row r="6" spans="1:21" x14ac:dyDescent="0.3">
      <c r="A6" s="226"/>
      <c r="B6" s="224" t="s">
        <v>28</v>
      </c>
      <c r="C6" s="240" t="s">
        <v>29</v>
      </c>
      <c r="D6" s="229" t="s">
        <v>17</v>
      </c>
      <c r="E6" s="230" t="s">
        <v>624</v>
      </c>
      <c r="F6" s="229" t="s">
        <v>753</v>
      </c>
      <c r="G6" s="231">
        <v>18668</v>
      </c>
      <c r="H6" s="232">
        <v>560</v>
      </c>
      <c r="I6" s="231">
        <f t="shared" si="0"/>
        <v>22304.48</v>
      </c>
      <c r="J6" s="233"/>
      <c r="K6" s="283" t="s">
        <v>31</v>
      </c>
      <c r="L6" s="284">
        <f>COUNTIFS(D:D,K6,E:E,L2)</f>
        <v>4</v>
      </c>
      <c r="M6" s="284">
        <f>COUNTIFS(D:D,K6,E:E,M2)</f>
        <v>8</v>
      </c>
      <c r="N6" s="284">
        <f>COUNTIFS(D:D,K6,E:E,N2)</f>
        <v>2</v>
      </c>
      <c r="O6" s="284">
        <f>COUNTIFS(D:D,K6,E:E,O2)</f>
        <v>3</v>
      </c>
      <c r="P6" s="284">
        <f>COUNTIFS(D:D,K6,E:E,P2)</f>
        <v>3</v>
      </c>
      <c r="Q6" s="284">
        <f>SUM(L6:P6)</f>
        <v>20</v>
      </c>
      <c r="T6" s="241"/>
    </row>
    <row r="7" spans="1:21" x14ac:dyDescent="0.3">
      <c r="A7" s="226"/>
      <c r="B7" s="224" t="s">
        <v>28</v>
      </c>
      <c r="C7" s="229" t="s">
        <v>32</v>
      </c>
      <c r="D7" s="229" t="s">
        <v>17</v>
      </c>
      <c r="E7" s="230" t="s">
        <v>15</v>
      </c>
      <c r="F7" s="229" t="s">
        <v>330</v>
      </c>
      <c r="G7" s="231">
        <v>18668</v>
      </c>
      <c r="H7" s="232">
        <v>560</v>
      </c>
      <c r="I7" s="231">
        <f t="shared" si="0"/>
        <v>22304.48</v>
      </c>
      <c r="J7" s="233"/>
      <c r="K7" s="283" t="s">
        <v>33</v>
      </c>
      <c r="L7" s="284">
        <f>L3-L6</f>
        <v>80</v>
      </c>
      <c r="M7" s="284">
        <f>M3-M6</f>
        <v>134</v>
      </c>
      <c r="N7" s="284">
        <f>N3-N6</f>
        <v>37</v>
      </c>
      <c r="O7" s="284">
        <f>O3-O6</f>
        <v>122</v>
      </c>
      <c r="P7" s="284">
        <f>P3-P6</f>
        <v>54</v>
      </c>
      <c r="Q7" s="284">
        <f>SUM(L7:P7)</f>
        <v>427</v>
      </c>
      <c r="R7" s="284"/>
      <c r="S7" s="285"/>
    </row>
    <row r="8" spans="1:21" x14ac:dyDescent="0.3">
      <c r="A8" s="226"/>
      <c r="B8" s="224" t="s">
        <v>28</v>
      </c>
      <c r="C8" s="229" t="s">
        <v>34</v>
      </c>
      <c r="D8" s="229" t="s">
        <v>17</v>
      </c>
      <c r="E8" s="230" t="s">
        <v>11</v>
      </c>
      <c r="F8" s="229" t="s">
        <v>779</v>
      </c>
      <c r="G8" s="231">
        <v>18668</v>
      </c>
      <c r="H8" s="232">
        <v>560.04</v>
      </c>
      <c r="I8" s="231">
        <f t="shared" si="0"/>
        <v>22304.526399999999</v>
      </c>
      <c r="J8" s="233"/>
      <c r="K8" s="238" t="s">
        <v>35</v>
      </c>
      <c r="L8" s="239">
        <f t="shared" ref="L8:Q8" si="1">L4/L7</f>
        <v>0.9375</v>
      </c>
      <c r="M8" s="239">
        <f t="shared" si="1"/>
        <v>0.67910447761194026</v>
      </c>
      <c r="N8" s="239">
        <f t="shared" si="1"/>
        <v>0.83783783783783783</v>
      </c>
      <c r="O8" s="239">
        <f t="shared" si="1"/>
        <v>0.95901639344262291</v>
      </c>
      <c r="P8" s="239">
        <f t="shared" si="1"/>
        <v>0.81481481481481477</v>
      </c>
      <c r="Q8" s="239">
        <f t="shared" si="1"/>
        <v>0.83840749414519911</v>
      </c>
      <c r="S8" s="239"/>
    </row>
    <row r="9" spans="1:21" x14ac:dyDescent="0.3">
      <c r="A9" s="226"/>
      <c r="B9" s="224" t="s">
        <v>36</v>
      </c>
      <c r="C9" s="240" t="s">
        <v>37</v>
      </c>
      <c r="D9" s="229" t="s">
        <v>17</v>
      </c>
      <c r="E9" s="230" t="s">
        <v>15</v>
      </c>
      <c r="F9" s="229" t="s">
        <v>313</v>
      </c>
      <c r="G9" s="231">
        <v>13592.2</v>
      </c>
      <c r="H9" s="232">
        <v>407.7</v>
      </c>
      <c r="I9" s="231">
        <f t="shared" si="0"/>
        <v>16239.884</v>
      </c>
      <c r="J9" s="233"/>
      <c r="K9" s="228"/>
      <c r="L9" s="228"/>
      <c r="M9" s="228"/>
      <c r="N9" s="228"/>
      <c r="O9" s="228"/>
      <c r="P9" s="228"/>
      <c r="Q9" s="228"/>
      <c r="R9" s="228"/>
    </row>
    <row r="10" spans="1:21" x14ac:dyDescent="0.3">
      <c r="A10" s="226" t="s">
        <v>55</v>
      </c>
      <c r="B10" s="224" t="s">
        <v>262</v>
      </c>
      <c r="C10" s="240" t="s">
        <v>39</v>
      </c>
      <c r="D10" s="229" t="s">
        <v>10</v>
      </c>
      <c r="E10" s="230" t="s">
        <v>14</v>
      </c>
      <c r="G10" s="231">
        <v>0</v>
      </c>
      <c r="H10" s="232">
        <v>0</v>
      </c>
      <c r="I10" s="231">
        <f t="shared" si="0"/>
        <v>0</v>
      </c>
      <c r="J10" s="233"/>
      <c r="K10" s="229" t="s">
        <v>41</v>
      </c>
      <c r="L10" s="232">
        <f>SUMIF(E2:E600,L2,I2:I603)</f>
        <v>638348.45239999995</v>
      </c>
      <c r="M10" s="232">
        <f>SUMIF(E2:E603,M2,I2:I603)</f>
        <v>1186130.0207999996</v>
      </c>
      <c r="N10" s="232">
        <f>SUMIF(E2:E600,N2,I2:I600)</f>
        <v>301110.46840000001</v>
      </c>
      <c r="O10" s="232">
        <f>SUMIF(E2:E600,O2,I2:I600)</f>
        <v>1860720.0748000005</v>
      </c>
      <c r="P10" s="232">
        <f>SUMIF(E2:E600,P2,I2:I600)</f>
        <v>445529.65639999998</v>
      </c>
      <c r="Q10" s="232">
        <f>SUM(L10:P10)</f>
        <v>4431838.6727999998</v>
      </c>
      <c r="R10" s="228"/>
      <c r="S10" s="241"/>
      <c r="T10" s="241"/>
      <c r="U10" s="242"/>
    </row>
    <row r="11" spans="1:21" x14ac:dyDescent="0.3">
      <c r="A11" s="226"/>
      <c r="B11" s="224" t="s">
        <v>215</v>
      </c>
      <c r="C11" s="240">
        <v>234310945</v>
      </c>
      <c r="D11" s="229" t="s">
        <v>17</v>
      </c>
      <c r="E11" s="230" t="s">
        <v>11</v>
      </c>
      <c r="F11" s="229" t="s">
        <v>733</v>
      </c>
      <c r="G11" s="232">
        <v>7659</v>
      </c>
      <c r="H11" s="232">
        <v>229.77</v>
      </c>
      <c r="I11" s="231">
        <f t="shared" si="0"/>
        <v>9150.9732000000004</v>
      </c>
      <c r="K11" s="227" t="s">
        <v>636</v>
      </c>
      <c r="L11" s="262"/>
      <c r="M11" s="262"/>
      <c r="N11" s="262"/>
      <c r="O11" s="262"/>
      <c r="P11" s="262"/>
      <c r="Q11" s="262"/>
      <c r="R11" s="228"/>
    </row>
    <row r="12" spans="1:21" x14ac:dyDescent="0.3">
      <c r="A12" s="226"/>
      <c r="B12" s="224" t="s">
        <v>242</v>
      </c>
      <c r="C12" s="240" t="s">
        <v>44</v>
      </c>
      <c r="D12" s="229" t="s">
        <v>17</v>
      </c>
      <c r="E12" s="230" t="s">
        <v>11</v>
      </c>
      <c r="F12" s="286" t="s">
        <v>720</v>
      </c>
      <c r="G12" s="232">
        <v>5476</v>
      </c>
      <c r="H12" s="232">
        <v>164.28</v>
      </c>
      <c r="I12" s="231">
        <f t="shared" si="0"/>
        <v>6542.724799999999</v>
      </c>
      <c r="K12" s="227"/>
      <c r="L12" s="227"/>
      <c r="M12" s="227"/>
      <c r="N12" s="227"/>
      <c r="O12" s="227"/>
      <c r="P12" s="227"/>
      <c r="Q12" s="227"/>
      <c r="R12" s="228"/>
    </row>
    <row r="13" spans="1:21" x14ac:dyDescent="0.3">
      <c r="A13" s="226"/>
      <c r="B13" s="224" t="s">
        <v>45</v>
      </c>
      <c r="C13" s="240" t="s">
        <v>46</v>
      </c>
      <c r="D13" s="229" t="s">
        <v>17</v>
      </c>
      <c r="E13" s="230" t="s">
        <v>624</v>
      </c>
      <c r="F13" s="248" t="s">
        <v>754</v>
      </c>
      <c r="G13" s="232">
        <v>6542</v>
      </c>
      <c r="H13" s="232">
        <v>196.26</v>
      </c>
      <c r="I13" s="231">
        <f t="shared" si="0"/>
        <v>7816.3815999999997</v>
      </c>
      <c r="M13" s="241"/>
    </row>
    <row r="14" spans="1:21" x14ac:dyDescent="0.3">
      <c r="A14" s="226"/>
      <c r="B14" s="224" t="s">
        <v>274</v>
      </c>
      <c r="C14" s="229" t="s">
        <v>49</v>
      </c>
      <c r="D14" s="229" t="s">
        <v>17</v>
      </c>
      <c r="E14" s="230" t="s">
        <v>11</v>
      </c>
      <c r="F14" s="229" t="s">
        <v>775</v>
      </c>
      <c r="G14" s="231">
        <v>5476</v>
      </c>
      <c r="H14" s="232">
        <v>164</v>
      </c>
      <c r="I14" s="231">
        <f t="shared" si="0"/>
        <v>6542.4</v>
      </c>
      <c r="J14" s="233"/>
    </row>
    <row r="15" spans="1:21" x14ac:dyDescent="0.3">
      <c r="A15" s="226"/>
      <c r="B15" s="224" t="s">
        <v>65</v>
      </c>
      <c r="C15" s="240" t="s">
        <v>51</v>
      </c>
      <c r="D15" s="229" t="s">
        <v>17</v>
      </c>
      <c r="E15" s="230" t="s">
        <v>11</v>
      </c>
      <c r="F15" s="229" t="s">
        <v>52</v>
      </c>
      <c r="G15" s="231">
        <v>6448.81</v>
      </c>
      <c r="H15" s="232">
        <v>530.48</v>
      </c>
      <c r="I15" s="231">
        <f t="shared" si="0"/>
        <v>8095.9764000000005</v>
      </c>
      <c r="J15" s="233"/>
    </row>
    <row r="16" spans="1:21" x14ac:dyDescent="0.3">
      <c r="A16" s="226"/>
      <c r="B16" s="224" t="s">
        <v>53</v>
      </c>
      <c r="C16" s="229" t="s">
        <v>54</v>
      </c>
      <c r="D16" s="229" t="s">
        <v>17</v>
      </c>
      <c r="E16" s="230" t="s">
        <v>11</v>
      </c>
      <c r="F16" s="229" t="s">
        <v>50</v>
      </c>
      <c r="G16" s="231">
        <v>7301.13</v>
      </c>
      <c r="H16" s="232">
        <v>658.61</v>
      </c>
      <c r="I16" s="231">
        <f t="shared" si="0"/>
        <v>9233.2983999999997</v>
      </c>
      <c r="J16" s="233"/>
      <c r="K16" s="287"/>
      <c r="N16" s="226" t="s">
        <v>55</v>
      </c>
    </row>
    <row r="17" spans="1:10" x14ac:dyDescent="0.3">
      <c r="A17" s="226"/>
      <c r="B17" s="224" t="s">
        <v>274</v>
      </c>
      <c r="C17" s="240" t="s">
        <v>56</v>
      </c>
      <c r="D17" s="229" t="s">
        <v>17</v>
      </c>
      <c r="E17" s="230" t="s">
        <v>11</v>
      </c>
      <c r="F17" s="229" t="s">
        <v>775</v>
      </c>
      <c r="G17" s="231">
        <v>5476</v>
      </c>
      <c r="H17" s="232">
        <v>164.28</v>
      </c>
      <c r="I17" s="231">
        <f t="shared" si="0"/>
        <v>6542.724799999999</v>
      </c>
      <c r="J17" s="233"/>
    </row>
    <row r="18" spans="1:10" x14ac:dyDescent="0.3">
      <c r="A18" s="226"/>
      <c r="B18" s="224" t="s">
        <v>57</v>
      </c>
      <c r="C18" s="229" t="s">
        <v>58</v>
      </c>
      <c r="D18" s="229" t="s">
        <v>17</v>
      </c>
      <c r="E18" s="230" t="s">
        <v>11</v>
      </c>
      <c r="F18" s="229" t="s">
        <v>59</v>
      </c>
      <c r="G18" s="231">
        <v>11420.02</v>
      </c>
      <c r="H18" s="225">
        <v>1025.46</v>
      </c>
      <c r="I18" s="231">
        <f t="shared" si="0"/>
        <v>14436.756799999999</v>
      </c>
      <c r="J18" s="233"/>
    </row>
    <row r="19" spans="1:10" x14ac:dyDescent="0.3">
      <c r="A19" s="226"/>
      <c r="B19" s="224" t="s">
        <v>743</v>
      </c>
      <c r="C19" s="240" t="s">
        <v>60</v>
      </c>
      <c r="D19" s="229" t="s">
        <v>17</v>
      </c>
      <c r="E19" s="230" t="s">
        <v>624</v>
      </c>
      <c r="F19" s="229" t="s">
        <v>755</v>
      </c>
      <c r="G19" s="231">
        <v>2831</v>
      </c>
      <c r="H19" s="232">
        <v>84.93</v>
      </c>
      <c r="I19" s="231">
        <f t="shared" si="0"/>
        <v>3382.4787999999994</v>
      </c>
      <c r="J19" s="233"/>
    </row>
    <row r="20" spans="1:10" x14ac:dyDescent="0.3">
      <c r="A20" s="226"/>
      <c r="B20" s="224" t="s">
        <v>160</v>
      </c>
      <c r="C20" s="229" t="s">
        <v>62</v>
      </c>
      <c r="D20" s="229" t="s">
        <v>10</v>
      </c>
      <c r="E20" s="230" t="s">
        <v>11</v>
      </c>
      <c r="G20" s="231">
        <v>0</v>
      </c>
      <c r="H20" s="232">
        <v>0</v>
      </c>
      <c r="I20" s="231">
        <f t="shared" si="0"/>
        <v>0</v>
      </c>
      <c r="J20" s="233"/>
    </row>
    <row r="21" spans="1:10" x14ac:dyDescent="0.3">
      <c r="A21" s="226"/>
      <c r="B21" s="224" t="s">
        <v>160</v>
      </c>
      <c r="C21" s="240" t="s">
        <v>63</v>
      </c>
      <c r="D21" s="229" t="s">
        <v>10</v>
      </c>
      <c r="E21" s="230" t="s">
        <v>11</v>
      </c>
      <c r="G21" s="231">
        <v>0</v>
      </c>
      <c r="H21" s="232">
        <v>0</v>
      </c>
      <c r="I21" s="231">
        <f t="shared" si="0"/>
        <v>0</v>
      </c>
      <c r="J21" s="233"/>
    </row>
    <row r="22" spans="1:10" x14ac:dyDescent="0.3">
      <c r="A22" s="226"/>
      <c r="B22" s="224" t="s">
        <v>256</v>
      </c>
      <c r="C22" s="240" t="s">
        <v>64</v>
      </c>
      <c r="D22" s="229" t="s">
        <v>17</v>
      </c>
      <c r="E22" s="230" t="s">
        <v>624</v>
      </c>
      <c r="F22" s="245" t="s">
        <v>593</v>
      </c>
      <c r="G22" s="231">
        <v>8356</v>
      </c>
      <c r="H22" s="232">
        <v>251</v>
      </c>
      <c r="I22" s="231">
        <f t="shared" si="0"/>
        <v>9984.119999999999</v>
      </c>
      <c r="J22" s="233"/>
    </row>
    <row r="23" spans="1:10" x14ac:dyDescent="0.3">
      <c r="A23" s="226"/>
      <c r="B23" s="226" t="s">
        <v>65</v>
      </c>
      <c r="C23" s="240" t="s">
        <v>66</v>
      </c>
      <c r="D23" s="229" t="s">
        <v>17</v>
      </c>
      <c r="E23" s="230" t="s">
        <v>15</v>
      </c>
      <c r="F23" s="229" t="s">
        <v>67</v>
      </c>
      <c r="G23" s="231">
        <v>5883.15</v>
      </c>
      <c r="H23" s="232">
        <v>655</v>
      </c>
      <c r="I23" s="231">
        <f t="shared" si="0"/>
        <v>7584.253999999999</v>
      </c>
      <c r="J23" s="233"/>
    </row>
    <row r="24" spans="1:10" x14ac:dyDescent="0.3">
      <c r="A24" s="226"/>
      <c r="B24" s="224" t="s">
        <v>256</v>
      </c>
      <c r="C24" s="240" t="s">
        <v>68</v>
      </c>
      <c r="D24" s="229" t="s">
        <v>17</v>
      </c>
      <c r="E24" s="230" t="s">
        <v>11</v>
      </c>
      <c r="F24" s="229" t="s">
        <v>758</v>
      </c>
      <c r="G24" s="231">
        <v>8356</v>
      </c>
      <c r="H24" s="232">
        <v>250.68</v>
      </c>
      <c r="I24" s="231">
        <f t="shared" si="0"/>
        <v>9983.7487999999994</v>
      </c>
      <c r="J24" s="233"/>
    </row>
    <row r="25" spans="1:10" x14ac:dyDescent="0.3">
      <c r="A25" s="226"/>
      <c r="B25" s="224" t="s">
        <v>70</v>
      </c>
      <c r="C25" s="240" t="s">
        <v>71</v>
      </c>
      <c r="D25" s="229" t="s">
        <v>17</v>
      </c>
      <c r="E25" s="230" t="s">
        <v>11</v>
      </c>
      <c r="F25" s="229" t="s">
        <v>40</v>
      </c>
      <c r="G25" s="231">
        <v>5876</v>
      </c>
      <c r="H25" s="232">
        <v>176</v>
      </c>
      <c r="I25" s="231">
        <f t="shared" si="0"/>
        <v>7020.32</v>
      </c>
      <c r="J25" s="233"/>
    </row>
    <row r="26" spans="1:10" x14ac:dyDescent="0.3">
      <c r="A26" s="226"/>
      <c r="B26" s="224" t="s">
        <v>57</v>
      </c>
      <c r="C26" s="240" t="s">
        <v>73</v>
      </c>
      <c r="D26" s="229" t="s">
        <v>17</v>
      </c>
      <c r="E26" s="230" t="s">
        <v>11</v>
      </c>
      <c r="F26" s="229" t="s">
        <v>18</v>
      </c>
      <c r="G26" s="231">
        <v>11420.02</v>
      </c>
      <c r="H26" s="232">
        <v>1025.46</v>
      </c>
      <c r="I26" s="231">
        <f t="shared" si="0"/>
        <v>14436.756799999999</v>
      </c>
      <c r="J26" s="233"/>
    </row>
    <row r="27" spans="1:10" x14ac:dyDescent="0.3">
      <c r="A27" s="226"/>
      <c r="B27" s="224" t="s">
        <v>74</v>
      </c>
      <c r="C27" s="240" t="s">
        <v>75</v>
      </c>
      <c r="D27" s="229" t="s">
        <v>76</v>
      </c>
      <c r="E27" s="230" t="s">
        <v>11</v>
      </c>
      <c r="G27" s="232">
        <v>0</v>
      </c>
      <c r="H27" s="232">
        <v>0</v>
      </c>
      <c r="I27" s="231">
        <v>0</v>
      </c>
    </row>
    <row r="28" spans="1:10" x14ac:dyDescent="0.3">
      <c r="A28" s="226"/>
      <c r="B28" s="224" t="s">
        <v>688</v>
      </c>
      <c r="C28" s="240" t="s">
        <v>77</v>
      </c>
      <c r="D28" s="229" t="s">
        <v>76</v>
      </c>
      <c r="E28" s="230" t="s">
        <v>11</v>
      </c>
      <c r="G28" s="232">
        <v>0</v>
      </c>
      <c r="H28" s="232"/>
      <c r="I28" s="231">
        <v>0</v>
      </c>
    </row>
    <row r="29" spans="1:10" ht="12.6" x14ac:dyDescent="0.3">
      <c r="A29" s="226"/>
      <c r="B29" s="226" t="s">
        <v>78</v>
      </c>
      <c r="C29" s="240" t="s">
        <v>79</v>
      </c>
      <c r="D29" s="229" t="s">
        <v>17</v>
      </c>
      <c r="E29" s="230" t="s">
        <v>625</v>
      </c>
      <c r="F29" s="229" t="s">
        <v>80</v>
      </c>
      <c r="G29" s="68">
        <v>14748</v>
      </c>
      <c r="H29" s="232">
        <v>442</v>
      </c>
      <c r="I29" s="231">
        <f>SUM(G29+H29)*1.16</f>
        <v>17620.399999999998</v>
      </c>
    </row>
    <row r="30" spans="1:10" x14ac:dyDescent="0.3">
      <c r="A30" s="226"/>
      <c r="B30" s="226" t="s">
        <v>78</v>
      </c>
      <c r="C30" s="240" t="s">
        <v>81</v>
      </c>
      <c r="D30" s="229" t="s">
        <v>10</v>
      </c>
      <c r="E30" s="230" t="s">
        <v>625</v>
      </c>
      <c r="G30" s="232">
        <v>0</v>
      </c>
      <c r="H30" s="232">
        <v>0</v>
      </c>
      <c r="I30" s="231">
        <f>SUM(G30+H30)*1.16</f>
        <v>0</v>
      </c>
    </row>
    <row r="31" spans="1:10" x14ac:dyDescent="0.3">
      <c r="A31" s="226"/>
      <c r="B31" s="224" t="s">
        <v>53</v>
      </c>
      <c r="C31" s="229" t="s">
        <v>82</v>
      </c>
      <c r="D31" s="229" t="s">
        <v>10</v>
      </c>
      <c r="E31" s="230" t="s">
        <v>11</v>
      </c>
      <c r="G31" s="231">
        <v>0</v>
      </c>
      <c r="H31" s="232">
        <v>0</v>
      </c>
      <c r="I31" s="231">
        <f>SUM(G31+H31)*1.16</f>
        <v>0</v>
      </c>
      <c r="J31" s="233"/>
    </row>
    <row r="32" spans="1:10" x14ac:dyDescent="0.3">
      <c r="A32" s="226"/>
      <c r="B32" s="224" t="s">
        <v>256</v>
      </c>
      <c r="C32" s="240" t="s">
        <v>83</v>
      </c>
      <c r="D32" s="229" t="s">
        <v>17</v>
      </c>
      <c r="E32" s="230" t="s">
        <v>11</v>
      </c>
      <c r="F32" s="229" t="s">
        <v>719</v>
      </c>
      <c r="G32" s="231">
        <v>8356</v>
      </c>
      <c r="H32" s="232">
        <v>250.68</v>
      </c>
      <c r="I32" s="231">
        <f>SUM(G32+H32)*1.16</f>
        <v>9983.7487999999994</v>
      </c>
      <c r="J32" s="233"/>
    </row>
    <row r="33" spans="2:11" s="226" customFormat="1" x14ac:dyDescent="0.3">
      <c r="B33" s="224" t="s">
        <v>260</v>
      </c>
      <c r="C33" s="240" t="s">
        <v>86</v>
      </c>
      <c r="D33" s="229" t="s">
        <v>17</v>
      </c>
      <c r="E33" s="230" t="s">
        <v>11</v>
      </c>
      <c r="F33" s="229" t="s">
        <v>640</v>
      </c>
      <c r="G33" s="231">
        <v>13083</v>
      </c>
      <c r="H33" s="232">
        <v>392</v>
      </c>
      <c r="I33" s="231">
        <f>SUM(G33+H33)*1.16</f>
        <v>15630.999999999998</v>
      </c>
      <c r="J33" s="233"/>
    </row>
    <row r="34" spans="2:11" s="226" customFormat="1" x14ac:dyDescent="0.3">
      <c r="B34" s="226" t="s">
        <v>160</v>
      </c>
      <c r="C34" s="240">
        <v>184080004</v>
      </c>
      <c r="D34" s="229" t="s">
        <v>17</v>
      </c>
      <c r="E34" s="230" t="s">
        <v>624</v>
      </c>
      <c r="F34" s="229" t="s">
        <v>797</v>
      </c>
      <c r="G34" s="232">
        <v>2831</v>
      </c>
      <c r="H34" s="232">
        <v>84.93</v>
      </c>
      <c r="I34" s="231">
        <f>SUM(G34+H34)*1.16</f>
        <v>3382.4787999999994</v>
      </c>
    </row>
    <row r="35" spans="2:11" s="226" customFormat="1" x14ac:dyDescent="0.3">
      <c r="B35" s="224" t="s">
        <v>88</v>
      </c>
      <c r="C35" s="240" t="s">
        <v>89</v>
      </c>
      <c r="D35" s="229" t="s">
        <v>17</v>
      </c>
      <c r="E35" s="230" t="s">
        <v>14</v>
      </c>
      <c r="F35" s="229" t="s">
        <v>639</v>
      </c>
      <c r="G35" s="232">
        <v>11463</v>
      </c>
      <c r="H35" s="232">
        <v>343.89</v>
      </c>
      <c r="I35" s="231">
        <f t="shared" ref="I35:I98" si="2">SUM(G35+H35)*1.16</f>
        <v>13695.992399999999</v>
      </c>
    </row>
    <row r="36" spans="2:11" s="226" customFormat="1" x14ac:dyDescent="0.3">
      <c r="B36" s="224" t="s">
        <v>215</v>
      </c>
      <c r="C36" s="240" t="s">
        <v>90</v>
      </c>
      <c r="D36" s="229" t="s">
        <v>17</v>
      </c>
      <c r="E36" s="230" t="s">
        <v>14</v>
      </c>
      <c r="F36" s="229" t="s">
        <v>790</v>
      </c>
      <c r="G36" s="243">
        <v>7659</v>
      </c>
      <c r="H36" s="232">
        <v>229.77</v>
      </c>
      <c r="I36" s="231">
        <f t="shared" si="2"/>
        <v>9150.9732000000004</v>
      </c>
      <c r="J36" s="244"/>
    </row>
    <row r="37" spans="2:11" s="226" customFormat="1" x14ac:dyDescent="0.3">
      <c r="B37" s="224" t="s">
        <v>242</v>
      </c>
      <c r="C37" s="240" t="s">
        <v>92</v>
      </c>
      <c r="D37" s="229" t="s">
        <v>17</v>
      </c>
      <c r="E37" s="230" t="s">
        <v>14</v>
      </c>
      <c r="F37" s="229" t="s">
        <v>783</v>
      </c>
      <c r="G37" s="243">
        <v>6080</v>
      </c>
      <c r="H37" s="232">
        <v>182.4</v>
      </c>
      <c r="I37" s="231">
        <f t="shared" si="2"/>
        <v>7264.3839999999991</v>
      </c>
      <c r="J37" s="244"/>
    </row>
    <row r="38" spans="2:11" s="226" customFormat="1" x14ac:dyDescent="0.3">
      <c r="B38" s="224" t="s">
        <v>57</v>
      </c>
      <c r="C38" s="240" t="s">
        <v>94</v>
      </c>
      <c r="D38" s="229" t="s">
        <v>17</v>
      </c>
      <c r="E38" s="230" t="s">
        <v>14</v>
      </c>
      <c r="F38" s="229" t="s">
        <v>637</v>
      </c>
      <c r="G38" s="232">
        <v>11333.31</v>
      </c>
      <c r="H38" s="232">
        <v>340</v>
      </c>
      <c r="I38" s="231">
        <f t="shared" si="2"/>
        <v>13541.039599999998</v>
      </c>
      <c r="J38" s="244"/>
    </row>
    <row r="39" spans="2:11" s="226" customFormat="1" x14ac:dyDescent="0.3">
      <c r="B39" s="224" t="s">
        <v>96</v>
      </c>
      <c r="C39" s="240" t="s">
        <v>97</v>
      </c>
      <c r="D39" s="229" t="s">
        <v>10</v>
      </c>
      <c r="E39" s="230" t="s">
        <v>14</v>
      </c>
      <c r="F39" s="229"/>
      <c r="G39" s="243"/>
      <c r="H39" s="232"/>
      <c r="I39" s="231">
        <f t="shared" si="2"/>
        <v>0</v>
      </c>
      <c r="J39" s="244"/>
    </row>
    <row r="40" spans="2:11" s="226" customFormat="1" x14ac:dyDescent="0.3">
      <c r="B40" s="224" t="s">
        <v>98</v>
      </c>
      <c r="C40" s="240" t="s">
        <v>99</v>
      </c>
      <c r="D40" s="229" t="s">
        <v>17</v>
      </c>
      <c r="E40" s="230" t="s">
        <v>14</v>
      </c>
      <c r="F40" s="229" t="s">
        <v>803</v>
      </c>
      <c r="G40" s="243">
        <v>15992</v>
      </c>
      <c r="H40" s="232">
        <v>479.76</v>
      </c>
      <c r="I40" s="231">
        <f t="shared" si="2"/>
        <v>19107.241599999998</v>
      </c>
      <c r="J40" s="244"/>
    </row>
    <row r="41" spans="2:11" s="226" customFormat="1" x14ac:dyDescent="0.3">
      <c r="B41" s="224" t="s">
        <v>98</v>
      </c>
      <c r="C41" s="240" t="s">
        <v>100</v>
      </c>
      <c r="D41" s="229" t="s">
        <v>17</v>
      </c>
      <c r="E41" s="230" t="s">
        <v>14</v>
      </c>
      <c r="F41" s="229" t="s">
        <v>101</v>
      </c>
      <c r="G41" s="243">
        <v>15992</v>
      </c>
      <c r="H41" s="232">
        <v>480</v>
      </c>
      <c r="I41" s="231">
        <f t="shared" si="2"/>
        <v>19107.52</v>
      </c>
      <c r="J41" s="244"/>
    </row>
    <row r="42" spans="2:11" s="226" customFormat="1" x14ac:dyDescent="0.3">
      <c r="B42" s="224" t="s">
        <v>98</v>
      </c>
      <c r="C42" s="240" t="s">
        <v>102</v>
      </c>
      <c r="D42" s="229" t="s">
        <v>17</v>
      </c>
      <c r="E42" s="230" t="s">
        <v>14</v>
      </c>
      <c r="F42" s="229" t="s">
        <v>112</v>
      </c>
      <c r="G42" s="243">
        <v>13081.89</v>
      </c>
      <c r="H42" s="232">
        <v>1445.09</v>
      </c>
      <c r="I42" s="231">
        <f t="shared" si="2"/>
        <v>16851.2968</v>
      </c>
      <c r="J42" s="244"/>
    </row>
    <row r="43" spans="2:11" s="226" customFormat="1" x14ac:dyDescent="0.3">
      <c r="B43" s="224" t="s">
        <v>98</v>
      </c>
      <c r="C43" s="240" t="s">
        <v>104</v>
      </c>
      <c r="D43" s="229" t="s">
        <v>17</v>
      </c>
      <c r="E43" s="230" t="s">
        <v>14</v>
      </c>
      <c r="F43" s="229" t="s">
        <v>101</v>
      </c>
      <c r="G43" s="243">
        <v>15992</v>
      </c>
      <c r="H43" s="232">
        <v>480</v>
      </c>
      <c r="I43" s="231">
        <f t="shared" si="2"/>
        <v>19107.52</v>
      </c>
      <c r="J43" s="244"/>
    </row>
    <row r="44" spans="2:11" s="226" customFormat="1" x14ac:dyDescent="0.3">
      <c r="B44" s="224" t="s">
        <v>98</v>
      </c>
      <c r="C44" s="240" t="s">
        <v>105</v>
      </c>
      <c r="D44" s="229" t="s">
        <v>17</v>
      </c>
      <c r="E44" s="230" t="s">
        <v>14</v>
      </c>
      <c r="F44" s="229" t="s">
        <v>112</v>
      </c>
      <c r="G44" s="243">
        <v>13081.89</v>
      </c>
      <c r="H44" s="232">
        <v>1445.09</v>
      </c>
      <c r="I44" s="231">
        <f t="shared" si="2"/>
        <v>16851.2968</v>
      </c>
      <c r="J44" s="244"/>
    </row>
    <row r="45" spans="2:11" s="226" customFormat="1" x14ac:dyDescent="0.3">
      <c r="B45" s="224" t="s">
        <v>98</v>
      </c>
      <c r="C45" s="240" t="s">
        <v>106</v>
      </c>
      <c r="D45" s="229" t="s">
        <v>17</v>
      </c>
      <c r="E45" s="230" t="s">
        <v>14</v>
      </c>
      <c r="F45" s="229" t="s">
        <v>103</v>
      </c>
      <c r="G45" s="243">
        <v>14579.49</v>
      </c>
      <c r="H45" s="232">
        <v>1489.79</v>
      </c>
      <c r="I45" s="231">
        <f t="shared" si="2"/>
        <v>18640.364799999996</v>
      </c>
      <c r="J45" s="244"/>
    </row>
    <row r="46" spans="2:11" s="226" customFormat="1" x14ac:dyDescent="0.3">
      <c r="B46" s="224" t="s">
        <v>98</v>
      </c>
      <c r="C46" s="240" t="s">
        <v>107</v>
      </c>
      <c r="D46" s="229" t="s">
        <v>17</v>
      </c>
      <c r="E46" s="230" t="s">
        <v>14</v>
      </c>
      <c r="F46" s="229" t="s">
        <v>108</v>
      </c>
      <c r="G46" s="243">
        <v>13486</v>
      </c>
      <c r="H46" s="232">
        <v>1490</v>
      </c>
      <c r="I46" s="231">
        <f t="shared" si="2"/>
        <v>17372.16</v>
      </c>
      <c r="J46" s="244"/>
    </row>
    <row r="47" spans="2:11" s="226" customFormat="1" x14ac:dyDescent="0.3">
      <c r="B47" s="224" t="s">
        <v>109</v>
      </c>
      <c r="C47" s="240" t="s">
        <v>110</v>
      </c>
      <c r="D47" s="229" t="s">
        <v>17</v>
      </c>
      <c r="E47" s="230" t="s">
        <v>14</v>
      </c>
      <c r="F47" s="229" t="s">
        <v>108</v>
      </c>
      <c r="G47" s="243">
        <v>13486.49</v>
      </c>
      <c r="H47" s="232">
        <v>1489.79</v>
      </c>
      <c r="I47" s="231">
        <f t="shared" si="2"/>
        <v>17372.484799999998</v>
      </c>
      <c r="J47" s="244"/>
    </row>
    <row r="48" spans="2:11" s="226" customFormat="1" x14ac:dyDescent="0.3">
      <c r="B48" s="224" t="s">
        <v>109</v>
      </c>
      <c r="C48" s="240" t="s">
        <v>111</v>
      </c>
      <c r="D48" s="229" t="s">
        <v>17</v>
      </c>
      <c r="E48" s="230" t="s">
        <v>14</v>
      </c>
      <c r="F48" s="229" t="s">
        <v>112</v>
      </c>
      <c r="G48" s="243">
        <v>13486.49</v>
      </c>
      <c r="H48" s="232">
        <v>1489.79</v>
      </c>
      <c r="I48" s="231">
        <f t="shared" si="2"/>
        <v>17372.484799999998</v>
      </c>
      <c r="J48" s="244"/>
      <c r="K48" s="233"/>
    </row>
    <row r="49" spans="2:10" s="226" customFormat="1" x14ac:dyDescent="0.3">
      <c r="B49" s="224" t="s">
        <v>242</v>
      </c>
      <c r="C49" s="240" t="s">
        <v>113</v>
      </c>
      <c r="D49" s="229" t="s">
        <v>17</v>
      </c>
      <c r="E49" s="230" t="s">
        <v>14</v>
      </c>
      <c r="F49" s="229" t="s">
        <v>746</v>
      </c>
      <c r="G49" s="243">
        <v>4548.54</v>
      </c>
      <c r="H49" s="232">
        <v>507.98</v>
      </c>
      <c r="I49" s="231">
        <f t="shared" si="2"/>
        <v>5865.5632000000005</v>
      </c>
      <c r="J49" s="244"/>
    </row>
    <row r="50" spans="2:10" s="226" customFormat="1" x14ac:dyDescent="0.3">
      <c r="B50" s="224" t="s">
        <v>109</v>
      </c>
      <c r="C50" s="240" t="s">
        <v>115</v>
      </c>
      <c r="D50" s="229" t="s">
        <v>17</v>
      </c>
      <c r="E50" s="230" t="s">
        <v>14</v>
      </c>
      <c r="F50" s="229" t="s">
        <v>108</v>
      </c>
      <c r="G50" s="243">
        <v>13486.49</v>
      </c>
      <c r="H50" s="232">
        <v>1489.79</v>
      </c>
      <c r="I50" s="231">
        <f t="shared" si="2"/>
        <v>17372.484799999998</v>
      </c>
      <c r="J50" s="244"/>
    </row>
    <row r="51" spans="2:10" s="226" customFormat="1" x14ac:dyDescent="0.3">
      <c r="B51" s="224" t="s">
        <v>109</v>
      </c>
      <c r="C51" s="240" t="s">
        <v>116</v>
      </c>
      <c r="D51" s="229" t="s">
        <v>17</v>
      </c>
      <c r="E51" s="230" t="s">
        <v>14</v>
      </c>
      <c r="F51" s="229" t="s">
        <v>108</v>
      </c>
      <c r="G51" s="243">
        <v>13486.49</v>
      </c>
      <c r="H51" s="232">
        <v>1489.79</v>
      </c>
      <c r="I51" s="231">
        <f t="shared" si="2"/>
        <v>17372.484799999998</v>
      </c>
      <c r="J51" s="244"/>
    </row>
    <row r="52" spans="2:10" s="226" customFormat="1" x14ac:dyDescent="0.3">
      <c r="B52" s="224" t="s">
        <v>109</v>
      </c>
      <c r="C52" s="240" t="s">
        <v>117</v>
      </c>
      <c r="D52" s="229" t="s">
        <v>17</v>
      </c>
      <c r="E52" s="230" t="s">
        <v>14</v>
      </c>
      <c r="F52" s="229" t="s">
        <v>112</v>
      </c>
      <c r="G52" s="243">
        <v>13486.49</v>
      </c>
      <c r="H52" s="232">
        <v>1489.79</v>
      </c>
      <c r="I52" s="231">
        <f t="shared" si="2"/>
        <v>17372.484799999998</v>
      </c>
      <c r="J52" s="244"/>
    </row>
    <row r="53" spans="2:10" s="226" customFormat="1" x14ac:dyDescent="0.3">
      <c r="B53" s="224" t="s">
        <v>109</v>
      </c>
      <c r="C53" s="240" t="s">
        <v>118</v>
      </c>
      <c r="D53" s="229" t="s">
        <v>17</v>
      </c>
      <c r="E53" s="230" t="s">
        <v>14</v>
      </c>
      <c r="F53" s="229" t="s">
        <v>637</v>
      </c>
      <c r="G53" s="243">
        <v>13733</v>
      </c>
      <c r="H53" s="232">
        <v>340</v>
      </c>
      <c r="I53" s="231">
        <f t="shared" si="2"/>
        <v>16324.679999999998</v>
      </c>
      <c r="J53" s="244"/>
    </row>
    <row r="54" spans="2:10" s="226" customFormat="1" x14ac:dyDescent="0.3">
      <c r="B54" s="224" t="s">
        <v>109</v>
      </c>
      <c r="C54" s="240" t="s">
        <v>120</v>
      </c>
      <c r="D54" s="229" t="s">
        <v>17</v>
      </c>
      <c r="E54" s="230" t="s">
        <v>14</v>
      </c>
      <c r="F54" s="229" t="s">
        <v>101</v>
      </c>
      <c r="G54" s="243">
        <v>16664</v>
      </c>
      <c r="H54" s="232">
        <v>499.92</v>
      </c>
      <c r="I54" s="231">
        <f t="shared" si="2"/>
        <v>19910.147199999996</v>
      </c>
      <c r="J54" s="244"/>
    </row>
    <row r="55" spans="2:10" s="226" customFormat="1" x14ac:dyDescent="0.3">
      <c r="B55" s="224" t="s">
        <v>109</v>
      </c>
      <c r="C55" s="240" t="s">
        <v>121</v>
      </c>
      <c r="D55" s="229" t="s">
        <v>17</v>
      </c>
      <c r="E55" s="230" t="s">
        <v>14</v>
      </c>
      <c r="F55" s="229" t="s">
        <v>108</v>
      </c>
      <c r="G55" s="243">
        <v>14579</v>
      </c>
      <c r="H55" s="232">
        <v>1490</v>
      </c>
      <c r="I55" s="231">
        <f t="shared" si="2"/>
        <v>18640.039999999997</v>
      </c>
      <c r="J55" s="244"/>
    </row>
    <row r="56" spans="2:10" s="226" customFormat="1" x14ac:dyDescent="0.3">
      <c r="B56" s="224" t="s">
        <v>109</v>
      </c>
      <c r="C56" s="240" t="s">
        <v>122</v>
      </c>
      <c r="D56" s="229" t="s">
        <v>17</v>
      </c>
      <c r="E56" s="230" t="s">
        <v>14</v>
      </c>
      <c r="F56" s="229" t="s">
        <v>108</v>
      </c>
      <c r="G56" s="243">
        <v>14579.49</v>
      </c>
      <c r="H56" s="232">
        <v>1489.7</v>
      </c>
      <c r="I56" s="231">
        <f t="shared" si="2"/>
        <v>18640.260399999999</v>
      </c>
      <c r="J56" s="244"/>
    </row>
    <row r="57" spans="2:10" s="226" customFormat="1" x14ac:dyDescent="0.3">
      <c r="B57" s="224" t="s">
        <v>109</v>
      </c>
      <c r="C57" s="240" t="s">
        <v>123</v>
      </c>
      <c r="D57" s="229" t="s">
        <v>17</v>
      </c>
      <c r="E57" s="230" t="s">
        <v>14</v>
      </c>
      <c r="F57" s="229" t="s">
        <v>108</v>
      </c>
      <c r="G57" s="243">
        <v>13486.49</v>
      </c>
      <c r="H57" s="232">
        <v>1489.79</v>
      </c>
      <c r="I57" s="231">
        <f t="shared" si="2"/>
        <v>17372.484799999998</v>
      </c>
      <c r="J57" s="244"/>
    </row>
    <row r="58" spans="2:10" s="226" customFormat="1" x14ac:dyDescent="0.3">
      <c r="B58" s="224" t="s">
        <v>109</v>
      </c>
      <c r="C58" s="240" t="s">
        <v>124</v>
      </c>
      <c r="D58" s="229" t="s">
        <v>17</v>
      </c>
      <c r="E58" s="230" t="s">
        <v>14</v>
      </c>
      <c r="F58" s="229" t="s">
        <v>108</v>
      </c>
      <c r="G58" s="243">
        <v>14579</v>
      </c>
      <c r="H58" s="232">
        <v>1490</v>
      </c>
      <c r="I58" s="231">
        <f t="shared" si="2"/>
        <v>18640.039999999997</v>
      </c>
      <c r="J58" s="244"/>
    </row>
    <row r="59" spans="2:10" s="226" customFormat="1" x14ac:dyDescent="0.3">
      <c r="B59" s="224" t="s">
        <v>109</v>
      </c>
      <c r="C59" s="240" t="s">
        <v>125</v>
      </c>
      <c r="D59" s="229" t="s">
        <v>17</v>
      </c>
      <c r="E59" s="230" t="s">
        <v>14</v>
      </c>
      <c r="F59" s="229" t="s">
        <v>682</v>
      </c>
      <c r="G59" s="243">
        <v>13486</v>
      </c>
      <c r="H59" s="232">
        <v>1490</v>
      </c>
      <c r="I59" s="231">
        <f t="shared" si="2"/>
        <v>17372.16</v>
      </c>
      <c r="J59" s="244"/>
    </row>
    <row r="60" spans="2:10" s="226" customFormat="1" x14ac:dyDescent="0.3">
      <c r="B60" s="224" t="s">
        <v>109</v>
      </c>
      <c r="C60" s="240" t="s">
        <v>126</v>
      </c>
      <c r="D60" s="229" t="s">
        <v>17</v>
      </c>
      <c r="E60" s="230" t="s">
        <v>14</v>
      </c>
      <c r="F60" s="229" t="s">
        <v>103</v>
      </c>
      <c r="G60" s="243">
        <v>14579.49</v>
      </c>
      <c r="H60" s="232">
        <v>1489.79</v>
      </c>
      <c r="I60" s="231">
        <f t="shared" si="2"/>
        <v>18640.364799999996</v>
      </c>
      <c r="J60" s="244"/>
    </row>
    <row r="61" spans="2:10" s="226" customFormat="1" x14ac:dyDescent="0.3">
      <c r="B61" s="224" t="s">
        <v>98</v>
      </c>
      <c r="C61" s="240" t="s">
        <v>127</v>
      </c>
      <c r="D61" s="229" t="s">
        <v>17</v>
      </c>
      <c r="E61" s="230" t="s">
        <v>14</v>
      </c>
      <c r="F61" s="229" t="s">
        <v>103</v>
      </c>
      <c r="G61" s="243">
        <v>14579.49</v>
      </c>
      <c r="H61" s="232">
        <v>1489.79</v>
      </c>
      <c r="I61" s="231">
        <f t="shared" si="2"/>
        <v>18640.364799999996</v>
      </c>
      <c r="J61" s="244"/>
    </row>
    <row r="62" spans="2:10" s="226" customFormat="1" x14ac:dyDescent="0.3">
      <c r="B62" s="224" t="s">
        <v>96</v>
      </c>
      <c r="C62" s="240" t="s">
        <v>128</v>
      </c>
      <c r="D62" s="229" t="s">
        <v>17</v>
      </c>
      <c r="E62" s="230" t="s">
        <v>14</v>
      </c>
      <c r="F62" s="229" t="s">
        <v>764</v>
      </c>
      <c r="G62" s="243">
        <v>8356</v>
      </c>
      <c r="H62" s="232">
        <v>250.68</v>
      </c>
      <c r="I62" s="231">
        <f t="shared" si="2"/>
        <v>9983.7487999999994</v>
      </c>
      <c r="J62" s="244"/>
    </row>
    <row r="63" spans="2:10" s="226" customFormat="1" x14ac:dyDescent="0.3">
      <c r="B63" s="224" t="s">
        <v>65</v>
      </c>
      <c r="C63" s="229" t="s">
        <v>130</v>
      </c>
      <c r="D63" s="229" t="s">
        <v>10</v>
      </c>
      <c r="E63" s="230" t="s">
        <v>14</v>
      </c>
      <c r="F63" s="229"/>
      <c r="G63" s="243">
        <v>0</v>
      </c>
      <c r="H63" s="232">
        <v>0</v>
      </c>
      <c r="I63" s="231">
        <f t="shared" si="2"/>
        <v>0</v>
      </c>
      <c r="J63" s="244"/>
    </row>
    <row r="64" spans="2:10" s="226" customFormat="1" x14ac:dyDescent="0.3">
      <c r="B64" s="224" t="s">
        <v>109</v>
      </c>
      <c r="C64" s="240" t="s">
        <v>131</v>
      </c>
      <c r="D64" s="229" t="s">
        <v>17</v>
      </c>
      <c r="E64" s="230" t="s">
        <v>14</v>
      </c>
      <c r="F64" s="229" t="s">
        <v>103</v>
      </c>
      <c r="G64" s="243">
        <v>14579.49</v>
      </c>
      <c r="H64" s="232">
        <v>1489.79</v>
      </c>
      <c r="I64" s="231">
        <f t="shared" si="2"/>
        <v>18640.364799999996</v>
      </c>
      <c r="J64" s="244"/>
    </row>
    <row r="65" spans="2:11" s="226" customFormat="1" x14ac:dyDescent="0.3">
      <c r="B65" s="224" t="s">
        <v>109</v>
      </c>
      <c r="C65" s="240" t="s">
        <v>132</v>
      </c>
      <c r="D65" s="229" t="s">
        <v>17</v>
      </c>
      <c r="E65" s="230" t="s">
        <v>14</v>
      </c>
      <c r="F65" s="229" t="s">
        <v>654</v>
      </c>
      <c r="G65" s="288">
        <v>13486</v>
      </c>
      <c r="H65" s="289">
        <v>1490</v>
      </c>
      <c r="I65" s="231">
        <f t="shared" si="2"/>
        <v>17372.16</v>
      </c>
      <c r="J65" s="244"/>
    </row>
    <row r="66" spans="2:11" s="226" customFormat="1" x14ac:dyDescent="0.3">
      <c r="B66" s="224" t="s">
        <v>109</v>
      </c>
      <c r="C66" s="240" t="s">
        <v>134</v>
      </c>
      <c r="D66" s="229" t="s">
        <v>17</v>
      </c>
      <c r="E66" s="230" t="s">
        <v>14</v>
      </c>
      <c r="F66" s="229" t="s">
        <v>103</v>
      </c>
      <c r="G66" s="243">
        <v>14579.49</v>
      </c>
      <c r="H66" s="232">
        <v>1489.79</v>
      </c>
      <c r="I66" s="231">
        <f t="shared" si="2"/>
        <v>18640.364799999996</v>
      </c>
      <c r="J66" s="244"/>
    </row>
    <row r="67" spans="2:11" s="226" customFormat="1" x14ac:dyDescent="0.3">
      <c r="B67" s="224" t="s">
        <v>648</v>
      </c>
      <c r="C67" s="240" t="s">
        <v>135</v>
      </c>
      <c r="D67" s="229" t="s">
        <v>17</v>
      </c>
      <c r="E67" s="230" t="s">
        <v>14</v>
      </c>
      <c r="F67" s="229" t="s">
        <v>108</v>
      </c>
      <c r="G67" s="243">
        <v>17351.349999999999</v>
      </c>
      <c r="H67" s="232">
        <v>1914.33</v>
      </c>
      <c r="I67" s="231">
        <f t="shared" si="2"/>
        <v>22348.1888</v>
      </c>
      <c r="J67" s="244"/>
    </row>
    <row r="68" spans="2:11" s="226" customFormat="1" x14ac:dyDescent="0.3">
      <c r="B68" s="224" t="s">
        <v>109</v>
      </c>
      <c r="C68" s="240" t="s">
        <v>136</v>
      </c>
      <c r="D68" s="229" t="s">
        <v>17</v>
      </c>
      <c r="E68" s="230" t="s">
        <v>14</v>
      </c>
      <c r="F68" s="229" t="s">
        <v>112</v>
      </c>
      <c r="G68" s="243">
        <v>13486.4</v>
      </c>
      <c r="H68" s="232">
        <v>1490</v>
      </c>
      <c r="I68" s="231">
        <f t="shared" si="2"/>
        <v>17372.624</v>
      </c>
      <c r="J68" s="244"/>
    </row>
    <row r="69" spans="2:11" s="226" customFormat="1" x14ac:dyDescent="0.3">
      <c r="B69" s="224" t="s">
        <v>109</v>
      </c>
      <c r="C69" s="240" t="s">
        <v>137</v>
      </c>
      <c r="D69" s="229" t="s">
        <v>17</v>
      </c>
      <c r="E69" s="230" t="s">
        <v>14</v>
      </c>
      <c r="F69" s="229" t="s">
        <v>103</v>
      </c>
      <c r="G69" s="243">
        <v>14579.49</v>
      </c>
      <c r="H69" s="232">
        <v>1489.79</v>
      </c>
      <c r="I69" s="231">
        <f t="shared" si="2"/>
        <v>18640.364799999996</v>
      </c>
      <c r="J69" s="244"/>
    </row>
    <row r="70" spans="2:11" s="226" customFormat="1" x14ac:dyDescent="0.3">
      <c r="B70" s="224" t="s">
        <v>274</v>
      </c>
      <c r="C70" s="240" t="s">
        <v>138</v>
      </c>
      <c r="D70" s="229" t="s">
        <v>17</v>
      </c>
      <c r="E70" s="230" t="s">
        <v>14</v>
      </c>
      <c r="F70" s="229" t="s">
        <v>112</v>
      </c>
      <c r="G70" s="243">
        <v>4415.28</v>
      </c>
      <c r="H70" s="232">
        <v>449.25</v>
      </c>
      <c r="I70" s="231">
        <f t="shared" si="2"/>
        <v>5642.8547999999992</v>
      </c>
      <c r="J70" s="244"/>
    </row>
    <row r="71" spans="2:11" s="226" customFormat="1" x14ac:dyDescent="0.3">
      <c r="B71" s="224" t="s">
        <v>57</v>
      </c>
      <c r="C71" s="240" t="s">
        <v>139</v>
      </c>
      <c r="D71" s="229" t="s">
        <v>17</v>
      </c>
      <c r="E71" s="230" t="s">
        <v>14</v>
      </c>
      <c r="F71" s="229" t="s">
        <v>630</v>
      </c>
      <c r="G71" s="243">
        <v>11333</v>
      </c>
      <c r="H71" s="232">
        <v>340</v>
      </c>
      <c r="I71" s="231">
        <f t="shared" si="2"/>
        <v>13540.679999999998</v>
      </c>
      <c r="J71" s="244"/>
      <c r="K71" s="270"/>
    </row>
    <row r="72" spans="2:11" s="226" customFormat="1" x14ac:dyDescent="0.3">
      <c r="B72" s="224" t="s">
        <v>109</v>
      </c>
      <c r="C72" s="240" t="s">
        <v>141</v>
      </c>
      <c r="D72" s="229" t="s">
        <v>17</v>
      </c>
      <c r="E72" s="230" t="s">
        <v>14</v>
      </c>
      <c r="F72" s="229" t="s">
        <v>103</v>
      </c>
      <c r="G72" s="243">
        <v>14579.49</v>
      </c>
      <c r="H72" s="232">
        <v>1489.79</v>
      </c>
      <c r="I72" s="231">
        <f t="shared" si="2"/>
        <v>18640.364799999996</v>
      </c>
      <c r="J72" s="244"/>
    </row>
    <row r="73" spans="2:11" s="226" customFormat="1" x14ac:dyDescent="0.3">
      <c r="B73" s="224" t="s">
        <v>109</v>
      </c>
      <c r="C73" s="240" t="s">
        <v>142</v>
      </c>
      <c r="D73" s="229" t="s">
        <v>17</v>
      </c>
      <c r="E73" s="230" t="s">
        <v>14</v>
      </c>
      <c r="F73" s="229" t="s">
        <v>103</v>
      </c>
      <c r="G73" s="243">
        <v>14579.49</v>
      </c>
      <c r="H73" s="232">
        <v>1489.79</v>
      </c>
      <c r="I73" s="231">
        <f t="shared" si="2"/>
        <v>18640.364799999996</v>
      </c>
      <c r="J73" s="244"/>
    </row>
    <row r="74" spans="2:11" s="226" customFormat="1" x14ac:dyDescent="0.3">
      <c r="B74" s="224" t="s">
        <v>747</v>
      </c>
      <c r="C74" s="240" t="s">
        <v>144</v>
      </c>
      <c r="D74" s="229" t="s">
        <v>17</v>
      </c>
      <c r="E74" s="230" t="s">
        <v>14</v>
      </c>
      <c r="F74" s="229" t="s">
        <v>108</v>
      </c>
      <c r="G74" s="243">
        <v>15526.32</v>
      </c>
      <c r="H74" s="232">
        <v>1713.86</v>
      </c>
      <c r="I74" s="231">
        <f t="shared" si="2"/>
        <v>19998.608799999998</v>
      </c>
      <c r="J74" s="244"/>
    </row>
    <row r="75" spans="2:11" s="226" customFormat="1" x14ac:dyDescent="0.3">
      <c r="B75" s="224" t="s">
        <v>109</v>
      </c>
      <c r="C75" s="240" t="s">
        <v>145</v>
      </c>
      <c r="D75" s="229" t="s">
        <v>17</v>
      </c>
      <c r="E75" s="230" t="s">
        <v>14</v>
      </c>
      <c r="F75" s="229" t="s">
        <v>108</v>
      </c>
      <c r="G75" s="243">
        <v>14579</v>
      </c>
      <c r="H75" s="290">
        <v>1489.79</v>
      </c>
      <c r="I75" s="231">
        <f t="shared" si="2"/>
        <v>18639.796399999999</v>
      </c>
      <c r="J75" s="244"/>
    </row>
    <row r="76" spans="2:11" s="226" customFormat="1" x14ac:dyDescent="0.3">
      <c r="B76" s="224" t="s">
        <v>109</v>
      </c>
      <c r="C76" s="240" t="s">
        <v>146</v>
      </c>
      <c r="D76" s="229" t="s">
        <v>17</v>
      </c>
      <c r="E76" s="230" t="s">
        <v>14</v>
      </c>
      <c r="F76" s="229" t="s">
        <v>103</v>
      </c>
      <c r="G76" s="243">
        <v>14579.49</v>
      </c>
      <c r="H76" s="232">
        <v>1489.79</v>
      </c>
      <c r="I76" s="231">
        <f t="shared" si="2"/>
        <v>18640.364799999996</v>
      </c>
      <c r="J76" s="244"/>
    </row>
    <row r="77" spans="2:11" s="226" customFormat="1" x14ac:dyDescent="0.3">
      <c r="B77" s="224" t="s">
        <v>109</v>
      </c>
      <c r="C77" s="240" t="s">
        <v>147</v>
      </c>
      <c r="D77" s="229" t="s">
        <v>17</v>
      </c>
      <c r="E77" s="230" t="s">
        <v>14</v>
      </c>
      <c r="F77" s="229" t="s">
        <v>103</v>
      </c>
      <c r="G77" s="243">
        <v>14579.49</v>
      </c>
      <c r="H77" s="232">
        <v>1489.79</v>
      </c>
      <c r="I77" s="231">
        <f t="shared" si="2"/>
        <v>18640.364799999996</v>
      </c>
      <c r="J77" s="244"/>
    </row>
    <row r="78" spans="2:11" s="226" customFormat="1" x14ac:dyDescent="0.3">
      <c r="B78" s="224" t="s">
        <v>109</v>
      </c>
      <c r="C78" s="240" t="s">
        <v>148</v>
      </c>
      <c r="D78" s="229" t="s">
        <v>17</v>
      </c>
      <c r="E78" s="230" t="s">
        <v>14</v>
      </c>
      <c r="F78" s="229" t="s">
        <v>103</v>
      </c>
      <c r="G78" s="243">
        <v>14579.49</v>
      </c>
      <c r="H78" s="232">
        <v>1489.79</v>
      </c>
      <c r="I78" s="231">
        <f t="shared" si="2"/>
        <v>18640.364799999996</v>
      </c>
      <c r="J78" s="244"/>
    </row>
    <row r="79" spans="2:11" s="226" customFormat="1" x14ac:dyDescent="0.3">
      <c r="B79" s="224" t="s">
        <v>96</v>
      </c>
      <c r="C79" s="240" t="s">
        <v>149</v>
      </c>
      <c r="D79" s="229" t="s">
        <v>17</v>
      </c>
      <c r="E79" s="230" t="s">
        <v>14</v>
      </c>
      <c r="F79" s="229" t="s">
        <v>108</v>
      </c>
      <c r="G79" s="243">
        <v>10009.15</v>
      </c>
      <c r="H79" s="232">
        <v>1107.81</v>
      </c>
      <c r="I79" s="231">
        <f t="shared" si="2"/>
        <v>12895.673599999998</v>
      </c>
      <c r="J79" s="244"/>
    </row>
    <row r="80" spans="2:11" s="226" customFormat="1" x14ac:dyDescent="0.3">
      <c r="B80" s="224" t="s">
        <v>96</v>
      </c>
      <c r="C80" s="240" t="s">
        <v>150</v>
      </c>
      <c r="D80" s="229" t="s">
        <v>17</v>
      </c>
      <c r="E80" s="230" t="s">
        <v>14</v>
      </c>
      <c r="F80" s="229" t="s">
        <v>771</v>
      </c>
      <c r="G80" s="243">
        <v>11536</v>
      </c>
      <c r="H80" s="232">
        <v>346</v>
      </c>
      <c r="I80" s="231">
        <f t="shared" si="2"/>
        <v>13783.119999999999</v>
      </c>
      <c r="J80" s="244"/>
    </row>
    <row r="81" spans="2:10" s="226" customFormat="1" x14ac:dyDescent="0.3">
      <c r="B81" s="224" t="s">
        <v>109</v>
      </c>
      <c r="C81" s="240" t="s">
        <v>151</v>
      </c>
      <c r="D81" s="229" t="s">
        <v>17</v>
      </c>
      <c r="E81" s="230" t="s">
        <v>14</v>
      </c>
      <c r="F81" s="229" t="s">
        <v>103</v>
      </c>
      <c r="G81" s="243">
        <v>14579.49</v>
      </c>
      <c r="H81" s="232">
        <v>1489.79</v>
      </c>
      <c r="I81" s="231">
        <f t="shared" si="2"/>
        <v>18640.364799999996</v>
      </c>
      <c r="J81" s="244"/>
    </row>
    <row r="82" spans="2:10" s="226" customFormat="1" x14ac:dyDescent="0.3">
      <c r="B82" s="224" t="s">
        <v>109</v>
      </c>
      <c r="C82" s="240" t="s">
        <v>152</v>
      </c>
      <c r="D82" s="229" t="s">
        <v>17</v>
      </c>
      <c r="E82" s="230" t="s">
        <v>14</v>
      </c>
      <c r="F82" s="229" t="s">
        <v>112</v>
      </c>
      <c r="G82" s="243">
        <v>13486.4</v>
      </c>
      <c r="H82" s="232">
        <v>1489.7</v>
      </c>
      <c r="I82" s="231">
        <f t="shared" si="2"/>
        <v>17372.275999999998</v>
      </c>
      <c r="J82" s="244"/>
    </row>
    <row r="83" spans="2:10" s="226" customFormat="1" x14ac:dyDescent="0.3">
      <c r="B83" s="224" t="s">
        <v>109</v>
      </c>
      <c r="C83" s="240" t="s">
        <v>154</v>
      </c>
      <c r="D83" s="229" t="s">
        <v>17</v>
      </c>
      <c r="E83" s="230" t="s">
        <v>14</v>
      </c>
      <c r="F83" s="229" t="s">
        <v>108</v>
      </c>
      <c r="G83" s="243">
        <v>13486.49</v>
      </c>
      <c r="H83" s="232">
        <v>1489.79</v>
      </c>
      <c r="I83" s="231">
        <f t="shared" si="2"/>
        <v>17372.484799999998</v>
      </c>
      <c r="J83" s="244"/>
    </row>
    <row r="84" spans="2:10" s="226" customFormat="1" x14ac:dyDescent="0.3">
      <c r="B84" s="224" t="s">
        <v>109</v>
      </c>
      <c r="C84" s="240" t="s">
        <v>155</v>
      </c>
      <c r="D84" s="229" t="s">
        <v>17</v>
      </c>
      <c r="E84" s="230" t="s">
        <v>14</v>
      </c>
      <c r="F84" s="229" t="s">
        <v>108</v>
      </c>
      <c r="G84" s="243">
        <v>17351.349999999999</v>
      </c>
      <c r="H84" s="232">
        <v>1914.33</v>
      </c>
      <c r="I84" s="231">
        <f t="shared" si="2"/>
        <v>22348.1888</v>
      </c>
      <c r="J84" s="244"/>
    </row>
    <row r="85" spans="2:10" s="226" customFormat="1" x14ac:dyDescent="0.3">
      <c r="B85" s="224" t="s">
        <v>109</v>
      </c>
      <c r="C85" s="240" t="s">
        <v>156</v>
      </c>
      <c r="D85" s="229" t="s">
        <v>17</v>
      </c>
      <c r="E85" s="230" t="s">
        <v>14</v>
      </c>
      <c r="F85" s="229" t="s">
        <v>108</v>
      </c>
      <c r="G85" s="232">
        <v>17351.349999999999</v>
      </c>
      <c r="H85" s="232">
        <v>1914.33</v>
      </c>
      <c r="I85" s="231">
        <f t="shared" si="2"/>
        <v>22348.1888</v>
      </c>
      <c r="J85" s="244"/>
    </row>
    <row r="86" spans="2:10" s="226" customFormat="1" x14ac:dyDescent="0.3">
      <c r="B86" s="224" t="s">
        <v>109</v>
      </c>
      <c r="C86" s="240" t="s">
        <v>157</v>
      </c>
      <c r="D86" s="229" t="s">
        <v>17</v>
      </c>
      <c r="E86" s="230" t="s">
        <v>14</v>
      </c>
      <c r="F86" s="229" t="s">
        <v>108</v>
      </c>
      <c r="G86" s="232">
        <v>17351.349999999999</v>
      </c>
      <c r="H86" s="232">
        <v>1914.33</v>
      </c>
      <c r="I86" s="231">
        <f t="shared" si="2"/>
        <v>22348.1888</v>
      </c>
      <c r="J86" s="244"/>
    </row>
    <row r="87" spans="2:10" s="226" customFormat="1" x14ac:dyDescent="0.3">
      <c r="B87" s="224" t="s">
        <v>96</v>
      </c>
      <c r="C87" s="240" t="s">
        <v>158</v>
      </c>
      <c r="D87" s="229" t="s">
        <v>17</v>
      </c>
      <c r="E87" s="230" t="s">
        <v>624</v>
      </c>
      <c r="F87" s="229" t="s">
        <v>159</v>
      </c>
      <c r="G87" s="232">
        <v>11184.09</v>
      </c>
      <c r="H87" s="232">
        <v>345.9</v>
      </c>
      <c r="I87" s="231">
        <f t="shared" si="2"/>
        <v>13374.788399999999</v>
      </c>
      <c r="J87" s="233"/>
    </row>
    <row r="88" spans="2:10" s="226" customFormat="1" x14ac:dyDescent="0.3">
      <c r="B88" s="224" t="s">
        <v>160</v>
      </c>
      <c r="C88" s="240" t="s">
        <v>161</v>
      </c>
      <c r="D88" s="229" t="s">
        <v>17</v>
      </c>
      <c r="E88" s="230" t="s">
        <v>624</v>
      </c>
      <c r="F88" s="224" t="s">
        <v>162</v>
      </c>
      <c r="G88" s="232">
        <v>1369.73</v>
      </c>
      <c r="H88" s="232">
        <v>130.33000000000001</v>
      </c>
      <c r="I88" s="231">
        <f t="shared" si="2"/>
        <v>1740.0695999999998</v>
      </c>
      <c r="J88" s="233"/>
    </row>
    <row r="89" spans="2:10" s="226" customFormat="1" x14ac:dyDescent="0.3">
      <c r="B89" s="224" t="s">
        <v>96</v>
      </c>
      <c r="C89" s="229" t="s">
        <v>163</v>
      </c>
      <c r="D89" s="229" t="s">
        <v>17</v>
      </c>
      <c r="E89" s="230" t="s">
        <v>624</v>
      </c>
      <c r="F89" s="229" t="s">
        <v>162</v>
      </c>
      <c r="G89" s="232">
        <v>7516.83</v>
      </c>
      <c r="H89" s="232">
        <v>677.8</v>
      </c>
      <c r="I89" s="231">
        <f t="shared" si="2"/>
        <v>9505.7707999999984</v>
      </c>
      <c r="J89" s="233"/>
    </row>
    <row r="90" spans="2:10" s="226" customFormat="1" x14ac:dyDescent="0.3">
      <c r="B90" s="224" t="s">
        <v>96</v>
      </c>
      <c r="C90" s="240" t="s">
        <v>164</v>
      </c>
      <c r="D90" s="229" t="s">
        <v>17</v>
      </c>
      <c r="E90" s="230" t="s">
        <v>624</v>
      </c>
      <c r="F90" s="229" t="s">
        <v>162</v>
      </c>
      <c r="G90" s="247">
        <v>4930.83</v>
      </c>
      <c r="H90" s="232">
        <v>447.5</v>
      </c>
      <c r="I90" s="231">
        <f t="shared" si="2"/>
        <v>6238.8627999999999</v>
      </c>
      <c r="J90" s="233"/>
    </row>
    <row r="91" spans="2:10" s="226" customFormat="1" x14ac:dyDescent="0.3">
      <c r="B91" s="224" t="s">
        <v>165</v>
      </c>
      <c r="C91" s="240" t="s">
        <v>166</v>
      </c>
      <c r="D91" s="229" t="s">
        <v>17</v>
      </c>
      <c r="E91" s="230" t="s">
        <v>624</v>
      </c>
      <c r="F91" s="229" t="s">
        <v>162</v>
      </c>
      <c r="G91" s="247">
        <v>9610.67</v>
      </c>
      <c r="H91" s="232">
        <v>864.3</v>
      </c>
      <c r="I91" s="231">
        <f t="shared" si="2"/>
        <v>12150.965199999999</v>
      </c>
      <c r="J91" s="233"/>
    </row>
    <row r="92" spans="2:10" s="226" customFormat="1" x14ac:dyDescent="0.3">
      <c r="B92" s="224" t="s">
        <v>165</v>
      </c>
      <c r="C92" s="240" t="s">
        <v>167</v>
      </c>
      <c r="D92" s="229" t="s">
        <v>17</v>
      </c>
      <c r="E92" s="230" t="s">
        <v>624</v>
      </c>
      <c r="F92" s="229" t="s">
        <v>162</v>
      </c>
      <c r="G92" s="232">
        <v>7046.31</v>
      </c>
      <c r="H92" s="232">
        <v>635.91999999999996</v>
      </c>
      <c r="I92" s="231">
        <f t="shared" si="2"/>
        <v>8911.3868000000002</v>
      </c>
      <c r="J92" s="233"/>
    </row>
    <row r="93" spans="2:10" s="226" customFormat="1" x14ac:dyDescent="0.3">
      <c r="B93" s="224" t="s">
        <v>168</v>
      </c>
      <c r="C93" s="240" t="s">
        <v>169</v>
      </c>
      <c r="D93" s="229" t="s">
        <v>17</v>
      </c>
      <c r="E93" s="230" t="s">
        <v>624</v>
      </c>
      <c r="F93" s="229" t="s">
        <v>162</v>
      </c>
      <c r="G93" s="232">
        <v>8501.6200000000008</v>
      </c>
      <c r="H93" s="232">
        <v>765.53</v>
      </c>
      <c r="I93" s="231">
        <f t="shared" si="2"/>
        <v>10749.894</v>
      </c>
      <c r="J93" s="233"/>
    </row>
    <row r="94" spans="2:10" s="226" customFormat="1" x14ac:dyDescent="0.3">
      <c r="B94" s="224" t="s">
        <v>170</v>
      </c>
      <c r="C94" s="240" t="s">
        <v>171</v>
      </c>
      <c r="D94" s="229" t="s">
        <v>17</v>
      </c>
      <c r="E94" s="230" t="s">
        <v>624</v>
      </c>
      <c r="F94" s="229" t="s">
        <v>162</v>
      </c>
      <c r="G94" s="232">
        <v>4178.5</v>
      </c>
      <c r="H94" s="232">
        <v>380.5</v>
      </c>
      <c r="I94" s="231">
        <f t="shared" si="2"/>
        <v>5288.44</v>
      </c>
      <c r="J94" s="233"/>
    </row>
    <row r="95" spans="2:10" s="226" customFormat="1" x14ac:dyDescent="0.3">
      <c r="B95" s="224" t="s">
        <v>70</v>
      </c>
      <c r="C95" s="229" t="s">
        <v>172</v>
      </c>
      <c r="D95" s="229" t="s">
        <v>17</v>
      </c>
      <c r="E95" s="230" t="s">
        <v>624</v>
      </c>
      <c r="F95" s="229" t="s">
        <v>173</v>
      </c>
      <c r="G95" s="232">
        <v>5011.62</v>
      </c>
      <c r="H95" s="232">
        <v>154.99</v>
      </c>
      <c r="I95" s="231">
        <f t="shared" si="2"/>
        <v>5993.2675999999992</v>
      </c>
      <c r="J95" s="233"/>
    </row>
    <row r="96" spans="2:10" s="226" customFormat="1" x14ac:dyDescent="0.3">
      <c r="B96" s="224" t="s">
        <v>70</v>
      </c>
      <c r="C96" s="240" t="s">
        <v>174</v>
      </c>
      <c r="D96" s="229" t="s">
        <v>17</v>
      </c>
      <c r="E96" s="230" t="s">
        <v>624</v>
      </c>
      <c r="F96" s="224" t="s">
        <v>175</v>
      </c>
      <c r="G96" s="231">
        <v>5011.6499999999996</v>
      </c>
      <c r="H96" s="232">
        <v>154.99</v>
      </c>
      <c r="I96" s="231">
        <f t="shared" si="2"/>
        <v>5993.3023999999987</v>
      </c>
      <c r="J96" s="233"/>
    </row>
    <row r="97" spans="1:10" x14ac:dyDescent="0.3">
      <c r="A97" s="226"/>
      <c r="B97" s="224" t="s">
        <v>176</v>
      </c>
      <c r="C97" s="240" t="s">
        <v>177</v>
      </c>
      <c r="D97" s="229" t="s">
        <v>17</v>
      </c>
      <c r="E97" s="230" t="s">
        <v>624</v>
      </c>
      <c r="F97" s="229" t="s">
        <v>159</v>
      </c>
      <c r="G97" s="231">
        <v>14093</v>
      </c>
      <c r="H97" s="232">
        <v>1265</v>
      </c>
      <c r="I97" s="231">
        <f t="shared" si="2"/>
        <v>17815.28</v>
      </c>
      <c r="J97" s="233"/>
    </row>
    <row r="98" spans="1:10" x14ac:dyDescent="0.3">
      <c r="A98" s="226"/>
      <c r="B98" s="224" t="s">
        <v>70</v>
      </c>
      <c r="C98" s="240" t="s">
        <v>178</v>
      </c>
      <c r="D98" s="229" t="s">
        <v>17</v>
      </c>
      <c r="E98" s="230" t="s">
        <v>624</v>
      </c>
      <c r="F98" s="224" t="s">
        <v>179</v>
      </c>
      <c r="G98" s="231">
        <v>5876</v>
      </c>
      <c r="H98" s="232">
        <v>176</v>
      </c>
      <c r="I98" s="231">
        <f t="shared" si="2"/>
        <v>7020.32</v>
      </c>
      <c r="J98" s="233"/>
    </row>
    <row r="99" spans="1:10" x14ac:dyDescent="0.3">
      <c r="A99" s="226"/>
      <c r="B99" s="224" t="s">
        <v>170</v>
      </c>
      <c r="C99" s="240" t="s">
        <v>180</v>
      </c>
      <c r="D99" s="229" t="s">
        <v>17</v>
      </c>
      <c r="E99" s="230" t="s">
        <v>624</v>
      </c>
      <c r="F99" s="229" t="s">
        <v>162</v>
      </c>
      <c r="G99" s="231">
        <v>4700.46</v>
      </c>
      <c r="H99" s="232">
        <v>1682.92</v>
      </c>
      <c r="I99" s="231">
        <f t="shared" ref="I99:I109" si="3">SUM(G99+H99)*1.16</f>
        <v>7404.7208000000001</v>
      </c>
      <c r="J99" s="233"/>
    </row>
    <row r="100" spans="1:10" x14ac:dyDescent="0.3">
      <c r="A100" s="226"/>
      <c r="B100" s="224" t="s">
        <v>170</v>
      </c>
      <c r="C100" s="240" t="s">
        <v>181</v>
      </c>
      <c r="D100" s="229" t="s">
        <v>17</v>
      </c>
      <c r="E100" s="230" t="s">
        <v>624</v>
      </c>
      <c r="F100" s="229" t="s">
        <v>162</v>
      </c>
      <c r="G100" s="231">
        <v>4700.46</v>
      </c>
      <c r="H100" s="232">
        <v>1682.92</v>
      </c>
      <c r="I100" s="231">
        <f t="shared" si="3"/>
        <v>7404.7208000000001</v>
      </c>
      <c r="J100" s="233"/>
    </row>
    <row r="101" spans="1:10" x14ac:dyDescent="0.3">
      <c r="A101" s="226"/>
      <c r="B101" s="224" t="s">
        <v>170</v>
      </c>
      <c r="C101" s="240" t="s">
        <v>182</v>
      </c>
      <c r="D101" s="229" t="s">
        <v>17</v>
      </c>
      <c r="E101" s="230" t="s">
        <v>624</v>
      </c>
      <c r="F101" s="229" t="s">
        <v>162</v>
      </c>
      <c r="G101" s="231">
        <v>4700.46</v>
      </c>
      <c r="H101" s="232">
        <v>1682.92</v>
      </c>
      <c r="I101" s="231">
        <f t="shared" si="3"/>
        <v>7404.7208000000001</v>
      </c>
      <c r="J101" s="233"/>
    </row>
    <row r="102" spans="1:10" x14ac:dyDescent="0.3">
      <c r="A102" s="226"/>
      <c r="B102" s="224" t="s">
        <v>170</v>
      </c>
      <c r="C102" s="240" t="s">
        <v>183</v>
      </c>
      <c r="D102" s="229" t="s">
        <v>17</v>
      </c>
      <c r="E102" s="230" t="s">
        <v>624</v>
      </c>
      <c r="F102" s="229" t="s">
        <v>162</v>
      </c>
      <c r="G102" s="231">
        <v>4700.46</v>
      </c>
      <c r="H102" s="232">
        <v>1682.92</v>
      </c>
      <c r="I102" s="231">
        <f t="shared" si="3"/>
        <v>7404.7208000000001</v>
      </c>
      <c r="J102" s="233"/>
    </row>
    <row r="103" spans="1:10" x14ac:dyDescent="0.3">
      <c r="A103" s="226"/>
      <c r="B103" s="224" t="s">
        <v>256</v>
      </c>
      <c r="C103" s="291" t="s">
        <v>184</v>
      </c>
      <c r="D103" s="229" t="s">
        <v>17</v>
      </c>
      <c r="E103" s="230" t="s">
        <v>624</v>
      </c>
      <c r="F103" s="229" t="s">
        <v>185</v>
      </c>
      <c r="G103" s="232">
        <v>7006.67</v>
      </c>
      <c r="H103" s="232">
        <v>632.38</v>
      </c>
      <c r="I103" s="231">
        <f t="shared" si="3"/>
        <v>8861.2979999999989</v>
      </c>
      <c r="J103" s="233"/>
    </row>
    <row r="104" spans="1:10" x14ac:dyDescent="0.3">
      <c r="A104" s="226"/>
      <c r="B104" s="224" t="s">
        <v>88</v>
      </c>
      <c r="C104" s="240" t="s">
        <v>186</v>
      </c>
      <c r="D104" s="229" t="s">
        <v>17</v>
      </c>
      <c r="E104" s="230" t="s">
        <v>14</v>
      </c>
      <c r="F104" s="229" t="s">
        <v>759</v>
      </c>
      <c r="G104" s="243">
        <v>11463.08</v>
      </c>
      <c r="H104" s="232">
        <v>390</v>
      </c>
      <c r="I104" s="231">
        <f t="shared" si="3"/>
        <v>13749.572799999998</v>
      </c>
      <c r="J104" s="244"/>
    </row>
    <row r="105" spans="1:10" x14ac:dyDescent="0.3">
      <c r="A105" s="226"/>
      <c r="B105" s="224" t="s">
        <v>256</v>
      </c>
      <c r="C105" s="240" t="s">
        <v>187</v>
      </c>
      <c r="D105" s="229" t="s">
        <v>17</v>
      </c>
      <c r="E105" s="230" t="s">
        <v>624</v>
      </c>
      <c r="F105" s="292" t="s">
        <v>188</v>
      </c>
      <c r="G105" s="232">
        <v>8355.5</v>
      </c>
      <c r="H105" s="232">
        <v>250.67</v>
      </c>
      <c r="I105" s="231">
        <f t="shared" si="3"/>
        <v>9983.1571999999996</v>
      </c>
      <c r="J105" s="233"/>
    </row>
    <row r="106" spans="1:10" x14ac:dyDescent="0.3">
      <c r="A106" s="226"/>
      <c r="B106" s="224" t="s">
        <v>242</v>
      </c>
      <c r="C106" s="240" t="s">
        <v>189</v>
      </c>
      <c r="D106" s="229" t="s">
        <v>10</v>
      </c>
      <c r="E106" s="230" t="s">
        <v>624</v>
      </c>
      <c r="F106" s="245"/>
      <c r="G106" s="232">
        <v>0</v>
      </c>
      <c r="H106" s="232">
        <v>0</v>
      </c>
      <c r="I106" s="231">
        <f t="shared" si="3"/>
        <v>0</v>
      </c>
      <c r="J106" s="233"/>
    </row>
    <row r="107" spans="1:10" x14ac:dyDescent="0.3">
      <c r="A107" s="226"/>
      <c r="B107" s="224" t="s">
        <v>70</v>
      </c>
      <c r="C107" s="240" t="s">
        <v>190</v>
      </c>
      <c r="D107" s="229" t="s">
        <v>17</v>
      </c>
      <c r="E107" s="230" t="s">
        <v>624</v>
      </c>
      <c r="F107" s="229" t="s">
        <v>191</v>
      </c>
      <c r="G107" s="232">
        <v>5876</v>
      </c>
      <c r="H107" s="232">
        <v>176</v>
      </c>
      <c r="I107" s="231">
        <f t="shared" si="3"/>
        <v>7020.32</v>
      </c>
    </row>
    <row r="108" spans="1:10" x14ac:dyDescent="0.3">
      <c r="A108" s="226"/>
      <c r="B108" s="224" t="s">
        <v>688</v>
      </c>
      <c r="C108" s="240" t="s">
        <v>192</v>
      </c>
      <c r="D108" s="229" t="s">
        <v>17</v>
      </c>
      <c r="E108" s="230" t="s">
        <v>624</v>
      </c>
      <c r="F108" s="229" t="s">
        <v>193</v>
      </c>
      <c r="G108" s="232">
        <v>2675</v>
      </c>
      <c r="H108" s="232">
        <v>262.47000000000003</v>
      </c>
      <c r="I108" s="231">
        <f t="shared" si="3"/>
        <v>3407.4652000000001</v>
      </c>
      <c r="J108" s="233"/>
    </row>
    <row r="109" spans="1:10" x14ac:dyDescent="0.3">
      <c r="A109" s="226"/>
      <c r="B109" s="224" t="s">
        <v>688</v>
      </c>
      <c r="C109" s="240" t="s">
        <v>194</v>
      </c>
      <c r="D109" s="229" t="s">
        <v>17</v>
      </c>
      <c r="E109" s="230" t="s">
        <v>624</v>
      </c>
      <c r="F109" s="229" t="s">
        <v>193</v>
      </c>
      <c r="G109" s="232">
        <v>2675</v>
      </c>
      <c r="H109" s="232">
        <v>262.47000000000003</v>
      </c>
      <c r="I109" s="231">
        <f t="shared" si="3"/>
        <v>3407.4652000000001</v>
      </c>
      <c r="J109" s="233"/>
    </row>
    <row r="110" spans="1:10" x14ac:dyDescent="0.3">
      <c r="B110" s="224" t="s">
        <v>20</v>
      </c>
      <c r="C110" s="229" t="s">
        <v>195</v>
      </c>
      <c r="D110" s="229" t="s">
        <v>17</v>
      </c>
      <c r="E110" s="230" t="s">
        <v>625</v>
      </c>
      <c r="F110" s="229" t="s">
        <v>738</v>
      </c>
      <c r="G110" s="232">
        <v>12620.64</v>
      </c>
      <c r="H110" s="232">
        <v>378.62</v>
      </c>
      <c r="I110" s="231">
        <f>SUM(G110:H110)*1.16</f>
        <v>15079.141599999999</v>
      </c>
    </row>
    <row r="111" spans="1:10" x14ac:dyDescent="0.3">
      <c r="A111" s="226"/>
      <c r="B111" s="224" t="s">
        <v>143</v>
      </c>
      <c r="C111" s="240" t="s">
        <v>196</v>
      </c>
      <c r="D111" s="229" t="s">
        <v>17</v>
      </c>
      <c r="E111" s="230" t="s">
        <v>624</v>
      </c>
      <c r="F111" s="293" t="s">
        <v>197</v>
      </c>
      <c r="G111" s="231">
        <v>9580.68</v>
      </c>
      <c r="H111" s="232">
        <v>918.53</v>
      </c>
      <c r="I111" s="231">
        <f t="shared" ref="I111:I119" si="4">SUM(G111+H111)*1.16</f>
        <v>12179.0836</v>
      </c>
      <c r="J111" s="233"/>
    </row>
    <row r="112" spans="1:10" x14ac:dyDescent="0.3">
      <c r="A112" s="226"/>
      <c r="B112" s="224" t="s">
        <v>143</v>
      </c>
      <c r="C112" s="229" t="s">
        <v>198</v>
      </c>
      <c r="D112" s="229" t="s">
        <v>17</v>
      </c>
      <c r="E112" s="230" t="s">
        <v>624</v>
      </c>
      <c r="F112" s="229" t="s">
        <v>197</v>
      </c>
      <c r="G112" s="231">
        <v>9580.68</v>
      </c>
      <c r="H112" s="232">
        <v>918.53</v>
      </c>
      <c r="I112" s="231">
        <f t="shared" si="4"/>
        <v>12179.0836</v>
      </c>
      <c r="J112" s="233"/>
    </row>
    <row r="113" spans="1:10" x14ac:dyDescent="0.3">
      <c r="A113" s="226"/>
      <c r="B113" s="224" t="s">
        <v>143</v>
      </c>
      <c r="C113" s="229" t="s">
        <v>199</v>
      </c>
      <c r="D113" s="229" t="s">
        <v>17</v>
      </c>
      <c r="E113" s="230" t="s">
        <v>624</v>
      </c>
      <c r="F113" s="229" t="s">
        <v>197</v>
      </c>
      <c r="G113" s="231">
        <v>9580.68</v>
      </c>
      <c r="H113" s="232">
        <v>918.53</v>
      </c>
      <c r="I113" s="231">
        <f t="shared" si="4"/>
        <v>12179.0836</v>
      </c>
      <c r="J113" s="233"/>
    </row>
    <row r="114" spans="1:10" x14ac:dyDescent="0.3">
      <c r="A114" s="226"/>
      <c r="B114" s="224" t="s">
        <v>143</v>
      </c>
      <c r="C114" s="229" t="s">
        <v>200</v>
      </c>
      <c r="D114" s="229" t="s">
        <v>17</v>
      </c>
      <c r="E114" s="230" t="s">
        <v>624</v>
      </c>
      <c r="F114" s="229" t="s">
        <v>197</v>
      </c>
      <c r="G114" s="231">
        <v>9580.68</v>
      </c>
      <c r="H114" s="232">
        <v>918.53</v>
      </c>
      <c r="I114" s="231">
        <f t="shared" si="4"/>
        <v>12179.0836</v>
      </c>
      <c r="J114" s="233"/>
    </row>
    <row r="115" spans="1:10" x14ac:dyDescent="0.3">
      <c r="A115" s="226"/>
      <c r="B115" s="224" t="s">
        <v>143</v>
      </c>
      <c r="C115" s="229" t="s">
        <v>201</v>
      </c>
      <c r="D115" s="229" t="s">
        <v>17</v>
      </c>
      <c r="E115" s="230" t="s">
        <v>624</v>
      </c>
      <c r="F115" s="229" t="s">
        <v>197</v>
      </c>
      <c r="G115" s="231">
        <v>9580.68</v>
      </c>
      <c r="H115" s="232">
        <v>918.53</v>
      </c>
      <c r="I115" s="231">
        <f t="shared" si="4"/>
        <v>12179.0836</v>
      </c>
      <c r="J115" s="233"/>
    </row>
    <row r="116" spans="1:10" x14ac:dyDescent="0.3">
      <c r="A116" s="226"/>
      <c r="B116" s="224" t="s">
        <v>20</v>
      </c>
      <c r="C116" s="240" t="s">
        <v>202</v>
      </c>
      <c r="D116" s="229" t="s">
        <v>17</v>
      </c>
      <c r="E116" s="230" t="s">
        <v>15</v>
      </c>
      <c r="F116" s="224" t="s">
        <v>313</v>
      </c>
      <c r="G116" s="232">
        <v>14626.77</v>
      </c>
      <c r="H116" s="232">
        <v>452.38</v>
      </c>
      <c r="I116" s="231">
        <f t="shared" si="4"/>
        <v>17491.813999999998</v>
      </c>
      <c r="J116" s="233"/>
    </row>
    <row r="117" spans="1:10" x14ac:dyDescent="0.3">
      <c r="A117" s="226"/>
      <c r="B117" s="224" t="s">
        <v>242</v>
      </c>
      <c r="C117" s="240" t="s">
        <v>204</v>
      </c>
      <c r="D117" s="229" t="s">
        <v>17</v>
      </c>
      <c r="E117" s="230" t="s">
        <v>624</v>
      </c>
      <c r="F117" s="248" t="s">
        <v>205</v>
      </c>
      <c r="G117" s="232">
        <v>5507.91</v>
      </c>
      <c r="H117" s="232">
        <v>453.8</v>
      </c>
      <c r="I117" s="231">
        <f t="shared" si="4"/>
        <v>6915.5835999999999</v>
      </c>
      <c r="J117" s="233"/>
    </row>
    <row r="118" spans="1:10" x14ac:dyDescent="0.3">
      <c r="A118" s="226"/>
      <c r="B118" s="224" t="s">
        <v>688</v>
      </c>
      <c r="C118" s="240" t="s">
        <v>206</v>
      </c>
      <c r="D118" s="229" t="s">
        <v>17</v>
      </c>
      <c r="E118" s="230" t="s">
        <v>624</v>
      </c>
      <c r="F118" s="246" t="s">
        <v>798</v>
      </c>
      <c r="G118" s="247">
        <v>3401</v>
      </c>
      <c r="H118" s="232">
        <v>102.03</v>
      </c>
      <c r="I118" s="231">
        <f t="shared" si="4"/>
        <v>4063.5147999999999</v>
      </c>
      <c r="J118" s="233"/>
    </row>
    <row r="119" spans="1:10" x14ac:dyDescent="0.3">
      <c r="A119" s="226"/>
      <c r="B119" s="224" t="s">
        <v>274</v>
      </c>
      <c r="C119" s="240" t="s">
        <v>208</v>
      </c>
      <c r="D119" s="229" t="s">
        <v>17</v>
      </c>
      <c r="E119" s="230" t="s">
        <v>624</v>
      </c>
      <c r="F119" s="248" t="s">
        <v>209</v>
      </c>
      <c r="G119" s="232">
        <v>5476</v>
      </c>
      <c r="H119" s="232">
        <v>164.28</v>
      </c>
      <c r="I119" s="231">
        <f t="shared" si="4"/>
        <v>6542.724799999999</v>
      </c>
      <c r="J119" s="233"/>
    </row>
    <row r="120" spans="1:10" x14ac:dyDescent="0.3">
      <c r="A120" s="226"/>
      <c r="B120" s="224" t="s">
        <v>20</v>
      </c>
      <c r="C120" s="240" t="s">
        <v>210</v>
      </c>
      <c r="D120" s="229" t="s">
        <v>17</v>
      </c>
      <c r="E120" s="230" t="s">
        <v>625</v>
      </c>
      <c r="F120" s="229" t="s">
        <v>473</v>
      </c>
      <c r="G120" s="232">
        <v>13359</v>
      </c>
      <c r="H120" s="232">
        <v>401</v>
      </c>
      <c r="I120" s="231">
        <f>SUM(G120+H120)*1.16</f>
        <v>15961.599999999999</v>
      </c>
      <c r="J120" s="233"/>
    </row>
    <row r="121" spans="1:10" x14ac:dyDescent="0.3">
      <c r="A121" s="226"/>
      <c r="B121" s="224" t="s">
        <v>70</v>
      </c>
      <c r="C121" s="240" t="s">
        <v>211</v>
      </c>
      <c r="D121" s="229" t="s">
        <v>10</v>
      </c>
      <c r="E121" s="230" t="s">
        <v>624</v>
      </c>
      <c r="F121" s="246"/>
      <c r="G121" s="232">
        <v>0</v>
      </c>
      <c r="H121" s="232">
        <v>0</v>
      </c>
      <c r="I121" s="231">
        <f t="shared" ref="I121:I142" si="5">SUM(G121+H121)*1.16</f>
        <v>0</v>
      </c>
      <c r="J121" s="233"/>
    </row>
    <row r="122" spans="1:10" x14ac:dyDescent="0.3">
      <c r="A122" s="226"/>
      <c r="B122" s="224" t="s">
        <v>242</v>
      </c>
      <c r="C122" s="229" t="s">
        <v>213</v>
      </c>
      <c r="D122" s="229" t="s">
        <v>17</v>
      </c>
      <c r="E122" s="230" t="s">
        <v>14</v>
      </c>
      <c r="F122" s="246" t="s">
        <v>783</v>
      </c>
      <c r="G122" s="232">
        <v>6080</v>
      </c>
      <c r="H122" s="232">
        <v>182</v>
      </c>
      <c r="I122" s="231">
        <f t="shared" si="5"/>
        <v>7263.9199999999992</v>
      </c>
      <c r="J122" s="233"/>
    </row>
    <row r="123" spans="1:10" x14ac:dyDescent="0.3">
      <c r="A123" s="226"/>
      <c r="B123" s="224" t="s">
        <v>215</v>
      </c>
      <c r="C123" s="240" t="s">
        <v>216</v>
      </c>
      <c r="D123" s="229" t="s">
        <v>17</v>
      </c>
      <c r="E123" s="230" t="s">
        <v>624</v>
      </c>
      <c r="F123" s="229" t="s">
        <v>217</v>
      </c>
      <c r="G123" s="232">
        <v>7659</v>
      </c>
      <c r="H123" s="232">
        <v>230</v>
      </c>
      <c r="I123" s="231">
        <f t="shared" si="5"/>
        <v>9151.24</v>
      </c>
    </row>
    <row r="124" spans="1:10" x14ac:dyDescent="0.3">
      <c r="B124" s="224" t="s">
        <v>274</v>
      </c>
      <c r="C124" s="240" t="s">
        <v>218</v>
      </c>
      <c r="D124" s="229" t="s">
        <v>17</v>
      </c>
      <c r="E124" s="230" t="s">
        <v>624</v>
      </c>
      <c r="F124" s="294" t="s">
        <v>686</v>
      </c>
      <c r="G124" s="295">
        <v>5476</v>
      </c>
      <c r="H124" s="232">
        <v>164</v>
      </c>
      <c r="I124" s="231">
        <f t="shared" si="5"/>
        <v>6542.4</v>
      </c>
      <c r="J124" s="233"/>
    </row>
    <row r="125" spans="1:10" x14ac:dyDescent="0.3">
      <c r="A125" s="226"/>
      <c r="B125" s="224" t="s">
        <v>65</v>
      </c>
      <c r="C125" s="240" t="s">
        <v>220</v>
      </c>
      <c r="D125" s="229" t="s">
        <v>17</v>
      </c>
      <c r="E125" s="230" t="s">
        <v>624</v>
      </c>
      <c r="F125" s="229" t="s">
        <v>789</v>
      </c>
      <c r="G125" s="232">
        <v>5876</v>
      </c>
      <c r="H125" s="232">
        <v>176.28</v>
      </c>
      <c r="I125" s="231">
        <f t="shared" si="5"/>
        <v>7020.6447999999991</v>
      </c>
    </row>
    <row r="126" spans="1:10" x14ac:dyDescent="0.3">
      <c r="A126" s="226"/>
      <c r="B126" s="224" t="s">
        <v>215</v>
      </c>
      <c r="C126" s="240" t="s">
        <v>221</v>
      </c>
      <c r="D126" s="229" t="s">
        <v>17</v>
      </c>
      <c r="E126" s="230" t="s">
        <v>11</v>
      </c>
      <c r="F126" s="229" t="s">
        <v>640</v>
      </c>
      <c r="G126" s="231">
        <v>8258.73</v>
      </c>
      <c r="H126" s="232">
        <v>248</v>
      </c>
      <c r="I126" s="231">
        <f t="shared" si="5"/>
        <v>9867.8067999999985</v>
      </c>
      <c r="J126" s="233"/>
    </row>
    <row r="127" spans="1:10" x14ac:dyDescent="0.3">
      <c r="A127" s="226"/>
      <c r="B127" s="224" t="s">
        <v>242</v>
      </c>
      <c r="C127" s="240" t="s">
        <v>223</v>
      </c>
      <c r="D127" s="229" t="s">
        <v>17</v>
      </c>
      <c r="E127" s="230" t="s">
        <v>624</v>
      </c>
      <c r="F127" s="248" t="s">
        <v>784</v>
      </c>
      <c r="G127" s="231">
        <v>5000</v>
      </c>
      <c r="H127" s="232">
        <v>182.4</v>
      </c>
      <c r="I127" s="231">
        <f t="shared" si="5"/>
        <v>6011.5839999999989</v>
      </c>
      <c r="J127" s="233"/>
    </row>
    <row r="128" spans="1:10" x14ac:dyDescent="0.3">
      <c r="A128" s="226"/>
      <c r="B128" s="224" t="s">
        <v>242</v>
      </c>
      <c r="C128" s="240" t="s">
        <v>225</v>
      </c>
      <c r="D128" s="229" t="s">
        <v>17</v>
      </c>
      <c r="E128" s="230" t="s">
        <v>624</v>
      </c>
      <c r="F128" s="248" t="s">
        <v>217</v>
      </c>
      <c r="G128" s="231">
        <v>6080</v>
      </c>
      <c r="H128" s="232">
        <v>182</v>
      </c>
      <c r="I128" s="231">
        <f t="shared" si="5"/>
        <v>7263.9199999999992</v>
      </c>
      <c r="J128" s="233"/>
    </row>
    <row r="129" spans="1:10" x14ac:dyDescent="0.3">
      <c r="A129" s="226"/>
      <c r="B129" s="224" t="s">
        <v>65</v>
      </c>
      <c r="C129" s="229" t="s">
        <v>226</v>
      </c>
      <c r="D129" s="229" t="s">
        <v>17</v>
      </c>
      <c r="E129" s="230" t="s">
        <v>624</v>
      </c>
      <c r="F129" s="296" t="s">
        <v>650</v>
      </c>
      <c r="G129" s="231">
        <v>6542</v>
      </c>
      <c r="H129" s="232">
        <v>196</v>
      </c>
      <c r="I129" s="231">
        <f t="shared" si="5"/>
        <v>7816.079999999999</v>
      </c>
      <c r="J129" s="233"/>
    </row>
    <row r="130" spans="1:10" x14ac:dyDescent="0.3">
      <c r="A130" s="226"/>
      <c r="B130" s="224" t="s">
        <v>242</v>
      </c>
      <c r="C130" s="229" t="s">
        <v>228</v>
      </c>
      <c r="D130" s="229" t="s">
        <v>17</v>
      </c>
      <c r="E130" s="230" t="s">
        <v>624</v>
      </c>
      <c r="F130" s="248" t="s">
        <v>217</v>
      </c>
      <c r="G130" s="231">
        <v>6080</v>
      </c>
      <c r="H130" s="232">
        <v>182</v>
      </c>
      <c r="I130" s="231">
        <f t="shared" si="5"/>
        <v>7263.9199999999992</v>
      </c>
      <c r="J130" s="233"/>
    </row>
    <row r="131" spans="1:10" x14ac:dyDescent="0.3">
      <c r="B131" s="224" t="s">
        <v>256</v>
      </c>
      <c r="C131" s="249" t="s">
        <v>229</v>
      </c>
      <c r="D131" s="229" t="s">
        <v>17</v>
      </c>
      <c r="E131" s="230" t="s">
        <v>624</v>
      </c>
      <c r="F131" s="248" t="s">
        <v>711</v>
      </c>
      <c r="G131" s="231">
        <v>8356</v>
      </c>
      <c r="H131" s="232">
        <v>250.68</v>
      </c>
      <c r="I131" s="231">
        <f t="shared" si="5"/>
        <v>9983.7487999999994</v>
      </c>
      <c r="J131" s="233"/>
    </row>
    <row r="132" spans="1:10" x14ac:dyDescent="0.3">
      <c r="A132" s="226"/>
      <c r="B132" s="224" t="s">
        <v>70</v>
      </c>
      <c r="C132" s="240" t="s">
        <v>230</v>
      </c>
      <c r="D132" s="229" t="s">
        <v>17</v>
      </c>
      <c r="E132" s="230" t="s">
        <v>624</v>
      </c>
      <c r="F132" s="248" t="s">
        <v>231</v>
      </c>
      <c r="G132" s="231">
        <v>5206.8100000000004</v>
      </c>
      <c r="H132" s="232">
        <v>503</v>
      </c>
      <c r="I132" s="231">
        <f t="shared" si="5"/>
        <v>6623.3796000000002</v>
      </c>
      <c r="J132" s="233"/>
    </row>
    <row r="133" spans="1:10" x14ac:dyDescent="0.3">
      <c r="A133" s="226"/>
      <c r="B133" s="224" t="s">
        <v>232</v>
      </c>
      <c r="C133" s="240" t="s">
        <v>233</v>
      </c>
      <c r="D133" s="229" t="s">
        <v>17</v>
      </c>
      <c r="E133" s="230" t="s">
        <v>14</v>
      </c>
      <c r="F133" s="248" t="s">
        <v>800</v>
      </c>
      <c r="G133" s="231">
        <v>5999</v>
      </c>
      <c r="H133" s="232">
        <v>179.97</v>
      </c>
      <c r="I133" s="231">
        <f t="shared" si="5"/>
        <v>7167.6052</v>
      </c>
      <c r="J133" s="233"/>
    </row>
    <row r="134" spans="1:10" x14ac:dyDescent="0.3">
      <c r="A134" s="226"/>
      <c r="B134" s="224" t="s">
        <v>65</v>
      </c>
      <c r="C134" s="240" t="s">
        <v>234</v>
      </c>
      <c r="D134" s="229" t="s">
        <v>17</v>
      </c>
      <c r="E134" s="230" t="s">
        <v>15</v>
      </c>
      <c r="F134" s="229" t="s">
        <v>67</v>
      </c>
      <c r="G134" s="232">
        <v>5883.15</v>
      </c>
      <c r="H134" s="225">
        <v>654.58000000000004</v>
      </c>
      <c r="I134" s="231">
        <f t="shared" si="5"/>
        <v>7583.7667999999994</v>
      </c>
      <c r="J134" s="233"/>
    </row>
    <row r="135" spans="1:10" x14ac:dyDescent="0.3">
      <c r="A135" s="226"/>
      <c r="B135" s="224" t="s">
        <v>65</v>
      </c>
      <c r="C135" s="240" t="s">
        <v>235</v>
      </c>
      <c r="D135" s="229" t="s">
        <v>17</v>
      </c>
      <c r="E135" s="230" t="s">
        <v>15</v>
      </c>
      <c r="F135" s="229" t="s">
        <v>67</v>
      </c>
      <c r="G135" s="232">
        <v>5883.15</v>
      </c>
      <c r="H135" s="225">
        <v>654.58000000000004</v>
      </c>
      <c r="I135" s="231">
        <f t="shared" si="5"/>
        <v>7583.7667999999994</v>
      </c>
      <c r="J135" s="233"/>
    </row>
    <row r="136" spans="1:10" x14ac:dyDescent="0.3">
      <c r="A136" s="226"/>
      <c r="B136" s="224" t="s">
        <v>57</v>
      </c>
      <c r="C136" s="229" t="s">
        <v>236</v>
      </c>
      <c r="D136" s="229" t="s">
        <v>17</v>
      </c>
      <c r="E136" s="230" t="s">
        <v>11</v>
      </c>
      <c r="F136" s="229" t="s">
        <v>772</v>
      </c>
      <c r="G136" s="231">
        <v>11333.31</v>
      </c>
      <c r="H136" s="232">
        <v>340</v>
      </c>
      <c r="I136" s="231">
        <f>SUM(G136+H136)*1.16</f>
        <v>13541.039599999998</v>
      </c>
      <c r="J136" s="233"/>
    </row>
    <row r="137" spans="1:10" ht="0.6" customHeight="1" x14ac:dyDescent="0.3">
      <c r="A137" s="226"/>
      <c r="B137" s="224" t="s">
        <v>57</v>
      </c>
      <c r="C137" s="240" t="s">
        <v>237</v>
      </c>
      <c r="D137" s="229" t="s">
        <v>17</v>
      </c>
      <c r="E137" s="230" t="s">
        <v>624</v>
      </c>
      <c r="F137" s="229" t="s">
        <v>238</v>
      </c>
      <c r="G137" s="231">
        <v>11333.31</v>
      </c>
      <c r="H137" s="232">
        <v>340</v>
      </c>
      <c r="I137" s="231">
        <f t="shared" si="5"/>
        <v>13541.039599999998</v>
      </c>
      <c r="J137" s="233"/>
    </row>
    <row r="138" spans="1:10" s="224" customFormat="1" x14ac:dyDescent="0.3">
      <c r="B138" s="224" t="s">
        <v>74</v>
      </c>
      <c r="C138" s="240" t="s">
        <v>239</v>
      </c>
      <c r="D138" s="229" t="s">
        <v>17</v>
      </c>
      <c r="E138" s="230" t="s">
        <v>625</v>
      </c>
      <c r="F138" s="229" t="s">
        <v>738</v>
      </c>
      <c r="G138" s="232">
        <v>12620.64</v>
      </c>
      <c r="H138" s="232">
        <v>378.62</v>
      </c>
      <c r="I138" s="231">
        <f t="shared" si="5"/>
        <v>15079.141599999999</v>
      </c>
      <c r="J138" s="235"/>
    </row>
    <row r="139" spans="1:10" x14ac:dyDescent="0.3">
      <c r="B139" s="224" t="s">
        <v>689</v>
      </c>
      <c r="C139" s="229" t="s">
        <v>240</v>
      </c>
      <c r="D139" s="229" t="s">
        <v>17</v>
      </c>
      <c r="E139" s="230" t="s">
        <v>625</v>
      </c>
      <c r="F139" s="229" t="s">
        <v>737</v>
      </c>
      <c r="G139" s="232">
        <v>13000</v>
      </c>
      <c r="H139" s="225">
        <v>390</v>
      </c>
      <c r="I139" s="225">
        <f t="shared" si="5"/>
        <v>15532.4</v>
      </c>
      <c r="J139" s="233"/>
    </row>
    <row r="140" spans="1:10" x14ac:dyDescent="0.3">
      <c r="A140" s="226"/>
      <c r="B140" s="224" t="s">
        <v>242</v>
      </c>
      <c r="C140" s="229" t="s">
        <v>243</v>
      </c>
      <c r="D140" s="229" t="s">
        <v>17</v>
      </c>
      <c r="E140" s="230" t="s">
        <v>11</v>
      </c>
      <c r="F140" s="229" t="s">
        <v>726</v>
      </c>
      <c r="G140" s="225">
        <v>6080</v>
      </c>
      <c r="H140" s="232">
        <v>182.4</v>
      </c>
      <c r="I140" s="231">
        <f t="shared" si="5"/>
        <v>7264.3839999999991</v>
      </c>
      <c r="J140" s="233"/>
    </row>
    <row r="141" spans="1:10" x14ac:dyDescent="0.3">
      <c r="A141" s="226"/>
      <c r="B141" s="224" t="s">
        <v>57</v>
      </c>
      <c r="C141" s="229" t="s">
        <v>244</v>
      </c>
      <c r="D141" s="229" t="s">
        <v>17</v>
      </c>
      <c r="E141" s="230" t="s">
        <v>624</v>
      </c>
      <c r="F141" s="248" t="s">
        <v>245</v>
      </c>
      <c r="G141" s="231">
        <v>9814.75</v>
      </c>
      <c r="H141" s="232">
        <v>940.76</v>
      </c>
      <c r="I141" s="231">
        <f t="shared" si="5"/>
        <v>12476.391599999999</v>
      </c>
      <c r="J141" s="233"/>
    </row>
    <row r="142" spans="1:10" x14ac:dyDescent="0.3">
      <c r="B142" s="224" t="s">
        <v>274</v>
      </c>
      <c r="C142" s="249" t="s">
        <v>246</v>
      </c>
      <c r="D142" s="229" t="s">
        <v>10</v>
      </c>
      <c r="E142" s="230" t="s">
        <v>624</v>
      </c>
      <c r="F142" s="248"/>
      <c r="G142" s="231">
        <v>0</v>
      </c>
      <c r="H142" s="232">
        <v>0</v>
      </c>
      <c r="I142" s="231">
        <f t="shared" si="5"/>
        <v>0</v>
      </c>
      <c r="J142" s="233"/>
    </row>
    <row r="143" spans="1:10" x14ac:dyDescent="0.3">
      <c r="A143" s="226"/>
      <c r="B143" s="224" t="s">
        <v>170</v>
      </c>
      <c r="C143" s="240" t="s">
        <v>247</v>
      </c>
      <c r="D143" s="229" t="s">
        <v>76</v>
      </c>
      <c r="E143" s="230" t="s">
        <v>624</v>
      </c>
      <c r="G143" s="232"/>
      <c r="H143" s="232"/>
      <c r="I143" s="231"/>
    </row>
    <row r="144" spans="1:10" x14ac:dyDescent="0.3">
      <c r="A144" s="226"/>
      <c r="B144" s="224" t="s">
        <v>170</v>
      </c>
      <c r="C144" s="240" t="s">
        <v>248</v>
      </c>
      <c r="D144" s="229" t="s">
        <v>76</v>
      </c>
      <c r="E144" s="230" t="s">
        <v>624</v>
      </c>
      <c r="G144" s="232"/>
      <c r="H144" s="232"/>
      <c r="I144" s="231"/>
    </row>
    <row r="145" spans="1:10" x14ac:dyDescent="0.3">
      <c r="A145" s="226"/>
      <c r="B145" s="224" t="s">
        <v>170</v>
      </c>
      <c r="C145" s="240" t="s">
        <v>249</v>
      </c>
      <c r="D145" s="229" t="s">
        <v>76</v>
      </c>
      <c r="E145" s="230" t="s">
        <v>625</v>
      </c>
      <c r="G145" s="232">
        <v>0</v>
      </c>
      <c r="H145" s="232">
        <v>0</v>
      </c>
      <c r="I145" s="231">
        <v>0</v>
      </c>
    </row>
    <row r="146" spans="1:10" x14ac:dyDescent="0.3">
      <c r="A146" s="226"/>
      <c r="B146" s="224" t="s">
        <v>170</v>
      </c>
      <c r="C146" s="240" t="s">
        <v>250</v>
      </c>
      <c r="D146" s="229" t="s">
        <v>76</v>
      </c>
      <c r="E146" s="230" t="s">
        <v>625</v>
      </c>
      <c r="G146" s="232">
        <v>0</v>
      </c>
      <c r="H146" s="232">
        <v>0</v>
      </c>
      <c r="I146" s="231">
        <v>0</v>
      </c>
    </row>
    <row r="147" spans="1:10" x14ac:dyDescent="0.3">
      <c r="A147" s="226"/>
      <c r="B147" s="224" t="s">
        <v>170</v>
      </c>
      <c r="C147" s="240" t="s">
        <v>251</v>
      </c>
      <c r="D147" s="229" t="s">
        <v>76</v>
      </c>
      <c r="E147" s="230" t="s">
        <v>625</v>
      </c>
      <c r="G147" s="232">
        <v>0</v>
      </c>
      <c r="H147" s="232">
        <v>0</v>
      </c>
      <c r="I147" s="231">
        <v>0</v>
      </c>
    </row>
    <row r="148" spans="1:10" x14ac:dyDescent="0.3">
      <c r="A148" s="226"/>
      <c r="B148" s="224" t="s">
        <v>170</v>
      </c>
      <c r="C148" s="240" t="s">
        <v>252</v>
      </c>
      <c r="D148" s="229" t="s">
        <v>76</v>
      </c>
      <c r="E148" s="230" t="s">
        <v>625</v>
      </c>
      <c r="G148" s="232">
        <v>0</v>
      </c>
      <c r="H148" s="232">
        <v>0</v>
      </c>
      <c r="I148" s="231">
        <v>0</v>
      </c>
    </row>
    <row r="149" spans="1:10" x14ac:dyDescent="0.3">
      <c r="A149" s="226"/>
      <c r="B149" s="224" t="s">
        <v>688</v>
      </c>
      <c r="C149" s="240" t="s">
        <v>253</v>
      </c>
      <c r="D149" s="229" t="s">
        <v>76</v>
      </c>
      <c r="E149" s="230" t="s">
        <v>624</v>
      </c>
      <c r="G149" s="232"/>
      <c r="H149" s="232"/>
      <c r="I149" s="231"/>
    </row>
    <row r="150" spans="1:10" x14ac:dyDescent="0.3">
      <c r="A150" s="226"/>
      <c r="B150" s="224" t="s">
        <v>774</v>
      </c>
      <c r="C150" s="229" t="s">
        <v>255</v>
      </c>
      <c r="D150" s="229" t="s">
        <v>76</v>
      </c>
      <c r="E150" s="230" t="s">
        <v>624</v>
      </c>
      <c r="G150" s="232"/>
      <c r="H150" s="232"/>
      <c r="I150" s="231"/>
    </row>
    <row r="151" spans="1:10" x14ac:dyDescent="0.3">
      <c r="A151" s="226"/>
      <c r="B151" s="224" t="s">
        <v>256</v>
      </c>
      <c r="C151" s="297" t="s">
        <v>257</v>
      </c>
      <c r="D151" s="229" t="s">
        <v>17</v>
      </c>
      <c r="E151" s="230" t="s">
        <v>624</v>
      </c>
      <c r="F151" s="226" t="s">
        <v>669</v>
      </c>
      <c r="G151" s="232">
        <v>8356</v>
      </c>
      <c r="H151" s="232">
        <v>250.68</v>
      </c>
      <c r="I151" s="231">
        <f t="shared" ref="I151:I172" si="6">SUM(G151+H151)*1.16</f>
        <v>9983.7487999999994</v>
      </c>
      <c r="J151" s="233"/>
    </row>
    <row r="152" spans="1:10" x14ac:dyDescent="0.3">
      <c r="A152" s="226"/>
      <c r="B152" s="224" t="s">
        <v>57</v>
      </c>
      <c r="C152" s="297" t="s">
        <v>259</v>
      </c>
      <c r="D152" s="229" t="s">
        <v>17</v>
      </c>
      <c r="E152" s="230" t="s">
        <v>15</v>
      </c>
      <c r="F152" s="298" t="s">
        <v>642</v>
      </c>
      <c r="G152" s="232">
        <v>10200</v>
      </c>
      <c r="H152" s="232">
        <v>306</v>
      </c>
      <c r="I152" s="231">
        <f t="shared" si="6"/>
        <v>12186.96</v>
      </c>
      <c r="J152" s="233"/>
    </row>
    <row r="153" spans="1:10" x14ac:dyDescent="0.3">
      <c r="B153" s="224" t="s">
        <v>260</v>
      </c>
      <c r="C153" s="250" t="s">
        <v>261</v>
      </c>
      <c r="D153" s="229" t="s">
        <v>17</v>
      </c>
      <c r="E153" s="230" t="s">
        <v>14</v>
      </c>
      <c r="F153" s="298" t="s">
        <v>685</v>
      </c>
      <c r="G153" s="232">
        <v>14197</v>
      </c>
      <c r="H153" s="225">
        <v>425.9</v>
      </c>
      <c r="I153" s="231">
        <f t="shared" si="6"/>
        <v>16962.563999999998</v>
      </c>
      <c r="J153" s="233"/>
    </row>
    <row r="154" spans="1:10" x14ac:dyDescent="0.3">
      <c r="A154" s="226"/>
      <c r="B154" s="224" t="s">
        <v>262</v>
      </c>
      <c r="C154" s="250" t="s">
        <v>263</v>
      </c>
      <c r="D154" s="229" t="s">
        <v>17</v>
      </c>
      <c r="E154" s="230" t="s">
        <v>624</v>
      </c>
      <c r="F154" s="298" t="s">
        <v>753</v>
      </c>
      <c r="G154" s="231">
        <v>11932</v>
      </c>
      <c r="H154" s="232">
        <v>357.96</v>
      </c>
      <c r="I154" s="231">
        <f t="shared" si="6"/>
        <v>14256.353599999999</v>
      </c>
      <c r="J154" s="233"/>
    </row>
    <row r="155" spans="1:10" x14ac:dyDescent="0.3">
      <c r="A155" s="226"/>
      <c r="B155" s="224" t="s">
        <v>652</v>
      </c>
      <c r="C155" s="250" t="s">
        <v>264</v>
      </c>
      <c r="D155" s="229" t="s">
        <v>17</v>
      </c>
      <c r="E155" s="230" t="s">
        <v>14</v>
      </c>
      <c r="F155" s="226" t="s">
        <v>667</v>
      </c>
      <c r="G155" s="232">
        <v>11463</v>
      </c>
      <c r="H155" s="232">
        <v>344</v>
      </c>
      <c r="I155" s="231">
        <f t="shared" si="6"/>
        <v>13696.119999999999</v>
      </c>
      <c r="J155" s="233"/>
    </row>
    <row r="156" spans="1:10" x14ac:dyDescent="0.3">
      <c r="A156" s="226"/>
      <c r="B156" s="224" t="s">
        <v>652</v>
      </c>
      <c r="C156" s="250" t="s">
        <v>266</v>
      </c>
      <c r="D156" s="229" t="s">
        <v>17</v>
      </c>
      <c r="E156" s="230" t="s">
        <v>14</v>
      </c>
      <c r="F156" s="251" t="s">
        <v>709</v>
      </c>
      <c r="G156" s="232">
        <v>11463</v>
      </c>
      <c r="H156" s="232">
        <v>344</v>
      </c>
      <c r="I156" s="231">
        <f t="shared" si="6"/>
        <v>13696.119999999999</v>
      </c>
      <c r="J156" s="233"/>
    </row>
    <row r="157" spans="1:10" x14ac:dyDescent="0.3">
      <c r="A157" s="226"/>
      <c r="B157" s="224" t="s">
        <v>232</v>
      </c>
      <c r="C157" s="250" t="s">
        <v>267</v>
      </c>
      <c r="D157" s="229" t="s">
        <v>10</v>
      </c>
      <c r="E157" s="230" t="s">
        <v>14</v>
      </c>
      <c r="F157" s="251"/>
      <c r="G157" s="232">
        <v>0</v>
      </c>
      <c r="H157" s="232">
        <v>0</v>
      </c>
      <c r="I157" s="231">
        <f t="shared" si="6"/>
        <v>0</v>
      </c>
      <c r="J157" s="233"/>
    </row>
    <row r="158" spans="1:10" x14ac:dyDescent="0.3">
      <c r="A158" s="226"/>
      <c r="B158" s="224" t="s">
        <v>688</v>
      </c>
      <c r="C158" s="252" t="s">
        <v>268</v>
      </c>
      <c r="D158" s="229" t="s">
        <v>17</v>
      </c>
      <c r="E158" s="230" t="s">
        <v>15</v>
      </c>
      <c r="F158" s="251" t="s">
        <v>269</v>
      </c>
      <c r="G158" s="232">
        <v>3401</v>
      </c>
      <c r="H158" s="232">
        <v>102</v>
      </c>
      <c r="I158" s="231">
        <f t="shared" si="6"/>
        <v>4063.4799999999996</v>
      </c>
      <c r="J158" s="233"/>
    </row>
    <row r="159" spans="1:10" x14ac:dyDescent="0.3">
      <c r="A159" s="226"/>
      <c r="B159" s="224" t="s">
        <v>70</v>
      </c>
      <c r="C159" s="252" t="s">
        <v>270</v>
      </c>
      <c r="D159" s="229" t="s">
        <v>17</v>
      </c>
      <c r="E159" s="230" t="s">
        <v>15</v>
      </c>
      <c r="F159" s="251" t="s">
        <v>269</v>
      </c>
      <c r="G159" s="232">
        <v>5876</v>
      </c>
      <c r="H159" s="232">
        <v>176</v>
      </c>
      <c r="I159" s="231">
        <f t="shared" si="6"/>
        <v>7020.32</v>
      </c>
      <c r="J159" s="233"/>
    </row>
    <row r="160" spans="1:10" x14ac:dyDescent="0.3">
      <c r="A160" s="226"/>
      <c r="B160" s="224" t="s">
        <v>256</v>
      </c>
      <c r="C160" s="299" t="s">
        <v>271</v>
      </c>
      <c r="D160" s="229" t="s">
        <v>17</v>
      </c>
      <c r="E160" s="230" t="s">
        <v>11</v>
      </c>
      <c r="F160" s="229" t="s">
        <v>629</v>
      </c>
      <c r="G160" s="232">
        <v>8356</v>
      </c>
      <c r="H160" s="232">
        <v>251</v>
      </c>
      <c r="I160" s="231">
        <f t="shared" si="6"/>
        <v>9984.119999999999</v>
      </c>
      <c r="J160" s="233"/>
    </row>
    <row r="161" spans="1:10" x14ac:dyDescent="0.3">
      <c r="A161" s="226"/>
      <c r="B161" s="224" t="s">
        <v>57</v>
      </c>
      <c r="C161" s="299" t="s">
        <v>272</v>
      </c>
      <c r="D161" s="229" t="s">
        <v>17</v>
      </c>
      <c r="E161" s="230" t="s">
        <v>15</v>
      </c>
      <c r="F161" s="251" t="s">
        <v>273</v>
      </c>
      <c r="G161" s="232">
        <v>11333</v>
      </c>
      <c r="H161" s="232">
        <v>340</v>
      </c>
      <c r="I161" s="231">
        <f t="shared" si="6"/>
        <v>13540.679999999998</v>
      </c>
      <c r="J161" s="233"/>
    </row>
    <row r="162" spans="1:10" x14ac:dyDescent="0.3">
      <c r="A162" s="226"/>
      <c r="B162" s="224" t="s">
        <v>274</v>
      </c>
      <c r="C162" s="299" t="s">
        <v>275</v>
      </c>
      <c r="D162" s="229" t="s">
        <v>17</v>
      </c>
      <c r="E162" s="230" t="s">
        <v>15</v>
      </c>
      <c r="F162" s="251" t="s">
        <v>273</v>
      </c>
      <c r="G162" s="232">
        <v>5476</v>
      </c>
      <c r="H162" s="232">
        <v>164</v>
      </c>
      <c r="I162" s="231">
        <f t="shared" si="6"/>
        <v>6542.4</v>
      </c>
      <c r="J162" s="233"/>
    </row>
    <row r="163" spans="1:10" x14ac:dyDescent="0.3">
      <c r="A163" s="226"/>
      <c r="B163" s="224" t="s">
        <v>256</v>
      </c>
      <c r="C163" s="299" t="s">
        <v>276</v>
      </c>
      <c r="D163" s="229" t="s">
        <v>17</v>
      </c>
      <c r="E163" s="230" t="s">
        <v>15</v>
      </c>
      <c r="F163" s="251" t="s">
        <v>277</v>
      </c>
      <c r="G163" s="232">
        <v>7304</v>
      </c>
      <c r="H163" s="232">
        <v>251</v>
      </c>
      <c r="I163" s="231">
        <f t="shared" si="6"/>
        <v>8763.7999999999993</v>
      </c>
      <c r="J163" s="233"/>
    </row>
    <row r="164" spans="1:10" x14ac:dyDescent="0.3">
      <c r="A164" s="226"/>
      <c r="B164" s="224" t="s">
        <v>70</v>
      </c>
      <c r="C164" s="252" t="s">
        <v>278</v>
      </c>
      <c r="D164" s="229" t="s">
        <v>17</v>
      </c>
      <c r="E164" s="230" t="s">
        <v>15</v>
      </c>
      <c r="F164" s="251" t="s">
        <v>769</v>
      </c>
      <c r="G164" s="232">
        <v>5476</v>
      </c>
      <c r="H164" s="232">
        <v>164.28</v>
      </c>
      <c r="I164" s="231">
        <f t="shared" si="6"/>
        <v>6542.724799999999</v>
      </c>
      <c r="J164" s="233"/>
    </row>
    <row r="165" spans="1:10" x14ac:dyDescent="0.3">
      <c r="A165" s="226"/>
      <c r="B165" s="224" t="s">
        <v>65</v>
      </c>
      <c r="C165" s="252" t="s">
        <v>280</v>
      </c>
      <c r="D165" s="229" t="s">
        <v>17</v>
      </c>
      <c r="E165" s="230" t="s">
        <v>14</v>
      </c>
      <c r="F165" s="251" t="s">
        <v>792</v>
      </c>
      <c r="G165" s="232">
        <v>6542</v>
      </c>
      <c r="H165" s="232">
        <v>196.6</v>
      </c>
      <c r="I165" s="231">
        <f t="shared" si="6"/>
        <v>7816.7759999999998</v>
      </c>
      <c r="J165" s="233"/>
    </row>
    <row r="166" spans="1:10" x14ac:dyDescent="0.3">
      <c r="A166" s="226"/>
      <c r="B166" s="224" t="s">
        <v>232</v>
      </c>
      <c r="C166" s="252" t="s">
        <v>281</v>
      </c>
      <c r="D166" s="229" t="s">
        <v>17</v>
      </c>
      <c r="E166" s="230" t="s">
        <v>15</v>
      </c>
      <c r="F166" s="251" t="s">
        <v>282</v>
      </c>
      <c r="G166" s="232">
        <v>4783.58</v>
      </c>
      <c r="H166" s="232">
        <v>156</v>
      </c>
      <c r="I166" s="231">
        <f t="shared" si="6"/>
        <v>5729.9127999999992</v>
      </c>
      <c r="J166" s="233"/>
    </row>
    <row r="167" spans="1:10" x14ac:dyDescent="0.3">
      <c r="A167" s="226"/>
      <c r="B167" s="224" t="s">
        <v>262</v>
      </c>
      <c r="C167" s="252" t="s">
        <v>283</v>
      </c>
      <c r="D167" s="229" t="s">
        <v>17</v>
      </c>
      <c r="E167" s="230" t="s">
        <v>15</v>
      </c>
      <c r="F167" s="251" t="s">
        <v>282</v>
      </c>
      <c r="G167" s="232">
        <v>9364</v>
      </c>
      <c r="H167" s="232">
        <v>307</v>
      </c>
      <c r="I167" s="231">
        <f t="shared" si="6"/>
        <v>11218.359999999999</v>
      </c>
      <c r="J167" s="233"/>
    </row>
    <row r="168" spans="1:10" x14ac:dyDescent="0.3">
      <c r="A168" s="226"/>
      <c r="B168" s="224" t="s">
        <v>284</v>
      </c>
      <c r="C168" s="252" t="s">
        <v>285</v>
      </c>
      <c r="D168" s="229" t="s">
        <v>10</v>
      </c>
      <c r="E168" s="230" t="s">
        <v>15</v>
      </c>
      <c r="F168" s="251"/>
      <c r="G168" s="232">
        <v>0</v>
      </c>
      <c r="H168" s="232">
        <v>0</v>
      </c>
      <c r="I168" s="231">
        <f t="shared" si="6"/>
        <v>0</v>
      </c>
      <c r="J168" s="233"/>
    </row>
    <row r="169" spans="1:10" x14ac:dyDescent="0.3">
      <c r="A169" s="226"/>
      <c r="B169" s="224" t="s">
        <v>65</v>
      </c>
      <c r="C169" s="252" t="s">
        <v>286</v>
      </c>
      <c r="D169" s="229" t="s">
        <v>17</v>
      </c>
      <c r="E169" s="230" t="s">
        <v>15</v>
      </c>
      <c r="F169" s="251" t="s">
        <v>760</v>
      </c>
      <c r="G169" s="232">
        <v>6042</v>
      </c>
      <c r="H169" s="232">
        <v>196.26</v>
      </c>
      <c r="I169" s="231">
        <f t="shared" si="6"/>
        <v>7236.3815999999997</v>
      </c>
      <c r="J169" s="233"/>
    </row>
    <row r="170" spans="1:10" x14ac:dyDescent="0.3">
      <c r="B170" s="224" t="s">
        <v>652</v>
      </c>
      <c r="C170" s="252" t="s">
        <v>289</v>
      </c>
      <c r="D170" s="229" t="s">
        <v>17</v>
      </c>
      <c r="E170" s="230" t="s">
        <v>14</v>
      </c>
      <c r="F170" s="229" t="s">
        <v>667</v>
      </c>
      <c r="G170" s="300">
        <v>11463</v>
      </c>
      <c r="H170" s="232">
        <v>390</v>
      </c>
      <c r="I170" s="231">
        <f t="shared" si="6"/>
        <v>13749.48</v>
      </c>
      <c r="J170" s="235"/>
    </row>
    <row r="171" spans="1:10" x14ac:dyDescent="0.3">
      <c r="A171" s="226"/>
      <c r="B171" s="224" t="s">
        <v>256</v>
      </c>
      <c r="C171" s="253" t="s">
        <v>290</v>
      </c>
      <c r="D171" s="227" t="s">
        <v>17</v>
      </c>
      <c r="E171" s="230" t="s">
        <v>15</v>
      </c>
      <c r="F171" s="251" t="s">
        <v>313</v>
      </c>
      <c r="G171" s="232">
        <v>8356</v>
      </c>
      <c r="H171" s="225">
        <v>250.68</v>
      </c>
      <c r="I171" s="231">
        <f t="shared" si="6"/>
        <v>9983.7487999999994</v>
      </c>
      <c r="J171" s="233"/>
    </row>
    <row r="172" spans="1:10" x14ac:dyDescent="0.3">
      <c r="A172" s="226"/>
      <c r="B172" s="224" t="s">
        <v>256</v>
      </c>
      <c r="C172" s="301" t="s">
        <v>292</v>
      </c>
      <c r="D172" s="227" t="s">
        <v>17</v>
      </c>
      <c r="E172" s="230" t="s">
        <v>15</v>
      </c>
      <c r="F172" s="251" t="s">
        <v>293</v>
      </c>
      <c r="G172" s="232">
        <v>8356</v>
      </c>
      <c r="H172" s="225">
        <v>251</v>
      </c>
      <c r="I172" s="231">
        <f t="shared" si="6"/>
        <v>9984.119999999999</v>
      </c>
      <c r="J172" s="233"/>
    </row>
    <row r="173" spans="1:10" x14ac:dyDescent="0.3">
      <c r="A173" s="226"/>
      <c r="B173" s="224" t="s">
        <v>70</v>
      </c>
      <c r="C173" s="301" t="s">
        <v>294</v>
      </c>
      <c r="D173" s="227" t="s">
        <v>17</v>
      </c>
      <c r="E173" s="230" t="s">
        <v>15</v>
      </c>
      <c r="F173" s="229" t="s">
        <v>769</v>
      </c>
      <c r="G173" s="225">
        <v>5476</v>
      </c>
      <c r="H173" s="225">
        <v>164.2</v>
      </c>
      <c r="I173" s="231">
        <f>SUM(G173:H173)*1.16</f>
        <v>6542.6319999999996</v>
      </c>
    </row>
    <row r="174" spans="1:10" x14ac:dyDescent="0.3">
      <c r="A174" s="226"/>
      <c r="B174" s="224" t="s">
        <v>274</v>
      </c>
      <c r="C174" s="301" t="s">
        <v>295</v>
      </c>
      <c r="D174" s="227" t="s">
        <v>10</v>
      </c>
      <c r="E174" s="230" t="s">
        <v>15</v>
      </c>
      <c r="F174" s="251"/>
      <c r="G174" s="232">
        <v>0</v>
      </c>
      <c r="H174" s="225">
        <v>0</v>
      </c>
      <c r="I174" s="231">
        <f>SUM(G174+H174)*1.16</f>
        <v>0</v>
      </c>
      <c r="J174" s="233"/>
    </row>
    <row r="175" spans="1:10" x14ac:dyDescent="0.3">
      <c r="A175" s="226"/>
      <c r="B175" s="224" t="s">
        <v>65</v>
      </c>
      <c r="C175" s="253" t="s">
        <v>296</v>
      </c>
      <c r="D175" s="227" t="s">
        <v>17</v>
      </c>
      <c r="E175" s="230" t="s">
        <v>15</v>
      </c>
      <c r="F175" s="302" t="s">
        <v>67</v>
      </c>
      <c r="G175" s="232">
        <v>5883.15</v>
      </c>
      <c r="H175" s="225">
        <v>654.58000000000004</v>
      </c>
      <c r="I175" s="231">
        <f>SUM(G175+H175)*1.16</f>
        <v>7583.7667999999994</v>
      </c>
      <c r="J175" s="233"/>
    </row>
    <row r="176" spans="1:10" x14ac:dyDescent="0.3">
      <c r="B176" s="224" t="s">
        <v>297</v>
      </c>
      <c r="C176" s="301" t="s">
        <v>298</v>
      </c>
      <c r="D176" s="227" t="s">
        <v>17</v>
      </c>
      <c r="E176" s="230" t="s">
        <v>15</v>
      </c>
      <c r="F176" s="251" t="s">
        <v>708</v>
      </c>
      <c r="G176" s="303">
        <v>9772</v>
      </c>
      <c r="H176" s="225">
        <v>293</v>
      </c>
      <c r="I176" s="231">
        <f>SUM(G176+H176)*1.16</f>
        <v>11675.4</v>
      </c>
      <c r="J176" s="235"/>
    </row>
    <row r="177" spans="1:10" x14ac:dyDescent="0.3">
      <c r="A177" s="226"/>
      <c r="B177" s="224" t="s">
        <v>70</v>
      </c>
      <c r="C177" s="253" t="s">
        <v>299</v>
      </c>
      <c r="D177" s="227" t="s">
        <v>10</v>
      </c>
      <c r="E177" s="230" t="s">
        <v>15</v>
      </c>
      <c r="F177" s="251"/>
      <c r="G177" s="232">
        <v>0</v>
      </c>
      <c r="H177" s="225">
        <v>0</v>
      </c>
      <c r="I177" s="231">
        <f>SUM(G177+H177)*1.16</f>
        <v>0</v>
      </c>
      <c r="J177" s="233"/>
    </row>
    <row r="178" spans="1:10" x14ac:dyDescent="0.3">
      <c r="A178" s="226"/>
      <c r="B178" s="224" t="s">
        <v>215</v>
      </c>
      <c r="C178" s="253" t="s">
        <v>300</v>
      </c>
      <c r="D178" s="227" t="s">
        <v>17</v>
      </c>
      <c r="E178" s="230" t="s">
        <v>14</v>
      </c>
      <c r="F178" s="251" t="s">
        <v>783</v>
      </c>
      <c r="G178" s="231">
        <v>7659</v>
      </c>
      <c r="H178" s="225">
        <v>229.77</v>
      </c>
      <c r="I178" s="231">
        <f>SUM(G178+H178)*1.16</f>
        <v>9150.9732000000004</v>
      </c>
      <c r="J178" s="233"/>
    </row>
    <row r="179" spans="1:10" x14ac:dyDescent="0.3">
      <c r="A179" s="226"/>
      <c r="B179" s="224" t="s">
        <v>256</v>
      </c>
      <c r="C179" s="301" t="s">
        <v>301</v>
      </c>
      <c r="D179" s="227" t="s">
        <v>17</v>
      </c>
      <c r="E179" s="230" t="s">
        <v>11</v>
      </c>
      <c r="F179" s="229" t="s">
        <v>656</v>
      </c>
      <c r="G179" s="225">
        <v>8356</v>
      </c>
      <c r="H179" s="225">
        <v>250.68</v>
      </c>
      <c r="I179" s="231">
        <f>(G179+H179)*1.16</f>
        <v>9983.7487999999994</v>
      </c>
    </row>
    <row r="180" spans="1:10" x14ac:dyDescent="0.3">
      <c r="A180" s="226"/>
      <c r="B180" s="224" t="s">
        <v>160</v>
      </c>
      <c r="C180" s="301" t="s">
        <v>303</v>
      </c>
      <c r="D180" s="227" t="s">
        <v>76</v>
      </c>
      <c r="E180" s="230" t="s">
        <v>15</v>
      </c>
      <c r="G180" s="225"/>
      <c r="H180" s="225"/>
      <c r="I180" s="231"/>
    </row>
    <row r="181" spans="1:10" x14ac:dyDescent="0.3">
      <c r="A181" s="226"/>
      <c r="B181" s="224" t="s">
        <v>262</v>
      </c>
      <c r="C181" s="253" t="s">
        <v>304</v>
      </c>
      <c r="D181" s="227" t="s">
        <v>10</v>
      </c>
      <c r="E181" s="230" t="s">
        <v>15</v>
      </c>
      <c r="F181" s="251"/>
      <c r="G181" s="232">
        <v>0</v>
      </c>
      <c r="H181" s="225">
        <v>0</v>
      </c>
      <c r="I181" s="231">
        <f t="shared" ref="I181:I217" si="7">SUM(G181+H181)*1.16</f>
        <v>0</v>
      </c>
      <c r="J181" s="233"/>
    </row>
    <row r="182" spans="1:10" x14ac:dyDescent="0.3">
      <c r="A182" s="226"/>
      <c r="B182" s="224" t="s">
        <v>78</v>
      </c>
      <c r="C182" s="253" t="s">
        <v>306</v>
      </c>
      <c r="D182" s="227" t="s">
        <v>17</v>
      </c>
      <c r="E182" s="230" t="s">
        <v>14</v>
      </c>
      <c r="F182" s="229" t="s">
        <v>792</v>
      </c>
      <c r="G182" s="232">
        <v>14839</v>
      </c>
      <c r="H182" s="225">
        <v>445.17</v>
      </c>
      <c r="I182" s="231">
        <f t="shared" si="7"/>
        <v>17729.637199999997</v>
      </c>
      <c r="J182" s="233"/>
    </row>
    <row r="183" spans="1:10" x14ac:dyDescent="0.3">
      <c r="A183" s="226"/>
      <c r="B183" s="224" t="s">
        <v>88</v>
      </c>
      <c r="C183" s="299" t="s">
        <v>307</v>
      </c>
      <c r="D183" s="229" t="s">
        <v>17</v>
      </c>
      <c r="E183" s="230" t="s">
        <v>625</v>
      </c>
      <c r="F183" s="226" t="s">
        <v>793</v>
      </c>
      <c r="G183" s="232">
        <v>12620.64</v>
      </c>
      <c r="H183" s="232">
        <v>378.62</v>
      </c>
      <c r="I183" s="231">
        <f t="shared" si="7"/>
        <v>15079.141599999999</v>
      </c>
      <c r="J183" s="233"/>
    </row>
    <row r="184" spans="1:10" x14ac:dyDescent="0.3">
      <c r="A184" s="226"/>
      <c r="B184" s="224" t="s">
        <v>242</v>
      </c>
      <c r="C184" s="252" t="s">
        <v>308</v>
      </c>
      <c r="D184" s="229" t="s">
        <v>17</v>
      </c>
      <c r="E184" s="230" t="s">
        <v>14</v>
      </c>
      <c r="F184" s="248" t="s">
        <v>783</v>
      </c>
      <c r="G184" s="231">
        <v>6080</v>
      </c>
      <c r="H184" s="232">
        <v>182.4</v>
      </c>
      <c r="I184" s="231">
        <f t="shared" si="7"/>
        <v>7264.3839999999991</v>
      </c>
      <c r="J184" s="233"/>
    </row>
    <row r="185" spans="1:10" x14ac:dyDescent="0.3">
      <c r="A185" s="226"/>
      <c r="B185" s="224" t="s">
        <v>260</v>
      </c>
      <c r="C185" s="252" t="s">
        <v>309</v>
      </c>
      <c r="D185" s="229" t="s">
        <v>17</v>
      </c>
      <c r="E185" s="230" t="s">
        <v>15</v>
      </c>
      <c r="F185" s="255" t="s">
        <v>310</v>
      </c>
      <c r="G185" s="232">
        <v>10079.99</v>
      </c>
      <c r="H185" s="225">
        <v>1116</v>
      </c>
      <c r="I185" s="231">
        <f t="shared" si="7"/>
        <v>12987.348399999999</v>
      </c>
      <c r="J185" s="233"/>
    </row>
    <row r="186" spans="1:10" x14ac:dyDescent="0.3">
      <c r="A186" s="226"/>
      <c r="B186" s="224" t="s">
        <v>20</v>
      </c>
      <c r="C186" s="299" t="s">
        <v>311</v>
      </c>
      <c r="D186" s="229" t="s">
        <v>17</v>
      </c>
      <c r="E186" s="230" t="s">
        <v>15</v>
      </c>
      <c r="F186" s="229" t="s">
        <v>310</v>
      </c>
      <c r="G186" s="232">
        <v>7863.64</v>
      </c>
      <c r="H186" s="225">
        <v>872.13</v>
      </c>
      <c r="I186" s="231">
        <f t="shared" si="7"/>
        <v>10133.493199999999</v>
      </c>
      <c r="J186" s="233"/>
    </row>
    <row r="187" spans="1:10" x14ac:dyDescent="0.3">
      <c r="A187" s="226"/>
      <c r="B187" s="224" t="s">
        <v>215</v>
      </c>
      <c r="C187" s="252" t="s">
        <v>312</v>
      </c>
      <c r="D187" s="229" t="s">
        <v>17</v>
      </c>
      <c r="E187" s="230" t="s">
        <v>15</v>
      </c>
      <c r="F187" s="251" t="s">
        <v>313</v>
      </c>
      <c r="G187" s="232">
        <v>7157.79</v>
      </c>
      <c r="H187" s="225">
        <v>723.12</v>
      </c>
      <c r="I187" s="231">
        <f t="shared" si="7"/>
        <v>9141.855599999999</v>
      </c>
      <c r="J187" s="233"/>
    </row>
    <row r="188" spans="1:10" x14ac:dyDescent="0.3">
      <c r="A188" s="226"/>
      <c r="B188" s="224" t="s">
        <v>143</v>
      </c>
      <c r="C188" s="299" t="s">
        <v>314</v>
      </c>
      <c r="D188" s="229" t="s">
        <v>17</v>
      </c>
      <c r="E188" s="230" t="s">
        <v>15</v>
      </c>
      <c r="F188" s="229" t="s">
        <v>313</v>
      </c>
      <c r="G188" s="232">
        <v>11662.03</v>
      </c>
      <c r="H188" s="225">
        <v>1289.3800000000001</v>
      </c>
      <c r="I188" s="231">
        <f t="shared" si="7"/>
        <v>15023.6356</v>
      </c>
      <c r="J188" s="233"/>
    </row>
    <row r="189" spans="1:10" x14ac:dyDescent="0.3">
      <c r="A189" s="226"/>
      <c r="B189" s="224" t="s">
        <v>85</v>
      </c>
      <c r="C189" s="299" t="s">
        <v>315</v>
      </c>
      <c r="D189" s="229" t="s">
        <v>17</v>
      </c>
      <c r="E189" s="230" t="s">
        <v>15</v>
      </c>
      <c r="F189" s="229" t="s">
        <v>313</v>
      </c>
      <c r="G189" s="232">
        <v>12081.29</v>
      </c>
      <c r="H189" s="225">
        <v>1214.79</v>
      </c>
      <c r="I189" s="231">
        <f t="shared" si="7"/>
        <v>15423.452800000001</v>
      </c>
      <c r="J189" s="233"/>
    </row>
    <row r="190" spans="1:10" x14ac:dyDescent="0.3">
      <c r="A190" s="226"/>
      <c r="B190" s="224" t="s">
        <v>85</v>
      </c>
      <c r="C190" s="252" t="s">
        <v>316</v>
      </c>
      <c r="D190" s="229" t="s">
        <v>17</v>
      </c>
      <c r="E190" s="230" t="s">
        <v>15</v>
      </c>
      <c r="F190" s="229" t="s">
        <v>313</v>
      </c>
      <c r="G190" s="232">
        <v>12081.29</v>
      </c>
      <c r="H190" s="225">
        <v>1214.79</v>
      </c>
      <c r="I190" s="231">
        <f t="shared" si="7"/>
        <v>15423.452800000001</v>
      </c>
      <c r="J190" s="233"/>
    </row>
    <row r="191" spans="1:10" x14ac:dyDescent="0.3">
      <c r="B191" s="224" t="s">
        <v>74</v>
      </c>
      <c r="C191" s="299" t="s">
        <v>317</v>
      </c>
      <c r="D191" s="229" t="s">
        <v>17</v>
      </c>
      <c r="E191" s="230" t="s">
        <v>625</v>
      </c>
      <c r="F191" s="229" t="s">
        <v>738</v>
      </c>
      <c r="G191" s="232">
        <v>12620.64</v>
      </c>
      <c r="H191" s="232">
        <v>378.62</v>
      </c>
      <c r="I191" s="231">
        <f t="shared" si="7"/>
        <v>15079.141599999999</v>
      </c>
      <c r="J191" s="233"/>
    </row>
    <row r="192" spans="1:10" x14ac:dyDescent="0.3">
      <c r="A192" s="226"/>
      <c r="B192" s="224" t="s">
        <v>53</v>
      </c>
      <c r="C192" s="252" t="s">
        <v>318</v>
      </c>
      <c r="D192" s="229" t="s">
        <v>17</v>
      </c>
      <c r="E192" s="230" t="s">
        <v>11</v>
      </c>
      <c r="F192" s="229" t="s">
        <v>50</v>
      </c>
      <c r="G192" s="231">
        <v>7301.13</v>
      </c>
      <c r="H192" s="225">
        <v>658.61</v>
      </c>
      <c r="I192" s="231">
        <f t="shared" si="7"/>
        <v>9233.2983999999997</v>
      </c>
      <c r="J192" s="233"/>
    </row>
    <row r="193" spans="1:10" x14ac:dyDescent="0.3">
      <c r="A193" s="226"/>
      <c r="B193" s="224" t="s">
        <v>260</v>
      </c>
      <c r="C193" s="299" t="s">
        <v>319</v>
      </c>
      <c r="D193" s="229" t="s">
        <v>17</v>
      </c>
      <c r="E193" s="230" t="s">
        <v>15</v>
      </c>
      <c r="F193" s="229" t="s">
        <v>310</v>
      </c>
      <c r="G193" s="225">
        <v>12081.29</v>
      </c>
      <c r="H193" s="225">
        <v>1215</v>
      </c>
      <c r="I193" s="231">
        <f t="shared" si="7"/>
        <v>15423.696400000001</v>
      </c>
    </row>
    <row r="194" spans="1:10" x14ac:dyDescent="0.3">
      <c r="A194" s="226"/>
      <c r="B194" s="224" t="s">
        <v>57</v>
      </c>
      <c r="C194" s="252" t="s">
        <v>320</v>
      </c>
      <c r="D194" s="229" t="s">
        <v>17</v>
      </c>
      <c r="E194" s="230" t="s">
        <v>15</v>
      </c>
      <c r="F194" s="251" t="s">
        <v>708</v>
      </c>
      <c r="G194" s="232">
        <v>11333</v>
      </c>
      <c r="H194" s="225">
        <v>340</v>
      </c>
      <c r="I194" s="231">
        <f t="shared" si="7"/>
        <v>13540.679999999998</v>
      </c>
      <c r="J194" s="233"/>
    </row>
    <row r="195" spans="1:10" x14ac:dyDescent="0.3">
      <c r="A195" s="226"/>
      <c r="B195" s="224" t="s">
        <v>274</v>
      </c>
      <c r="C195" s="252" t="s">
        <v>321</v>
      </c>
      <c r="D195" s="229" t="s">
        <v>17</v>
      </c>
      <c r="E195" s="230" t="s">
        <v>15</v>
      </c>
      <c r="F195" s="229" t="s">
        <v>769</v>
      </c>
      <c r="G195" s="232">
        <v>5476</v>
      </c>
      <c r="H195" s="225">
        <v>164.28</v>
      </c>
      <c r="I195" s="231">
        <f t="shared" si="7"/>
        <v>6542.724799999999</v>
      </c>
      <c r="J195" s="233"/>
    </row>
    <row r="196" spans="1:10" x14ac:dyDescent="0.3">
      <c r="A196" s="226"/>
      <c r="B196" s="224" t="s">
        <v>256</v>
      </c>
      <c r="C196" s="252" t="s">
        <v>322</v>
      </c>
      <c r="D196" s="229" t="s">
        <v>10</v>
      </c>
      <c r="E196" s="230" t="s">
        <v>625</v>
      </c>
      <c r="F196" s="251"/>
      <c r="G196" s="232">
        <v>0</v>
      </c>
      <c r="H196" s="225">
        <v>0</v>
      </c>
      <c r="I196" s="231">
        <f t="shared" si="7"/>
        <v>0</v>
      </c>
      <c r="J196" s="233"/>
    </row>
    <row r="197" spans="1:10" x14ac:dyDescent="0.3">
      <c r="B197" s="224" t="s">
        <v>74</v>
      </c>
      <c r="C197" s="252" t="s">
        <v>324</v>
      </c>
      <c r="D197" s="229" t="s">
        <v>17</v>
      </c>
      <c r="E197" s="230" t="s">
        <v>625</v>
      </c>
      <c r="F197" s="229" t="s">
        <v>737</v>
      </c>
      <c r="G197" s="232">
        <v>13000</v>
      </c>
      <c r="H197" s="225">
        <v>390</v>
      </c>
      <c r="I197" s="225">
        <f t="shared" si="7"/>
        <v>15532.4</v>
      </c>
      <c r="J197" s="233"/>
    </row>
    <row r="198" spans="1:10" x14ac:dyDescent="0.3">
      <c r="A198" s="226"/>
      <c r="B198" s="224" t="s">
        <v>85</v>
      </c>
      <c r="C198" s="252" t="s">
        <v>325</v>
      </c>
      <c r="D198" s="229" t="s">
        <v>17</v>
      </c>
      <c r="E198" s="230" t="s">
        <v>15</v>
      </c>
      <c r="F198" s="251" t="s">
        <v>326</v>
      </c>
      <c r="G198" s="232">
        <v>11793.45</v>
      </c>
      <c r="H198" s="225">
        <v>1115.5899999999999</v>
      </c>
      <c r="I198" s="231">
        <f t="shared" si="7"/>
        <v>14974.4864</v>
      </c>
      <c r="J198" s="233"/>
    </row>
    <row r="199" spans="1:10" x14ac:dyDescent="0.3">
      <c r="B199" s="224" t="s">
        <v>785</v>
      </c>
      <c r="C199" s="252" t="s">
        <v>327</v>
      </c>
      <c r="D199" s="229" t="s">
        <v>17</v>
      </c>
      <c r="E199" s="230" t="s">
        <v>11</v>
      </c>
      <c r="F199" s="251" t="s">
        <v>796</v>
      </c>
      <c r="G199" s="232">
        <v>14197</v>
      </c>
      <c r="H199" s="225">
        <v>425.91</v>
      </c>
      <c r="I199" s="231">
        <f t="shared" si="7"/>
        <v>16962.5756</v>
      </c>
      <c r="J199" s="235"/>
    </row>
    <row r="200" spans="1:10" x14ac:dyDescent="0.3">
      <c r="A200" s="226"/>
      <c r="B200" s="224" t="s">
        <v>242</v>
      </c>
      <c r="C200" s="252" t="s">
        <v>329</v>
      </c>
      <c r="D200" s="229" t="s">
        <v>17</v>
      </c>
      <c r="E200" s="230" t="s">
        <v>14</v>
      </c>
      <c r="F200" s="251" t="s">
        <v>783</v>
      </c>
      <c r="G200" s="232">
        <v>6080</v>
      </c>
      <c r="H200" s="225">
        <v>182</v>
      </c>
      <c r="I200" s="231">
        <f t="shared" si="7"/>
        <v>7263.9199999999992</v>
      </c>
      <c r="J200" s="233"/>
    </row>
    <row r="201" spans="1:10" x14ac:dyDescent="0.3">
      <c r="A201" s="226"/>
      <c r="B201" s="224" t="s">
        <v>232</v>
      </c>
      <c r="C201" s="252" t="s">
        <v>331</v>
      </c>
      <c r="D201" s="229" t="s">
        <v>17</v>
      </c>
      <c r="E201" s="230" t="s">
        <v>14</v>
      </c>
      <c r="F201" s="229" t="s">
        <v>800</v>
      </c>
      <c r="G201" s="232">
        <v>5999</v>
      </c>
      <c r="H201" s="225">
        <v>179.97</v>
      </c>
      <c r="I201" s="231">
        <f t="shared" si="7"/>
        <v>7167.6052</v>
      </c>
      <c r="J201" s="233"/>
    </row>
    <row r="202" spans="1:10" x14ac:dyDescent="0.3">
      <c r="A202" s="226"/>
      <c r="B202" s="224" t="s">
        <v>65</v>
      </c>
      <c r="C202" s="252" t="s">
        <v>332</v>
      </c>
      <c r="D202" s="229" t="s">
        <v>17</v>
      </c>
      <c r="E202" s="230" t="s">
        <v>625</v>
      </c>
      <c r="F202" s="229" t="s">
        <v>333</v>
      </c>
      <c r="G202" s="232">
        <v>6542</v>
      </c>
      <c r="H202" s="225">
        <v>196.26</v>
      </c>
      <c r="I202" s="231">
        <f t="shared" si="7"/>
        <v>7816.3815999999997</v>
      </c>
      <c r="J202" s="233"/>
    </row>
    <row r="203" spans="1:10" x14ac:dyDescent="0.3">
      <c r="A203" s="226"/>
      <c r="B203" s="224" t="s">
        <v>65</v>
      </c>
      <c r="C203" s="252" t="s">
        <v>334</v>
      </c>
      <c r="D203" s="229" t="s">
        <v>17</v>
      </c>
      <c r="E203" s="230" t="s">
        <v>14</v>
      </c>
      <c r="F203" s="255" t="s">
        <v>803</v>
      </c>
      <c r="G203" s="225">
        <v>6542</v>
      </c>
      <c r="H203" s="225">
        <v>196.26</v>
      </c>
      <c r="I203" s="231">
        <f t="shared" si="7"/>
        <v>7816.3815999999997</v>
      </c>
      <c r="J203" s="233"/>
    </row>
    <row r="204" spans="1:10" x14ac:dyDescent="0.3">
      <c r="A204" s="226"/>
      <c r="B204" s="224" t="s">
        <v>72</v>
      </c>
      <c r="C204" s="299" t="s">
        <v>335</v>
      </c>
      <c r="D204" s="229" t="s">
        <v>17</v>
      </c>
      <c r="E204" s="230" t="s">
        <v>15</v>
      </c>
      <c r="F204" s="251" t="s">
        <v>336</v>
      </c>
      <c r="G204" s="232">
        <v>9059.73</v>
      </c>
      <c r="H204" s="225">
        <v>1003.52</v>
      </c>
      <c r="I204" s="231">
        <f t="shared" si="7"/>
        <v>11673.369999999999</v>
      </c>
      <c r="J204" s="233"/>
    </row>
    <row r="205" spans="1:10" x14ac:dyDescent="0.3">
      <c r="A205" s="226"/>
      <c r="B205" s="224" t="s">
        <v>96</v>
      </c>
      <c r="C205" s="252" t="s">
        <v>337</v>
      </c>
      <c r="D205" s="229" t="s">
        <v>10</v>
      </c>
      <c r="E205" s="230" t="s">
        <v>14</v>
      </c>
      <c r="F205" s="251"/>
      <c r="G205" s="232">
        <v>0</v>
      </c>
      <c r="H205" s="225">
        <v>0</v>
      </c>
      <c r="I205" s="231">
        <f t="shared" si="7"/>
        <v>0</v>
      </c>
      <c r="J205" s="233"/>
    </row>
    <row r="206" spans="1:10" x14ac:dyDescent="0.3">
      <c r="A206" s="226"/>
      <c r="B206" s="224" t="s">
        <v>70</v>
      </c>
      <c r="C206" s="299" t="s">
        <v>339</v>
      </c>
      <c r="D206" s="229" t="s">
        <v>10</v>
      </c>
      <c r="E206" s="230" t="s">
        <v>11</v>
      </c>
      <c r="F206" s="265"/>
      <c r="G206" s="225">
        <v>0</v>
      </c>
      <c r="H206" s="225">
        <v>0</v>
      </c>
      <c r="I206" s="231">
        <f t="shared" si="7"/>
        <v>0</v>
      </c>
    </row>
    <row r="207" spans="1:10" x14ac:dyDescent="0.3">
      <c r="A207" s="226"/>
      <c r="B207" s="254" t="s">
        <v>53</v>
      </c>
      <c r="C207" s="252" t="s">
        <v>340</v>
      </c>
      <c r="D207" s="229" t="s">
        <v>10</v>
      </c>
      <c r="E207" s="230" t="s">
        <v>15</v>
      </c>
      <c r="F207" s="251"/>
      <c r="G207" s="232">
        <v>0</v>
      </c>
      <c r="H207" s="225">
        <v>0</v>
      </c>
      <c r="I207" s="231">
        <f t="shared" si="7"/>
        <v>0</v>
      </c>
      <c r="J207" s="233"/>
    </row>
    <row r="208" spans="1:10" x14ac:dyDescent="0.3">
      <c r="A208" s="226"/>
      <c r="B208" s="224" t="s">
        <v>256</v>
      </c>
      <c r="C208" s="252" t="s">
        <v>341</v>
      </c>
      <c r="D208" s="229" t="s">
        <v>17</v>
      </c>
      <c r="E208" s="230" t="s">
        <v>15</v>
      </c>
      <c r="F208" s="251" t="s">
        <v>760</v>
      </c>
      <c r="G208" s="232">
        <v>7756</v>
      </c>
      <c r="H208" s="225">
        <v>723.12</v>
      </c>
      <c r="I208" s="231">
        <f t="shared" si="7"/>
        <v>9835.7792000000009</v>
      </c>
      <c r="J208" s="233"/>
    </row>
    <row r="209" spans="1:10" x14ac:dyDescent="0.3">
      <c r="A209" s="226"/>
      <c r="B209" s="224" t="s">
        <v>262</v>
      </c>
      <c r="C209" s="252" t="s">
        <v>343</v>
      </c>
      <c r="D209" s="229" t="s">
        <v>10</v>
      </c>
      <c r="E209" s="230" t="s">
        <v>15</v>
      </c>
      <c r="F209" s="251"/>
      <c r="G209" s="232">
        <v>0</v>
      </c>
      <c r="H209" s="225">
        <v>0</v>
      </c>
      <c r="I209" s="231">
        <f t="shared" si="7"/>
        <v>0</v>
      </c>
      <c r="J209" s="233"/>
    </row>
    <row r="210" spans="1:10" x14ac:dyDescent="0.3">
      <c r="A210" s="226"/>
      <c r="B210" s="224" t="s">
        <v>143</v>
      </c>
      <c r="C210" s="252" t="s">
        <v>345</v>
      </c>
      <c r="D210" s="229" t="s">
        <v>17</v>
      </c>
      <c r="E210" s="230" t="s">
        <v>15</v>
      </c>
      <c r="F210" s="251" t="s">
        <v>344</v>
      </c>
      <c r="G210" s="232">
        <v>11058.79</v>
      </c>
      <c r="H210" s="225">
        <v>419.68</v>
      </c>
      <c r="I210" s="231">
        <f t="shared" si="7"/>
        <v>13315.0252</v>
      </c>
      <c r="J210" s="233"/>
    </row>
    <row r="211" spans="1:10" x14ac:dyDescent="0.3">
      <c r="A211" s="226"/>
      <c r="B211" s="224" t="s">
        <v>786</v>
      </c>
      <c r="C211" s="252" t="s">
        <v>347</v>
      </c>
      <c r="D211" s="229" t="s">
        <v>17</v>
      </c>
      <c r="E211" s="230" t="s">
        <v>14</v>
      </c>
      <c r="F211" s="229" t="s">
        <v>792</v>
      </c>
      <c r="G211" s="232">
        <v>12152</v>
      </c>
      <c r="H211" s="225">
        <v>364.56</v>
      </c>
      <c r="I211" s="231">
        <f t="shared" si="7"/>
        <v>14519.209599999998</v>
      </c>
      <c r="J211" s="233"/>
    </row>
    <row r="212" spans="1:10" x14ac:dyDescent="0.3">
      <c r="A212" s="226"/>
      <c r="B212" s="224" t="s">
        <v>232</v>
      </c>
      <c r="C212" s="252" t="s">
        <v>348</v>
      </c>
      <c r="D212" s="229" t="s">
        <v>17</v>
      </c>
      <c r="E212" s="230" t="s">
        <v>15</v>
      </c>
      <c r="F212" s="229" t="s">
        <v>344</v>
      </c>
      <c r="G212" s="232">
        <v>3744.69</v>
      </c>
      <c r="H212" s="225">
        <v>419.68</v>
      </c>
      <c r="I212" s="231">
        <f t="shared" si="7"/>
        <v>4830.6691999999994</v>
      </c>
      <c r="J212" s="233"/>
    </row>
    <row r="213" spans="1:10" ht="13.95" customHeight="1" x14ac:dyDescent="0.3">
      <c r="A213" s="226"/>
      <c r="B213" s="224" t="s">
        <v>65</v>
      </c>
      <c r="C213" s="252" t="s">
        <v>349</v>
      </c>
      <c r="D213" s="229" t="s">
        <v>17</v>
      </c>
      <c r="E213" s="230" t="s">
        <v>624</v>
      </c>
      <c r="F213" s="251" t="s">
        <v>649</v>
      </c>
      <c r="G213" s="232">
        <v>6542</v>
      </c>
      <c r="H213" s="225">
        <v>196.26</v>
      </c>
      <c r="I213" s="231">
        <f t="shared" si="7"/>
        <v>7816.3815999999997</v>
      </c>
      <c r="J213" s="233"/>
    </row>
    <row r="214" spans="1:10" x14ac:dyDescent="0.3">
      <c r="B214" s="224" t="s">
        <v>260</v>
      </c>
      <c r="C214" s="299" t="s">
        <v>351</v>
      </c>
      <c r="D214" s="229" t="s">
        <v>17</v>
      </c>
      <c r="E214" s="230" t="s">
        <v>624</v>
      </c>
      <c r="F214" s="251" t="s">
        <v>765</v>
      </c>
      <c r="G214" s="232">
        <v>11812.66</v>
      </c>
      <c r="H214" s="225">
        <v>365.34</v>
      </c>
      <c r="I214" s="231">
        <f t="shared" si="7"/>
        <v>14126.48</v>
      </c>
      <c r="J214" s="235"/>
    </row>
    <row r="215" spans="1:10" x14ac:dyDescent="0.3">
      <c r="B215" s="224" t="s">
        <v>260</v>
      </c>
      <c r="C215" s="252" t="s">
        <v>352</v>
      </c>
      <c r="D215" s="229" t="s">
        <v>17</v>
      </c>
      <c r="E215" s="230" t="s">
        <v>14</v>
      </c>
      <c r="F215" s="229" t="s">
        <v>685</v>
      </c>
      <c r="G215" s="232">
        <v>14197</v>
      </c>
      <c r="H215" s="225">
        <v>425.9</v>
      </c>
      <c r="I215" s="231">
        <f t="shared" si="7"/>
        <v>16962.563999999998</v>
      </c>
      <c r="J215" s="235"/>
    </row>
    <row r="216" spans="1:10" x14ac:dyDescent="0.3">
      <c r="A216" s="226"/>
      <c r="B216" s="224" t="s">
        <v>85</v>
      </c>
      <c r="C216" s="252" t="s">
        <v>353</v>
      </c>
      <c r="D216" s="229" t="s">
        <v>17</v>
      </c>
      <c r="E216" s="230" t="s">
        <v>15</v>
      </c>
      <c r="F216" s="229" t="s">
        <v>350</v>
      </c>
      <c r="G216" s="232">
        <v>11817</v>
      </c>
      <c r="H216" s="225">
        <v>365</v>
      </c>
      <c r="I216" s="231">
        <f t="shared" si="7"/>
        <v>14131.119999999999</v>
      </c>
      <c r="J216" s="233"/>
    </row>
    <row r="217" spans="1:10" x14ac:dyDescent="0.3">
      <c r="A217" s="226"/>
      <c r="B217" s="224" t="s">
        <v>232</v>
      </c>
      <c r="C217" s="240" t="s">
        <v>354</v>
      </c>
      <c r="D217" s="229" t="s">
        <v>17</v>
      </c>
      <c r="E217" s="230" t="s">
        <v>14</v>
      </c>
      <c r="F217" s="255" t="s">
        <v>800</v>
      </c>
      <c r="G217" s="225">
        <v>5999</v>
      </c>
      <c r="H217" s="225">
        <v>179.97</v>
      </c>
      <c r="I217" s="231">
        <f t="shared" si="7"/>
        <v>7167.6052</v>
      </c>
      <c r="J217" s="233"/>
    </row>
    <row r="218" spans="1:10" x14ac:dyDescent="0.3">
      <c r="A218" s="226"/>
      <c r="B218" s="224" t="s">
        <v>652</v>
      </c>
      <c r="C218" s="240" t="s">
        <v>355</v>
      </c>
      <c r="D218" s="229" t="s">
        <v>76</v>
      </c>
      <c r="E218" s="230" t="s">
        <v>14</v>
      </c>
      <c r="G218" s="225"/>
      <c r="H218" s="225"/>
      <c r="I218" s="231"/>
    </row>
    <row r="219" spans="1:10" x14ac:dyDescent="0.3">
      <c r="A219" s="226"/>
      <c r="B219" s="224" t="s">
        <v>262</v>
      </c>
      <c r="C219" s="229" t="s">
        <v>356</v>
      </c>
      <c r="D219" s="229" t="s">
        <v>10</v>
      </c>
      <c r="E219" s="230" t="s">
        <v>15</v>
      </c>
      <c r="F219" s="248"/>
      <c r="G219" s="225">
        <v>0</v>
      </c>
      <c r="H219" s="225">
        <v>0</v>
      </c>
      <c r="I219" s="231">
        <f>SUM(G219+H219)*1.16</f>
        <v>0</v>
      </c>
      <c r="J219" s="233"/>
    </row>
    <row r="220" spans="1:10" x14ac:dyDescent="0.3">
      <c r="A220" s="226"/>
      <c r="B220" s="224" t="s">
        <v>96</v>
      </c>
      <c r="C220" s="240" t="s">
        <v>357</v>
      </c>
      <c r="D220" s="229" t="s">
        <v>76</v>
      </c>
      <c r="E220" s="230" t="s">
        <v>14</v>
      </c>
      <c r="G220" s="225"/>
      <c r="H220" s="225"/>
      <c r="I220" s="231"/>
    </row>
    <row r="221" spans="1:10" x14ac:dyDescent="0.3">
      <c r="A221" s="226"/>
      <c r="B221" s="224" t="s">
        <v>70</v>
      </c>
      <c r="C221" s="240" t="s">
        <v>358</v>
      </c>
      <c r="D221" s="229" t="s">
        <v>10</v>
      </c>
      <c r="E221" s="230" t="s">
        <v>15</v>
      </c>
      <c r="F221" s="256"/>
      <c r="G221" s="232">
        <v>0</v>
      </c>
      <c r="H221" s="225">
        <v>0</v>
      </c>
      <c r="I221" s="231">
        <f t="shared" ref="I221:I226" si="8">SUM(G221+H221)*1.16</f>
        <v>0</v>
      </c>
      <c r="J221" s="233"/>
    </row>
    <row r="222" spans="1:10" x14ac:dyDescent="0.3">
      <c r="A222" s="226"/>
      <c r="B222" s="224" t="s">
        <v>256</v>
      </c>
      <c r="C222" s="240" t="s">
        <v>359</v>
      </c>
      <c r="D222" s="229" t="s">
        <v>17</v>
      </c>
      <c r="E222" s="230" t="s">
        <v>11</v>
      </c>
      <c r="F222" s="229" t="s">
        <v>40</v>
      </c>
      <c r="G222" s="231">
        <v>8356</v>
      </c>
      <c r="H222" s="232">
        <v>251</v>
      </c>
      <c r="I222" s="231">
        <f t="shared" si="8"/>
        <v>9984.119999999999</v>
      </c>
      <c r="J222" s="233"/>
    </row>
    <row r="223" spans="1:10" x14ac:dyDescent="0.3">
      <c r="A223" s="226"/>
      <c r="B223" s="224" t="s">
        <v>65</v>
      </c>
      <c r="C223" s="229" t="s">
        <v>360</v>
      </c>
      <c r="D223" s="229" t="s">
        <v>17</v>
      </c>
      <c r="E223" s="230" t="s">
        <v>15</v>
      </c>
      <c r="F223" s="302" t="s">
        <v>67</v>
      </c>
      <c r="G223" s="232">
        <v>5883.15</v>
      </c>
      <c r="H223" s="225">
        <v>654.58000000000004</v>
      </c>
      <c r="I223" s="231">
        <f t="shared" si="8"/>
        <v>7583.7667999999994</v>
      </c>
      <c r="J223" s="233"/>
    </row>
    <row r="224" spans="1:10" x14ac:dyDescent="0.3">
      <c r="A224" s="226"/>
      <c r="B224" s="224" t="s">
        <v>57</v>
      </c>
      <c r="C224" s="229" t="s">
        <v>362</v>
      </c>
      <c r="D224" s="229" t="s">
        <v>17</v>
      </c>
      <c r="E224" s="230" t="s">
        <v>14</v>
      </c>
      <c r="F224" s="229" t="s">
        <v>788</v>
      </c>
      <c r="G224" s="243">
        <v>11333.31</v>
      </c>
      <c r="H224" s="225">
        <v>340</v>
      </c>
      <c r="I224" s="231">
        <f t="shared" si="8"/>
        <v>13541.039599999998</v>
      </c>
      <c r="J224" s="244"/>
    </row>
    <row r="225" spans="1:11" x14ac:dyDescent="0.3">
      <c r="A225" s="226"/>
      <c r="B225" s="224" t="s">
        <v>274</v>
      </c>
      <c r="C225" s="240" t="s">
        <v>363</v>
      </c>
      <c r="D225" s="229" t="s">
        <v>10</v>
      </c>
      <c r="E225" s="230" t="s">
        <v>624</v>
      </c>
      <c r="G225" s="232">
        <v>0</v>
      </c>
      <c r="H225" s="225">
        <v>0</v>
      </c>
      <c r="I225" s="231">
        <f t="shared" si="8"/>
        <v>0</v>
      </c>
      <c r="J225" s="233"/>
    </row>
    <row r="226" spans="1:11" x14ac:dyDescent="0.3">
      <c r="A226" s="226"/>
      <c r="B226" s="224" t="s">
        <v>70</v>
      </c>
      <c r="C226" s="240" t="s">
        <v>364</v>
      </c>
      <c r="D226" s="229" t="s">
        <v>17</v>
      </c>
      <c r="E226" s="230" t="s">
        <v>624</v>
      </c>
      <c r="F226" s="256" t="s">
        <v>761</v>
      </c>
      <c r="G226" s="232">
        <v>4500</v>
      </c>
      <c r="H226" s="225">
        <v>176.28</v>
      </c>
      <c r="I226" s="231">
        <f t="shared" si="8"/>
        <v>5424.4847999999993</v>
      </c>
      <c r="J226" s="233"/>
    </row>
    <row r="227" spans="1:11" x14ac:dyDescent="0.3">
      <c r="A227" s="226"/>
      <c r="B227" s="224" t="s">
        <v>688</v>
      </c>
      <c r="C227" s="240" t="s">
        <v>365</v>
      </c>
      <c r="D227" s="229" t="s">
        <v>76</v>
      </c>
      <c r="E227" s="230" t="s">
        <v>14</v>
      </c>
      <c r="G227" s="225"/>
      <c r="H227" s="225"/>
      <c r="I227" s="231"/>
    </row>
    <row r="228" spans="1:11" x14ac:dyDescent="0.3">
      <c r="A228" s="226"/>
      <c r="B228" s="224" t="s">
        <v>20</v>
      </c>
      <c r="C228" s="250" t="s">
        <v>366</v>
      </c>
      <c r="D228" s="229" t="s">
        <v>76</v>
      </c>
      <c r="E228" s="230" t="s">
        <v>15</v>
      </c>
      <c r="G228" s="225"/>
      <c r="H228" s="225"/>
      <c r="I228" s="231"/>
    </row>
    <row r="229" spans="1:11" x14ac:dyDescent="0.3">
      <c r="A229" s="226"/>
      <c r="B229" s="224" t="s">
        <v>232</v>
      </c>
      <c r="C229" s="240" t="s">
        <v>367</v>
      </c>
      <c r="D229" s="229" t="s">
        <v>17</v>
      </c>
      <c r="E229" s="230" t="s">
        <v>15</v>
      </c>
      <c r="F229" s="304" t="s">
        <v>330</v>
      </c>
      <c r="G229" s="232">
        <v>5386.9</v>
      </c>
      <c r="H229" s="225">
        <v>167</v>
      </c>
      <c r="I229" s="231">
        <f>SUM(G229+H229)*1.16</f>
        <v>6442.5239999999994</v>
      </c>
      <c r="J229" s="233"/>
    </row>
    <row r="230" spans="1:11" x14ac:dyDescent="0.3">
      <c r="A230" s="226"/>
      <c r="B230" s="224" t="s">
        <v>688</v>
      </c>
      <c r="C230" s="240" t="s">
        <v>368</v>
      </c>
      <c r="D230" s="229" t="s">
        <v>76</v>
      </c>
      <c r="E230" s="230" t="s">
        <v>625</v>
      </c>
      <c r="G230" s="225">
        <v>0</v>
      </c>
      <c r="H230" s="225">
        <v>0</v>
      </c>
      <c r="I230" s="231">
        <v>0</v>
      </c>
    </row>
    <row r="231" spans="1:11" x14ac:dyDescent="0.3">
      <c r="A231" s="226"/>
      <c r="B231" s="224" t="s">
        <v>735</v>
      </c>
      <c r="C231" s="240" t="s">
        <v>369</v>
      </c>
      <c r="D231" s="229" t="s">
        <v>76</v>
      </c>
      <c r="E231" s="230" t="s">
        <v>625</v>
      </c>
      <c r="G231" s="225">
        <v>0</v>
      </c>
      <c r="H231" s="225">
        <v>0</v>
      </c>
      <c r="I231" s="231">
        <v>0</v>
      </c>
    </row>
    <row r="232" spans="1:11" x14ac:dyDescent="0.3">
      <c r="A232" s="226"/>
      <c r="B232" s="224" t="s">
        <v>370</v>
      </c>
      <c r="C232" s="240" t="s">
        <v>371</v>
      </c>
      <c r="D232" s="229" t="s">
        <v>76</v>
      </c>
      <c r="E232" s="230" t="s">
        <v>625</v>
      </c>
      <c r="G232" s="225">
        <v>0</v>
      </c>
      <c r="H232" s="225">
        <v>0</v>
      </c>
      <c r="I232" s="231">
        <v>0</v>
      </c>
    </row>
    <row r="233" spans="1:11" x14ac:dyDescent="0.3">
      <c r="A233" s="226"/>
      <c r="B233" s="224" t="s">
        <v>370</v>
      </c>
      <c r="C233" s="240" t="s">
        <v>372</v>
      </c>
      <c r="D233" s="229" t="s">
        <v>76</v>
      </c>
      <c r="E233" s="230" t="s">
        <v>625</v>
      </c>
      <c r="G233" s="225">
        <v>0</v>
      </c>
      <c r="H233" s="225">
        <v>0</v>
      </c>
      <c r="I233" s="231">
        <v>0</v>
      </c>
    </row>
    <row r="234" spans="1:11" x14ac:dyDescent="0.3">
      <c r="A234" s="226"/>
      <c r="B234" s="224" t="s">
        <v>88</v>
      </c>
      <c r="C234" s="240" t="s">
        <v>373</v>
      </c>
      <c r="D234" s="229" t="s">
        <v>17</v>
      </c>
      <c r="E234" s="230" t="s">
        <v>625</v>
      </c>
      <c r="F234" s="229" t="s">
        <v>374</v>
      </c>
      <c r="G234" s="232">
        <v>13359.42</v>
      </c>
      <c r="H234" s="225">
        <v>400.78</v>
      </c>
      <c r="I234" s="231">
        <f t="shared" ref="I234:I297" si="9">SUM(G234+H234)*1.16</f>
        <v>15961.832</v>
      </c>
      <c r="J234" s="233"/>
    </row>
    <row r="235" spans="1:11" x14ac:dyDescent="0.3">
      <c r="B235" s="224" t="s">
        <v>74</v>
      </c>
      <c r="C235" s="305" t="s">
        <v>375</v>
      </c>
      <c r="D235" s="229" t="s">
        <v>17</v>
      </c>
      <c r="E235" s="230" t="s">
        <v>625</v>
      </c>
      <c r="F235" s="229" t="s">
        <v>737</v>
      </c>
      <c r="G235" s="232">
        <v>13000</v>
      </c>
      <c r="H235" s="225">
        <v>390</v>
      </c>
      <c r="I235" s="225">
        <f t="shared" si="9"/>
        <v>15532.4</v>
      </c>
      <c r="J235" s="233"/>
    </row>
    <row r="236" spans="1:11" x14ac:dyDescent="0.3">
      <c r="A236" s="226"/>
      <c r="B236" s="224" t="s">
        <v>376</v>
      </c>
      <c r="C236" s="229" t="s">
        <v>377</v>
      </c>
      <c r="D236" s="229" t="s">
        <v>17</v>
      </c>
      <c r="E236" s="230" t="s">
        <v>14</v>
      </c>
      <c r="F236" s="229" t="s">
        <v>800</v>
      </c>
      <c r="G236" s="257">
        <v>18428</v>
      </c>
      <c r="H236" s="225">
        <v>552.84</v>
      </c>
      <c r="I236" s="231">
        <f t="shared" si="9"/>
        <v>22017.774399999998</v>
      </c>
      <c r="J236" s="233"/>
    </row>
    <row r="237" spans="1:11" x14ac:dyDescent="0.3">
      <c r="B237" s="224" t="s">
        <v>74</v>
      </c>
      <c r="C237" s="229" t="s">
        <v>378</v>
      </c>
      <c r="D237" s="229" t="s">
        <v>17</v>
      </c>
      <c r="E237" s="230" t="s">
        <v>625</v>
      </c>
      <c r="F237" s="229" t="s">
        <v>738</v>
      </c>
      <c r="G237" s="232">
        <v>12620.64</v>
      </c>
      <c r="H237" s="232">
        <v>378.62</v>
      </c>
      <c r="I237" s="231">
        <f t="shared" si="9"/>
        <v>15079.141599999999</v>
      </c>
      <c r="J237" s="233"/>
    </row>
    <row r="238" spans="1:11" x14ac:dyDescent="0.3">
      <c r="B238" s="224" t="s">
        <v>74</v>
      </c>
      <c r="C238" s="229" t="s">
        <v>381</v>
      </c>
      <c r="D238" s="229" t="s">
        <v>17</v>
      </c>
      <c r="E238" s="230" t="s">
        <v>625</v>
      </c>
      <c r="F238" s="229" t="s">
        <v>737</v>
      </c>
      <c r="G238" s="232">
        <v>13000</v>
      </c>
      <c r="H238" s="225">
        <v>390</v>
      </c>
      <c r="I238" s="225">
        <f t="shared" si="9"/>
        <v>15532.4</v>
      </c>
      <c r="J238" s="233"/>
    </row>
    <row r="239" spans="1:11" x14ac:dyDescent="0.3">
      <c r="B239" s="224" t="s">
        <v>74</v>
      </c>
      <c r="C239" s="240" t="s">
        <v>382</v>
      </c>
      <c r="D239" s="229" t="s">
        <v>17</v>
      </c>
      <c r="E239" s="230" t="s">
        <v>625</v>
      </c>
      <c r="F239" s="229" t="s">
        <v>737</v>
      </c>
      <c r="G239" s="232">
        <v>13000</v>
      </c>
      <c r="H239" s="225">
        <v>390</v>
      </c>
      <c r="I239" s="225">
        <f t="shared" si="9"/>
        <v>15532.4</v>
      </c>
      <c r="J239" s="233"/>
      <c r="K239" s="241"/>
    </row>
    <row r="240" spans="1:11" x14ac:dyDescent="0.3">
      <c r="B240" s="306" t="s">
        <v>74</v>
      </c>
      <c r="C240" s="240" t="s">
        <v>383</v>
      </c>
      <c r="D240" s="229" t="s">
        <v>17</v>
      </c>
      <c r="E240" s="230" t="s">
        <v>625</v>
      </c>
      <c r="F240" s="229" t="s">
        <v>738</v>
      </c>
      <c r="G240" s="232">
        <v>12620.64</v>
      </c>
      <c r="H240" s="232">
        <v>378.62</v>
      </c>
      <c r="I240" s="231">
        <f t="shared" si="9"/>
        <v>15079.141599999999</v>
      </c>
      <c r="J240" s="233"/>
    </row>
    <row r="241" spans="1:13" x14ac:dyDescent="0.3">
      <c r="A241" s="226"/>
      <c r="B241" s="224" t="s">
        <v>688</v>
      </c>
      <c r="C241" s="229" t="s">
        <v>385</v>
      </c>
      <c r="D241" s="229" t="s">
        <v>17</v>
      </c>
      <c r="E241" s="230" t="s">
        <v>625</v>
      </c>
      <c r="F241" s="229" t="s">
        <v>545</v>
      </c>
      <c r="G241" s="257">
        <v>3972</v>
      </c>
      <c r="H241" s="225">
        <v>119.16</v>
      </c>
      <c r="I241" s="231">
        <f t="shared" si="9"/>
        <v>4745.7455999999993</v>
      </c>
      <c r="J241" s="233"/>
    </row>
    <row r="242" spans="1:13" x14ac:dyDescent="0.3">
      <c r="B242" s="306" t="s">
        <v>74</v>
      </c>
      <c r="C242" s="229" t="s">
        <v>386</v>
      </c>
      <c r="D242" s="229" t="s">
        <v>17</v>
      </c>
      <c r="E242" s="230" t="s">
        <v>625</v>
      </c>
      <c r="F242" s="229" t="s">
        <v>738</v>
      </c>
      <c r="G242" s="232">
        <v>12620.64</v>
      </c>
      <c r="H242" s="232">
        <v>378.62</v>
      </c>
      <c r="I242" s="231">
        <f t="shared" si="9"/>
        <v>15079.141599999999</v>
      </c>
      <c r="J242" s="233"/>
    </row>
    <row r="243" spans="1:13" x14ac:dyDescent="0.3">
      <c r="B243" s="224" t="s">
        <v>74</v>
      </c>
      <c r="C243" s="240" t="s">
        <v>387</v>
      </c>
      <c r="D243" s="229" t="s">
        <v>17</v>
      </c>
      <c r="E243" s="230" t="s">
        <v>625</v>
      </c>
      <c r="F243" s="229" t="s">
        <v>737</v>
      </c>
      <c r="G243" s="232">
        <v>13000</v>
      </c>
      <c r="H243" s="225">
        <v>390</v>
      </c>
      <c r="I243" s="225">
        <f t="shared" si="9"/>
        <v>15532.4</v>
      </c>
      <c r="J243" s="233"/>
      <c r="K243" s="241"/>
      <c r="L243" s="241"/>
      <c r="M243" s="241"/>
    </row>
    <row r="244" spans="1:13" x14ac:dyDescent="0.3">
      <c r="B244" s="224" t="s">
        <v>74</v>
      </c>
      <c r="C244" s="305" t="s">
        <v>388</v>
      </c>
      <c r="D244" s="229" t="s">
        <v>17</v>
      </c>
      <c r="E244" s="230" t="s">
        <v>625</v>
      </c>
      <c r="F244" s="229" t="s">
        <v>738</v>
      </c>
      <c r="G244" s="232">
        <v>12620.64</v>
      </c>
      <c r="H244" s="232">
        <v>378.62</v>
      </c>
      <c r="I244" s="225">
        <f t="shared" si="9"/>
        <v>15079.141599999999</v>
      </c>
      <c r="J244" s="233"/>
      <c r="K244" s="241"/>
    </row>
    <row r="245" spans="1:13" x14ac:dyDescent="0.3">
      <c r="B245" s="224" t="s">
        <v>74</v>
      </c>
      <c r="C245" s="240" t="s">
        <v>389</v>
      </c>
      <c r="D245" s="229" t="s">
        <v>17</v>
      </c>
      <c r="E245" s="230" t="s">
        <v>625</v>
      </c>
      <c r="F245" s="229" t="s">
        <v>738</v>
      </c>
      <c r="G245" s="232">
        <v>12620.64</v>
      </c>
      <c r="H245" s="232">
        <v>378.62</v>
      </c>
      <c r="I245" s="225">
        <f t="shared" si="9"/>
        <v>15079.141599999999</v>
      </c>
      <c r="J245" s="233"/>
      <c r="K245" s="241"/>
    </row>
    <row r="246" spans="1:13" x14ac:dyDescent="0.3">
      <c r="B246" s="224" t="s">
        <v>74</v>
      </c>
      <c r="C246" s="240" t="s">
        <v>390</v>
      </c>
      <c r="D246" s="229" t="s">
        <v>17</v>
      </c>
      <c r="E246" s="230" t="s">
        <v>625</v>
      </c>
      <c r="F246" s="229" t="s">
        <v>738</v>
      </c>
      <c r="G246" s="232">
        <v>12620.64</v>
      </c>
      <c r="H246" s="232">
        <v>378.62</v>
      </c>
      <c r="I246" s="225">
        <f t="shared" si="9"/>
        <v>15079.141599999999</v>
      </c>
      <c r="J246" s="233"/>
      <c r="K246" s="241"/>
      <c r="L246" s="241"/>
    </row>
    <row r="247" spans="1:13" x14ac:dyDescent="0.3">
      <c r="A247" s="226"/>
      <c r="B247" s="224" t="s">
        <v>256</v>
      </c>
      <c r="C247" s="229" t="s">
        <v>391</v>
      </c>
      <c r="D247" s="229" t="s">
        <v>17</v>
      </c>
      <c r="E247" s="230" t="s">
        <v>624</v>
      </c>
      <c r="F247" s="248" t="s">
        <v>716</v>
      </c>
      <c r="G247" s="231">
        <v>9917.94</v>
      </c>
      <c r="H247" s="225">
        <v>297.54000000000002</v>
      </c>
      <c r="I247" s="231">
        <f t="shared" si="9"/>
        <v>11849.9568</v>
      </c>
      <c r="J247" s="233"/>
    </row>
    <row r="248" spans="1:13" x14ac:dyDescent="0.3">
      <c r="A248" s="226"/>
      <c r="B248" s="224" t="s">
        <v>256</v>
      </c>
      <c r="C248" s="240" t="s">
        <v>393</v>
      </c>
      <c r="D248" s="229" t="s">
        <v>10</v>
      </c>
      <c r="E248" s="230" t="s">
        <v>625</v>
      </c>
      <c r="G248" s="225">
        <v>0</v>
      </c>
      <c r="H248" s="225">
        <v>0</v>
      </c>
      <c r="I248" s="231">
        <f t="shared" si="9"/>
        <v>0</v>
      </c>
      <c r="J248" s="233"/>
    </row>
    <row r="249" spans="1:13" x14ac:dyDescent="0.3">
      <c r="A249" s="226"/>
      <c r="B249" s="224" t="s">
        <v>96</v>
      </c>
      <c r="C249" s="229" t="s">
        <v>395</v>
      </c>
      <c r="D249" s="229" t="s">
        <v>17</v>
      </c>
      <c r="E249" s="230" t="s">
        <v>625</v>
      </c>
      <c r="F249" s="229" t="s">
        <v>396</v>
      </c>
      <c r="G249" s="257">
        <v>14250</v>
      </c>
      <c r="H249" s="225">
        <v>1277.52</v>
      </c>
      <c r="I249" s="231">
        <f t="shared" si="9"/>
        <v>18011.923199999997</v>
      </c>
      <c r="J249" s="233"/>
    </row>
    <row r="250" spans="1:13" x14ac:dyDescent="0.3">
      <c r="A250" s="226"/>
      <c r="B250" s="224" t="s">
        <v>96</v>
      </c>
      <c r="C250" s="240" t="s">
        <v>397</v>
      </c>
      <c r="D250" s="229" t="s">
        <v>10</v>
      </c>
      <c r="E250" s="230" t="s">
        <v>625</v>
      </c>
      <c r="G250" s="257">
        <v>0</v>
      </c>
      <c r="H250" s="225">
        <v>0</v>
      </c>
      <c r="I250" s="231">
        <f t="shared" si="9"/>
        <v>0</v>
      </c>
      <c r="J250" s="233"/>
    </row>
    <row r="251" spans="1:13" x14ac:dyDescent="0.3">
      <c r="A251" s="226"/>
      <c r="B251" s="224" t="s">
        <v>96</v>
      </c>
      <c r="C251" s="240" t="s">
        <v>398</v>
      </c>
      <c r="D251" s="229" t="s">
        <v>10</v>
      </c>
      <c r="E251" s="230" t="s">
        <v>625</v>
      </c>
      <c r="G251" s="225">
        <v>0</v>
      </c>
      <c r="H251" s="225">
        <v>0</v>
      </c>
      <c r="I251" s="231">
        <f t="shared" si="9"/>
        <v>0</v>
      </c>
      <c r="J251" s="233"/>
    </row>
    <row r="252" spans="1:13" x14ac:dyDescent="0.3">
      <c r="A252" s="226"/>
      <c r="B252" s="224" t="s">
        <v>96</v>
      </c>
      <c r="C252" s="229" t="s">
        <v>399</v>
      </c>
      <c r="D252" s="229" t="s">
        <v>10</v>
      </c>
      <c r="E252" s="230" t="s">
        <v>625</v>
      </c>
      <c r="G252" s="225">
        <v>0</v>
      </c>
      <c r="H252" s="225">
        <v>0</v>
      </c>
      <c r="I252" s="231">
        <f t="shared" si="9"/>
        <v>0</v>
      </c>
      <c r="J252" s="233"/>
    </row>
    <row r="253" spans="1:13" x14ac:dyDescent="0.3">
      <c r="A253" s="226"/>
      <c r="B253" s="224" t="s">
        <v>65</v>
      </c>
      <c r="C253" s="240">
        <v>188240011</v>
      </c>
      <c r="D253" s="229" t="s">
        <v>17</v>
      </c>
      <c r="E253" s="230" t="s">
        <v>625</v>
      </c>
      <c r="F253" s="229" t="s">
        <v>794</v>
      </c>
      <c r="G253" s="257">
        <v>6542</v>
      </c>
      <c r="H253" s="225">
        <v>196.26</v>
      </c>
      <c r="I253" s="231">
        <f t="shared" si="9"/>
        <v>7816.3815999999997</v>
      </c>
      <c r="J253" s="233"/>
    </row>
    <row r="254" spans="1:13" x14ac:dyDescent="0.3">
      <c r="A254" s="226"/>
      <c r="B254" s="224" t="s">
        <v>74</v>
      </c>
      <c r="C254" s="240" t="s">
        <v>400</v>
      </c>
      <c r="D254" s="229" t="s">
        <v>17</v>
      </c>
      <c r="E254" s="230" t="s">
        <v>625</v>
      </c>
      <c r="F254" s="229" t="s">
        <v>634</v>
      </c>
      <c r="G254" s="232">
        <v>16731</v>
      </c>
      <c r="H254" s="225">
        <v>502</v>
      </c>
      <c r="I254" s="231">
        <f t="shared" si="9"/>
        <v>19990.28</v>
      </c>
      <c r="J254" s="233"/>
    </row>
    <row r="255" spans="1:13" x14ac:dyDescent="0.3">
      <c r="A255" s="226"/>
      <c r="B255" s="224" t="s">
        <v>262</v>
      </c>
      <c r="C255" s="229" t="s">
        <v>401</v>
      </c>
      <c r="D255" s="229" t="s">
        <v>10</v>
      </c>
      <c r="E255" s="230" t="s">
        <v>625</v>
      </c>
      <c r="G255" s="258">
        <v>0</v>
      </c>
      <c r="H255" s="225">
        <v>0</v>
      </c>
      <c r="I255" s="225">
        <f t="shared" si="9"/>
        <v>0</v>
      </c>
      <c r="J255" s="233"/>
      <c r="K255" s="241"/>
    </row>
    <row r="256" spans="1:13" x14ac:dyDescent="0.3">
      <c r="A256" s="226"/>
      <c r="B256" s="224" t="s">
        <v>256</v>
      </c>
      <c r="C256" s="229" t="s">
        <v>402</v>
      </c>
      <c r="D256" s="229" t="s">
        <v>17</v>
      </c>
      <c r="E256" s="230" t="s">
        <v>625</v>
      </c>
      <c r="F256" s="229" t="s">
        <v>721</v>
      </c>
      <c r="G256" s="225">
        <v>9082</v>
      </c>
      <c r="H256" s="225">
        <v>272</v>
      </c>
      <c r="I256" s="231">
        <f t="shared" si="9"/>
        <v>10850.64</v>
      </c>
      <c r="J256" s="233"/>
    </row>
    <row r="257" spans="1:10" x14ac:dyDescent="0.3">
      <c r="A257" s="226"/>
      <c r="B257" s="224" t="s">
        <v>78</v>
      </c>
      <c r="C257" s="229" t="s">
        <v>403</v>
      </c>
      <c r="D257" s="229" t="s">
        <v>17</v>
      </c>
      <c r="E257" s="230" t="s">
        <v>14</v>
      </c>
      <c r="F257" s="229" t="s">
        <v>792</v>
      </c>
      <c r="G257" s="232">
        <v>14839</v>
      </c>
      <c r="H257" s="225">
        <v>445.17</v>
      </c>
      <c r="I257" s="225">
        <f t="shared" si="9"/>
        <v>17729.637199999997</v>
      </c>
      <c r="J257" s="233"/>
    </row>
    <row r="258" spans="1:10" x14ac:dyDescent="0.3">
      <c r="A258" s="226"/>
      <c r="B258" s="224" t="s">
        <v>215</v>
      </c>
      <c r="C258" s="229" t="s">
        <v>404</v>
      </c>
      <c r="D258" s="229" t="s">
        <v>10</v>
      </c>
      <c r="E258" s="230" t="s">
        <v>625</v>
      </c>
      <c r="G258" s="225">
        <v>0</v>
      </c>
      <c r="H258" s="225">
        <v>0</v>
      </c>
      <c r="I258" s="225">
        <f t="shared" si="9"/>
        <v>0</v>
      </c>
      <c r="J258" s="233"/>
    </row>
    <row r="259" spans="1:10" x14ac:dyDescent="0.3">
      <c r="B259" s="224" t="s">
        <v>74</v>
      </c>
      <c r="C259" s="240" t="s">
        <v>405</v>
      </c>
      <c r="D259" s="229" t="s">
        <v>17</v>
      </c>
      <c r="E259" s="230" t="s">
        <v>625</v>
      </c>
      <c r="F259" s="229" t="s">
        <v>738</v>
      </c>
      <c r="G259" s="232">
        <v>12620.64</v>
      </c>
      <c r="H259" s="232">
        <v>378.62</v>
      </c>
      <c r="I259" s="225">
        <f t="shared" si="9"/>
        <v>15079.141599999999</v>
      </c>
      <c r="J259" s="233"/>
    </row>
    <row r="260" spans="1:10" x14ac:dyDescent="0.3">
      <c r="A260" s="226"/>
      <c r="B260" s="224" t="s">
        <v>78</v>
      </c>
      <c r="C260" s="240" t="s">
        <v>406</v>
      </c>
      <c r="D260" s="229" t="s">
        <v>17</v>
      </c>
      <c r="E260" s="230" t="s">
        <v>625</v>
      </c>
      <c r="F260" s="229" t="s">
        <v>791</v>
      </c>
      <c r="G260" s="225">
        <v>14748.35</v>
      </c>
      <c r="H260" s="225">
        <v>442.45</v>
      </c>
      <c r="I260" s="225">
        <f t="shared" si="9"/>
        <v>17621.328000000001</v>
      </c>
      <c r="J260" s="233"/>
    </row>
    <row r="261" spans="1:10" x14ac:dyDescent="0.3">
      <c r="A261" s="226"/>
      <c r="B261" s="224" t="s">
        <v>262</v>
      </c>
      <c r="C261" s="229">
        <v>188320009</v>
      </c>
      <c r="D261" s="229" t="s">
        <v>10</v>
      </c>
      <c r="E261" s="230" t="s">
        <v>625</v>
      </c>
      <c r="G261" s="225">
        <v>0</v>
      </c>
      <c r="H261" s="225">
        <v>0</v>
      </c>
      <c r="I261" s="225">
        <f t="shared" si="9"/>
        <v>0</v>
      </c>
      <c r="J261" s="233"/>
    </row>
    <row r="262" spans="1:10" x14ac:dyDescent="0.3">
      <c r="A262" s="226"/>
      <c r="B262" s="224" t="s">
        <v>78</v>
      </c>
      <c r="C262" s="229" t="s">
        <v>407</v>
      </c>
      <c r="D262" s="229" t="s">
        <v>10</v>
      </c>
      <c r="E262" s="230" t="s">
        <v>625</v>
      </c>
      <c r="G262" s="258">
        <v>0</v>
      </c>
      <c r="H262" s="225">
        <v>0</v>
      </c>
      <c r="I262" s="225">
        <f t="shared" si="9"/>
        <v>0</v>
      </c>
      <c r="J262" s="233"/>
    </row>
    <row r="263" spans="1:10" x14ac:dyDescent="0.3">
      <c r="A263" s="226"/>
      <c r="B263" s="226" t="s">
        <v>215</v>
      </c>
      <c r="C263" s="229" t="s">
        <v>408</v>
      </c>
      <c r="D263" s="229" t="s">
        <v>17</v>
      </c>
      <c r="E263" s="230" t="s">
        <v>625</v>
      </c>
      <c r="F263" s="229" t="s">
        <v>409</v>
      </c>
      <c r="G263" s="307">
        <v>9081.7199999999993</v>
      </c>
      <c r="H263" s="225">
        <v>272</v>
      </c>
      <c r="I263" s="231">
        <f t="shared" si="9"/>
        <v>10850.315199999999</v>
      </c>
      <c r="J263" s="233"/>
    </row>
    <row r="264" spans="1:10" x14ac:dyDescent="0.3">
      <c r="A264" s="226"/>
      <c r="B264" s="226" t="s">
        <v>242</v>
      </c>
      <c r="C264" s="308">
        <v>198240021</v>
      </c>
      <c r="D264" s="229" t="s">
        <v>17</v>
      </c>
      <c r="E264" s="230" t="s">
        <v>11</v>
      </c>
      <c r="F264" s="229" t="s">
        <v>726</v>
      </c>
      <c r="G264" s="225">
        <v>7187.5</v>
      </c>
      <c r="H264" s="225">
        <v>215.6</v>
      </c>
      <c r="I264" s="231">
        <f t="shared" si="9"/>
        <v>8587.5959999999995</v>
      </c>
    </row>
    <row r="265" spans="1:10" x14ac:dyDescent="0.3">
      <c r="A265" s="226"/>
      <c r="B265" s="224" t="s">
        <v>96</v>
      </c>
      <c r="C265" s="240" t="s">
        <v>416</v>
      </c>
      <c r="D265" s="229" t="s">
        <v>17</v>
      </c>
      <c r="E265" s="230" t="s">
        <v>14</v>
      </c>
      <c r="F265" s="229" t="s">
        <v>792</v>
      </c>
      <c r="G265" s="225">
        <v>13603</v>
      </c>
      <c r="H265" s="225">
        <v>408.09</v>
      </c>
      <c r="I265" s="225">
        <f t="shared" si="9"/>
        <v>16252.864399999999</v>
      </c>
      <c r="J265" s="233"/>
    </row>
    <row r="266" spans="1:10" x14ac:dyDescent="0.3">
      <c r="A266" s="226"/>
      <c r="B266" s="224" t="s">
        <v>215</v>
      </c>
      <c r="C266" s="240" t="s">
        <v>421</v>
      </c>
      <c r="D266" s="229" t="s">
        <v>17</v>
      </c>
      <c r="E266" s="230" t="s">
        <v>625</v>
      </c>
      <c r="F266" s="229" t="s">
        <v>737</v>
      </c>
      <c r="G266" s="225">
        <v>9500</v>
      </c>
      <c r="H266" s="225">
        <v>272.45</v>
      </c>
      <c r="I266" s="225">
        <f t="shared" si="9"/>
        <v>11336.041999999999</v>
      </c>
      <c r="J266" s="233"/>
    </row>
    <row r="267" spans="1:10" x14ac:dyDescent="0.3">
      <c r="A267" s="226"/>
      <c r="B267" s="224" t="s">
        <v>262</v>
      </c>
      <c r="C267" s="229" t="s">
        <v>413</v>
      </c>
      <c r="D267" s="229" t="s">
        <v>10</v>
      </c>
      <c r="E267" s="230" t="s">
        <v>625</v>
      </c>
      <c r="G267" s="257">
        <v>0</v>
      </c>
      <c r="H267" s="225">
        <v>0</v>
      </c>
      <c r="I267" s="231">
        <f t="shared" si="9"/>
        <v>0</v>
      </c>
      <c r="J267" s="233"/>
    </row>
    <row r="268" spans="1:10" x14ac:dyDescent="0.3">
      <c r="A268" s="226"/>
      <c r="B268" s="226" t="s">
        <v>274</v>
      </c>
      <c r="C268" s="240" t="s">
        <v>414</v>
      </c>
      <c r="D268" s="229" t="s">
        <v>17</v>
      </c>
      <c r="E268" s="230" t="s">
        <v>625</v>
      </c>
      <c r="F268" s="229" t="s">
        <v>695</v>
      </c>
      <c r="G268" s="225">
        <v>6462</v>
      </c>
      <c r="H268" s="225">
        <v>193.87</v>
      </c>
      <c r="I268" s="231">
        <f t="shared" si="9"/>
        <v>7720.8091999999997</v>
      </c>
    </row>
    <row r="269" spans="1:10" x14ac:dyDescent="0.3">
      <c r="A269" s="226"/>
      <c r="B269" s="224" t="s">
        <v>65</v>
      </c>
      <c r="C269" s="240" t="s">
        <v>429</v>
      </c>
      <c r="D269" s="229" t="s">
        <v>10</v>
      </c>
      <c r="E269" s="230" t="s">
        <v>625</v>
      </c>
      <c r="G269" s="225">
        <v>0</v>
      </c>
      <c r="H269" s="225">
        <v>0</v>
      </c>
      <c r="I269" s="231">
        <f t="shared" si="9"/>
        <v>0</v>
      </c>
      <c r="J269" s="233"/>
    </row>
    <row r="270" spans="1:10" x14ac:dyDescent="0.3">
      <c r="B270" s="224" t="s">
        <v>74</v>
      </c>
      <c r="C270" s="240" t="s">
        <v>417</v>
      </c>
      <c r="D270" s="229" t="s">
        <v>17</v>
      </c>
      <c r="E270" s="230" t="s">
        <v>625</v>
      </c>
      <c r="F270" s="229" t="s">
        <v>738</v>
      </c>
      <c r="G270" s="232">
        <v>12620.64</v>
      </c>
      <c r="H270" s="232">
        <v>378.62</v>
      </c>
      <c r="I270" s="231">
        <f t="shared" si="9"/>
        <v>15079.141599999999</v>
      </c>
      <c r="J270" s="233"/>
    </row>
    <row r="271" spans="1:10" x14ac:dyDescent="0.3">
      <c r="A271" s="226"/>
      <c r="B271" s="226" t="s">
        <v>57</v>
      </c>
      <c r="C271" s="229" t="s">
        <v>418</v>
      </c>
      <c r="D271" s="229" t="s">
        <v>17</v>
      </c>
      <c r="E271" s="230" t="s">
        <v>625</v>
      </c>
      <c r="F271" s="229" t="s">
        <v>634</v>
      </c>
      <c r="G271" s="257">
        <v>16664</v>
      </c>
      <c r="H271" s="225">
        <v>500</v>
      </c>
      <c r="I271" s="231">
        <f t="shared" si="9"/>
        <v>19910.239999999998</v>
      </c>
      <c r="J271" s="233"/>
    </row>
    <row r="272" spans="1:10" x14ac:dyDescent="0.3">
      <c r="A272" s="226"/>
      <c r="B272" s="226" t="s">
        <v>57</v>
      </c>
      <c r="C272" s="229" t="s">
        <v>419</v>
      </c>
      <c r="D272" s="229" t="s">
        <v>17</v>
      </c>
      <c r="E272" s="230" t="s">
        <v>625</v>
      </c>
      <c r="F272" s="229" t="s">
        <v>420</v>
      </c>
      <c r="G272" s="257">
        <v>13359</v>
      </c>
      <c r="H272" s="225">
        <v>401</v>
      </c>
      <c r="I272" s="231">
        <f t="shared" si="9"/>
        <v>15961.599999999999</v>
      </c>
      <c r="J272" s="233"/>
    </row>
    <row r="273" spans="1:10" x14ac:dyDescent="0.3">
      <c r="A273" s="226"/>
      <c r="B273" s="224" t="s">
        <v>215</v>
      </c>
      <c r="C273" s="240" t="s">
        <v>442</v>
      </c>
      <c r="D273" s="229" t="s">
        <v>10</v>
      </c>
      <c r="E273" s="230" t="s">
        <v>625</v>
      </c>
      <c r="G273" s="258">
        <v>0</v>
      </c>
      <c r="H273" s="225">
        <v>0</v>
      </c>
      <c r="I273" s="225">
        <f t="shared" si="9"/>
        <v>0</v>
      </c>
    </row>
    <row r="274" spans="1:10" x14ac:dyDescent="0.3">
      <c r="B274" s="224" t="s">
        <v>74</v>
      </c>
      <c r="C274" s="240" t="s">
        <v>422</v>
      </c>
      <c r="D274" s="229" t="s">
        <v>17</v>
      </c>
      <c r="E274" s="230" t="s">
        <v>625</v>
      </c>
      <c r="F274" s="229" t="s">
        <v>738</v>
      </c>
      <c r="G274" s="232">
        <v>12620.64</v>
      </c>
      <c r="H274" s="232">
        <v>378.62</v>
      </c>
      <c r="I274" s="231">
        <f t="shared" si="9"/>
        <v>15079.141599999999</v>
      </c>
      <c r="J274" s="233"/>
    </row>
    <row r="275" spans="1:10" x14ac:dyDescent="0.3">
      <c r="A275" s="226"/>
      <c r="B275" s="226" t="s">
        <v>215</v>
      </c>
      <c r="C275" s="229" t="s">
        <v>423</v>
      </c>
      <c r="D275" s="229" t="s">
        <v>17</v>
      </c>
      <c r="E275" s="230" t="s">
        <v>625</v>
      </c>
      <c r="F275" s="229" t="s">
        <v>424</v>
      </c>
      <c r="G275" s="225">
        <v>0</v>
      </c>
      <c r="H275" s="225">
        <v>0</v>
      </c>
      <c r="I275" s="231">
        <f t="shared" si="9"/>
        <v>0</v>
      </c>
      <c r="J275" s="233"/>
    </row>
    <row r="276" spans="1:10" x14ac:dyDescent="0.3">
      <c r="A276" s="226"/>
      <c r="B276" s="226" t="s">
        <v>74</v>
      </c>
      <c r="C276" s="240" t="s">
        <v>425</v>
      </c>
      <c r="D276" s="229" t="s">
        <v>17</v>
      </c>
      <c r="E276" s="230" t="s">
        <v>625</v>
      </c>
      <c r="F276" s="229" t="s">
        <v>426</v>
      </c>
      <c r="G276" s="225">
        <v>0</v>
      </c>
      <c r="H276" s="225">
        <v>0</v>
      </c>
      <c r="I276" s="231">
        <f t="shared" si="9"/>
        <v>0</v>
      </c>
      <c r="J276" s="233"/>
    </row>
    <row r="277" spans="1:10" x14ac:dyDescent="0.3">
      <c r="A277" s="226"/>
      <c r="B277" s="226" t="s">
        <v>74</v>
      </c>
      <c r="C277" s="240" t="s">
        <v>427</v>
      </c>
      <c r="D277" s="229" t="s">
        <v>17</v>
      </c>
      <c r="E277" s="230" t="s">
        <v>625</v>
      </c>
      <c r="F277" s="229" t="s">
        <v>428</v>
      </c>
      <c r="G277" s="225">
        <v>0</v>
      </c>
      <c r="H277" s="225">
        <v>0</v>
      </c>
      <c r="I277" s="231">
        <f t="shared" si="9"/>
        <v>0</v>
      </c>
      <c r="J277" s="233"/>
    </row>
    <row r="278" spans="1:10" x14ac:dyDescent="0.3">
      <c r="A278" s="226"/>
      <c r="B278" s="224" t="s">
        <v>501</v>
      </c>
      <c r="C278" s="240" t="s">
        <v>447</v>
      </c>
      <c r="D278" s="229" t="s">
        <v>10</v>
      </c>
      <c r="E278" s="230" t="s">
        <v>625</v>
      </c>
      <c r="G278" s="225"/>
      <c r="H278" s="225"/>
      <c r="I278" s="231">
        <f t="shared" si="9"/>
        <v>0</v>
      </c>
    </row>
    <row r="279" spans="1:10" x14ac:dyDescent="0.3">
      <c r="A279" s="226"/>
      <c r="B279" s="226" t="s">
        <v>688</v>
      </c>
      <c r="C279" s="240" t="s">
        <v>430</v>
      </c>
      <c r="D279" s="229" t="s">
        <v>17</v>
      </c>
      <c r="E279" s="230" t="s">
        <v>625</v>
      </c>
      <c r="F279" s="229" t="s">
        <v>671</v>
      </c>
      <c r="G279" s="257">
        <v>0</v>
      </c>
      <c r="H279" s="225">
        <v>0</v>
      </c>
      <c r="I279" s="231">
        <f t="shared" si="9"/>
        <v>0</v>
      </c>
      <c r="J279" s="233"/>
    </row>
    <row r="280" spans="1:10" x14ac:dyDescent="0.3">
      <c r="A280" s="226"/>
      <c r="B280" s="224" t="s">
        <v>773</v>
      </c>
      <c r="C280" s="229" t="s">
        <v>449</v>
      </c>
      <c r="D280" s="229" t="s">
        <v>17</v>
      </c>
      <c r="E280" s="230" t="s">
        <v>14</v>
      </c>
      <c r="F280" s="229" t="s">
        <v>792</v>
      </c>
      <c r="G280" s="225">
        <v>9815</v>
      </c>
      <c r="H280" s="225">
        <v>294.45</v>
      </c>
      <c r="I280" s="231">
        <f t="shared" si="9"/>
        <v>11726.962</v>
      </c>
      <c r="J280" s="233"/>
    </row>
    <row r="281" spans="1:10" x14ac:dyDescent="0.3">
      <c r="A281" s="226"/>
      <c r="B281" s="226" t="s">
        <v>74</v>
      </c>
      <c r="C281" s="229" t="s">
        <v>433</v>
      </c>
      <c r="D281" s="229" t="s">
        <v>17</v>
      </c>
      <c r="E281" s="230" t="s">
        <v>625</v>
      </c>
      <c r="F281" s="229" t="s">
        <v>634</v>
      </c>
      <c r="G281" s="232">
        <v>16731</v>
      </c>
      <c r="H281" s="225">
        <v>502</v>
      </c>
      <c r="I281" s="231">
        <f t="shared" si="9"/>
        <v>19990.28</v>
      </c>
      <c r="J281" s="233"/>
    </row>
    <row r="282" spans="1:10" x14ac:dyDescent="0.3">
      <c r="B282" s="224" t="s">
        <v>74</v>
      </c>
      <c r="C282" s="240" t="s">
        <v>434</v>
      </c>
      <c r="D282" s="229" t="s">
        <v>17</v>
      </c>
      <c r="E282" s="230" t="s">
        <v>625</v>
      </c>
      <c r="F282" s="229" t="s">
        <v>738</v>
      </c>
      <c r="G282" s="232">
        <v>12620.64</v>
      </c>
      <c r="H282" s="232">
        <v>378.62</v>
      </c>
      <c r="I282" s="231">
        <f t="shared" si="9"/>
        <v>15079.141599999999</v>
      </c>
      <c r="J282" s="233"/>
    </row>
    <row r="283" spans="1:10" x14ac:dyDescent="0.3">
      <c r="A283" s="226"/>
      <c r="B283" s="224" t="s">
        <v>262</v>
      </c>
      <c r="C283" s="240" t="s">
        <v>435</v>
      </c>
      <c r="D283" s="229" t="s">
        <v>17</v>
      </c>
      <c r="E283" s="230" t="s">
        <v>625</v>
      </c>
      <c r="F283" s="229" t="s">
        <v>634</v>
      </c>
      <c r="G283" s="225">
        <v>14210</v>
      </c>
      <c r="H283" s="225">
        <v>426</v>
      </c>
      <c r="I283" s="231">
        <f t="shared" si="9"/>
        <v>16977.759999999998</v>
      </c>
      <c r="J283" s="233"/>
    </row>
    <row r="284" spans="1:10" x14ac:dyDescent="0.3">
      <c r="A284" s="226"/>
      <c r="B284" s="224" t="s">
        <v>78</v>
      </c>
      <c r="C284" s="240" t="s">
        <v>436</v>
      </c>
      <c r="D284" s="229" t="s">
        <v>17</v>
      </c>
      <c r="E284" s="230" t="s">
        <v>625</v>
      </c>
      <c r="F284" s="229" t="s">
        <v>701</v>
      </c>
      <c r="G284" s="225">
        <v>14748.35</v>
      </c>
      <c r="H284" s="225">
        <v>442.45</v>
      </c>
      <c r="I284" s="231">
        <f t="shared" si="9"/>
        <v>17621.328000000001</v>
      </c>
      <c r="J284" s="233"/>
    </row>
    <row r="285" spans="1:10" x14ac:dyDescent="0.3">
      <c r="B285" s="224" t="s">
        <v>74</v>
      </c>
      <c r="C285" s="229" t="s">
        <v>437</v>
      </c>
      <c r="D285" s="229" t="s">
        <v>17</v>
      </c>
      <c r="E285" s="230" t="s">
        <v>625</v>
      </c>
      <c r="F285" s="229" t="s">
        <v>738</v>
      </c>
      <c r="G285" s="232">
        <v>12620.64</v>
      </c>
      <c r="H285" s="232">
        <v>378.62</v>
      </c>
      <c r="I285" s="231">
        <f t="shared" si="9"/>
        <v>15079.141599999999</v>
      </c>
      <c r="J285" s="233"/>
    </row>
    <row r="286" spans="1:10" x14ac:dyDescent="0.3">
      <c r="B286" s="306" t="s">
        <v>74</v>
      </c>
      <c r="C286" s="240" t="s">
        <v>438</v>
      </c>
      <c r="D286" s="229" t="s">
        <v>17</v>
      </c>
      <c r="E286" s="230" t="s">
        <v>625</v>
      </c>
      <c r="F286" s="229" t="s">
        <v>738</v>
      </c>
      <c r="G286" s="232">
        <v>12620.64</v>
      </c>
      <c r="H286" s="232">
        <v>378.62</v>
      </c>
      <c r="I286" s="231">
        <f t="shared" si="9"/>
        <v>15079.141599999999</v>
      </c>
      <c r="J286" s="233"/>
    </row>
    <row r="287" spans="1:10" x14ac:dyDescent="0.3">
      <c r="B287" s="306" t="s">
        <v>74</v>
      </c>
      <c r="C287" s="240" t="s">
        <v>439</v>
      </c>
      <c r="D287" s="229" t="s">
        <v>17</v>
      </c>
      <c r="E287" s="230" t="s">
        <v>625</v>
      </c>
      <c r="F287" s="229" t="s">
        <v>738</v>
      </c>
      <c r="G287" s="232">
        <v>12620.64</v>
      </c>
      <c r="H287" s="232">
        <v>378.62</v>
      </c>
      <c r="I287" s="231">
        <f t="shared" si="9"/>
        <v>15079.141599999999</v>
      </c>
      <c r="J287" s="233"/>
    </row>
    <row r="288" spans="1:10" x14ac:dyDescent="0.3">
      <c r="A288" s="226"/>
      <c r="B288" s="224" t="s">
        <v>242</v>
      </c>
      <c r="C288" s="240" t="s">
        <v>452</v>
      </c>
      <c r="D288" s="229" t="s">
        <v>17</v>
      </c>
      <c r="E288" s="230" t="s">
        <v>625</v>
      </c>
      <c r="F288" s="229" t="s">
        <v>781</v>
      </c>
      <c r="G288" s="225">
        <v>7187.52</v>
      </c>
      <c r="H288" s="225">
        <v>215.63</v>
      </c>
      <c r="I288" s="231">
        <f t="shared" si="9"/>
        <v>8587.6540000000005</v>
      </c>
      <c r="J288" s="233"/>
    </row>
    <row r="289" spans="1:10" x14ac:dyDescent="0.3">
      <c r="A289" s="226"/>
      <c r="B289" s="226" t="s">
        <v>96</v>
      </c>
      <c r="C289" s="329" t="s">
        <v>441</v>
      </c>
      <c r="D289" s="229" t="s">
        <v>17</v>
      </c>
      <c r="E289" s="230" t="s">
        <v>14</v>
      </c>
      <c r="F289" s="229" t="s">
        <v>792</v>
      </c>
      <c r="G289" s="225">
        <v>13603</v>
      </c>
      <c r="H289" s="225">
        <v>408.09</v>
      </c>
      <c r="I289" s="231">
        <f t="shared" si="9"/>
        <v>16252.864399999999</v>
      </c>
      <c r="J289" s="233"/>
    </row>
    <row r="290" spans="1:10" x14ac:dyDescent="0.3">
      <c r="A290" s="226"/>
      <c r="B290" s="224" t="s">
        <v>455</v>
      </c>
      <c r="C290" s="240">
        <v>196800022</v>
      </c>
      <c r="D290" s="229" t="s">
        <v>10</v>
      </c>
      <c r="E290" s="230" t="s">
        <v>625</v>
      </c>
      <c r="G290" s="257">
        <v>0</v>
      </c>
      <c r="H290" s="225">
        <v>0</v>
      </c>
      <c r="I290" s="231">
        <f t="shared" si="9"/>
        <v>0</v>
      </c>
      <c r="J290" s="233"/>
    </row>
    <row r="291" spans="1:10" x14ac:dyDescent="0.3">
      <c r="A291" s="226"/>
      <c r="B291" s="224" t="s">
        <v>443</v>
      </c>
      <c r="C291" s="229" t="s">
        <v>444</v>
      </c>
      <c r="D291" s="229" t="s">
        <v>17</v>
      </c>
      <c r="E291" s="230" t="s">
        <v>625</v>
      </c>
      <c r="F291" s="229" t="s">
        <v>445</v>
      </c>
      <c r="G291" s="257">
        <v>11124.11</v>
      </c>
      <c r="H291" s="225">
        <v>909.04</v>
      </c>
      <c r="I291" s="231">
        <f t="shared" si="9"/>
        <v>13958.454000000002</v>
      </c>
      <c r="J291" s="233"/>
    </row>
    <row r="292" spans="1:10" x14ac:dyDescent="0.3">
      <c r="A292" s="226"/>
      <c r="B292" s="224" t="s">
        <v>256</v>
      </c>
      <c r="C292" s="229" t="s">
        <v>457</v>
      </c>
      <c r="D292" s="229" t="s">
        <v>10</v>
      </c>
      <c r="E292" s="230" t="s">
        <v>625</v>
      </c>
      <c r="G292" s="257">
        <v>0</v>
      </c>
      <c r="H292" s="225">
        <v>0</v>
      </c>
      <c r="I292" s="231">
        <f t="shared" si="9"/>
        <v>0</v>
      </c>
    </row>
    <row r="293" spans="1:10" x14ac:dyDescent="0.3">
      <c r="A293" s="226"/>
      <c r="B293" s="224" t="s">
        <v>78</v>
      </c>
      <c r="C293" s="240" t="s">
        <v>458</v>
      </c>
      <c r="D293" s="229" t="s">
        <v>10</v>
      </c>
      <c r="E293" s="230" t="s">
        <v>625</v>
      </c>
      <c r="G293" s="257">
        <v>0</v>
      </c>
      <c r="H293" s="225">
        <v>0</v>
      </c>
      <c r="I293" s="231">
        <f t="shared" si="9"/>
        <v>0</v>
      </c>
    </row>
    <row r="294" spans="1:10" x14ac:dyDescent="0.3">
      <c r="A294" s="226"/>
      <c r="B294" s="224" t="s">
        <v>256</v>
      </c>
      <c r="C294" s="240" t="s">
        <v>450</v>
      </c>
      <c r="D294" s="229" t="s">
        <v>17</v>
      </c>
      <c r="E294" s="230" t="s">
        <v>625</v>
      </c>
      <c r="F294" s="229" t="s">
        <v>451</v>
      </c>
      <c r="G294" s="257">
        <v>6150.86</v>
      </c>
      <c r="H294" s="225">
        <v>506.36</v>
      </c>
      <c r="I294" s="231">
        <f t="shared" si="9"/>
        <v>7722.3751999999986</v>
      </c>
      <c r="J294" s="233"/>
    </row>
    <row r="295" spans="1:10" x14ac:dyDescent="0.3">
      <c r="A295" s="226"/>
      <c r="B295" s="224" t="s">
        <v>88</v>
      </c>
      <c r="C295" s="229" t="s">
        <v>472</v>
      </c>
      <c r="D295" s="229" t="s">
        <v>17</v>
      </c>
      <c r="E295" s="230" t="s">
        <v>625</v>
      </c>
      <c r="F295" s="229" t="s">
        <v>737</v>
      </c>
      <c r="G295" s="232">
        <v>13000</v>
      </c>
      <c r="H295" s="225">
        <v>390</v>
      </c>
      <c r="I295" s="231">
        <f t="shared" si="9"/>
        <v>15532.4</v>
      </c>
    </row>
    <row r="296" spans="1:10" x14ac:dyDescent="0.3">
      <c r="A296" s="226"/>
      <c r="B296" s="224" t="s">
        <v>160</v>
      </c>
      <c r="C296" s="229" t="s">
        <v>453</v>
      </c>
      <c r="D296" s="229" t="s">
        <v>17</v>
      </c>
      <c r="E296" s="230" t="s">
        <v>625</v>
      </c>
      <c r="F296" s="229" t="s">
        <v>454</v>
      </c>
      <c r="G296" s="257">
        <v>2089.63</v>
      </c>
      <c r="H296" s="225">
        <v>177.53</v>
      </c>
      <c r="I296" s="231">
        <f t="shared" si="9"/>
        <v>2629.9056</v>
      </c>
      <c r="J296" s="233"/>
    </row>
    <row r="297" spans="1:10" x14ac:dyDescent="0.3">
      <c r="A297" s="226"/>
      <c r="B297" s="224" t="s">
        <v>750</v>
      </c>
      <c r="C297" s="229" t="s">
        <v>483</v>
      </c>
      <c r="D297" s="229" t="s">
        <v>17</v>
      </c>
      <c r="E297" s="230" t="s">
        <v>14</v>
      </c>
      <c r="F297" s="229" t="s">
        <v>792</v>
      </c>
      <c r="G297" s="225">
        <v>13603</v>
      </c>
      <c r="H297" s="225">
        <v>408.09</v>
      </c>
      <c r="I297" s="225">
        <f t="shared" si="9"/>
        <v>16252.864399999999</v>
      </c>
      <c r="J297" s="233"/>
    </row>
    <row r="298" spans="1:10" x14ac:dyDescent="0.3">
      <c r="A298" s="226"/>
      <c r="B298" s="224" t="s">
        <v>70</v>
      </c>
      <c r="C298" s="240" t="s">
        <v>456</v>
      </c>
      <c r="D298" s="229" t="s">
        <v>17</v>
      </c>
      <c r="E298" s="230" t="s">
        <v>625</v>
      </c>
      <c r="F298" s="229" t="s">
        <v>787</v>
      </c>
      <c r="G298" s="225">
        <v>6942.66</v>
      </c>
      <c r="H298" s="225">
        <v>208.28</v>
      </c>
      <c r="I298" s="231">
        <f t="shared" ref="I298:I333" si="10">SUM(G298+H298)*1.16</f>
        <v>8295.0903999999991</v>
      </c>
    </row>
    <row r="299" spans="1:10" x14ac:dyDescent="0.3">
      <c r="A299" s="226"/>
      <c r="B299" s="224" t="s">
        <v>484</v>
      </c>
      <c r="C299" s="229" t="s">
        <v>485</v>
      </c>
      <c r="D299" s="229" t="s">
        <v>17</v>
      </c>
      <c r="E299" s="230" t="s">
        <v>625</v>
      </c>
      <c r="F299" s="229" t="s">
        <v>737</v>
      </c>
      <c r="G299" s="232">
        <v>13000</v>
      </c>
      <c r="H299" s="225">
        <v>390</v>
      </c>
      <c r="I299" s="231">
        <f t="shared" si="10"/>
        <v>15532.4</v>
      </c>
      <c r="J299" s="233"/>
    </row>
    <row r="300" spans="1:10" x14ac:dyDescent="0.3">
      <c r="A300" s="226"/>
      <c r="B300" s="224" t="s">
        <v>65</v>
      </c>
      <c r="C300" s="240">
        <v>188240010</v>
      </c>
      <c r="D300" s="229" t="s">
        <v>10</v>
      </c>
      <c r="E300" s="230" t="s">
        <v>625</v>
      </c>
      <c r="G300" s="257">
        <v>0</v>
      </c>
      <c r="H300" s="225">
        <v>0</v>
      </c>
      <c r="I300" s="231">
        <f t="shared" si="10"/>
        <v>0</v>
      </c>
      <c r="J300" s="233"/>
    </row>
    <row r="301" spans="1:10" x14ac:dyDescent="0.3">
      <c r="B301" s="224" t="s">
        <v>74</v>
      </c>
      <c r="C301" s="229" t="s">
        <v>460</v>
      </c>
      <c r="D301" s="229" t="s">
        <v>17</v>
      </c>
      <c r="E301" s="230" t="s">
        <v>625</v>
      </c>
      <c r="F301" s="229" t="s">
        <v>738</v>
      </c>
      <c r="G301" s="232">
        <v>12620.64</v>
      </c>
      <c r="H301" s="232">
        <v>378.62</v>
      </c>
      <c r="I301" s="231">
        <f t="shared" si="10"/>
        <v>15079.141599999999</v>
      </c>
      <c r="J301" s="233"/>
    </row>
    <row r="302" spans="1:10" x14ac:dyDescent="0.3">
      <c r="A302" s="226"/>
      <c r="B302" s="224" t="s">
        <v>96</v>
      </c>
      <c r="C302" s="229" t="s">
        <v>488</v>
      </c>
      <c r="D302" s="229" t="s">
        <v>17</v>
      </c>
      <c r="E302" s="230" t="s">
        <v>14</v>
      </c>
      <c r="F302" s="229" t="s">
        <v>792</v>
      </c>
      <c r="G302" s="225">
        <v>13603</v>
      </c>
      <c r="H302" s="225">
        <v>408.09</v>
      </c>
      <c r="I302" s="231">
        <f t="shared" si="10"/>
        <v>16252.864399999999</v>
      </c>
      <c r="J302" s="233"/>
    </row>
    <row r="303" spans="1:10" x14ac:dyDescent="0.3">
      <c r="A303" s="226"/>
      <c r="B303" s="224" t="s">
        <v>256</v>
      </c>
      <c r="C303" s="240" t="s">
        <v>489</v>
      </c>
      <c r="D303" s="229" t="s">
        <v>10</v>
      </c>
      <c r="E303" s="230" t="s">
        <v>625</v>
      </c>
      <c r="G303" s="257">
        <v>0</v>
      </c>
      <c r="H303" s="225">
        <v>0</v>
      </c>
      <c r="I303" s="231">
        <f t="shared" si="10"/>
        <v>0</v>
      </c>
      <c r="J303" s="233"/>
    </row>
    <row r="304" spans="1:10" x14ac:dyDescent="0.3">
      <c r="A304" s="226"/>
      <c r="B304" s="224" t="s">
        <v>65</v>
      </c>
      <c r="C304" s="240" t="s">
        <v>490</v>
      </c>
      <c r="D304" s="229" t="s">
        <v>10</v>
      </c>
      <c r="E304" s="230" t="s">
        <v>625</v>
      </c>
      <c r="G304" s="257">
        <v>0</v>
      </c>
      <c r="H304" s="225">
        <v>0</v>
      </c>
      <c r="I304" s="231">
        <f t="shared" si="10"/>
        <v>0</v>
      </c>
      <c r="J304" s="233"/>
    </row>
    <row r="305" spans="1:10" x14ac:dyDescent="0.3">
      <c r="A305" s="226"/>
      <c r="B305" s="226" t="s">
        <v>53</v>
      </c>
      <c r="C305" s="240" t="s">
        <v>464</v>
      </c>
      <c r="D305" s="229" t="s">
        <v>17</v>
      </c>
      <c r="E305" s="230" t="s">
        <v>625</v>
      </c>
      <c r="F305" s="229" t="s">
        <v>465</v>
      </c>
      <c r="G305" s="309">
        <v>9104.94</v>
      </c>
      <c r="H305" s="225">
        <v>273</v>
      </c>
      <c r="I305" s="231">
        <f t="shared" si="10"/>
        <v>10878.410400000001</v>
      </c>
      <c r="J305" s="233"/>
    </row>
    <row r="306" spans="1:10" x14ac:dyDescent="0.3">
      <c r="A306" s="226"/>
      <c r="B306" s="224" t="s">
        <v>45</v>
      </c>
      <c r="C306" s="240" t="s">
        <v>505</v>
      </c>
      <c r="D306" s="229" t="s">
        <v>17</v>
      </c>
      <c r="E306" s="230" t="s">
        <v>14</v>
      </c>
      <c r="F306" s="229" t="s">
        <v>792</v>
      </c>
      <c r="G306" s="225">
        <v>9815</v>
      </c>
      <c r="H306" s="225">
        <v>294.45</v>
      </c>
      <c r="I306" s="231">
        <f t="shared" si="10"/>
        <v>11726.962</v>
      </c>
      <c r="J306" s="233"/>
    </row>
    <row r="307" spans="1:10" x14ac:dyDescent="0.3">
      <c r="A307" s="226"/>
      <c r="B307" s="224" t="s">
        <v>506</v>
      </c>
      <c r="C307" s="229" t="s">
        <v>507</v>
      </c>
      <c r="D307" s="229" t="s">
        <v>10</v>
      </c>
      <c r="E307" s="230" t="s">
        <v>625</v>
      </c>
      <c r="G307" s="257">
        <v>0</v>
      </c>
      <c r="H307" s="225">
        <v>0</v>
      </c>
      <c r="I307" s="231">
        <f t="shared" si="10"/>
        <v>0</v>
      </c>
      <c r="J307" s="233"/>
    </row>
    <row r="308" spans="1:10" x14ac:dyDescent="0.3">
      <c r="A308" s="226"/>
      <c r="B308" s="226" t="s">
        <v>262</v>
      </c>
      <c r="C308" s="240" t="s">
        <v>469</v>
      </c>
      <c r="D308" s="229" t="s">
        <v>17</v>
      </c>
      <c r="E308" s="230" t="s">
        <v>625</v>
      </c>
      <c r="F308" s="229" t="s">
        <v>80</v>
      </c>
      <c r="G308" s="257">
        <v>8977.6</v>
      </c>
      <c r="H308" s="225">
        <v>807.93</v>
      </c>
      <c r="I308" s="231">
        <f t="shared" si="10"/>
        <v>11351.2148</v>
      </c>
      <c r="J308" s="233"/>
    </row>
    <row r="309" spans="1:10" x14ac:dyDescent="0.3">
      <c r="A309" s="226"/>
      <c r="B309" s="224" t="s">
        <v>215</v>
      </c>
      <c r="C309" s="229" t="s">
        <v>508</v>
      </c>
      <c r="D309" s="229" t="s">
        <v>10</v>
      </c>
      <c r="E309" s="230" t="s">
        <v>625</v>
      </c>
      <c r="G309" s="257">
        <v>0</v>
      </c>
      <c r="H309" s="225">
        <v>0</v>
      </c>
      <c r="I309" s="231">
        <f t="shared" si="10"/>
        <v>0</v>
      </c>
      <c r="J309" s="233"/>
    </row>
    <row r="310" spans="1:10" x14ac:dyDescent="0.3">
      <c r="A310" s="226"/>
      <c r="B310" s="224" t="s">
        <v>96</v>
      </c>
      <c r="C310" s="328" t="s">
        <v>510</v>
      </c>
      <c r="D310" s="229" t="s">
        <v>17</v>
      </c>
      <c r="E310" s="230" t="s">
        <v>14</v>
      </c>
      <c r="F310" s="229" t="s">
        <v>792</v>
      </c>
      <c r="G310" s="225">
        <v>13603</v>
      </c>
      <c r="H310" s="225">
        <v>408.09</v>
      </c>
      <c r="I310" s="231">
        <f t="shared" si="10"/>
        <v>16252.864399999999</v>
      </c>
      <c r="J310" s="233"/>
    </row>
    <row r="311" spans="1:10" x14ac:dyDescent="0.3">
      <c r="B311" s="224" t="s">
        <v>65</v>
      </c>
      <c r="C311" s="229" t="s">
        <v>513</v>
      </c>
      <c r="D311" s="229" t="s">
        <v>10</v>
      </c>
      <c r="E311" s="230" t="s">
        <v>625</v>
      </c>
      <c r="G311" s="257">
        <v>0</v>
      </c>
      <c r="H311" s="225">
        <v>0</v>
      </c>
      <c r="I311" s="231">
        <f t="shared" si="10"/>
        <v>0</v>
      </c>
      <c r="J311" s="233"/>
    </row>
    <row r="312" spans="1:10" x14ac:dyDescent="0.3">
      <c r="A312" s="226"/>
      <c r="B312" s="226" t="s">
        <v>256</v>
      </c>
      <c r="C312" s="229" t="s">
        <v>474</v>
      </c>
      <c r="D312" s="229" t="s">
        <v>17</v>
      </c>
      <c r="E312" s="230" t="s">
        <v>625</v>
      </c>
      <c r="F312" s="229" t="s">
        <v>396</v>
      </c>
      <c r="G312" s="257">
        <v>11975</v>
      </c>
      <c r="H312" s="225">
        <v>1074.8900000000001</v>
      </c>
      <c r="I312" s="231">
        <f t="shared" si="10"/>
        <v>15137.872399999998</v>
      </c>
      <c r="J312" s="233"/>
    </row>
    <row r="313" spans="1:10" x14ac:dyDescent="0.3">
      <c r="A313" s="226"/>
      <c r="B313" s="226" t="s">
        <v>256</v>
      </c>
      <c r="C313" s="240" t="s">
        <v>475</v>
      </c>
      <c r="D313" s="229" t="s">
        <v>17</v>
      </c>
      <c r="E313" s="230" t="s">
        <v>625</v>
      </c>
      <c r="F313" s="229" t="s">
        <v>476</v>
      </c>
      <c r="G313" s="257">
        <v>6567.49</v>
      </c>
      <c r="H313" s="225">
        <v>593.27</v>
      </c>
      <c r="I313" s="231">
        <f t="shared" si="10"/>
        <v>8306.4815999999992</v>
      </c>
      <c r="J313" s="233"/>
    </row>
    <row r="314" spans="1:10" x14ac:dyDescent="0.3">
      <c r="A314" s="226"/>
      <c r="B314" s="226" t="s">
        <v>690</v>
      </c>
      <c r="C314" s="240">
        <v>188160012</v>
      </c>
      <c r="D314" s="229" t="s">
        <v>17</v>
      </c>
      <c r="E314" s="230" t="s">
        <v>625</v>
      </c>
      <c r="F314" s="229" t="s">
        <v>478</v>
      </c>
      <c r="G314" s="257">
        <v>3292.63</v>
      </c>
      <c r="H314" s="225">
        <v>301.58999999999997</v>
      </c>
      <c r="I314" s="231">
        <f t="shared" si="10"/>
        <v>4169.2951999999996</v>
      </c>
      <c r="J314" s="233"/>
    </row>
    <row r="315" spans="1:10" x14ac:dyDescent="0.3">
      <c r="A315" s="226"/>
      <c r="B315" s="224" t="s">
        <v>501</v>
      </c>
      <c r="C315" s="240" t="s">
        <v>515</v>
      </c>
      <c r="D315" s="229" t="s">
        <v>10</v>
      </c>
      <c r="E315" s="230" t="s">
        <v>625</v>
      </c>
      <c r="G315" s="257">
        <v>0</v>
      </c>
      <c r="H315" s="225">
        <v>0</v>
      </c>
      <c r="I315" s="231">
        <f t="shared" si="10"/>
        <v>0</v>
      </c>
      <c r="J315" s="233"/>
    </row>
    <row r="316" spans="1:10" x14ac:dyDescent="0.3">
      <c r="A316" s="226"/>
      <c r="B316" s="224" t="s">
        <v>256</v>
      </c>
      <c r="C316" s="240" t="s">
        <v>519</v>
      </c>
      <c r="D316" s="229" t="s">
        <v>10</v>
      </c>
      <c r="E316" s="230" t="s">
        <v>625</v>
      </c>
      <c r="G316" s="225">
        <v>0</v>
      </c>
      <c r="H316" s="225">
        <v>0</v>
      </c>
      <c r="I316" s="231">
        <f t="shared" si="10"/>
        <v>0</v>
      </c>
      <c r="J316" s="233"/>
    </row>
    <row r="317" spans="1:10" x14ac:dyDescent="0.3">
      <c r="A317" s="226"/>
      <c r="B317" s="224" t="s">
        <v>262</v>
      </c>
      <c r="C317" s="240" t="s">
        <v>520</v>
      </c>
      <c r="D317" s="229" t="s">
        <v>10</v>
      </c>
      <c r="E317" s="230" t="s">
        <v>625</v>
      </c>
      <c r="F317" s="229" t="s">
        <v>241</v>
      </c>
      <c r="G317" s="258">
        <v>0</v>
      </c>
      <c r="H317" s="225">
        <v>0</v>
      </c>
      <c r="I317" s="225">
        <f t="shared" si="10"/>
        <v>0</v>
      </c>
      <c r="J317" s="233"/>
    </row>
    <row r="318" spans="1:10" x14ac:dyDescent="0.3">
      <c r="A318" s="226"/>
      <c r="B318" s="224" t="s">
        <v>78</v>
      </c>
      <c r="C318" s="240" t="s">
        <v>521</v>
      </c>
      <c r="D318" s="229" t="s">
        <v>10</v>
      </c>
      <c r="E318" s="230" t="s">
        <v>625</v>
      </c>
      <c r="G318" s="247">
        <v>0</v>
      </c>
      <c r="H318" s="225">
        <v>0</v>
      </c>
      <c r="I318" s="231">
        <f t="shared" si="10"/>
        <v>0</v>
      </c>
    </row>
    <row r="319" spans="1:10" x14ac:dyDescent="0.3">
      <c r="A319" s="226"/>
      <c r="B319" s="224" t="s">
        <v>74</v>
      </c>
      <c r="C319" s="240" t="s">
        <v>529</v>
      </c>
      <c r="D319" s="229" t="s">
        <v>17</v>
      </c>
      <c r="E319" s="230" t="s">
        <v>625</v>
      </c>
      <c r="F319" s="229" t="s">
        <v>737</v>
      </c>
      <c r="G319" s="232">
        <v>13000</v>
      </c>
      <c r="H319" s="225">
        <v>390</v>
      </c>
      <c r="I319" s="225">
        <f t="shared" si="10"/>
        <v>15532.4</v>
      </c>
      <c r="J319" s="233"/>
    </row>
    <row r="320" spans="1:10" x14ac:dyDescent="0.3">
      <c r="A320" s="226"/>
      <c r="B320" s="224" t="s">
        <v>78</v>
      </c>
      <c r="C320" s="240" t="s">
        <v>530</v>
      </c>
      <c r="D320" s="229" t="s">
        <v>10</v>
      </c>
      <c r="E320" s="230" t="s">
        <v>625</v>
      </c>
      <c r="F320" s="229" t="s">
        <v>241</v>
      </c>
      <c r="G320" s="225">
        <v>0</v>
      </c>
      <c r="H320" s="225">
        <v>0</v>
      </c>
      <c r="I320" s="225">
        <f t="shared" si="10"/>
        <v>0</v>
      </c>
      <c r="J320" s="233"/>
    </row>
    <row r="321" spans="2:10" s="226" customFormat="1" x14ac:dyDescent="0.3">
      <c r="B321" s="224" t="s">
        <v>74</v>
      </c>
      <c r="C321" s="240" t="s">
        <v>486</v>
      </c>
      <c r="D321" s="229" t="s">
        <v>17</v>
      </c>
      <c r="E321" s="230" t="s">
        <v>625</v>
      </c>
      <c r="F321" s="229" t="s">
        <v>420</v>
      </c>
      <c r="G321" s="257">
        <v>9287.26</v>
      </c>
      <c r="H321" s="225">
        <v>835.51</v>
      </c>
      <c r="I321" s="231">
        <f t="shared" si="10"/>
        <v>11742.413199999999</v>
      </c>
      <c r="J321" s="233"/>
    </row>
    <row r="322" spans="2:10" s="226" customFormat="1" x14ac:dyDescent="0.3">
      <c r="B322" s="224" t="s">
        <v>215</v>
      </c>
      <c r="C322" s="229" t="s">
        <v>487</v>
      </c>
      <c r="D322" s="229" t="s">
        <v>17</v>
      </c>
      <c r="E322" s="230" t="s">
        <v>624</v>
      </c>
      <c r="F322" s="248" t="s">
        <v>197</v>
      </c>
      <c r="G322" s="225">
        <v>9081.7199999999993</v>
      </c>
      <c r="H322" s="225">
        <v>272.45</v>
      </c>
      <c r="I322" s="231">
        <f t="shared" si="10"/>
        <v>10850.8372</v>
      </c>
      <c r="J322" s="233"/>
    </row>
    <row r="323" spans="2:10" s="226" customFormat="1" x14ac:dyDescent="0.3">
      <c r="B323" s="224" t="s">
        <v>74</v>
      </c>
      <c r="C323" s="229" t="s">
        <v>532</v>
      </c>
      <c r="D323" s="229" t="s">
        <v>17</v>
      </c>
      <c r="E323" s="230" t="s">
        <v>625</v>
      </c>
      <c r="F323" s="229" t="s">
        <v>737</v>
      </c>
      <c r="G323" s="232">
        <v>13000</v>
      </c>
      <c r="H323" s="225">
        <v>390</v>
      </c>
      <c r="I323" s="225">
        <f t="shared" si="10"/>
        <v>15532.4</v>
      </c>
      <c r="J323" s="233"/>
    </row>
    <row r="324" spans="2:10" s="226" customFormat="1" x14ac:dyDescent="0.3">
      <c r="B324" s="224" t="s">
        <v>546</v>
      </c>
      <c r="C324" s="240" t="s">
        <v>547</v>
      </c>
      <c r="D324" s="229" t="s">
        <v>17</v>
      </c>
      <c r="E324" s="230" t="s">
        <v>625</v>
      </c>
      <c r="F324" s="229" t="s">
        <v>737</v>
      </c>
      <c r="G324" s="232">
        <v>13000</v>
      </c>
      <c r="H324" s="225">
        <v>390</v>
      </c>
      <c r="I324" s="225">
        <f t="shared" si="10"/>
        <v>15532.4</v>
      </c>
      <c r="J324" s="233"/>
    </row>
    <row r="325" spans="2:10" s="226" customFormat="1" x14ac:dyDescent="0.3">
      <c r="B325" s="224" t="s">
        <v>256</v>
      </c>
      <c r="C325" s="240" t="s">
        <v>548</v>
      </c>
      <c r="D325" s="229" t="s">
        <v>10</v>
      </c>
      <c r="E325" s="230" t="s">
        <v>625</v>
      </c>
      <c r="F325" s="229"/>
      <c r="G325" s="257">
        <v>0</v>
      </c>
      <c r="H325" s="225">
        <v>0</v>
      </c>
      <c r="I325" s="231">
        <f t="shared" si="10"/>
        <v>0</v>
      </c>
      <c r="J325" s="233"/>
    </row>
    <row r="326" spans="2:10" s="226" customFormat="1" x14ac:dyDescent="0.3">
      <c r="B326" s="224" t="s">
        <v>65</v>
      </c>
      <c r="C326" s="240" t="s">
        <v>491</v>
      </c>
      <c r="D326" s="229" t="s">
        <v>17</v>
      </c>
      <c r="E326" s="230" t="s">
        <v>625</v>
      </c>
      <c r="F326" s="229" t="s">
        <v>492</v>
      </c>
      <c r="G326" s="309">
        <v>7741.92</v>
      </c>
      <c r="H326" s="225">
        <v>232</v>
      </c>
      <c r="I326" s="231">
        <f t="shared" si="10"/>
        <v>9249.7471999999998</v>
      </c>
      <c r="J326" s="233"/>
    </row>
    <row r="327" spans="2:10" s="226" customFormat="1" x14ac:dyDescent="0.3">
      <c r="B327" s="224" t="s">
        <v>74</v>
      </c>
      <c r="C327" s="240" t="s">
        <v>493</v>
      </c>
      <c r="D327" s="229" t="s">
        <v>17</v>
      </c>
      <c r="E327" s="230" t="s">
        <v>625</v>
      </c>
      <c r="F327" s="229" t="s">
        <v>494</v>
      </c>
      <c r="G327" s="257">
        <v>13660.83</v>
      </c>
      <c r="H327" s="225">
        <v>1225</v>
      </c>
      <c r="I327" s="231">
        <f t="shared" si="10"/>
        <v>17267.5628</v>
      </c>
      <c r="J327" s="233"/>
    </row>
    <row r="328" spans="2:10" s="226" customFormat="1" x14ac:dyDescent="0.3">
      <c r="B328" s="224" t="s">
        <v>274</v>
      </c>
      <c r="C328" s="240">
        <v>198200020</v>
      </c>
      <c r="D328" s="229" t="s">
        <v>17</v>
      </c>
      <c r="E328" s="230" t="s">
        <v>625</v>
      </c>
      <c r="F328" s="229" t="s">
        <v>495</v>
      </c>
      <c r="G328" s="309">
        <v>6942.66</v>
      </c>
      <c r="H328" s="225">
        <v>208</v>
      </c>
      <c r="I328" s="231">
        <f t="shared" si="10"/>
        <v>8294.7655999999988</v>
      </c>
      <c r="J328" s="233"/>
    </row>
    <row r="329" spans="2:10" s="226" customFormat="1" x14ac:dyDescent="0.3">
      <c r="B329" s="224" t="s">
        <v>57</v>
      </c>
      <c r="C329" s="240" t="s">
        <v>496</v>
      </c>
      <c r="D329" s="229" t="s">
        <v>17</v>
      </c>
      <c r="E329" s="230" t="s">
        <v>14</v>
      </c>
      <c r="F329" s="229" t="s">
        <v>710</v>
      </c>
      <c r="G329" s="257">
        <v>11333.31</v>
      </c>
      <c r="H329" s="225">
        <v>340</v>
      </c>
      <c r="I329" s="231">
        <f t="shared" si="10"/>
        <v>13541.039599999998</v>
      </c>
      <c r="J329" s="233"/>
    </row>
    <row r="330" spans="2:10" s="226" customFormat="1" x14ac:dyDescent="0.3">
      <c r="B330" s="224" t="s">
        <v>274</v>
      </c>
      <c r="C330" s="229" t="s">
        <v>572</v>
      </c>
      <c r="D330" s="227" t="s">
        <v>10</v>
      </c>
      <c r="E330" s="230" t="s">
        <v>625</v>
      </c>
      <c r="F330" s="229"/>
      <c r="G330" s="225">
        <v>0</v>
      </c>
      <c r="H330" s="225">
        <v>0</v>
      </c>
      <c r="I330" s="231">
        <f t="shared" si="10"/>
        <v>0</v>
      </c>
      <c r="J330" s="233"/>
    </row>
    <row r="331" spans="2:10" s="226" customFormat="1" x14ac:dyDescent="0.3">
      <c r="B331" s="224" t="s">
        <v>242</v>
      </c>
      <c r="C331" s="260" t="s">
        <v>602</v>
      </c>
      <c r="D331" s="227" t="s">
        <v>17</v>
      </c>
      <c r="E331" s="230" t="s">
        <v>624</v>
      </c>
      <c r="F331" s="229" t="s">
        <v>754</v>
      </c>
      <c r="G331" s="231">
        <v>9815</v>
      </c>
      <c r="H331" s="232">
        <v>294.45</v>
      </c>
      <c r="I331" s="231">
        <f t="shared" si="10"/>
        <v>11726.962</v>
      </c>
      <c r="J331" s="233"/>
    </row>
    <row r="332" spans="2:10" s="226" customFormat="1" x14ac:dyDescent="0.3">
      <c r="B332" s="259" t="s">
        <v>274</v>
      </c>
      <c r="C332" s="260" t="s">
        <v>617</v>
      </c>
      <c r="D332" s="227" t="s">
        <v>17</v>
      </c>
      <c r="E332" s="230" t="s">
        <v>624</v>
      </c>
      <c r="F332" s="229" t="s">
        <v>799</v>
      </c>
      <c r="G332" s="231">
        <v>5476</v>
      </c>
      <c r="H332" s="232">
        <v>164.28</v>
      </c>
      <c r="I332" s="231">
        <f t="shared" si="10"/>
        <v>6542.724799999999</v>
      </c>
      <c r="J332" s="233"/>
    </row>
    <row r="333" spans="2:10" s="226" customFormat="1" x14ac:dyDescent="0.3">
      <c r="B333" s="224" t="s">
        <v>274</v>
      </c>
      <c r="C333" s="261" t="s">
        <v>672</v>
      </c>
      <c r="D333" s="227" t="s">
        <v>10</v>
      </c>
      <c r="E333" s="230" t="s">
        <v>624</v>
      </c>
      <c r="F333" s="229"/>
      <c r="G333" s="225">
        <v>0</v>
      </c>
      <c r="H333" s="262">
        <v>0</v>
      </c>
      <c r="I333" s="263">
        <f t="shared" si="10"/>
        <v>0</v>
      </c>
      <c r="J333" s="233"/>
    </row>
    <row r="334" spans="2:10" s="226" customFormat="1" x14ac:dyDescent="0.3">
      <c r="B334" s="224" t="s">
        <v>242</v>
      </c>
      <c r="C334" s="261" t="s">
        <v>676</v>
      </c>
      <c r="D334" s="227" t="s">
        <v>17</v>
      </c>
      <c r="E334" s="230" t="s">
        <v>14</v>
      </c>
      <c r="F334" s="229" t="s">
        <v>788</v>
      </c>
      <c r="G334" s="225">
        <v>6080</v>
      </c>
      <c r="H334" s="262">
        <v>182.4</v>
      </c>
      <c r="I334" s="231">
        <f>SUM(G334+H334)*1.16</f>
        <v>7264.3839999999991</v>
      </c>
      <c r="J334" s="233"/>
    </row>
    <row r="335" spans="2:10" s="226" customFormat="1" x14ac:dyDescent="0.3">
      <c r="B335" s="224" t="s">
        <v>242</v>
      </c>
      <c r="C335" s="261" t="s">
        <v>680</v>
      </c>
      <c r="D335" s="227" t="s">
        <v>17</v>
      </c>
      <c r="E335" s="310" t="s">
        <v>624</v>
      </c>
      <c r="F335" s="229" t="s">
        <v>749</v>
      </c>
      <c r="G335" s="262">
        <v>6080</v>
      </c>
      <c r="H335" s="262">
        <v>182.4</v>
      </c>
      <c r="I335" s="231">
        <f>SUM(G335+H335)*1.16</f>
        <v>7264.3839999999991</v>
      </c>
      <c r="J335" s="233"/>
    </row>
    <row r="336" spans="2:10" s="226" customFormat="1" x14ac:dyDescent="0.3">
      <c r="B336" s="224" t="s">
        <v>242</v>
      </c>
      <c r="C336" s="226" t="s">
        <v>706</v>
      </c>
      <c r="D336" s="227" t="s">
        <v>17</v>
      </c>
      <c r="E336" s="230" t="s">
        <v>624</v>
      </c>
      <c r="F336" s="229" t="s">
        <v>752</v>
      </c>
      <c r="G336" s="262">
        <v>6080</v>
      </c>
      <c r="H336" s="262">
        <v>182.4</v>
      </c>
      <c r="I336" s="231">
        <f>SUM(G336+H336)*1.16</f>
        <v>7264.3839999999991</v>
      </c>
      <c r="J336" s="233"/>
    </row>
    <row r="337" spans="1:10" x14ac:dyDescent="0.3">
      <c r="A337" s="226"/>
      <c r="B337" s="224" t="s">
        <v>96</v>
      </c>
      <c r="C337" s="229" t="s">
        <v>509</v>
      </c>
      <c r="D337" s="229" t="s">
        <v>17</v>
      </c>
      <c r="E337" s="230" t="s">
        <v>625</v>
      </c>
      <c r="F337" s="229" t="s">
        <v>80</v>
      </c>
      <c r="G337" s="257">
        <v>11406.25</v>
      </c>
      <c r="H337" s="225">
        <v>1024.24</v>
      </c>
      <c r="I337" s="231">
        <f>SUM(G337+H337)*1.16</f>
        <v>14419.368399999999</v>
      </c>
      <c r="J337" s="233"/>
    </row>
    <row r="338" spans="1:10" x14ac:dyDescent="0.3">
      <c r="A338" s="226"/>
      <c r="B338" s="224" t="s">
        <v>242</v>
      </c>
      <c r="C338" s="226" t="s">
        <v>707</v>
      </c>
      <c r="D338" s="227" t="s">
        <v>17</v>
      </c>
      <c r="E338" s="230" t="s">
        <v>624</v>
      </c>
      <c r="F338" s="229" t="s">
        <v>741</v>
      </c>
      <c r="G338" s="262">
        <v>5776</v>
      </c>
      <c r="H338" s="262">
        <v>182.4</v>
      </c>
      <c r="I338" s="231">
        <f>SUM(G338:H338)*1.16</f>
        <v>6911.7439999999988</v>
      </c>
      <c r="J338" s="233"/>
    </row>
    <row r="339" spans="1:10" x14ac:dyDescent="0.3">
      <c r="A339" s="226"/>
      <c r="B339" s="224" t="s">
        <v>688</v>
      </c>
      <c r="C339" s="240" t="s">
        <v>511</v>
      </c>
      <c r="D339" s="229" t="s">
        <v>17</v>
      </c>
      <c r="E339" s="230" t="s">
        <v>625</v>
      </c>
      <c r="F339" s="229" t="s">
        <v>512</v>
      </c>
      <c r="G339" s="309">
        <v>2510</v>
      </c>
      <c r="H339" s="225">
        <v>201</v>
      </c>
      <c r="I339" s="231">
        <f t="shared" ref="I339:I368" si="11">SUM(G339+H339)*1.16</f>
        <v>3144.7599999999998</v>
      </c>
      <c r="J339" s="233"/>
    </row>
    <row r="340" spans="1:10" x14ac:dyDescent="0.3">
      <c r="A340" s="226"/>
      <c r="B340" s="226" t="s">
        <v>96</v>
      </c>
      <c r="C340" s="240" t="s">
        <v>410</v>
      </c>
      <c r="D340" s="229" t="s">
        <v>17</v>
      </c>
      <c r="E340" s="230" t="s">
        <v>14</v>
      </c>
      <c r="F340" s="229" t="s">
        <v>800</v>
      </c>
      <c r="G340" s="225">
        <v>13603</v>
      </c>
      <c r="H340" s="225">
        <v>425.1</v>
      </c>
      <c r="I340" s="231">
        <f t="shared" si="11"/>
        <v>16272.596</v>
      </c>
      <c r="J340" s="233"/>
    </row>
    <row r="341" spans="1:10" x14ac:dyDescent="0.3">
      <c r="A341" s="226"/>
      <c r="B341" s="226" t="s">
        <v>78</v>
      </c>
      <c r="C341" s="229" t="s">
        <v>411</v>
      </c>
      <c r="D341" s="229" t="s">
        <v>10</v>
      </c>
      <c r="E341" s="230" t="s">
        <v>625</v>
      </c>
      <c r="G341" s="257">
        <v>0</v>
      </c>
      <c r="H341" s="225">
        <v>0</v>
      </c>
      <c r="I341" s="231">
        <f t="shared" si="11"/>
        <v>0</v>
      </c>
      <c r="J341" s="233"/>
    </row>
    <row r="342" spans="1:10" x14ac:dyDescent="0.3">
      <c r="B342" s="306" t="s">
        <v>74</v>
      </c>
      <c r="C342" s="229" t="s">
        <v>516</v>
      </c>
      <c r="D342" s="229" t="s">
        <v>17</v>
      </c>
      <c r="E342" s="230" t="s">
        <v>625</v>
      </c>
      <c r="F342" s="229" t="s">
        <v>738</v>
      </c>
      <c r="G342" s="232">
        <v>12620.64</v>
      </c>
      <c r="H342" s="232">
        <v>378.62</v>
      </c>
      <c r="I342" s="231">
        <f t="shared" si="11"/>
        <v>15079.141599999999</v>
      </c>
      <c r="J342" s="233"/>
    </row>
    <row r="343" spans="1:10" x14ac:dyDescent="0.3">
      <c r="A343" s="226"/>
      <c r="B343" s="224" t="s">
        <v>262</v>
      </c>
      <c r="C343" s="240" t="s">
        <v>517</v>
      </c>
      <c r="D343" s="229" t="s">
        <v>17</v>
      </c>
      <c r="E343" s="230" t="s">
        <v>625</v>
      </c>
      <c r="F343" s="229" t="s">
        <v>80</v>
      </c>
      <c r="G343" s="225">
        <v>14210</v>
      </c>
      <c r="H343" s="225">
        <v>426</v>
      </c>
      <c r="I343" s="231">
        <f t="shared" si="11"/>
        <v>16977.759999999998</v>
      </c>
      <c r="J343" s="233"/>
    </row>
    <row r="344" spans="1:10" x14ac:dyDescent="0.3">
      <c r="A344" s="226"/>
      <c r="B344" s="224" t="s">
        <v>78</v>
      </c>
      <c r="C344" s="240" t="s">
        <v>518</v>
      </c>
      <c r="D344" s="229" t="s">
        <v>17</v>
      </c>
      <c r="E344" s="230" t="s">
        <v>625</v>
      </c>
      <c r="F344" s="229" t="s">
        <v>80</v>
      </c>
      <c r="G344" s="247">
        <v>14748</v>
      </c>
      <c r="H344" s="225">
        <v>442</v>
      </c>
      <c r="I344" s="231">
        <f t="shared" si="11"/>
        <v>17620.399999999998</v>
      </c>
      <c r="J344" s="233"/>
    </row>
    <row r="345" spans="1:10" x14ac:dyDescent="0.3">
      <c r="A345" s="226"/>
      <c r="B345" s="226" t="s">
        <v>688</v>
      </c>
      <c r="C345" s="240" t="s">
        <v>432</v>
      </c>
      <c r="D345" s="229" t="s">
        <v>10</v>
      </c>
      <c r="E345" s="230" t="s">
        <v>625</v>
      </c>
      <c r="G345" s="257">
        <v>0</v>
      </c>
      <c r="H345" s="225">
        <v>0</v>
      </c>
      <c r="I345" s="231">
        <f t="shared" si="11"/>
        <v>0</v>
      </c>
      <c r="J345" s="233"/>
    </row>
    <row r="346" spans="1:10" x14ac:dyDescent="0.3">
      <c r="A346" s="226"/>
      <c r="B346" s="226" t="s">
        <v>256</v>
      </c>
      <c r="C346" s="229" t="s">
        <v>440</v>
      </c>
      <c r="D346" s="229" t="s">
        <v>17</v>
      </c>
      <c r="E346" s="230" t="s">
        <v>624</v>
      </c>
      <c r="F346" s="229" t="s">
        <v>802</v>
      </c>
      <c r="G346" s="257">
        <v>8356</v>
      </c>
      <c r="H346" s="225">
        <v>250.68</v>
      </c>
      <c r="I346" s="231">
        <f t="shared" si="11"/>
        <v>9983.7487999999994</v>
      </c>
      <c r="J346" s="233"/>
    </row>
    <row r="347" spans="1:10" x14ac:dyDescent="0.3">
      <c r="A347" s="226"/>
      <c r="B347" s="226" t="s">
        <v>262</v>
      </c>
      <c r="C347" s="240" t="s">
        <v>461</v>
      </c>
      <c r="D347" s="229" t="s">
        <v>10</v>
      </c>
      <c r="E347" s="230" t="s">
        <v>625</v>
      </c>
      <c r="G347" s="257">
        <v>0</v>
      </c>
      <c r="H347" s="225">
        <v>0</v>
      </c>
      <c r="I347" s="231">
        <f t="shared" si="11"/>
        <v>0</v>
      </c>
      <c r="J347" s="233"/>
    </row>
    <row r="348" spans="1:10" x14ac:dyDescent="0.3">
      <c r="A348" s="226"/>
      <c r="B348" s="224" t="s">
        <v>78</v>
      </c>
      <c r="C348" s="240" t="s">
        <v>522</v>
      </c>
      <c r="D348" s="229" t="s">
        <v>17</v>
      </c>
      <c r="E348" s="230" t="s">
        <v>625</v>
      </c>
      <c r="F348" s="229" t="s">
        <v>634</v>
      </c>
      <c r="G348" s="247">
        <v>14748</v>
      </c>
      <c r="H348" s="225">
        <v>442</v>
      </c>
      <c r="I348" s="231">
        <f t="shared" si="11"/>
        <v>17620.399999999998</v>
      </c>
      <c r="J348" s="233"/>
    </row>
    <row r="349" spans="1:10" x14ac:dyDescent="0.3">
      <c r="B349" s="224" t="s">
        <v>74</v>
      </c>
      <c r="C349" s="240" t="s">
        <v>523</v>
      </c>
      <c r="D349" s="229" t="s">
        <v>17</v>
      </c>
      <c r="E349" s="230" t="s">
        <v>625</v>
      </c>
      <c r="F349" s="229" t="s">
        <v>738</v>
      </c>
      <c r="G349" s="232">
        <v>12620.64</v>
      </c>
      <c r="H349" s="232">
        <v>378.62</v>
      </c>
      <c r="I349" s="225">
        <f t="shared" si="11"/>
        <v>15079.141599999999</v>
      </c>
      <c r="J349" s="233"/>
    </row>
    <row r="350" spans="1:10" x14ac:dyDescent="0.3">
      <c r="B350" s="224" t="s">
        <v>74</v>
      </c>
      <c r="C350" s="229" t="s">
        <v>524</v>
      </c>
      <c r="D350" s="229" t="s">
        <v>17</v>
      </c>
      <c r="E350" s="230" t="s">
        <v>625</v>
      </c>
      <c r="F350" s="229" t="s">
        <v>738</v>
      </c>
      <c r="G350" s="232">
        <v>12620.64</v>
      </c>
      <c r="H350" s="232">
        <v>378.62</v>
      </c>
      <c r="I350" s="231">
        <f t="shared" si="11"/>
        <v>15079.141599999999</v>
      </c>
      <c r="J350" s="233"/>
    </row>
    <row r="351" spans="1:10" x14ac:dyDescent="0.3">
      <c r="B351" s="224" t="s">
        <v>74</v>
      </c>
      <c r="C351" s="240" t="s">
        <v>525</v>
      </c>
      <c r="D351" s="229" t="s">
        <v>17</v>
      </c>
      <c r="E351" s="230" t="s">
        <v>625</v>
      </c>
      <c r="F351" s="229" t="s">
        <v>738</v>
      </c>
      <c r="G351" s="232">
        <v>12620.64</v>
      </c>
      <c r="H351" s="232">
        <v>378.62</v>
      </c>
      <c r="I351" s="231">
        <f t="shared" si="11"/>
        <v>15079.141599999999</v>
      </c>
      <c r="J351" s="233"/>
    </row>
    <row r="352" spans="1:10" x14ac:dyDescent="0.3">
      <c r="B352" s="224" t="s">
        <v>74</v>
      </c>
      <c r="C352" s="229" t="s">
        <v>526</v>
      </c>
      <c r="D352" s="229" t="s">
        <v>17</v>
      </c>
      <c r="E352" s="230" t="s">
        <v>625</v>
      </c>
      <c r="F352" s="229" t="s">
        <v>738</v>
      </c>
      <c r="G352" s="232">
        <v>12620.64</v>
      </c>
      <c r="H352" s="232">
        <v>378.62</v>
      </c>
      <c r="I352" s="231">
        <f t="shared" si="11"/>
        <v>15079.141599999999</v>
      </c>
      <c r="J352" s="233"/>
    </row>
    <row r="353" spans="1:10" x14ac:dyDescent="0.3">
      <c r="B353" s="306" t="s">
        <v>74</v>
      </c>
      <c r="C353" s="229" t="s">
        <v>527</v>
      </c>
      <c r="D353" s="229" t="s">
        <v>17</v>
      </c>
      <c r="E353" s="230" t="s">
        <v>625</v>
      </c>
      <c r="F353" s="229" t="s">
        <v>738</v>
      </c>
      <c r="G353" s="232">
        <v>12620.64</v>
      </c>
      <c r="H353" s="232">
        <v>378.62</v>
      </c>
      <c r="I353" s="231">
        <f t="shared" si="11"/>
        <v>15079.141599999999</v>
      </c>
      <c r="J353" s="233"/>
    </row>
    <row r="354" spans="1:10" x14ac:dyDescent="0.3">
      <c r="A354" s="226"/>
      <c r="B354" s="224" t="s">
        <v>74</v>
      </c>
      <c r="C354" s="229" t="s">
        <v>528</v>
      </c>
      <c r="D354" s="229" t="s">
        <v>17</v>
      </c>
      <c r="E354" s="230" t="s">
        <v>625</v>
      </c>
      <c r="F354" s="226" t="s">
        <v>793</v>
      </c>
      <c r="G354" s="232">
        <v>12620.64</v>
      </c>
      <c r="H354" s="232">
        <v>378.62</v>
      </c>
      <c r="I354" s="231">
        <f t="shared" si="11"/>
        <v>15079.141599999999</v>
      </c>
      <c r="J354" s="233"/>
    </row>
    <row r="355" spans="1:10" x14ac:dyDescent="0.3">
      <c r="B355" s="226" t="s">
        <v>96</v>
      </c>
      <c r="C355" s="240" t="s">
        <v>462</v>
      </c>
      <c r="D355" s="229" t="s">
        <v>17</v>
      </c>
      <c r="E355" s="230" t="s">
        <v>14</v>
      </c>
      <c r="F355" s="229" t="s">
        <v>801</v>
      </c>
      <c r="G355" s="257">
        <v>13603</v>
      </c>
      <c r="H355" s="225">
        <v>425.1</v>
      </c>
      <c r="I355" s="231">
        <f t="shared" si="11"/>
        <v>16272.596</v>
      </c>
      <c r="J355" s="233"/>
    </row>
    <row r="356" spans="1:10" x14ac:dyDescent="0.3">
      <c r="A356" s="226"/>
      <c r="B356" s="226" t="s">
        <v>96</v>
      </c>
      <c r="C356" s="240" t="s">
        <v>463</v>
      </c>
      <c r="D356" s="229" t="s">
        <v>17</v>
      </c>
      <c r="E356" s="230" t="s">
        <v>14</v>
      </c>
      <c r="F356" s="229" t="s">
        <v>801</v>
      </c>
      <c r="G356" s="257">
        <v>13603</v>
      </c>
      <c r="H356" s="225">
        <v>425.1</v>
      </c>
      <c r="I356" s="231">
        <f t="shared" si="11"/>
        <v>16272.596</v>
      </c>
      <c r="J356" s="233"/>
    </row>
    <row r="357" spans="1:10" x14ac:dyDescent="0.3">
      <c r="B357" s="224" t="s">
        <v>74</v>
      </c>
      <c r="C357" s="240" t="s">
        <v>531</v>
      </c>
      <c r="D357" s="229" t="s">
        <v>17</v>
      </c>
      <c r="E357" s="230" t="s">
        <v>625</v>
      </c>
      <c r="F357" s="229" t="s">
        <v>738</v>
      </c>
      <c r="G357" s="232">
        <v>12620.64</v>
      </c>
      <c r="H357" s="232">
        <v>378.62</v>
      </c>
      <c r="I357" s="231">
        <f t="shared" si="11"/>
        <v>15079.141599999999</v>
      </c>
      <c r="J357" s="233"/>
    </row>
    <row r="358" spans="1:10" x14ac:dyDescent="0.3">
      <c r="B358" s="226" t="s">
        <v>376</v>
      </c>
      <c r="C358" s="229" t="s">
        <v>466</v>
      </c>
      <c r="D358" s="229" t="s">
        <v>17</v>
      </c>
      <c r="E358" s="230" t="s">
        <v>14</v>
      </c>
      <c r="F358" s="229" t="s">
        <v>801</v>
      </c>
      <c r="G358" s="257">
        <v>18428</v>
      </c>
      <c r="H358" s="225">
        <v>552.84</v>
      </c>
      <c r="I358" s="231">
        <f t="shared" si="11"/>
        <v>22017.774399999998</v>
      </c>
      <c r="J358" s="233"/>
    </row>
    <row r="359" spans="1:10" x14ac:dyDescent="0.3">
      <c r="B359" s="224" t="s">
        <v>74</v>
      </c>
      <c r="C359" s="229" t="s">
        <v>533</v>
      </c>
      <c r="D359" s="229" t="s">
        <v>17</v>
      </c>
      <c r="E359" s="230" t="s">
        <v>625</v>
      </c>
      <c r="F359" s="229" t="s">
        <v>738</v>
      </c>
      <c r="G359" s="232">
        <v>12620.64</v>
      </c>
      <c r="H359" s="232">
        <v>378.62</v>
      </c>
      <c r="I359" s="231">
        <f t="shared" si="11"/>
        <v>15079.141599999999</v>
      </c>
      <c r="J359" s="233"/>
    </row>
    <row r="360" spans="1:10" x14ac:dyDescent="0.3">
      <c r="B360" s="224" t="s">
        <v>74</v>
      </c>
      <c r="C360" s="229" t="s">
        <v>534</v>
      </c>
      <c r="D360" s="229" t="s">
        <v>17</v>
      </c>
      <c r="E360" s="230" t="s">
        <v>625</v>
      </c>
      <c r="F360" s="229" t="s">
        <v>738</v>
      </c>
      <c r="G360" s="232">
        <v>12620.64</v>
      </c>
      <c r="H360" s="232">
        <v>378.62</v>
      </c>
      <c r="I360" s="231">
        <f t="shared" si="11"/>
        <v>15079.141599999999</v>
      </c>
      <c r="J360" s="233"/>
    </row>
    <row r="361" spans="1:10" x14ac:dyDescent="0.3">
      <c r="A361" s="226"/>
      <c r="B361" s="226" t="s">
        <v>535</v>
      </c>
      <c r="C361" s="240" t="s">
        <v>536</v>
      </c>
      <c r="D361" s="229" t="s">
        <v>17</v>
      </c>
      <c r="E361" s="230" t="s">
        <v>625</v>
      </c>
      <c r="F361" s="229" t="s">
        <v>537</v>
      </c>
      <c r="G361" s="257">
        <v>3218.6</v>
      </c>
      <c r="H361" s="225">
        <v>97</v>
      </c>
      <c r="I361" s="231">
        <f t="shared" si="11"/>
        <v>3846.0959999999995</v>
      </c>
      <c r="J361" s="233"/>
    </row>
    <row r="362" spans="1:10" x14ac:dyDescent="0.3">
      <c r="A362" s="226"/>
      <c r="B362" s="226" t="s">
        <v>467</v>
      </c>
      <c r="C362" s="229" t="s">
        <v>468</v>
      </c>
      <c r="D362" s="229" t="s">
        <v>10</v>
      </c>
      <c r="E362" s="230" t="s">
        <v>625</v>
      </c>
      <c r="G362" s="257">
        <v>0</v>
      </c>
      <c r="H362" s="225">
        <v>0</v>
      </c>
      <c r="I362" s="231">
        <f t="shared" si="11"/>
        <v>0</v>
      </c>
      <c r="J362" s="233"/>
    </row>
    <row r="363" spans="1:10" x14ac:dyDescent="0.3">
      <c r="A363" s="226"/>
      <c r="B363" s="226" t="s">
        <v>215</v>
      </c>
      <c r="C363" s="229" t="s">
        <v>539</v>
      </c>
      <c r="D363" s="229" t="s">
        <v>17</v>
      </c>
      <c r="E363" s="230" t="s">
        <v>625</v>
      </c>
      <c r="F363" s="229" t="s">
        <v>540</v>
      </c>
      <c r="G363" s="257">
        <v>7010.25</v>
      </c>
      <c r="H363" s="225">
        <v>632.70000000000005</v>
      </c>
      <c r="I363" s="231">
        <f t="shared" si="11"/>
        <v>8865.8219999999983</v>
      </c>
      <c r="J363" s="233"/>
    </row>
    <row r="364" spans="1:10" x14ac:dyDescent="0.3">
      <c r="A364" s="226"/>
      <c r="B364" s="226" t="s">
        <v>65</v>
      </c>
      <c r="C364" s="229" t="s">
        <v>541</v>
      </c>
      <c r="D364" s="229" t="s">
        <v>10</v>
      </c>
      <c r="E364" s="230" t="s">
        <v>625</v>
      </c>
      <c r="G364" s="257">
        <v>0</v>
      </c>
      <c r="H364" s="225">
        <v>0</v>
      </c>
      <c r="I364" s="231">
        <f t="shared" si="11"/>
        <v>0</v>
      </c>
      <c r="J364" s="233"/>
    </row>
    <row r="365" spans="1:10" x14ac:dyDescent="0.3">
      <c r="A365" s="226"/>
      <c r="B365" s="226" t="s">
        <v>74</v>
      </c>
      <c r="C365" s="240" t="s">
        <v>543</v>
      </c>
      <c r="D365" s="229" t="s">
        <v>17</v>
      </c>
      <c r="E365" s="230" t="s">
        <v>625</v>
      </c>
      <c r="F365" s="229" t="s">
        <v>542</v>
      </c>
      <c r="G365" s="257">
        <v>9495.49</v>
      </c>
      <c r="H365" s="225">
        <v>854</v>
      </c>
      <c r="I365" s="231">
        <f t="shared" si="11"/>
        <v>12005.408399999998</v>
      </c>
      <c r="J365" s="233"/>
    </row>
    <row r="366" spans="1:10" x14ac:dyDescent="0.3">
      <c r="A366" s="226"/>
      <c r="B366" s="226" t="s">
        <v>96</v>
      </c>
      <c r="C366" s="229" t="s">
        <v>470</v>
      </c>
      <c r="D366" s="229" t="s">
        <v>17</v>
      </c>
      <c r="E366" s="230" t="s">
        <v>14</v>
      </c>
      <c r="F366" s="229" t="s">
        <v>801</v>
      </c>
      <c r="G366" s="257">
        <v>13603</v>
      </c>
      <c r="H366" s="225">
        <v>425.1</v>
      </c>
      <c r="I366" s="231">
        <f t="shared" si="11"/>
        <v>16272.596</v>
      </c>
      <c r="J366" s="233"/>
    </row>
    <row r="367" spans="1:10" x14ac:dyDescent="0.3">
      <c r="A367" s="226"/>
      <c r="B367" s="226" t="s">
        <v>96</v>
      </c>
      <c r="C367" s="240" t="s">
        <v>471</v>
      </c>
      <c r="D367" s="229" t="s">
        <v>17</v>
      </c>
      <c r="E367" s="230" t="s">
        <v>625</v>
      </c>
      <c r="F367" s="229" t="s">
        <v>770</v>
      </c>
      <c r="G367" s="257">
        <v>13242.8</v>
      </c>
      <c r="H367" s="225">
        <v>397.28</v>
      </c>
      <c r="I367" s="231">
        <f t="shared" si="11"/>
        <v>15822.492799999998</v>
      </c>
    </row>
    <row r="368" spans="1:10" x14ac:dyDescent="0.3">
      <c r="A368" s="226"/>
      <c r="B368" s="226" t="s">
        <v>53</v>
      </c>
      <c r="C368" s="240" t="s">
        <v>479</v>
      </c>
      <c r="D368" s="229" t="s">
        <v>10</v>
      </c>
      <c r="E368" s="230" t="s">
        <v>625</v>
      </c>
      <c r="G368" s="257">
        <v>0</v>
      </c>
      <c r="H368" s="225">
        <v>0</v>
      </c>
      <c r="I368" s="231">
        <f t="shared" si="11"/>
        <v>0</v>
      </c>
      <c r="J368" s="233"/>
    </row>
    <row r="369" spans="2:14" s="226" customFormat="1" x14ac:dyDescent="0.3">
      <c r="B369" s="224" t="s">
        <v>96</v>
      </c>
      <c r="C369" s="240" t="s">
        <v>549</v>
      </c>
      <c r="D369" s="229" t="s">
        <v>76</v>
      </c>
      <c r="E369" s="230" t="s">
        <v>15</v>
      </c>
      <c r="F369" s="229"/>
      <c r="G369" s="225"/>
      <c r="H369" s="225"/>
      <c r="I369" s="231"/>
    </row>
    <row r="370" spans="2:14" s="226" customFormat="1" x14ac:dyDescent="0.3">
      <c r="B370" s="224" t="s">
        <v>109</v>
      </c>
      <c r="C370" s="240" t="s">
        <v>550</v>
      </c>
      <c r="D370" s="229" t="s">
        <v>17</v>
      </c>
      <c r="E370" s="230" t="s">
        <v>14</v>
      </c>
      <c r="F370" s="229" t="s">
        <v>108</v>
      </c>
      <c r="G370" s="243">
        <v>14579.49</v>
      </c>
      <c r="H370" s="225">
        <v>1489.79</v>
      </c>
      <c r="I370" s="231">
        <f t="shared" ref="I370:I402" si="12">SUM(G370+H370)*1.16</f>
        <v>18640.364799999996</v>
      </c>
      <c r="J370" s="244"/>
    </row>
    <row r="371" spans="2:14" s="226" customFormat="1" x14ac:dyDescent="0.3">
      <c r="B371" s="224" t="s">
        <v>109</v>
      </c>
      <c r="C371" s="240" t="s">
        <v>551</v>
      </c>
      <c r="D371" s="229" t="s">
        <v>17</v>
      </c>
      <c r="E371" s="230" t="s">
        <v>14</v>
      </c>
      <c r="F371" s="229" t="s">
        <v>112</v>
      </c>
      <c r="G371" s="243">
        <v>13486.4</v>
      </c>
      <c r="H371" s="232">
        <v>1489.7</v>
      </c>
      <c r="I371" s="231">
        <f t="shared" si="12"/>
        <v>17372.275999999998</v>
      </c>
      <c r="J371" s="244"/>
    </row>
    <row r="372" spans="2:14" s="226" customFormat="1" x14ac:dyDescent="0.3">
      <c r="B372" s="224" t="s">
        <v>109</v>
      </c>
      <c r="C372" s="240" t="s">
        <v>552</v>
      </c>
      <c r="D372" s="229" t="s">
        <v>17</v>
      </c>
      <c r="E372" s="230" t="s">
        <v>14</v>
      </c>
      <c r="F372" s="229" t="s">
        <v>112</v>
      </c>
      <c r="G372" s="243">
        <v>13486.4</v>
      </c>
      <c r="H372" s="232">
        <v>1489.7</v>
      </c>
      <c r="I372" s="231">
        <f t="shared" si="12"/>
        <v>17372.275999999998</v>
      </c>
      <c r="J372" s="244"/>
    </row>
    <row r="373" spans="2:14" s="226" customFormat="1" x14ac:dyDescent="0.3">
      <c r="B373" s="224" t="s">
        <v>109</v>
      </c>
      <c r="C373" s="240" t="s">
        <v>553</v>
      </c>
      <c r="D373" s="229" t="s">
        <v>17</v>
      </c>
      <c r="E373" s="230" t="s">
        <v>14</v>
      </c>
      <c r="F373" s="229" t="s">
        <v>112</v>
      </c>
      <c r="G373" s="243">
        <v>13486.4</v>
      </c>
      <c r="H373" s="232">
        <v>1489.7</v>
      </c>
      <c r="I373" s="231">
        <f t="shared" si="12"/>
        <v>17372.275999999998</v>
      </c>
      <c r="J373" s="244"/>
      <c r="N373" s="327"/>
    </row>
    <row r="374" spans="2:14" s="226" customFormat="1" x14ac:dyDescent="0.3">
      <c r="B374" s="224" t="s">
        <v>109</v>
      </c>
      <c r="C374" s="240" t="s">
        <v>554</v>
      </c>
      <c r="D374" s="229" t="s">
        <v>17</v>
      </c>
      <c r="E374" s="230" t="s">
        <v>14</v>
      </c>
      <c r="F374" s="229" t="s">
        <v>112</v>
      </c>
      <c r="G374" s="243">
        <v>13486.4</v>
      </c>
      <c r="H374" s="232">
        <v>1489.7</v>
      </c>
      <c r="I374" s="231">
        <f t="shared" si="12"/>
        <v>17372.275999999998</v>
      </c>
      <c r="J374" s="244"/>
    </row>
    <row r="375" spans="2:14" s="226" customFormat="1" x14ac:dyDescent="0.3">
      <c r="B375" s="224" t="s">
        <v>109</v>
      </c>
      <c r="C375" s="240" t="s">
        <v>555</v>
      </c>
      <c r="D375" s="229" t="s">
        <v>17</v>
      </c>
      <c r="E375" s="230" t="s">
        <v>14</v>
      </c>
      <c r="F375" s="229" t="s">
        <v>112</v>
      </c>
      <c r="G375" s="243">
        <v>13486.4</v>
      </c>
      <c r="H375" s="232">
        <v>1489.7</v>
      </c>
      <c r="I375" s="231">
        <f t="shared" si="12"/>
        <v>17372.275999999998</v>
      </c>
      <c r="J375" s="244"/>
    </row>
    <row r="376" spans="2:14" s="226" customFormat="1" x14ac:dyDescent="0.3">
      <c r="B376" s="224" t="s">
        <v>109</v>
      </c>
      <c r="C376" s="240" t="s">
        <v>556</v>
      </c>
      <c r="D376" s="229" t="s">
        <v>17</v>
      </c>
      <c r="E376" s="230" t="s">
        <v>14</v>
      </c>
      <c r="F376" s="229" t="s">
        <v>112</v>
      </c>
      <c r="G376" s="243">
        <v>13486.4</v>
      </c>
      <c r="H376" s="232">
        <v>1489.7</v>
      </c>
      <c r="I376" s="231">
        <f t="shared" si="12"/>
        <v>17372.275999999998</v>
      </c>
      <c r="J376" s="244"/>
    </row>
    <row r="377" spans="2:14" s="226" customFormat="1" x14ac:dyDescent="0.3">
      <c r="B377" s="224" t="s">
        <v>109</v>
      </c>
      <c r="C377" s="240" t="s">
        <v>557</v>
      </c>
      <c r="D377" s="229" t="s">
        <v>17</v>
      </c>
      <c r="E377" s="230" t="s">
        <v>14</v>
      </c>
      <c r="F377" s="229" t="s">
        <v>675</v>
      </c>
      <c r="G377" s="232">
        <v>13486</v>
      </c>
      <c r="H377" s="225">
        <v>1490</v>
      </c>
      <c r="I377" s="231">
        <f t="shared" si="12"/>
        <v>17372.16</v>
      </c>
      <c r="J377" s="311"/>
    </row>
    <row r="378" spans="2:14" s="226" customFormat="1" x14ac:dyDescent="0.3">
      <c r="B378" s="224" t="s">
        <v>109</v>
      </c>
      <c r="C378" s="240" t="s">
        <v>558</v>
      </c>
      <c r="D378" s="229" t="s">
        <v>17</v>
      </c>
      <c r="E378" s="230" t="s">
        <v>14</v>
      </c>
      <c r="F378" s="229" t="s">
        <v>112</v>
      </c>
      <c r="G378" s="243">
        <v>13081.89</v>
      </c>
      <c r="H378" s="263">
        <v>1445</v>
      </c>
      <c r="I378" s="231">
        <f t="shared" si="12"/>
        <v>16851.1924</v>
      </c>
      <c r="J378" s="311"/>
    </row>
    <row r="379" spans="2:14" s="226" customFormat="1" x14ac:dyDescent="0.3">
      <c r="B379" s="224" t="s">
        <v>109</v>
      </c>
      <c r="C379" s="240" t="s">
        <v>559</v>
      </c>
      <c r="D379" s="229" t="s">
        <v>17</v>
      </c>
      <c r="E379" s="230" t="s">
        <v>14</v>
      </c>
      <c r="F379" s="229" t="s">
        <v>108</v>
      </c>
      <c r="G379" s="232">
        <v>13486.49</v>
      </c>
      <c r="H379" s="232">
        <v>1489.79</v>
      </c>
      <c r="I379" s="231">
        <f t="shared" si="12"/>
        <v>17372.484799999998</v>
      </c>
      <c r="J379" s="311"/>
    </row>
    <row r="380" spans="2:14" s="226" customFormat="1" x14ac:dyDescent="0.3">
      <c r="B380" s="224" t="s">
        <v>256</v>
      </c>
      <c r="C380" s="229" t="s">
        <v>560</v>
      </c>
      <c r="D380" s="229" t="s">
        <v>10</v>
      </c>
      <c r="E380" s="230" t="s">
        <v>15</v>
      </c>
      <c r="F380" s="251"/>
      <c r="G380" s="232">
        <v>0</v>
      </c>
      <c r="H380" s="225">
        <v>0</v>
      </c>
      <c r="I380" s="231">
        <f t="shared" si="12"/>
        <v>0</v>
      </c>
      <c r="J380" s="233"/>
    </row>
    <row r="381" spans="2:14" s="226" customFormat="1" x14ac:dyDescent="0.3">
      <c r="B381" s="224" t="s">
        <v>109</v>
      </c>
      <c r="C381" s="240" t="s">
        <v>562</v>
      </c>
      <c r="D381" s="229" t="s">
        <v>17</v>
      </c>
      <c r="E381" s="230" t="s">
        <v>14</v>
      </c>
      <c r="F381" s="229" t="s">
        <v>108</v>
      </c>
      <c r="G381" s="232">
        <v>13486.49</v>
      </c>
      <c r="H381" s="232">
        <v>1489.79</v>
      </c>
      <c r="I381" s="231">
        <f t="shared" si="12"/>
        <v>17372.484799999998</v>
      </c>
      <c r="J381" s="311"/>
    </row>
    <row r="382" spans="2:14" s="226" customFormat="1" x14ac:dyDescent="0.3">
      <c r="B382" s="224" t="s">
        <v>215</v>
      </c>
      <c r="C382" s="229" t="s">
        <v>563</v>
      </c>
      <c r="D382" s="229" t="s">
        <v>10</v>
      </c>
      <c r="E382" s="230" t="s">
        <v>15</v>
      </c>
      <c r="F382" s="229"/>
      <c r="G382" s="232">
        <v>0</v>
      </c>
      <c r="H382" s="225">
        <v>0</v>
      </c>
      <c r="I382" s="231">
        <f t="shared" si="12"/>
        <v>0</v>
      </c>
      <c r="J382" s="233"/>
    </row>
    <row r="383" spans="2:14" s="226" customFormat="1" x14ac:dyDescent="0.3">
      <c r="B383" s="224" t="s">
        <v>109</v>
      </c>
      <c r="C383" s="240" t="s">
        <v>564</v>
      </c>
      <c r="D383" s="227" t="s">
        <v>17</v>
      </c>
      <c r="E383" s="230" t="s">
        <v>14</v>
      </c>
      <c r="F383" s="229" t="s">
        <v>108</v>
      </c>
      <c r="G383" s="232">
        <v>14579</v>
      </c>
      <c r="H383" s="225">
        <v>1490</v>
      </c>
      <c r="I383" s="231">
        <f t="shared" si="12"/>
        <v>18640.039999999997</v>
      </c>
      <c r="J383" s="311"/>
    </row>
    <row r="384" spans="2:14" s="228" customFormat="1" x14ac:dyDescent="0.3">
      <c r="B384" s="227" t="s">
        <v>109</v>
      </c>
      <c r="C384" s="240" t="s">
        <v>565</v>
      </c>
      <c r="D384" s="227" t="s">
        <v>17</v>
      </c>
      <c r="E384" s="230" t="s">
        <v>14</v>
      </c>
      <c r="F384" s="229" t="s">
        <v>112</v>
      </c>
      <c r="G384" s="225">
        <v>13082</v>
      </c>
      <c r="H384" s="312">
        <v>1445</v>
      </c>
      <c r="I384" s="225">
        <f t="shared" si="12"/>
        <v>16851.32</v>
      </c>
      <c r="J384" s="313"/>
    </row>
    <row r="385" spans="2:10" s="226" customFormat="1" x14ac:dyDescent="0.3">
      <c r="B385" s="224" t="s">
        <v>109</v>
      </c>
      <c r="C385" s="314" t="s">
        <v>566</v>
      </c>
      <c r="D385" s="227" t="s">
        <v>17</v>
      </c>
      <c r="E385" s="230" t="s">
        <v>14</v>
      </c>
      <c r="F385" s="229" t="s">
        <v>103</v>
      </c>
      <c r="G385" s="243">
        <v>14579.49</v>
      </c>
      <c r="H385" s="232">
        <v>1489.79</v>
      </c>
      <c r="I385" s="231">
        <f t="shared" si="12"/>
        <v>18640.364799999996</v>
      </c>
      <c r="J385" s="311"/>
    </row>
    <row r="386" spans="2:10" s="226" customFormat="1" x14ac:dyDescent="0.3">
      <c r="B386" s="224" t="s">
        <v>109</v>
      </c>
      <c r="C386" s="240" t="s">
        <v>567</v>
      </c>
      <c r="D386" s="227" t="s">
        <v>17</v>
      </c>
      <c r="E386" s="230" t="s">
        <v>14</v>
      </c>
      <c r="F386" s="229" t="s">
        <v>112</v>
      </c>
      <c r="G386" s="232">
        <v>13486</v>
      </c>
      <c r="H386" s="225">
        <v>1490</v>
      </c>
      <c r="I386" s="231">
        <f t="shared" si="12"/>
        <v>17372.16</v>
      </c>
      <c r="J386" s="311"/>
    </row>
    <row r="387" spans="2:10" s="226" customFormat="1" x14ac:dyDescent="0.3">
      <c r="B387" s="224" t="s">
        <v>109</v>
      </c>
      <c r="C387" s="315" t="s">
        <v>776</v>
      </c>
      <c r="D387" s="227" t="s">
        <v>17</v>
      </c>
      <c r="E387" s="230" t="s">
        <v>14</v>
      </c>
      <c r="F387" s="229" t="s">
        <v>108</v>
      </c>
      <c r="G387" s="232">
        <v>14579.49</v>
      </c>
      <c r="H387" s="225">
        <v>1489.79</v>
      </c>
      <c r="I387" s="231">
        <f t="shared" si="12"/>
        <v>18640.364799999996</v>
      </c>
      <c r="J387" s="311"/>
    </row>
    <row r="388" spans="2:10" s="226" customFormat="1" x14ac:dyDescent="0.3">
      <c r="B388" s="224" t="s">
        <v>109</v>
      </c>
      <c r="C388" s="240" t="s">
        <v>569</v>
      </c>
      <c r="D388" s="227" t="s">
        <v>17</v>
      </c>
      <c r="E388" s="230" t="s">
        <v>14</v>
      </c>
      <c r="F388" s="229" t="s">
        <v>112</v>
      </c>
      <c r="G388" s="243">
        <v>13486.49</v>
      </c>
      <c r="H388" s="232">
        <v>1489.79</v>
      </c>
      <c r="I388" s="231">
        <f t="shared" si="12"/>
        <v>17372.484799999998</v>
      </c>
      <c r="J388" s="311"/>
    </row>
    <row r="389" spans="2:10" s="226" customFormat="1" x14ac:dyDescent="0.3">
      <c r="B389" s="224" t="s">
        <v>570</v>
      </c>
      <c r="C389" s="315" t="s">
        <v>777</v>
      </c>
      <c r="D389" s="227" t="s">
        <v>17</v>
      </c>
      <c r="E389" s="230" t="s">
        <v>14</v>
      </c>
      <c r="F389" s="229" t="s">
        <v>103</v>
      </c>
      <c r="G389" s="243">
        <v>14579.49</v>
      </c>
      <c r="H389" s="232">
        <v>1489.79</v>
      </c>
      <c r="I389" s="231">
        <f t="shared" si="12"/>
        <v>18640.364799999996</v>
      </c>
      <c r="J389" s="311"/>
    </row>
    <row r="390" spans="2:10" s="226" customFormat="1" x14ac:dyDescent="0.3">
      <c r="B390" s="226" t="s">
        <v>274</v>
      </c>
      <c r="C390" s="229" t="s">
        <v>480</v>
      </c>
      <c r="D390" s="229" t="s">
        <v>10</v>
      </c>
      <c r="E390" s="230" t="s">
        <v>625</v>
      </c>
      <c r="F390" s="229"/>
      <c r="G390" s="257">
        <v>0</v>
      </c>
      <c r="H390" s="225">
        <v>0</v>
      </c>
      <c r="I390" s="231">
        <f t="shared" si="12"/>
        <v>0</v>
      </c>
    </row>
    <row r="391" spans="2:10" s="226" customFormat="1" x14ac:dyDescent="0.3">
      <c r="B391" s="224" t="s">
        <v>109</v>
      </c>
      <c r="C391" s="314" t="s">
        <v>778</v>
      </c>
      <c r="D391" s="227" t="s">
        <v>17</v>
      </c>
      <c r="E391" s="230" t="s">
        <v>14</v>
      </c>
      <c r="F391" s="229" t="s">
        <v>103</v>
      </c>
      <c r="G391" s="243">
        <v>14579.49</v>
      </c>
      <c r="H391" s="232">
        <v>1489.79</v>
      </c>
      <c r="I391" s="231">
        <f t="shared" si="12"/>
        <v>18640.364799999996</v>
      </c>
      <c r="J391" s="311"/>
    </row>
    <row r="392" spans="2:10" s="226" customFormat="1" x14ac:dyDescent="0.3">
      <c r="B392" s="224" t="s">
        <v>109</v>
      </c>
      <c r="C392" s="316" t="s">
        <v>574</v>
      </c>
      <c r="D392" s="227" t="s">
        <v>17</v>
      </c>
      <c r="E392" s="230" t="s">
        <v>14</v>
      </c>
      <c r="F392" s="229" t="s">
        <v>112</v>
      </c>
      <c r="G392" s="243">
        <v>13486.49</v>
      </c>
      <c r="H392" s="232">
        <v>1489.79</v>
      </c>
      <c r="I392" s="231">
        <f t="shared" si="12"/>
        <v>17372.484799999998</v>
      </c>
      <c r="J392" s="311"/>
    </row>
    <row r="393" spans="2:10" s="226" customFormat="1" x14ac:dyDescent="0.3">
      <c r="B393" s="224" t="s">
        <v>109</v>
      </c>
      <c r="C393" s="316" t="s">
        <v>575</v>
      </c>
      <c r="D393" s="227" t="s">
        <v>17</v>
      </c>
      <c r="E393" s="230" t="s">
        <v>14</v>
      </c>
      <c r="F393" s="229" t="s">
        <v>112</v>
      </c>
      <c r="G393" s="243">
        <v>13486.49</v>
      </c>
      <c r="H393" s="232">
        <v>1489.79</v>
      </c>
      <c r="I393" s="231">
        <f t="shared" si="12"/>
        <v>17372.484799999998</v>
      </c>
      <c r="J393" s="311"/>
    </row>
    <row r="394" spans="2:10" s="226" customFormat="1" x14ac:dyDescent="0.3">
      <c r="B394" s="224" t="s">
        <v>109</v>
      </c>
      <c r="C394" s="316" t="s">
        <v>576</v>
      </c>
      <c r="D394" s="227" t="s">
        <v>17</v>
      </c>
      <c r="E394" s="230" t="s">
        <v>14</v>
      </c>
      <c r="F394" s="229" t="s">
        <v>101</v>
      </c>
      <c r="G394" s="243">
        <v>16664</v>
      </c>
      <c r="H394" s="232">
        <v>500</v>
      </c>
      <c r="I394" s="231">
        <f t="shared" si="12"/>
        <v>19910.239999999998</v>
      </c>
      <c r="J394" s="311"/>
    </row>
    <row r="395" spans="2:10" s="226" customFormat="1" x14ac:dyDescent="0.3">
      <c r="B395" s="224" t="s">
        <v>109</v>
      </c>
      <c r="C395" s="316" t="s">
        <v>577</v>
      </c>
      <c r="D395" s="227" t="s">
        <v>17</v>
      </c>
      <c r="E395" s="230" t="s">
        <v>14</v>
      </c>
      <c r="F395" s="229" t="s">
        <v>112</v>
      </c>
      <c r="G395" s="243">
        <v>13486.49</v>
      </c>
      <c r="H395" s="232">
        <v>1489.79</v>
      </c>
      <c r="I395" s="231">
        <f t="shared" si="12"/>
        <v>17372.484799999998</v>
      </c>
      <c r="J395" s="311"/>
    </row>
    <row r="396" spans="2:10" s="226" customFormat="1" x14ac:dyDescent="0.3">
      <c r="B396" s="224" t="s">
        <v>109</v>
      </c>
      <c r="C396" s="240" t="s">
        <v>578</v>
      </c>
      <c r="D396" s="227" t="s">
        <v>17</v>
      </c>
      <c r="E396" s="230" t="s">
        <v>14</v>
      </c>
      <c r="F396" s="229" t="s">
        <v>108</v>
      </c>
      <c r="G396" s="243">
        <v>13486.49</v>
      </c>
      <c r="H396" s="232">
        <v>1489.79</v>
      </c>
      <c r="I396" s="231">
        <f t="shared" si="12"/>
        <v>17372.484799999998</v>
      </c>
    </row>
    <row r="397" spans="2:10" s="226" customFormat="1" x14ac:dyDescent="0.3">
      <c r="B397" s="224" t="s">
        <v>109</v>
      </c>
      <c r="C397" s="316" t="s">
        <v>579</v>
      </c>
      <c r="D397" s="227" t="s">
        <v>17</v>
      </c>
      <c r="E397" s="230" t="s">
        <v>14</v>
      </c>
      <c r="F397" s="229" t="s">
        <v>103</v>
      </c>
      <c r="G397" s="243">
        <v>14579.49</v>
      </c>
      <c r="H397" s="232">
        <v>1489.79</v>
      </c>
      <c r="I397" s="231">
        <f t="shared" si="12"/>
        <v>18640.364799999996</v>
      </c>
    </row>
    <row r="398" spans="2:10" s="226" customFormat="1" x14ac:dyDescent="0.3">
      <c r="B398" s="224" t="s">
        <v>109</v>
      </c>
      <c r="C398" s="240" t="s">
        <v>580</v>
      </c>
      <c r="D398" s="227" t="s">
        <v>17</v>
      </c>
      <c r="E398" s="230" t="s">
        <v>14</v>
      </c>
      <c r="F398" s="229" t="s">
        <v>112</v>
      </c>
      <c r="G398" s="232">
        <v>13082</v>
      </c>
      <c r="H398" s="225">
        <v>1445</v>
      </c>
      <c r="I398" s="231">
        <f t="shared" si="12"/>
        <v>16851.32</v>
      </c>
    </row>
    <row r="399" spans="2:10" s="226" customFormat="1" x14ac:dyDescent="0.3">
      <c r="B399" s="224" t="s">
        <v>109</v>
      </c>
      <c r="C399" s="240" t="s">
        <v>581</v>
      </c>
      <c r="D399" s="227" t="s">
        <v>17</v>
      </c>
      <c r="E399" s="230" t="s">
        <v>14</v>
      </c>
      <c r="F399" s="317" t="s">
        <v>748</v>
      </c>
      <c r="G399" s="231">
        <v>13486.49</v>
      </c>
      <c r="H399" s="263">
        <v>1489.79</v>
      </c>
      <c r="I399" s="231">
        <f t="shared" si="12"/>
        <v>17372.484799999998</v>
      </c>
    </row>
    <row r="400" spans="2:10" s="226" customFormat="1" x14ac:dyDescent="0.3">
      <c r="B400" s="224" t="s">
        <v>109</v>
      </c>
      <c r="C400" s="240" t="s">
        <v>582</v>
      </c>
      <c r="D400" s="227" t="s">
        <v>17</v>
      </c>
      <c r="E400" s="230" t="s">
        <v>14</v>
      </c>
      <c r="F400" s="229" t="s">
        <v>108</v>
      </c>
      <c r="G400" s="243">
        <v>13486.49</v>
      </c>
      <c r="H400" s="232">
        <v>1489.79</v>
      </c>
      <c r="I400" s="231">
        <f t="shared" si="12"/>
        <v>17372.484799999998</v>
      </c>
    </row>
    <row r="401" spans="1:9" x14ac:dyDescent="0.3">
      <c r="A401" s="226"/>
      <c r="B401" s="224" t="s">
        <v>109</v>
      </c>
      <c r="C401" s="240" t="s">
        <v>583</v>
      </c>
      <c r="D401" s="227" t="s">
        <v>17</v>
      </c>
      <c r="E401" s="230" t="s">
        <v>14</v>
      </c>
      <c r="F401" s="229" t="s">
        <v>108</v>
      </c>
      <c r="G401" s="243">
        <v>13486.49</v>
      </c>
      <c r="H401" s="232">
        <v>1489.79</v>
      </c>
      <c r="I401" s="231">
        <f t="shared" si="12"/>
        <v>17372.484799999998</v>
      </c>
    </row>
    <row r="402" spans="1:9" x14ac:dyDescent="0.3">
      <c r="A402" s="226"/>
      <c r="B402" s="224" t="s">
        <v>109</v>
      </c>
      <c r="C402" s="240" t="s">
        <v>584</v>
      </c>
      <c r="D402" s="227" t="s">
        <v>17</v>
      </c>
      <c r="E402" s="230" t="s">
        <v>14</v>
      </c>
      <c r="F402" s="229" t="s">
        <v>103</v>
      </c>
      <c r="G402" s="243">
        <v>14579.49</v>
      </c>
      <c r="H402" s="232">
        <v>1489.79</v>
      </c>
      <c r="I402" s="231">
        <f t="shared" si="12"/>
        <v>18640.364799999996</v>
      </c>
    </row>
    <row r="403" spans="1:9" x14ac:dyDescent="0.3">
      <c r="A403" s="226"/>
      <c r="B403" s="224" t="s">
        <v>586</v>
      </c>
      <c r="C403" s="256" t="s">
        <v>587</v>
      </c>
      <c r="D403" s="227" t="s">
        <v>17</v>
      </c>
      <c r="E403" s="230" t="s">
        <v>625</v>
      </c>
      <c r="F403" s="229" t="s">
        <v>420</v>
      </c>
      <c r="G403" s="225">
        <v>11014</v>
      </c>
      <c r="H403" s="225">
        <v>330</v>
      </c>
      <c r="I403" s="231">
        <f>(G403+H403)*1.16</f>
        <v>13159.039999999999</v>
      </c>
    </row>
    <row r="404" spans="1:9" x14ac:dyDescent="0.3">
      <c r="A404" s="226"/>
      <c r="B404" s="224" t="s">
        <v>57</v>
      </c>
      <c r="C404" s="229" t="s">
        <v>589</v>
      </c>
      <c r="D404" s="227" t="s">
        <v>17</v>
      </c>
      <c r="E404" s="230" t="s">
        <v>625</v>
      </c>
      <c r="F404" s="229" t="s">
        <v>634</v>
      </c>
      <c r="G404" s="225">
        <v>16664</v>
      </c>
      <c r="H404" s="225">
        <v>500</v>
      </c>
      <c r="I404" s="231">
        <f>(G404+H404)*1.16</f>
        <v>19910.239999999998</v>
      </c>
    </row>
    <row r="405" spans="1:9" x14ac:dyDescent="0.3">
      <c r="A405" s="226"/>
      <c r="B405" s="224" t="s">
        <v>242</v>
      </c>
      <c r="C405" s="229" t="s">
        <v>590</v>
      </c>
      <c r="D405" s="227" t="s">
        <v>17</v>
      </c>
      <c r="E405" s="230" t="s">
        <v>15</v>
      </c>
      <c r="F405" s="229" t="s">
        <v>734</v>
      </c>
      <c r="G405" s="225">
        <v>6080</v>
      </c>
      <c r="H405" s="225">
        <v>182.4</v>
      </c>
      <c r="I405" s="231">
        <f>(G405+H405)*1.16</f>
        <v>7264.3839999999991</v>
      </c>
    </row>
    <row r="406" spans="1:9" x14ac:dyDescent="0.3">
      <c r="A406" s="226"/>
      <c r="B406" s="224" t="s">
        <v>274</v>
      </c>
      <c r="C406" s="318" t="s">
        <v>591</v>
      </c>
      <c r="D406" s="227" t="s">
        <v>17</v>
      </c>
      <c r="E406" s="230" t="s">
        <v>624</v>
      </c>
      <c r="F406" s="229" t="s">
        <v>627</v>
      </c>
      <c r="G406" s="225">
        <v>5476</v>
      </c>
      <c r="H406" s="225">
        <v>164</v>
      </c>
      <c r="I406" s="231">
        <f>(G406+H406)*1.16</f>
        <v>6542.4</v>
      </c>
    </row>
    <row r="407" spans="1:9" x14ac:dyDescent="0.3">
      <c r="A407" s="226"/>
      <c r="B407" s="224" t="s">
        <v>65</v>
      </c>
      <c r="C407" s="229" t="s">
        <v>595</v>
      </c>
      <c r="D407" s="227" t="s">
        <v>17</v>
      </c>
      <c r="E407" s="230" t="s">
        <v>625</v>
      </c>
      <c r="F407" s="229" t="s">
        <v>739</v>
      </c>
      <c r="G407" s="225">
        <v>6942.66</v>
      </c>
      <c r="H407" s="225">
        <v>208.28</v>
      </c>
      <c r="I407" s="231">
        <f>(G407+H407)*1.16</f>
        <v>8295.0903999999991</v>
      </c>
    </row>
    <row r="408" spans="1:9" x14ac:dyDescent="0.3">
      <c r="A408" s="226"/>
      <c r="B408" s="226" t="s">
        <v>160</v>
      </c>
      <c r="C408" s="240" t="s">
        <v>481</v>
      </c>
      <c r="D408" s="229" t="s">
        <v>10</v>
      </c>
      <c r="E408" s="230" t="s">
        <v>625</v>
      </c>
      <c r="G408" s="257">
        <v>0</v>
      </c>
      <c r="H408" s="225">
        <v>0</v>
      </c>
      <c r="I408" s="231">
        <f>SUM(G408+H408)*1.16</f>
        <v>0</v>
      </c>
    </row>
    <row r="409" spans="1:9" x14ac:dyDescent="0.3">
      <c r="A409" s="226"/>
      <c r="B409" s="226" t="s">
        <v>274</v>
      </c>
      <c r="C409" s="226" t="s">
        <v>597</v>
      </c>
      <c r="D409" s="227" t="s">
        <v>10</v>
      </c>
      <c r="E409" s="230" t="s">
        <v>11</v>
      </c>
      <c r="G409" s="225"/>
      <c r="H409" s="225">
        <v>0</v>
      </c>
      <c r="I409" s="231">
        <f>(G409+H409)*1.16</f>
        <v>0</v>
      </c>
    </row>
    <row r="410" spans="1:9" x14ac:dyDescent="0.3">
      <c r="A410" s="226"/>
      <c r="B410" s="226" t="s">
        <v>232</v>
      </c>
      <c r="C410" s="226" t="s">
        <v>598</v>
      </c>
      <c r="D410" s="227" t="s">
        <v>17</v>
      </c>
      <c r="E410" s="230" t="s">
        <v>624</v>
      </c>
      <c r="F410" s="294" t="s">
        <v>678</v>
      </c>
      <c r="G410" s="231">
        <v>5999</v>
      </c>
      <c r="H410" s="232">
        <v>179.97</v>
      </c>
      <c r="I410" s="231">
        <f>SUM(G410+H410)*1.16</f>
        <v>7167.6052</v>
      </c>
    </row>
    <row r="411" spans="1:9" x14ac:dyDescent="0.3">
      <c r="A411" s="226"/>
      <c r="B411" s="226" t="s">
        <v>232</v>
      </c>
      <c r="C411" s="226" t="s">
        <v>599</v>
      </c>
      <c r="D411" s="227" t="s">
        <v>17</v>
      </c>
      <c r="E411" s="230" t="s">
        <v>15</v>
      </c>
      <c r="F411" s="229" t="s">
        <v>715</v>
      </c>
      <c r="G411" s="225">
        <v>5999</v>
      </c>
      <c r="H411" s="225">
        <v>180</v>
      </c>
      <c r="I411" s="231">
        <f>SUM(G411+H411)*1.16</f>
        <v>7167.6399999999994</v>
      </c>
    </row>
    <row r="412" spans="1:9" x14ac:dyDescent="0.3">
      <c r="B412" s="226" t="s">
        <v>215</v>
      </c>
      <c r="C412" s="240" t="s">
        <v>498</v>
      </c>
      <c r="D412" s="229" t="s">
        <v>10</v>
      </c>
      <c r="E412" s="230" t="s">
        <v>625</v>
      </c>
      <c r="G412" s="257">
        <v>0</v>
      </c>
      <c r="H412" s="225">
        <v>0</v>
      </c>
      <c r="I412" s="231">
        <f>SUM(G412+H412)*1.16</f>
        <v>0</v>
      </c>
    </row>
    <row r="413" spans="1:9" x14ac:dyDescent="0.3">
      <c r="A413" s="226"/>
      <c r="B413" s="224" t="s">
        <v>65</v>
      </c>
      <c r="C413" s="259" t="s">
        <v>603</v>
      </c>
      <c r="D413" s="227" t="s">
        <v>17</v>
      </c>
      <c r="E413" s="230" t="s">
        <v>11</v>
      </c>
      <c r="F413" s="229" t="s">
        <v>640</v>
      </c>
      <c r="G413" s="225">
        <v>6542</v>
      </c>
      <c r="H413" s="225">
        <v>196</v>
      </c>
      <c r="I413" s="231">
        <f>SUM(G413:H413)*1.16</f>
        <v>7816.079999999999</v>
      </c>
    </row>
    <row r="414" spans="1:9" x14ac:dyDescent="0.3">
      <c r="A414" s="226"/>
      <c r="B414" s="224" t="s">
        <v>256</v>
      </c>
      <c r="C414" s="259" t="s">
        <v>604</v>
      </c>
      <c r="D414" s="227" t="s">
        <v>17</v>
      </c>
      <c r="E414" s="230" t="s">
        <v>624</v>
      </c>
      <c r="F414" s="229" t="s">
        <v>730</v>
      </c>
      <c r="G414" s="225">
        <v>8356</v>
      </c>
      <c r="H414" s="225">
        <v>250.68</v>
      </c>
      <c r="I414" s="231">
        <f>SUM(G414:H414)*1.16</f>
        <v>9983.7487999999994</v>
      </c>
    </row>
    <row r="415" spans="1:9" x14ac:dyDescent="0.3">
      <c r="A415" s="226"/>
      <c r="B415" s="224" t="s">
        <v>242</v>
      </c>
      <c r="C415" s="224" t="s">
        <v>608</v>
      </c>
      <c r="D415" s="227" t="s">
        <v>17</v>
      </c>
      <c r="E415" s="230" t="s">
        <v>624</v>
      </c>
      <c r="F415" s="229" t="s">
        <v>674</v>
      </c>
      <c r="G415" s="231">
        <v>6080</v>
      </c>
      <c r="H415" s="232">
        <v>182.4</v>
      </c>
      <c r="I415" s="231">
        <f t="shared" ref="I415:I426" si="13">SUM(G415+H415)*1.16</f>
        <v>7264.3839999999991</v>
      </c>
    </row>
    <row r="416" spans="1:9" x14ac:dyDescent="0.3">
      <c r="A416" s="226"/>
      <c r="B416" s="259" t="s">
        <v>232</v>
      </c>
      <c r="C416" s="259" t="s">
        <v>610</v>
      </c>
      <c r="D416" s="227" t="s">
        <v>17</v>
      </c>
      <c r="E416" s="230" t="s">
        <v>624</v>
      </c>
      <c r="F416" s="229" t="s">
        <v>643</v>
      </c>
      <c r="G416" s="231">
        <v>5999</v>
      </c>
      <c r="H416" s="232">
        <v>179.9</v>
      </c>
      <c r="I416" s="231">
        <f t="shared" si="13"/>
        <v>7167.5239999999994</v>
      </c>
    </row>
    <row r="417" spans="1:14" x14ac:dyDescent="0.3">
      <c r="A417" s="226"/>
      <c r="B417" s="319" t="s">
        <v>274</v>
      </c>
      <c r="C417" s="259" t="s">
        <v>611</v>
      </c>
      <c r="D417" s="227" t="s">
        <v>17</v>
      </c>
      <c r="E417" s="230" t="s">
        <v>624</v>
      </c>
      <c r="F417" s="229" t="s">
        <v>644</v>
      </c>
      <c r="G417" s="231">
        <v>5475.7</v>
      </c>
      <c r="H417" s="232">
        <v>164.2</v>
      </c>
      <c r="I417" s="231">
        <f t="shared" si="13"/>
        <v>6542.2839999999987</v>
      </c>
    </row>
    <row r="418" spans="1:14" x14ac:dyDescent="0.3">
      <c r="A418" s="226"/>
      <c r="B418" s="319" t="s">
        <v>274</v>
      </c>
      <c r="C418" s="259" t="s">
        <v>612</v>
      </c>
      <c r="D418" s="227" t="s">
        <v>17</v>
      </c>
      <c r="E418" s="230" t="s">
        <v>624</v>
      </c>
      <c r="F418" s="229" t="s">
        <v>653</v>
      </c>
      <c r="G418" s="231">
        <v>5876</v>
      </c>
      <c r="H418" s="232">
        <v>176</v>
      </c>
      <c r="I418" s="231">
        <f t="shared" si="13"/>
        <v>7020.32</v>
      </c>
    </row>
    <row r="419" spans="1:14" x14ac:dyDescent="0.3">
      <c r="A419" s="226"/>
      <c r="B419" s="319" t="s">
        <v>70</v>
      </c>
      <c r="C419" s="320" t="s">
        <v>613</v>
      </c>
      <c r="D419" s="227" t="s">
        <v>17</v>
      </c>
      <c r="E419" s="321" t="s">
        <v>15</v>
      </c>
      <c r="F419" s="226" t="s">
        <v>751</v>
      </c>
      <c r="G419" s="225">
        <v>5876</v>
      </c>
      <c r="H419" s="225">
        <v>176.28</v>
      </c>
      <c r="I419" s="231">
        <f t="shared" si="13"/>
        <v>7020.6447999999991</v>
      </c>
    </row>
    <row r="420" spans="1:14" x14ac:dyDescent="0.3">
      <c r="A420" s="226"/>
      <c r="B420" s="319" t="s">
        <v>242</v>
      </c>
      <c r="C420" s="259" t="s">
        <v>614</v>
      </c>
      <c r="D420" s="227" t="s">
        <v>17</v>
      </c>
      <c r="E420" s="230" t="s">
        <v>624</v>
      </c>
      <c r="F420" s="229" t="s">
        <v>677</v>
      </c>
      <c r="G420" s="231">
        <v>6080</v>
      </c>
      <c r="H420" s="232">
        <v>182</v>
      </c>
      <c r="I420" s="231">
        <f t="shared" si="13"/>
        <v>7263.9199999999992</v>
      </c>
    </row>
    <row r="421" spans="1:14" x14ac:dyDescent="0.3">
      <c r="A421" s="226"/>
      <c r="B421" s="319" t="s">
        <v>65</v>
      </c>
      <c r="C421" s="259" t="s">
        <v>615</v>
      </c>
      <c r="D421" s="227" t="s">
        <v>17</v>
      </c>
      <c r="E421" s="230" t="s">
        <v>624</v>
      </c>
      <c r="F421" s="229" t="s">
        <v>649</v>
      </c>
      <c r="G421" s="231">
        <v>6542</v>
      </c>
      <c r="H421" s="232">
        <v>196</v>
      </c>
      <c r="I421" s="231">
        <f t="shared" si="13"/>
        <v>7816.079999999999</v>
      </c>
    </row>
    <row r="422" spans="1:14" x14ac:dyDescent="0.3">
      <c r="A422" s="226"/>
      <c r="B422" s="319" t="s">
        <v>256</v>
      </c>
      <c r="C422" s="259" t="s">
        <v>616</v>
      </c>
      <c r="D422" s="227" t="s">
        <v>17</v>
      </c>
      <c r="E422" s="321" t="s">
        <v>624</v>
      </c>
      <c r="F422" s="229" t="s">
        <v>217</v>
      </c>
      <c r="G422" s="231">
        <v>8356</v>
      </c>
      <c r="H422" s="232">
        <v>251</v>
      </c>
      <c r="I422" s="231">
        <f t="shared" si="13"/>
        <v>9984.119999999999</v>
      </c>
    </row>
    <row r="423" spans="1:14" x14ac:dyDescent="0.3">
      <c r="B423" s="226" t="s">
        <v>500</v>
      </c>
      <c r="C423" s="240">
        <v>194600023</v>
      </c>
      <c r="D423" s="229" t="s">
        <v>17</v>
      </c>
      <c r="E423" s="230" t="s">
        <v>14</v>
      </c>
      <c r="F423" s="229" t="s">
        <v>801</v>
      </c>
      <c r="G423" s="257">
        <v>3288</v>
      </c>
      <c r="H423" s="225">
        <v>99</v>
      </c>
      <c r="I423" s="231">
        <f t="shared" si="13"/>
        <v>3928.9199999999996</v>
      </c>
      <c r="L423" s="264"/>
    </row>
    <row r="424" spans="1:14" x14ac:dyDescent="0.3">
      <c r="A424" s="226"/>
      <c r="B424" s="319" t="s">
        <v>70</v>
      </c>
      <c r="C424" s="259" t="s">
        <v>618</v>
      </c>
      <c r="D424" s="227" t="s">
        <v>17</v>
      </c>
      <c r="E424" s="321" t="s">
        <v>11</v>
      </c>
      <c r="F424" s="229" t="s">
        <v>629</v>
      </c>
      <c r="G424" s="225">
        <v>5876</v>
      </c>
      <c r="H424" s="225">
        <v>176.28</v>
      </c>
      <c r="I424" s="231">
        <f t="shared" si="13"/>
        <v>7020.6447999999991</v>
      </c>
      <c r="L424" s="264"/>
    </row>
    <row r="425" spans="1:14" x14ac:dyDescent="0.3">
      <c r="A425" s="226"/>
      <c r="B425" s="319" t="s">
        <v>70</v>
      </c>
      <c r="C425" s="259" t="s">
        <v>619</v>
      </c>
      <c r="D425" s="227" t="s">
        <v>17</v>
      </c>
      <c r="E425" s="321" t="s">
        <v>11</v>
      </c>
      <c r="F425" s="229" t="s">
        <v>629</v>
      </c>
      <c r="G425" s="225">
        <v>5876</v>
      </c>
      <c r="H425" s="225">
        <v>176.28</v>
      </c>
      <c r="I425" s="231">
        <f t="shared" si="13"/>
        <v>7020.6447999999991</v>
      </c>
      <c r="L425" s="264"/>
    </row>
    <row r="426" spans="1:14" x14ac:dyDescent="0.3">
      <c r="A426" s="226"/>
      <c r="B426" s="319" t="s">
        <v>242</v>
      </c>
      <c r="C426" s="259" t="s">
        <v>620</v>
      </c>
      <c r="D426" s="227" t="s">
        <v>17</v>
      </c>
      <c r="E426" s="321" t="s">
        <v>15</v>
      </c>
      <c r="F426" s="251" t="s">
        <v>760</v>
      </c>
      <c r="G426" s="322">
        <v>5580</v>
      </c>
      <c r="H426" s="225">
        <v>182</v>
      </c>
      <c r="I426" s="231">
        <f t="shared" si="13"/>
        <v>6683.9199999999992</v>
      </c>
      <c r="L426" s="264"/>
    </row>
    <row r="427" spans="1:14" x14ac:dyDescent="0.3">
      <c r="A427" s="226"/>
      <c r="B427" s="319" t="s">
        <v>57</v>
      </c>
      <c r="C427" s="229" t="s">
        <v>631</v>
      </c>
      <c r="D427" s="227" t="s">
        <v>17</v>
      </c>
      <c r="E427" s="230" t="s">
        <v>625</v>
      </c>
      <c r="F427" s="229" t="s">
        <v>634</v>
      </c>
      <c r="G427" s="225">
        <v>16664</v>
      </c>
      <c r="H427" s="225">
        <v>500</v>
      </c>
      <c r="I427" s="231">
        <f t="shared" ref="I427:I433" si="14">(G427+H427)*1.16</f>
        <v>19910.239999999998</v>
      </c>
      <c r="L427" s="264"/>
    </row>
    <row r="428" spans="1:14" x14ac:dyDescent="0.3">
      <c r="A428" s="226"/>
      <c r="B428" s="259" t="s">
        <v>57</v>
      </c>
      <c r="C428" s="229" t="s">
        <v>641</v>
      </c>
      <c r="D428" s="227" t="s">
        <v>17</v>
      </c>
      <c r="E428" s="230" t="s">
        <v>625</v>
      </c>
      <c r="F428" s="229" t="s">
        <v>782</v>
      </c>
      <c r="G428" s="225">
        <v>11333.31</v>
      </c>
      <c r="H428" s="290">
        <v>340</v>
      </c>
      <c r="I428" s="231">
        <f t="shared" si="14"/>
        <v>13541.039599999998</v>
      </c>
      <c r="L428" s="264"/>
    </row>
    <row r="429" spans="1:14" x14ac:dyDescent="0.3">
      <c r="A429" s="226"/>
      <c r="B429" s="259" t="s">
        <v>256</v>
      </c>
      <c r="C429" s="224" t="s">
        <v>657</v>
      </c>
      <c r="D429" s="227" t="s">
        <v>17</v>
      </c>
      <c r="E429" s="230" t="s">
        <v>11</v>
      </c>
      <c r="F429" s="229" t="s">
        <v>727</v>
      </c>
      <c r="G429" s="225">
        <v>8356</v>
      </c>
      <c r="H429" s="262">
        <v>251</v>
      </c>
      <c r="I429" s="231">
        <f t="shared" si="14"/>
        <v>9984.119999999999</v>
      </c>
    </row>
    <row r="430" spans="1:14" x14ac:dyDescent="0.3">
      <c r="A430" s="226"/>
      <c r="B430" s="224" t="s">
        <v>70</v>
      </c>
      <c r="C430" s="224" t="s">
        <v>658</v>
      </c>
      <c r="D430" s="227" t="s">
        <v>17</v>
      </c>
      <c r="E430" s="230" t="s">
        <v>624</v>
      </c>
      <c r="F430" s="229" t="s">
        <v>661</v>
      </c>
      <c r="G430" s="225">
        <v>5876</v>
      </c>
      <c r="H430" s="262">
        <v>176.28</v>
      </c>
      <c r="I430" s="231">
        <f t="shared" si="14"/>
        <v>7020.6447999999991</v>
      </c>
    </row>
    <row r="431" spans="1:14" x14ac:dyDescent="0.3">
      <c r="A431" s="226"/>
      <c r="B431" s="224" t="s">
        <v>65</v>
      </c>
      <c r="C431" s="224" t="s">
        <v>663</v>
      </c>
      <c r="D431" s="227" t="s">
        <v>17</v>
      </c>
      <c r="E431" s="230" t="s">
        <v>624</v>
      </c>
      <c r="F431" s="226" t="s">
        <v>668</v>
      </c>
      <c r="G431" s="225">
        <v>6542</v>
      </c>
      <c r="H431" s="262">
        <v>196</v>
      </c>
      <c r="I431" s="263">
        <f t="shared" si="14"/>
        <v>7816.079999999999</v>
      </c>
      <c r="K431" s="277"/>
      <c r="L431" s="323"/>
    </row>
    <row r="432" spans="1:14" x14ac:dyDescent="0.3">
      <c r="A432" s="226"/>
      <c r="B432" s="224" t="s">
        <v>274</v>
      </c>
      <c r="C432" s="224" t="s">
        <v>664</v>
      </c>
      <c r="D432" s="227" t="s">
        <v>17</v>
      </c>
      <c r="E432" s="324" t="s">
        <v>11</v>
      </c>
      <c r="F432" s="325" t="s">
        <v>694</v>
      </c>
      <c r="G432" s="225">
        <v>5476</v>
      </c>
      <c r="H432" s="262">
        <v>164.28</v>
      </c>
      <c r="I432" s="263">
        <f t="shared" si="14"/>
        <v>6542.724799999999</v>
      </c>
      <c r="K432" s="278"/>
      <c r="L432" s="233"/>
      <c r="M432" s="241"/>
      <c r="N432" s="241"/>
    </row>
    <row r="433" spans="1:15" x14ac:dyDescent="0.3">
      <c r="A433" s="226"/>
      <c r="B433" s="224" t="s">
        <v>70</v>
      </c>
      <c r="C433" s="224" t="s">
        <v>665</v>
      </c>
      <c r="D433" s="227" t="s">
        <v>17</v>
      </c>
      <c r="E433" s="324" t="s">
        <v>625</v>
      </c>
      <c r="F433" s="326" t="s">
        <v>721</v>
      </c>
      <c r="G433" s="225">
        <v>5876</v>
      </c>
      <c r="H433" s="262">
        <v>176.28</v>
      </c>
      <c r="I433" s="263">
        <f t="shared" si="14"/>
        <v>7020.6447999999991</v>
      </c>
      <c r="N433" s="241"/>
    </row>
    <row r="434" spans="1:15" x14ac:dyDescent="0.3">
      <c r="B434" s="226" t="s">
        <v>501</v>
      </c>
      <c r="C434" s="240" t="s">
        <v>502</v>
      </c>
      <c r="D434" s="229" t="s">
        <v>10</v>
      </c>
      <c r="E434" s="230" t="s">
        <v>625</v>
      </c>
      <c r="G434" s="225">
        <v>0</v>
      </c>
      <c r="H434" s="225">
        <v>0</v>
      </c>
      <c r="I434" s="231">
        <f>SUM(G434+H434)*1.16</f>
        <v>0</v>
      </c>
      <c r="L434" s="241"/>
      <c r="N434" s="241"/>
    </row>
    <row r="435" spans="1:15" x14ac:dyDescent="0.3">
      <c r="B435" s="226" t="s">
        <v>256</v>
      </c>
      <c r="C435" s="229" t="s">
        <v>504</v>
      </c>
      <c r="D435" s="229" t="s">
        <v>10</v>
      </c>
      <c r="E435" s="230" t="s">
        <v>625</v>
      </c>
      <c r="G435" s="225">
        <v>0</v>
      </c>
      <c r="H435" s="225">
        <v>0</v>
      </c>
      <c r="I435" s="231">
        <f>SUM(G435+H435)*1.16</f>
        <v>0</v>
      </c>
      <c r="J435" s="224"/>
      <c r="L435" s="241"/>
      <c r="M435" s="241"/>
      <c r="N435" s="241"/>
      <c r="O435" s="241"/>
    </row>
    <row r="436" spans="1:15" x14ac:dyDescent="0.3">
      <c r="B436" s="226" t="s">
        <v>477</v>
      </c>
      <c r="C436" s="240">
        <v>188160016</v>
      </c>
      <c r="D436" s="229" t="s">
        <v>10</v>
      </c>
      <c r="E436" s="230" t="s">
        <v>625</v>
      </c>
      <c r="G436" s="257">
        <v>0</v>
      </c>
      <c r="H436" s="225">
        <v>0</v>
      </c>
      <c r="I436" s="231">
        <f>SUM(G436+H436)*1.16</f>
        <v>0</v>
      </c>
    </row>
    <row r="437" spans="1:15" x14ac:dyDescent="0.3">
      <c r="A437" s="226"/>
      <c r="B437" s="226" t="s">
        <v>70</v>
      </c>
      <c r="C437" s="261" t="s">
        <v>684</v>
      </c>
      <c r="D437" s="227" t="s">
        <v>17</v>
      </c>
      <c r="E437" s="230" t="s">
        <v>11</v>
      </c>
      <c r="F437" s="229" t="s">
        <v>732</v>
      </c>
      <c r="G437" s="262">
        <v>5876</v>
      </c>
      <c r="H437" s="262">
        <v>176.28</v>
      </c>
      <c r="I437" s="263">
        <f>(G437+H437)*1.16</f>
        <v>7020.6447999999991</v>
      </c>
    </row>
    <row r="438" spans="1:15" x14ac:dyDescent="0.3">
      <c r="A438" s="226"/>
      <c r="B438" s="224" t="s">
        <v>65</v>
      </c>
      <c r="C438" s="226" t="s">
        <v>687</v>
      </c>
      <c r="D438" s="227" t="s">
        <v>17</v>
      </c>
      <c r="E438" s="230" t="s">
        <v>624</v>
      </c>
      <c r="F438" s="229" t="s">
        <v>649</v>
      </c>
      <c r="G438" s="262">
        <v>6542</v>
      </c>
      <c r="H438" s="262">
        <v>196.26</v>
      </c>
      <c r="I438" s="263">
        <f>(G438+H438)*1.16</f>
        <v>7816.3815999999997</v>
      </c>
    </row>
    <row r="439" spans="1:15" x14ac:dyDescent="0.3">
      <c r="A439" s="226"/>
      <c r="B439" s="226" t="s">
        <v>688</v>
      </c>
      <c r="C439" s="240" t="s">
        <v>544</v>
      </c>
      <c r="D439" s="229" t="s">
        <v>10</v>
      </c>
      <c r="E439" s="230" t="s">
        <v>625</v>
      </c>
      <c r="G439" s="257">
        <v>0</v>
      </c>
      <c r="H439" s="225">
        <v>0</v>
      </c>
      <c r="I439" s="231">
        <f>SUM(G439+H439)*1.16</f>
        <v>0</v>
      </c>
    </row>
    <row r="440" spans="1:15" x14ac:dyDescent="0.3">
      <c r="A440" s="226"/>
      <c r="B440" s="226" t="s">
        <v>70</v>
      </c>
      <c r="C440" s="229" t="s">
        <v>596</v>
      </c>
      <c r="D440" s="227" t="s">
        <v>17</v>
      </c>
      <c r="E440" s="230" t="s">
        <v>15</v>
      </c>
      <c r="F440" s="229" t="s">
        <v>740</v>
      </c>
      <c r="G440" s="225">
        <v>5876</v>
      </c>
      <c r="H440" s="225">
        <v>176.28</v>
      </c>
      <c r="I440" s="231">
        <f t="shared" ref="I440:I448" si="15">(G440+H440)*1.16</f>
        <v>7020.6447999999991</v>
      </c>
    </row>
    <row r="441" spans="1:15" x14ac:dyDescent="0.3">
      <c r="A441" s="226"/>
      <c r="B441" s="226" t="s">
        <v>70</v>
      </c>
      <c r="C441" s="226" t="s">
        <v>697</v>
      </c>
      <c r="D441" s="227" t="s">
        <v>17</v>
      </c>
      <c r="E441" s="230" t="s">
        <v>624</v>
      </c>
      <c r="F441" s="229" t="s">
        <v>718</v>
      </c>
      <c r="G441" s="262">
        <v>5876</v>
      </c>
      <c r="H441" s="262">
        <v>176.28</v>
      </c>
      <c r="I441" s="263">
        <f t="shared" si="15"/>
        <v>7020.6447999999991</v>
      </c>
    </row>
    <row r="442" spans="1:15" x14ac:dyDescent="0.3">
      <c r="A442" s="226"/>
      <c r="B442" s="226" t="s">
        <v>70</v>
      </c>
      <c r="C442" s="224" t="s">
        <v>692</v>
      </c>
      <c r="D442" s="227" t="s">
        <v>17</v>
      </c>
      <c r="E442" s="230" t="s">
        <v>624</v>
      </c>
      <c r="F442" s="265" t="s">
        <v>757</v>
      </c>
      <c r="G442" s="262">
        <v>5876</v>
      </c>
      <c r="H442" s="262">
        <v>176.28</v>
      </c>
      <c r="I442" s="263">
        <f t="shared" si="15"/>
        <v>7020.6447999999991</v>
      </c>
    </row>
    <row r="443" spans="1:15" x14ac:dyDescent="0.3">
      <c r="A443" s="226"/>
      <c r="B443" s="226" t="s">
        <v>65</v>
      </c>
      <c r="C443" s="226" t="s">
        <v>702</v>
      </c>
      <c r="D443" s="227" t="s">
        <v>17</v>
      </c>
      <c r="E443" s="230" t="s">
        <v>624</v>
      </c>
      <c r="F443" s="229" t="s">
        <v>712</v>
      </c>
      <c r="G443" s="262">
        <v>6542</v>
      </c>
      <c r="H443" s="262">
        <v>196.26</v>
      </c>
      <c r="I443" s="263">
        <f t="shared" si="15"/>
        <v>7816.3815999999997</v>
      </c>
    </row>
    <row r="444" spans="1:15" x14ac:dyDescent="0.3">
      <c r="A444" s="226"/>
      <c r="B444" s="226" t="s">
        <v>274</v>
      </c>
      <c r="C444" s="226" t="s">
        <v>703</v>
      </c>
      <c r="D444" s="227" t="s">
        <v>17</v>
      </c>
      <c r="E444" s="230" t="s">
        <v>625</v>
      </c>
      <c r="F444" s="229" t="s">
        <v>721</v>
      </c>
      <c r="G444" s="262">
        <v>5476</v>
      </c>
      <c r="H444" s="262">
        <v>164.28</v>
      </c>
      <c r="I444" s="263">
        <f t="shared" si="15"/>
        <v>6542.724799999999</v>
      </c>
    </row>
    <row r="445" spans="1:15" x14ac:dyDescent="0.3">
      <c r="A445" s="226"/>
      <c r="B445" s="226" t="s">
        <v>232</v>
      </c>
      <c r="C445" s="224" t="s">
        <v>693</v>
      </c>
      <c r="D445" s="227" t="s">
        <v>17</v>
      </c>
      <c r="E445" s="230" t="s">
        <v>14</v>
      </c>
      <c r="F445" s="229" t="s">
        <v>800</v>
      </c>
      <c r="G445" s="262">
        <v>5999</v>
      </c>
      <c r="H445" s="262">
        <v>179.9</v>
      </c>
      <c r="I445" s="263">
        <f t="shared" si="15"/>
        <v>7167.5239999999994</v>
      </c>
    </row>
    <row r="446" spans="1:15" x14ac:dyDescent="0.3">
      <c r="A446" s="226"/>
      <c r="B446" s="226" t="s">
        <v>70</v>
      </c>
      <c r="C446" s="224" t="s">
        <v>698</v>
      </c>
      <c r="D446" s="227" t="s">
        <v>17</v>
      </c>
      <c r="E446" s="230" t="s">
        <v>624</v>
      </c>
      <c r="F446" s="229" t="s">
        <v>745</v>
      </c>
      <c r="G446" s="262">
        <v>5876</v>
      </c>
      <c r="H446" s="262">
        <v>176.27</v>
      </c>
      <c r="I446" s="263">
        <f t="shared" si="15"/>
        <v>7020.6332000000002</v>
      </c>
    </row>
    <row r="447" spans="1:15" x14ac:dyDescent="0.3">
      <c r="A447" s="226"/>
      <c r="B447" s="226" t="s">
        <v>274</v>
      </c>
      <c r="C447" s="226" t="s">
        <v>704</v>
      </c>
      <c r="D447" s="227" t="s">
        <v>17</v>
      </c>
      <c r="E447" s="230" t="s">
        <v>15</v>
      </c>
      <c r="F447" s="251" t="s">
        <v>760</v>
      </c>
      <c r="G447" s="262">
        <v>5476</v>
      </c>
      <c r="H447" s="262">
        <v>164.25</v>
      </c>
      <c r="I447" s="263">
        <f t="shared" si="15"/>
        <v>6542.69</v>
      </c>
    </row>
    <row r="448" spans="1:15" x14ac:dyDescent="0.3">
      <c r="A448" s="226"/>
      <c r="B448" s="226" t="s">
        <v>256</v>
      </c>
      <c r="C448" s="265" t="s">
        <v>724</v>
      </c>
      <c r="D448" s="227" t="s">
        <v>17</v>
      </c>
      <c r="E448" s="230" t="s">
        <v>11</v>
      </c>
      <c r="F448" s="229" t="s">
        <v>795</v>
      </c>
      <c r="G448" s="262">
        <v>8356</v>
      </c>
      <c r="H448" s="262">
        <v>250.68</v>
      </c>
      <c r="I448" s="263">
        <f t="shared" si="15"/>
        <v>9983.7487999999994</v>
      </c>
    </row>
    <row r="1048558" spans="1:17" s="263" customFormat="1" x14ac:dyDescent="0.3">
      <c r="A1048558" s="224"/>
      <c r="B1048558" s="266"/>
      <c r="C1048558" s="229"/>
      <c r="D1048558" s="227"/>
      <c r="E1048558" s="230"/>
      <c r="F1048558" s="229"/>
      <c r="G1048558" s="262"/>
      <c r="H1048558" s="267"/>
      <c r="J1048558" s="226"/>
      <c r="K1048558" s="226"/>
      <c r="L1048558" s="226"/>
      <c r="M1048558" s="226"/>
      <c r="N1048558" s="226"/>
      <c r="O1048558" s="226"/>
      <c r="P1048558" s="226"/>
      <c r="Q1048558" s="226"/>
    </row>
  </sheetData>
  <autoFilter ref="B1:I448" xr:uid="{7E1580AC-5D85-42FF-A721-7DD24830F8A1}">
    <sortState xmlns:xlrd2="http://schemas.microsoft.com/office/spreadsheetml/2017/richdata2" ref="B4:I448">
      <sortCondition sortBy="cellColor" ref="B1:B448" dxfId="11"/>
    </sortState>
  </autoFilter>
  <hyperlinks>
    <hyperlink ref="F175" r:id="rId1" location="id=1155&amp;model=res.partner" display="http://52.52.31.46:8069/web - id=1155&amp;model=res.partner" xr:uid="{23391723-74C2-478E-B480-A8FA57228C9C}"/>
    <hyperlink ref="F223" r:id="rId2" location="id=1155&amp;model=res.partner" display="http://52.52.31.46:8069/web - id=1155&amp;model=res.partner" xr:uid="{4CF150B0-ACBC-48FA-AB0E-C277392E7A6A}"/>
  </hyperlinks>
  <pageMargins left="0.7" right="0.7" top="0.75" bottom="0.75" header="0.3" footer="0.3"/>
  <pageSetup paperSize="9" scale="63" fitToHeight="0" orientation="portrait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3FD38-1FC4-4206-ABE1-D5B6898FE924}">
  <sheetPr>
    <pageSetUpPr fitToPage="1"/>
  </sheetPr>
  <dimension ref="A1:U1048558"/>
  <sheetViews>
    <sheetView showGridLines="0" topLeftCell="A208" zoomScaleNormal="100" workbookViewId="0">
      <selection activeCell="D224" sqref="D224"/>
    </sheetView>
  </sheetViews>
  <sheetFormatPr defaultColWidth="8.88671875" defaultRowHeight="12" x14ac:dyDescent="0.3"/>
  <cols>
    <col min="1" max="1" width="8.88671875" style="224"/>
    <col min="2" max="2" width="31.109375" style="226" bestFit="1" customWidth="1"/>
    <col min="3" max="3" width="20.33203125" style="229" bestFit="1" customWidth="1"/>
    <col min="4" max="4" width="21.6640625" style="227" bestFit="1" customWidth="1"/>
    <col min="5" max="5" width="12.109375" style="230" customWidth="1"/>
    <col min="6" max="6" width="52.6640625" style="229" customWidth="1"/>
    <col min="7" max="7" width="12.44140625" style="262" bestFit="1" customWidth="1"/>
    <col min="8" max="8" width="8.77734375" style="262" bestFit="1" customWidth="1"/>
    <col min="9" max="9" width="12.44140625" style="263" bestFit="1" customWidth="1"/>
    <col min="10" max="10" width="12.21875" style="226" customWidth="1"/>
    <col min="11" max="11" width="26" style="226" bestFit="1" customWidth="1"/>
    <col min="12" max="12" width="12.44140625" style="226" bestFit="1" customWidth="1"/>
    <col min="13" max="13" width="15.21875" style="226" bestFit="1" customWidth="1"/>
    <col min="14" max="14" width="13.5546875" style="226" bestFit="1" customWidth="1"/>
    <col min="15" max="15" width="13.6640625" style="226" bestFit="1" customWidth="1"/>
    <col min="16" max="16" width="13.5546875" style="226" bestFit="1" customWidth="1"/>
    <col min="17" max="17" width="11.109375" style="226" bestFit="1" customWidth="1"/>
    <col min="18" max="18" width="8.88671875" style="226"/>
    <col min="19" max="19" width="11.109375" style="226" bestFit="1" customWidth="1"/>
    <col min="20" max="20" width="13.6640625" style="226" bestFit="1" customWidth="1"/>
    <col min="21" max="16384" width="8.88671875" style="226"/>
  </cols>
  <sheetData>
    <row r="1" spans="1:21" s="270" customFormat="1" x14ac:dyDescent="0.3">
      <c r="A1" s="268"/>
      <c r="B1" s="331" t="s">
        <v>0</v>
      </c>
      <c r="C1" s="332" t="s">
        <v>1</v>
      </c>
      <c r="D1" s="331" t="s">
        <v>2</v>
      </c>
      <c r="E1" s="333" t="s">
        <v>3</v>
      </c>
      <c r="F1" s="332" t="s">
        <v>4</v>
      </c>
      <c r="G1" s="334" t="s">
        <v>5</v>
      </c>
      <c r="H1" s="334" t="s">
        <v>6</v>
      </c>
      <c r="I1" s="334" t="s">
        <v>7</v>
      </c>
      <c r="J1" s="269"/>
      <c r="L1" s="271"/>
      <c r="M1" s="272"/>
      <c r="N1" s="272"/>
      <c r="O1" s="272"/>
      <c r="P1" s="272"/>
      <c r="Q1" s="272"/>
    </row>
    <row r="2" spans="1:21" x14ac:dyDescent="0.3">
      <c r="A2" s="226"/>
      <c r="B2" s="224" t="s">
        <v>242</v>
      </c>
      <c r="C2" s="229" t="s">
        <v>9</v>
      </c>
      <c r="D2" s="229" t="s">
        <v>10</v>
      </c>
      <c r="E2" s="230" t="s">
        <v>11</v>
      </c>
      <c r="G2" s="231">
        <v>0</v>
      </c>
      <c r="H2" s="232">
        <v>0</v>
      </c>
      <c r="I2" s="231">
        <f>SUM(G2+H2)*1.16</f>
        <v>0</v>
      </c>
      <c r="J2" s="233"/>
      <c r="L2" s="234" t="s">
        <v>624</v>
      </c>
      <c r="M2" s="234" t="s">
        <v>625</v>
      </c>
      <c r="N2" s="234" t="s">
        <v>11</v>
      </c>
      <c r="O2" s="234" t="s">
        <v>14</v>
      </c>
      <c r="P2" s="234" t="s">
        <v>15</v>
      </c>
      <c r="Q2" s="234" t="s">
        <v>626</v>
      </c>
    </row>
    <row r="3" spans="1:21" x14ac:dyDescent="0.3">
      <c r="A3" s="226"/>
      <c r="B3" s="224" t="s">
        <v>242</v>
      </c>
      <c r="C3" s="240" t="s">
        <v>16</v>
      </c>
      <c r="D3" s="229" t="s">
        <v>17</v>
      </c>
      <c r="E3" s="230" t="s">
        <v>11</v>
      </c>
      <c r="F3" s="229" t="s">
        <v>18</v>
      </c>
      <c r="G3" s="231">
        <v>5521.03</v>
      </c>
      <c r="H3" s="232">
        <v>500.07</v>
      </c>
      <c r="I3" s="231">
        <f>SUM(G3+H3)*1.16</f>
        <v>6984.4759999999987</v>
      </c>
      <c r="J3" s="233"/>
      <c r="K3" s="279" t="s">
        <v>19</v>
      </c>
      <c r="L3" s="280">
        <f>+COUNTIF(E:E,L2)</f>
        <v>85</v>
      </c>
      <c r="M3" s="280">
        <f>+COUNTIF(E:E,M2)</f>
        <v>149</v>
      </c>
      <c r="N3" s="280">
        <f>+COUNTIF(E:E,N2)</f>
        <v>40</v>
      </c>
      <c r="O3" s="280">
        <f>+COUNTIF(E:E,O2)</f>
        <v>114</v>
      </c>
      <c r="P3" s="280">
        <f>+COUNTIF(E:E,P2)</f>
        <v>59</v>
      </c>
      <c r="Q3" s="280">
        <f>SUM(L3+M3+N3+O3+P3)</f>
        <v>447</v>
      </c>
    </row>
    <row r="4" spans="1:21" x14ac:dyDescent="0.3">
      <c r="B4" s="224" t="s">
        <v>88</v>
      </c>
      <c r="C4" s="229" t="s">
        <v>21</v>
      </c>
      <c r="D4" s="229" t="s">
        <v>17</v>
      </c>
      <c r="E4" s="230" t="s">
        <v>14</v>
      </c>
      <c r="F4" s="229" t="s">
        <v>783</v>
      </c>
      <c r="G4" s="231">
        <v>11333.31</v>
      </c>
      <c r="H4" s="232">
        <v>340</v>
      </c>
      <c r="I4" s="231">
        <f t="shared" ref="I4:I26" si="0">SUM(G4+H4)*1.16</f>
        <v>13541.039599999998</v>
      </c>
      <c r="J4" s="235"/>
      <c r="K4" s="236" t="s">
        <v>23</v>
      </c>
      <c r="L4" s="237">
        <f>COUNTIFS(D:D,K4,E:E,L2)</f>
        <v>73</v>
      </c>
      <c r="M4" s="237">
        <f>COUNTIFS(D:D,K4,E:E,M2)</f>
        <v>91</v>
      </c>
      <c r="N4" s="237">
        <f>COUNTIFS(D:D,K4,E:E,N2)</f>
        <v>31</v>
      </c>
      <c r="O4" s="237">
        <f>COUNTIFS(D:D,K4,E:E,O2)</f>
        <v>103</v>
      </c>
      <c r="P4" s="237">
        <f>COUNTIFS(D:D,K4,E:E,P2)</f>
        <v>46</v>
      </c>
      <c r="Q4" s="237">
        <f>SUM(L4:P4)</f>
        <v>344</v>
      </c>
    </row>
    <row r="5" spans="1:21" x14ac:dyDescent="0.3">
      <c r="A5" s="226"/>
      <c r="B5" s="224" t="s">
        <v>688</v>
      </c>
      <c r="C5" s="240" t="s">
        <v>25</v>
      </c>
      <c r="D5" s="229" t="s">
        <v>17</v>
      </c>
      <c r="E5" s="230" t="s">
        <v>11</v>
      </c>
      <c r="F5" s="229" t="s">
        <v>26</v>
      </c>
      <c r="G5" s="231">
        <v>2849.5</v>
      </c>
      <c r="H5" s="232">
        <v>102</v>
      </c>
      <c r="I5" s="231">
        <f t="shared" si="0"/>
        <v>3423.74</v>
      </c>
      <c r="J5" s="233"/>
      <c r="K5" s="281" t="s">
        <v>27</v>
      </c>
      <c r="L5" s="282">
        <f>COUNTIFS(D:D,K5,E:E,L2)</f>
        <v>8</v>
      </c>
      <c r="M5" s="282">
        <f>COUNTIFS(D:D,K5,E:E,M2)</f>
        <v>50</v>
      </c>
      <c r="N5" s="282">
        <f>COUNTIFS(D:D,K5,E:E,N2)</f>
        <v>7</v>
      </c>
      <c r="O5" s="282">
        <f>COUNTIFS(D:D,K5,E:E,O2)</f>
        <v>8</v>
      </c>
      <c r="P5" s="282">
        <f>COUNTIFS(D:D,K5,E:E,P2)</f>
        <v>10</v>
      </c>
      <c r="Q5" s="282">
        <f>SUM(L5:P5)</f>
        <v>83</v>
      </c>
    </row>
    <row r="6" spans="1:21" x14ac:dyDescent="0.3">
      <c r="A6" s="226"/>
      <c r="B6" s="224" t="s">
        <v>28</v>
      </c>
      <c r="C6" s="240" t="s">
        <v>29</v>
      </c>
      <c r="D6" s="229" t="s">
        <v>17</v>
      </c>
      <c r="E6" s="230" t="s">
        <v>624</v>
      </c>
      <c r="F6" s="229" t="s">
        <v>753</v>
      </c>
      <c r="G6" s="231">
        <v>18668</v>
      </c>
      <c r="H6" s="232">
        <v>560</v>
      </c>
      <c r="I6" s="231">
        <f t="shared" si="0"/>
        <v>22304.48</v>
      </c>
      <c r="J6" s="233"/>
      <c r="K6" s="283" t="s">
        <v>31</v>
      </c>
      <c r="L6" s="284">
        <f>COUNTIFS(D:D,K6,E:E,L2)</f>
        <v>4</v>
      </c>
      <c r="M6" s="284">
        <f>COUNTIFS(D:D,K6,E:E,M2)</f>
        <v>8</v>
      </c>
      <c r="N6" s="284">
        <f>COUNTIFS(D:D,K6,E:E,N2)</f>
        <v>2</v>
      </c>
      <c r="O6" s="284">
        <f>COUNTIFS(D:D,K6,E:E,O2)</f>
        <v>3</v>
      </c>
      <c r="P6" s="284">
        <f>COUNTIFS(D:D,K6,E:E,P2)</f>
        <v>3</v>
      </c>
      <c r="Q6" s="284">
        <f>SUM(L6:P6)</f>
        <v>20</v>
      </c>
      <c r="T6" s="241"/>
    </row>
    <row r="7" spans="1:21" x14ac:dyDescent="0.3">
      <c r="A7" s="226"/>
      <c r="B7" s="224" t="s">
        <v>28</v>
      </c>
      <c r="C7" s="229" t="s">
        <v>32</v>
      </c>
      <c r="D7" s="229" t="s">
        <v>17</v>
      </c>
      <c r="E7" s="230" t="s">
        <v>15</v>
      </c>
      <c r="F7" s="229" t="s">
        <v>330</v>
      </c>
      <c r="G7" s="231">
        <v>18668</v>
      </c>
      <c r="H7" s="232">
        <v>560</v>
      </c>
      <c r="I7" s="231">
        <f t="shared" si="0"/>
        <v>22304.48</v>
      </c>
      <c r="J7" s="233"/>
      <c r="K7" s="283" t="s">
        <v>33</v>
      </c>
      <c r="L7" s="284">
        <f>L3-L6</f>
        <v>81</v>
      </c>
      <c r="M7" s="284">
        <f>M3-M6</f>
        <v>141</v>
      </c>
      <c r="N7" s="284">
        <f>N3-N6</f>
        <v>38</v>
      </c>
      <c r="O7" s="284">
        <f>O3-O6</f>
        <v>111</v>
      </c>
      <c r="P7" s="284">
        <f>P3-P6</f>
        <v>56</v>
      </c>
      <c r="Q7" s="284">
        <f>SUM(L7:P7)</f>
        <v>427</v>
      </c>
      <c r="R7" s="284"/>
      <c r="S7" s="285"/>
    </row>
    <row r="8" spans="1:21" x14ac:dyDescent="0.3">
      <c r="A8" s="226"/>
      <c r="B8" s="224" t="s">
        <v>28</v>
      </c>
      <c r="C8" s="229" t="s">
        <v>34</v>
      </c>
      <c r="D8" s="229" t="s">
        <v>17</v>
      </c>
      <c r="E8" s="230" t="s">
        <v>11</v>
      </c>
      <c r="F8" s="229" t="s">
        <v>779</v>
      </c>
      <c r="G8" s="231">
        <v>18668</v>
      </c>
      <c r="H8" s="232">
        <v>560.04</v>
      </c>
      <c r="I8" s="231">
        <f t="shared" si="0"/>
        <v>22304.526399999999</v>
      </c>
      <c r="J8" s="233"/>
      <c r="K8" s="238" t="s">
        <v>35</v>
      </c>
      <c r="L8" s="239">
        <f t="shared" ref="L8:Q8" si="1">L4/L7</f>
        <v>0.90123456790123457</v>
      </c>
      <c r="M8" s="239">
        <f t="shared" si="1"/>
        <v>0.64539007092198586</v>
      </c>
      <c r="N8" s="239">
        <f t="shared" si="1"/>
        <v>0.81578947368421051</v>
      </c>
      <c r="O8" s="239">
        <f t="shared" si="1"/>
        <v>0.92792792792792789</v>
      </c>
      <c r="P8" s="239">
        <f t="shared" si="1"/>
        <v>0.8214285714285714</v>
      </c>
      <c r="Q8" s="239">
        <f t="shared" si="1"/>
        <v>0.80562060889929743</v>
      </c>
      <c r="S8" s="239"/>
    </row>
    <row r="9" spans="1:21" x14ac:dyDescent="0.3">
      <c r="A9" s="226"/>
      <c r="B9" s="224" t="s">
        <v>36</v>
      </c>
      <c r="C9" s="240" t="s">
        <v>37</v>
      </c>
      <c r="D9" s="229" t="s">
        <v>17</v>
      </c>
      <c r="E9" s="230" t="s">
        <v>15</v>
      </c>
      <c r="F9" s="229" t="s">
        <v>313</v>
      </c>
      <c r="G9" s="231">
        <v>13592.2</v>
      </c>
      <c r="H9" s="232">
        <v>407.7</v>
      </c>
      <c r="I9" s="231">
        <f t="shared" si="0"/>
        <v>16239.884</v>
      </c>
      <c r="J9" s="233"/>
      <c r="K9" s="228"/>
      <c r="L9" s="228"/>
      <c r="M9" s="228"/>
      <c r="N9" s="228"/>
      <c r="O9" s="228"/>
      <c r="P9" s="228"/>
      <c r="Q9" s="228"/>
      <c r="R9" s="228"/>
    </row>
    <row r="10" spans="1:21" x14ac:dyDescent="0.3">
      <c r="A10" s="226" t="s">
        <v>55</v>
      </c>
      <c r="B10" s="224" t="s">
        <v>262</v>
      </c>
      <c r="C10" s="240" t="s">
        <v>39</v>
      </c>
      <c r="D10" s="229" t="s">
        <v>10</v>
      </c>
      <c r="E10" s="230" t="s">
        <v>14</v>
      </c>
      <c r="G10" s="231">
        <v>0</v>
      </c>
      <c r="H10" s="232">
        <v>0</v>
      </c>
      <c r="I10" s="231">
        <f t="shared" si="0"/>
        <v>0</v>
      </c>
      <c r="J10" s="233"/>
      <c r="K10" s="229" t="s">
        <v>41</v>
      </c>
      <c r="L10" s="232">
        <f>SUMIF(E2:E600,L2,I2:I603)</f>
        <v>622503.0148</v>
      </c>
      <c r="M10" s="232">
        <f>SUMIF(E2:E603,M2,I2:I603)</f>
        <v>1186130.0207999996</v>
      </c>
      <c r="N10" s="232">
        <f>SUMIF(E2:E600,N2,I2:I600)</f>
        <v>301110.46840000001</v>
      </c>
      <c r="O10" s="232">
        <f>SUMIF(E2:E600,O2,I2:I600)</f>
        <v>1678530.2196000009</v>
      </c>
      <c r="P10" s="232">
        <f>SUMIF(E2:E600,P2,I2:I600)</f>
        <v>460284.18359999999</v>
      </c>
      <c r="Q10" s="232">
        <f>SUM(L10:P10)</f>
        <v>4248557.9072000002</v>
      </c>
      <c r="R10" s="228"/>
      <c r="S10" s="241"/>
      <c r="T10" s="241"/>
      <c r="U10" s="242"/>
    </row>
    <row r="11" spans="1:21" x14ac:dyDescent="0.3">
      <c r="A11" s="226"/>
      <c r="B11" s="224" t="s">
        <v>215</v>
      </c>
      <c r="C11" s="240">
        <v>234310945</v>
      </c>
      <c r="D11" s="229" t="s">
        <v>17</v>
      </c>
      <c r="E11" s="230" t="s">
        <v>11</v>
      </c>
      <c r="F11" s="229" t="s">
        <v>733</v>
      </c>
      <c r="G11" s="232">
        <v>7659</v>
      </c>
      <c r="H11" s="232">
        <v>229.77</v>
      </c>
      <c r="I11" s="231">
        <f t="shared" si="0"/>
        <v>9150.9732000000004</v>
      </c>
      <c r="K11" s="227" t="s">
        <v>636</v>
      </c>
      <c r="L11" s="262"/>
      <c r="M11" s="262"/>
      <c r="N11" s="262"/>
      <c r="O11" s="262"/>
      <c r="P11" s="262"/>
      <c r="Q11" s="262"/>
      <c r="R11" s="228"/>
    </row>
    <row r="12" spans="1:21" x14ac:dyDescent="0.3">
      <c r="A12" s="226"/>
      <c r="B12" s="224" t="s">
        <v>242</v>
      </c>
      <c r="C12" s="240" t="s">
        <v>44</v>
      </c>
      <c r="D12" s="229" t="s">
        <v>17</v>
      </c>
      <c r="E12" s="230" t="s">
        <v>11</v>
      </c>
      <c r="F12" s="286" t="s">
        <v>720</v>
      </c>
      <c r="G12" s="232">
        <v>5476</v>
      </c>
      <c r="H12" s="232">
        <v>164.28</v>
      </c>
      <c r="I12" s="231">
        <f t="shared" si="0"/>
        <v>6542.724799999999</v>
      </c>
      <c r="K12" s="227"/>
      <c r="L12" s="227"/>
      <c r="M12" s="227"/>
      <c r="N12" s="227"/>
      <c r="O12" s="227"/>
      <c r="P12" s="227"/>
      <c r="Q12" s="227"/>
      <c r="R12" s="228"/>
    </row>
    <row r="13" spans="1:21" x14ac:dyDescent="0.3">
      <c r="A13" s="226"/>
      <c r="B13" s="224" t="s">
        <v>45</v>
      </c>
      <c r="C13" s="240" t="s">
        <v>46</v>
      </c>
      <c r="D13" s="229" t="s">
        <v>17</v>
      </c>
      <c r="E13" s="230" t="s">
        <v>624</v>
      </c>
      <c r="F13" s="248" t="s">
        <v>754</v>
      </c>
      <c r="G13" s="232">
        <v>6542</v>
      </c>
      <c r="H13" s="232">
        <v>196.26</v>
      </c>
      <c r="I13" s="231">
        <f t="shared" si="0"/>
        <v>7816.3815999999997</v>
      </c>
      <c r="M13" s="241"/>
    </row>
    <row r="14" spans="1:21" x14ac:dyDescent="0.3">
      <c r="A14" s="226"/>
      <c r="B14" s="224" t="s">
        <v>274</v>
      </c>
      <c r="C14" s="229" t="s">
        <v>49</v>
      </c>
      <c r="D14" s="229" t="s">
        <v>17</v>
      </c>
      <c r="E14" s="230" t="s">
        <v>11</v>
      </c>
      <c r="F14" s="229" t="s">
        <v>775</v>
      </c>
      <c r="G14" s="231">
        <v>5476</v>
      </c>
      <c r="H14" s="232">
        <v>164</v>
      </c>
      <c r="I14" s="231">
        <f t="shared" si="0"/>
        <v>6542.4</v>
      </c>
      <c r="J14" s="233"/>
    </row>
    <row r="15" spans="1:21" x14ac:dyDescent="0.3">
      <c r="A15" s="226"/>
      <c r="B15" s="224" t="s">
        <v>65</v>
      </c>
      <c r="C15" s="240" t="s">
        <v>51</v>
      </c>
      <c r="D15" s="229" t="s">
        <v>17</v>
      </c>
      <c r="E15" s="230" t="s">
        <v>11</v>
      </c>
      <c r="F15" s="229" t="s">
        <v>52</v>
      </c>
      <c r="G15" s="231">
        <v>6448.81</v>
      </c>
      <c r="H15" s="232">
        <v>530.48</v>
      </c>
      <c r="I15" s="231">
        <f t="shared" si="0"/>
        <v>8095.9764000000005</v>
      </c>
      <c r="J15" s="233"/>
    </row>
    <row r="16" spans="1:21" x14ac:dyDescent="0.3">
      <c r="A16" s="226"/>
      <c r="B16" s="224" t="s">
        <v>53</v>
      </c>
      <c r="C16" s="229" t="s">
        <v>54</v>
      </c>
      <c r="D16" s="229" t="s">
        <v>17</v>
      </c>
      <c r="E16" s="230" t="s">
        <v>11</v>
      </c>
      <c r="F16" s="229" t="s">
        <v>50</v>
      </c>
      <c r="G16" s="231">
        <v>7301.13</v>
      </c>
      <c r="H16" s="232">
        <v>658.61</v>
      </c>
      <c r="I16" s="231">
        <f t="shared" si="0"/>
        <v>9233.2983999999997</v>
      </c>
      <c r="J16" s="233"/>
      <c r="K16" s="287"/>
      <c r="N16" s="226" t="s">
        <v>55</v>
      </c>
    </row>
    <row r="17" spans="1:10" x14ac:dyDescent="0.3">
      <c r="A17" s="226"/>
      <c r="B17" s="224" t="s">
        <v>274</v>
      </c>
      <c r="C17" s="240" t="s">
        <v>56</v>
      </c>
      <c r="D17" s="229" t="s">
        <v>17</v>
      </c>
      <c r="E17" s="230" t="s">
        <v>11</v>
      </c>
      <c r="F17" s="229" t="s">
        <v>775</v>
      </c>
      <c r="G17" s="231">
        <v>5476</v>
      </c>
      <c r="H17" s="232">
        <v>164.28</v>
      </c>
      <c r="I17" s="231">
        <f t="shared" si="0"/>
        <v>6542.724799999999</v>
      </c>
      <c r="J17" s="233"/>
    </row>
    <row r="18" spans="1:10" x14ac:dyDescent="0.3">
      <c r="A18" s="226"/>
      <c r="B18" s="224" t="s">
        <v>57</v>
      </c>
      <c r="C18" s="229" t="s">
        <v>58</v>
      </c>
      <c r="D18" s="229" t="s">
        <v>17</v>
      </c>
      <c r="E18" s="230" t="s">
        <v>11</v>
      </c>
      <c r="F18" s="229" t="s">
        <v>59</v>
      </c>
      <c r="G18" s="231">
        <v>11420.02</v>
      </c>
      <c r="H18" s="225">
        <v>1025.46</v>
      </c>
      <c r="I18" s="231">
        <f t="shared" si="0"/>
        <v>14436.756799999999</v>
      </c>
      <c r="J18" s="233"/>
    </row>
    <row r="19" spans="1:10" x14ac:dyDescent="0.3">
      <c r="A19" s="226"/>
      <c r="B19" s="224" t="s">
        <v>743</v>
      </c>
      <c r="C19" s="240" t="s">
        <v>60</v>
      </c>
      <c r="D19" s="229" t="s">
        <v>17</v>
      </c>
      <c r="E19" s="230" t="s">
        <v>624</v>
      </c>
      <c r="F19" s="229" t="s">
        <v>755</v>
      </c>
      <c r="G19" s="231">
        <v>2831</v>
      </c>
      <c r="H19" s="232">
        <v>84.93</v>
      </c>
      <c r="I19" s="231">
        <f t="shared" si="0"/>
        <v>3382.4787999999994</v>
      </c>
      <c r="J19" s="233"/>
    </row>
    <row r="20" spans="1:10" x14ac:dyDescent="0.3">
      <c r="A20" s="226"/>
      <c r="B20" s="224" t="s">
        <v>160</v>
      </c>
      <c r="C20" s="229" t="s">
        <v>62</v>
      </c>
      <c r="D20" s="229" t="s">
        <v>10</v>
      </c>
      <c r="E20" s="230" t="s">
        <v>11</v>
      </c>
      <c r="G20" s="231">
        <v>0</v>
      </c>
      <c r="H20" s="232">
        <v>0</v>
      </c>
      <c r="I20" s="231">
        <f t="shared" si="0"/>
        <v>0</v>
      </c>
      <c r="J20" s="233"/>
    </row>
    <row r="21" spans="1:10" x14ac:dyDescent="0.3">
      <c r="A21" s="226"/>
      <c r="B21" s="224" t="s">
        <v>160</v>
      </c>
      <c r="C21" s="240" t="s">
        <v>63</v>
      </c>
      <c r="D21" s="229" t="s">
        <v>10</v>
      </c>
      <c r="E21" s="230" t="s">
        <v>11</v>
      </c>
      <c r="G21" s="231">
        <v>0</v>
      </c>
      <c r="H21" s="232">
        <v>0</v>
      </c>
      <c r="I21" s="231">
        <f t="shared" si="0"/>
        <v>0</v>
      </c>
      <c r="J21" s="233"/>
    </row>
    <row r="22" spans="1:10" x14ac:dyDescent="0.3">
      <c r="A22" s="226"/>
      <c r="B22" s="224" t="s">
        <v>256</v>
      </c>
      <c r="C22" s="240" t="s">
        <v>64</v>
      </c>
      <c r="D22" s="229" t="s">
        <v>17</v>
      </c>
      <c r="E22" s="230" t="s">
        <v>624</v>
      </c>
      <c r="F22" s="245" t="s">
        <v>593</v>
      </c>
      <c r="G22" s="231">
        <v>8356</v>
      </c>
      <c r="H22" s="232">
        <v>251</v>
      </c>
      <c r="I22" s="231">
        <f t="shared" si="0"/>
        <v>9984.119999999999</v>
      </c>
      <c r="J22" s="233"/>
    </row>
    <row r="23" spans="1:10" x14ac:dyDescent="0.3">
      <c r="A23" s="226"/>
      <c r="B23" s="226" t="s">
        <v>65</v>
      </c>
      <c r="C23" s="240" t="s">
        <v>66</v>
      </c>
      <c r="D23" s="229" t="s">
        <v>17</v>
      </c>
      <c r="E23" s="230" t="s">
        <v>15</v>
      </c>
      <c r="F23" s="229" t="s">
        <v>67</v>
      </c>
      <c r="G23" s="231">
        <v>5883.15</v>
      </c>
      <c r="H23" s="232">
        <v>655</v>
      </c>
      <c r="I23" s="231">
        <f t="shared" si="0"/>
        <v>7584.253999999999</v>
      </c>
      <c r="J23" s="233"/>
    </row>
    <row r="24" spans="1:10" x14ac:dyDescent="0.3">
      <c r="A24" s="226"/>
      <c r="B24" s="224" t="s">
        <v>256</v>
      </c>
      <c r="C24" s="240" t="s">
        <v>68</v>
      </c>
      <c r="D24" s="229" t="s">
        <v>17</v>
      </c>
      <c r="E24" s="230" t="s">
        <v>11</v>
      </c>
      <c r="F24" s="229" t="s">
        <v>758</v>
      </c>
      <c r="G24" s="231">
        <v>8356</v>
      </c>
      <c r="H24" s="232">
        <v>250.68</v>
      </c>
      <c r="I24" s="231">
        <f t="shared" si="0"/>
        <v>9983.7487999999994</v>
      </c>
      <c r="J24" s="233"/>
    </row>
    <row r="25" spans="1:10" x14ac:dyDescent="0.3">
      <c r="A25" s="226"/>
      <c r="B25" s="224" t="s">
        <v>70</v>
      </c>
      <c r="C25" s="240" t="s">
        <v>71</v>
      </c>
      <c r="D25" s="229" t="s">
        <v>17</v>
      </c>
      <c r="E25" s="230" t="s">
        <v>11</v>
      </c>
      <c r="F25" s="229" t="s">
        <v>40</v>
      </c>
      <c r="G25" s="231">
        <v>5876</v>
      </c>
      <c r="H25" s="232">
        <v>176</v>
      </c>
      <c r="I25" s="231">
        <f t="shared" si="0"/>
        <v>7020.32</v>
      </c>
      <c r="J25" s="233"/>
    </row>
    <row r="26" spans="1:10" x14ac:dyDescent="0.3">
      <c r="A26" s="226"/>
      <c r="B26" s="224" t="s">
        <v>57</v>
      </c>
      <c r="C26" s="240" t="s">
        <v>73</v>
      </c>
      <c r="D26" s="229" t="s">
        <v>17</v>
      </c>
      <c r="E26" s="230" t="s">
        <v>11</v>
      </c>
      <c r="F26" s="229" t="s">
        <v>18</v>
      </c>
      <c r="G26" s="231">
        <v>11420.02</v>
      </c>
      <c r="H26" s="232">
        <v>1025.46</v>
      </c>
      <c r="I26" s="231">
        <f t="shared" si="0"/>
        <v>14436.756799999999</v>
      </c>
      <c r="J26" s="233"/>
    </row>
    <row r="27" spans="1:10" x14ac:dyDescent="0.3">
      <c r="A27" s="226"/>
      <c r="B27" s="224" t="s">
        <v>74</v>
      </c>
      <c r="C27" s="240" t="s">
        <v>75</v>
      </c>
      <c r="D27" s="229" t="s">
        <v>76</v>
      </c>
      <c r="E27" s="230" t="s">
        <v>11</v>
      </c>
      <c r="G27" s="232">
        <v>0</v>
      </c>
      <c r="H27" s="232">
        <v>0</v>
      </c>
      <c r="I27" s="231">
        <v>0</v>
      </c>
    </row>
    <row r="28" spans="1:10" x14ac:dyDescent="0.3">
      <c r="A28" s="226"/>
      <c r="B28" s="224" t="s">
        <v>688</v>
      </c>
      <c r="C28" s="240" t="s">
        <v>77</v>
      </c>
      <c r="D28" s="229" t="s">
        <v>76</v>
      </c>
      <c r="E28" s="230" t="s">
        <v>11</v>
      </c>
      <c r="G28" s="232">
        <v>0</v>
      </c>
      <c r="H28" s="232"/>
      <c r="I28" s="231">
        <v>0</v>
      </c>
    </row>
    <row r="29" spans="1:10" ht="12.6" x14ac:dyDescent="0.3">
      <c r="A29" s="226"/>
      <c r="B29" s="226" t="s">
        <v>78</v>
      </c>
      <c r="C29" s="240" t="s">
        <v>79</v>
      </c>
      <c r="D29" s="229" t="s">
        <v>17</v>
      </c>
      <c r="E29" s="230" t="s">
        <v>625</v>
      </c>
      <c r="F29" s="229" t="s">
        <v>80</v>
      </c>
      <c r="G29" s="68">
        <v>14748</v>
      </c>
      <c r="H29" s="232">
        <v>442</v>
      </c>
      <c r="I29" s="231">
        <f>SUM(G29+H29)*1.16</f>
        <v>17620.399999999998</v>
      </c>
    </row>
    <row r="30" spans="1:10" x14ac:dyDescent="0.3">
      <c r="A30" s="226"/>
      <c r="B30" s="226" t="s">
        <v>78</v>
      </c>
      <c r="C30" s="240" t="s">
        <v>81</v>
      </c>
      <c r="D30" s="229" t="s">
        <v>10</v>
      </c>
      <c r="E30" s="230" t="s">
        <v>625</v>
      </c>
      <c r="G30" s="232">
        <v>0</v>
      </c>
      <c r="H30" s="232">
        <v>0</v>
      </c>
      <c r="I30" s="231">
        <f>SUM(G30+H30)*1.16</f>
        <v>0</v>
      </c>
    </row>
    <row r="31" spans="1:10" x14ac:dyDescent="0.3">
      <c r="A31" s="226"/>
      <c r="B31" s="224" t="s">
        <v>53</v>
      </c>
      <c r="C31" s="229" t="s">
        <v>82</v>
      </c>
      <c r="D31" s="229" t="s">
        <v>10</v>
      </c>
      <c r="E31" s="230" t="s">
        <v>11</v>
      </c>
      <c r="G31" s="231">
        <v>0</v>
      </c>
      <c r="H31" s="232">
        <v>0</v>
      </c>
      <c r="I31" s="231">
        <f>SUM(G31+H31)*1.16</f>
        <v>0</v>
      </c>
      <c r="J31" s="233"/>
    </row>
    <row r="32" spans="1:10" x14ac:dyDescent="0.3">
      <c r="A32" s="226"/>
      <c r="B32" s="224" t="s">
        <v>256</v>
      </c>
      <c r="C32" s="240" t="s">
        <v>83</v>
      </c>
      <c r="D32" s="229" t="s">
        <v>17</v>
      </c>
      <c r="E32" s="230" t="s">
        <v>11</v>
      </c>
      <c r="F32" s="229" t="s">
        <v>719</v>
      </c>
      <c r="G32" s="231">
        <v>8356</v>
      </c>
      <c r="H32" s="232">
        <v>250.68</v>
      </c>
      <c r="I32" s="231">
        <f>SUM(G32+H32)*1.16</f>
        <v>9983.7487999999994</v>
      </c>
      <c r="J32" s="233"/>
    </row>
    <row r="33" spans="2:11" s="226" customFormat="1" x14ac:dyDescent="0.3">
      <c r="B33" s="224" t="s">
        <v>260</v>
      </c>
      <c r="C33" s="240" t="s">
        <v>86</v>
      </c>
      <c r="D33" s="229" t="s">
        <v>17</v>
      </c>
      <c r="E33" s="230" t="s">
        <v>11</v>
      </c>
      <c r="F33" s="229" t="s">
        <v>640</v>
      </c>
      <c r="G33" s="231">
        <v>13083</v>
      </c>
      <c r="H33" s="232">
        <v>392</v>
      </c>
      <c r="I33" s="231">
        <f>SUM(G33+H33)*1.16</f>
        <v>15630.999999999998</v>
      </c>
      <c r="J33" s="233"/>
    </row>
    <row r="34" spans="2:11" s="226" customFormat="1" x14ac:dyDescent="0.3">
      <c r="B34" s="226" t="s">
        <v>160</v>
      </c>
      <c r="C34" s="240">
        <v>184080004</v>
      </c>
      <c r="D34" s="229" t="s">
        <v>10</v>
      </c>
      <c r="E34" s="230" t="s">
        <v>11</v>
      </c>
      <c r="F34" s="229"/>
      <c r="G34" s="232"/>
      <c r="H34" s="232"/>
      <c r="I34" s="231"/>
    </row>
    <row r="35" spans="2:11" s="226" customFormat="1" x14ac:dyDescent="0.3">
      <c r="B35" s="224" t="s">
        <v>88</v>
      </c>
      <c r="C35" s="240" t="s">
        <v>89</v>
      </c>
      <c r="D35" s="229" t="s">
        <v>17</v>
      </c>
      <c r="E35" s="230" t="s">
        <v>14</v>
      </c>
      <c r="F35" s="229" t="s">
        <v>639</v>
      </c>
      <c r="G35" s="232">
        <v>11463</v>
      </c>
      <c r="H35" s="232">
        <v>343.89</v>
      </c>
      <c r="I35" s="231">
        <f t="shared" ref="I35:I98" si="2">SUM(G35+H35)*1.16</f>
        <v>13695.992399999999</v>
      </c>
    </row>
    <row r="36" spans="2:11" s="226" customFormat="1" x14ac:dyDescent="0.3">
      <c r="B36" s="224" t="s">
        <v>215</v>
      </c>
      <c r="C36" s="240" t="s">
        <v>90</v>
      </c>
      <c r="D36" s="229" t="s">
        <v>17</v>
      </c>
      <c r="E36" s="230" t="s">
        <v>14</v>
      </c>
      <c r="F36" s="229" t="s">
        <v>790</v>
      </c>
      <c r="G36" s="243">
        <v>7659</v>
      </c>
      <c r="H36" s="232">
        <v>229.77</v>
      </c>
      <c r="I36" s="231">
        <f t="shared" si="2"/>
        <v>9150.9732000000004</v>
      </c>
      <c r="J36" s="244"/>
    </row>
    <row r="37" spans="2:11" s="226" customFormat="1" x14ac:dyDescent="0.3">
      <c r="B37" s="224" t="s">
        <v>242</v>
      </c>
      <c r="C37" s="240" t="s">
        <v>92</v>
      </c>
      <c r="D37" s="229" t="s">
        <v>17</v>
      </c>
      <c r="E37" s="230" t="s">
        <v>14</v>
      </c>
      <c r="F37" s="229" t="s">
        <v>783</v>
      </c>
      <c r="G37" s="243">
        <v>6080</v>
      </c>
      <c r="H37" s="232">
        <v>182.4</v>
      </c>
      <c r="I37" s="231">
        <f t="shared" si="2"/>
        <v>7264.3839999999991</v>
      </c>
      <c r="J37" s="244"/>
    </row>
    <row r="38" spans="2:11" s="226" customFormat="1" x14ac:dyDescent="0.3">
      <c r="B38" s="224" t="s">
        <v>57</v>
      </c>
      <c r="C38" s="240" t="s">
        <v>94</v>
      </c>
      <c r="D38" s="229" t="s">
        <v>17</v>
      </c>
      <c r="E38" s="230" t="s">
        <v>14</v>
      </c>
      <c r="F38" s="229" t="s">
        <v>637</v>
      </c>
      <c r="G38" s="232">
        <v>11333.31</v>
      </c>
      <c r="H38" s="232">
        <v>340</v>
      </c>
      <c r="I38" s="231">
        <f t="shared" si="2"/>
        <v>13541.039599999998</v>
      </c>
      <c r="J38" s="244"/>
    </row>
    <row r="39" spans="2:11" s="226" customFormat="1" x14ac:dyDescent="0.3">
      <c r="B39" s="224" t="s">
        <v>96</v>
      </c>
      <c r="C39" s="240" t="s">
        <v>97</v>
      </c>
      <c r="D39" s="229" t="s">
        <v>10</v>
      </c>
      <c r="E39" s="230" t="s">
        <v>14</v>
      </c>
      <c r="F39" s="229"/>
      <c r="G39" s="243"/>
      <c r="H39" s="232"/>
      <c r="I39" s="231">
        <f t="shared" si="2"/>
        <v>0</v>
      </c>
      <c r="J39" s="244"/>
    </row>
    <row r="40" spans="2:11" s="226" customFormat="1" x14ac:dyDescent="0.3">
      <c r="B40" s="224" t="s">
        <v>98</v>
      </c>
      <c r="C40" s="240" t="s">
        <v>99</v>
      </c>
      <c r="D40" s="229" t="s">
        <v>10</v>
      </c>
      <c r="E40" s="230" t="s">
        <v>14</v>
      </c>
      <c r="F40" s="229"/>
      <c r="G40" s="243">
        <v>0</v>
      </c>
      <c r="H40" s="232">
        <v>0</v>
      </c>
      <c r="I40" s="231">
        <f t="shared" si="2"/>
        <v>0</v>
      </c>
      <c r="J40" s="244"/>
    </row>
    <row r="41" spans="2:11" s="226" customFormat="1" x14ac:dyDescent="0.3">
      <c r="B41" s="224" t="s">
        <v>98</v>
      </c>
      <c r="C41" s="240" t="s">
        <v>100</v>
      </c>
      <c r="D41" s="229" t="s">
        <v>17</v>
      </c>
      <c r="E41" s="230" t="s">
        <v>14</v>
      </c>
      <c r="F41" s="229" t="s">
        <v>101</v>
      </c>
      <c r="G41" s="243">
        <v>15992</v>
      </c>
      <c r="H41" s="232">
        <v>480</v>
      </c>
      <c r="I41" s="231">
        <f t="shared" si="2"/>
        <v>19107.52</v>
      </c>
      <c r="J41" s="244"/>
    </row>
    <row r="42" spans="2:11" s="226" customFormat="1" x14ac:dyDescent="0.3">
      <c r="B42" s="224" t="s">
        <v>98</v>
      </c>
      <c r="C42" s="240" t="s">
        <v>102</v>
      </c>
      <c r="D42" s="229" t="s">
        <v>17</v>
      </c>
      <c r="E42" s="230" t="s">
        <v>14</v>
      </c>
      <c r="F42" s="229" t="s">
        <v>112</v>
      </c>
      <c r="G42" s="243">
        <v>13081.89</v>
      </c>
      <c r="H42" s="232">
        <v>1445.09</v>
      </c>
      <c r="I42" s="231">
        <f t="shared" si="2"/>
        <v>16851.2968</v>
      </c>
      <c r="J42" s="244"/>
    </row>
    <row r="43" spans="2:11" s="226" customFormat="1" x14ac:dyDescent="0.3">
      <c r="B43" s="224" t="s">
        <v>98</v>
      </c>
      <c r="C43" s="240" t="s">
        <v>104</v>
      </c>
      <c r="D43" s="229" t="s">
        <v>17</v>
      </c>
      <c r="E43" s="230" t="s">
        <v>14</v>
      </c>
      <c r="F43" s="229" t="s">
        <v>101</v>
      </c>
      <c r="G43" s="243">
        <v>15992</v>
      </c>
      <c r="H43" s="232">
        <v>480</v>
      </c>
      <c r="I43" s="231">
        <f t="shared" si="2"/>
        <v>19107.52</v>
      </c>
      <c r="J43" s="244"/>
    </row>
    <row r="44" spans="2:11" s="226" customFormat="1" x14ac:dyDescent="0.3">
      <c r="B44" s="224" t="s">
        <v>98</v>
      </c>
      <c r="C44" s="240" t="s">
        <v>105</v>
      </c>
      <c r="D44" s="229" t="s">
        <v>17</v>
      </c>
      <c r="E44" s="230" t="s">
        <v>14</v>
      </c>
      <c r="F44" s="229" t="s">
        <v>112</v>
      </c>
      <c r="G44" s="243">
        <v>13081.89</v>
      </c>
      <c r="H44" s="232">
        <v>1445.09</v>
      </c>
      <c r="I44" s="231">
        <f t="shared" si="2"/>
        <v>16851.2968</v>
      </c>
      <c r="J44" s="244"/>
    </row>
    <row r="45" spans="2:11" s="226" customFormat="1" x14ac:dyDescent="0.3">
      <c r="B45" s="224" t="s">
        <v>98</v>
      </c>
      <c r="C45" s="240" t="s">
        <v>106</v>
      </c>
      <c r="D45" s="229" t="s">
        <v>17</v>
      </c>
      <c r="E45" s="230" t="s">
        <v>14</v>
      </c>
      <c r="F45" s="229" t="s">
        <v>103</v>
      </c>
      <c r="G45" s="243">
        <v>14579.49</v>
      </c>
      <c r="H45" s="232">
        <v>1489.79</v>
      </c>
      <c r="I45" s="231">
        <f t="shared" si="2"/>
        <v>18640.364799999996</v>
      </c>
      <c r="J45" s="244"/>
    </row>
    <row r="46" spans="2:11" s="226" customFormat="1" x14ac:dyDescent="0.3">
      <c r="B46" s="224" t="s">
        <v>98</v>
      </c>
      <c r="C46" s="240" t="s">
        <v>107</v>
      </c>
      <c r="D46" s="229" t="s">
        <v>17</v>
      </c>
      <c r="E46" s="230" t="s">
        <v>14</v>
      </c>
      <c r="F46" s="229" t="s">
        <v>108</v>
      </c>
      <c r="G46" s="243">
        <v>13486</v>
      </c>
      <c r="H46" s="232">
        <v>1490</v>
      </c>
      <c r="I46" s="231">
        <f t="shared" si="2"/>
        <v>17372.16</v>
      </c>
      <c r="J46" s="244"/>
    </row>
    <row r="47" spans="2:11" s="226" customFormat="1" x14ac:dyDescent="0.3">
      <c r="B47" s="224" t="s">
        <v>109</v>
      </c>
      <c r="C47" s="240" t="s">
        <v>110</v>
      </c>
      <c r="D47" s="229" t="s">
        <v>17</v>
      </c>
      <c r="E47" s="230" t="s">
        <v>14</v>
      </c>
      <c r="F47" s="229" t="s">
        <v>108</v>
      </c>
      <c r="G47" s="243">
        <v>13486.49</v>
      </c>
      <c r="H47" s="232">
        <v>1489.79</v>
      </c>
      <c r="I47" s="231">
        <f t="shared" si="2"/>
        <v>17372.484799999998</v>
      </c>
      <c r="J47" s="244"/>
    </row>
    <row r="48" spans="2:11" s="226" customFormat="1" x14ac:dyDescent="0.3">
      <c r="B48" s="224" t="s">
        <v>109</v>
      </c>
      <c r="C48" s="240" t="s">
        <v>111</v>
      </c>
      <c r="D48" s="229" t="s">
        <v>17</v>
      </c>
      <c r="E48" s="230" t="s">
        <v>14</v>
      </c>
      <c r="F48" s="229" t="s">
        <v>112</v>
      </c>
      <c r="G48" s="243">
        <v>13486.49</v>
      </c>
      <c r="H48" s="232">
        <v>1489.79</v>
      </c>
      <c r="I48" s="231">
        <f t="shared" si="2"/>
        <v>17372.484799999998</v>
      </c>
      <c r="J48" s="244"/>
      <c r="K48" s="233"/>
    </row>
    <row r="49" spans="2:10" s="226" customFormat="1" x14ac:dyDescent="0.3">
      <c r="B49" s="224" t="s">
        <v>242</v>
      </c>
      <c r="C49" s="240" t="s">
        <v>113</v>
      </c>
      <c r="D49" s="229" t="s">
        <v>17</v>
      </c>
      <c r="E49" s="230" t="s">
        <v>14</v>
      </c>
      <c r="F49" s="229" t="s">
        <v>746</v>
      </c>
      <c r="G49" s="243">
        <v>4548.54</v>
      </c>
      <c r="H49" s="232">
        <v>507.98</v>
      </c>
      <c r="I49" s="231">
        <f t="shared" si="2"/>
        <v>5865.5632000000005</v>
      </c>
      <c r="J49" s="244"/>
    </row>
    <row r="50" spans="2:10" s="226" customFormat="1" x14ac:dyDescent="0.3">
      <c r="B50" s="224" t="s">
        <v>109</v>
      </c>
      <c r="C50" s="240" t="s">
        <v>115</v>
      </c>
      <c r="D50" s="229" t="s">
        <v>17</v>
      </c>
      <c r="E50" s="230" t="s">
        <v>14</v>
      </c>
      <c r="F50" s="229" t="s">
        <v>108</v>
      </c>
      <c r="G50" s="243">
        <v>13486.49</v>
      </c>
      <c r="H50" s="232">
        <v>1489.79</v>
      </c>
      <c r="I50" s="231">
        <f t="shared" si="2"/>
        <v>17372.484799999998</v>
      </c>
      <c r="J50" s="244"/>
    </row>
    <row r="51" spans="2:10" s="226" customFormat="1" x14ac:dyDescent="0.3">
      <c r="B51" s="224" t="s">
        <v>109</v>
      </c>
      <c r="C51" s="240" t="s">
        <v>116</v>
      </c>
      <c r="D51" s="229" t="s">
        <v>17</v>
      </c>
      <c r="E51" s="230" t="s">
        <v>14</v>
      </c>
      <c r="F51" s="229" t="s">
        <v>108</v>
      </c>
      <c r="G51" s="243">
        <v>13486.49</v>
      </c>
      <c r="H51" s="232">
        <v>1489.79</v>
      </c>
      <c r="I51" s="231">
        <f t="shared" si="2"/>
        <v>17372.484799999998</v>
      </c>
      <c r="J51" s="244"/>
    </row>
    <row r="52" spans="2:10" s="226" customFormat="1" x14ac:dyDescent="0.3">
      <c r="B52" s="224" t="s">
        <v>109</v>
      </c>
      <c r="C52" s="240" t="s">
        <v>117</v>
      </c>
      <c r="D52" s="229" t="s">
        <v>17</v>
      </c>
      <c r="E52" s="230" t="s">
        <v>14</v>
      </c>
      <c r="F52" s="229" t="s">
        <v>112</v>
      </c>
      <c r="G52" s="243">
        <v>13486.49</v>
      </c>
      <c r="H52" s="232">
        <v>1489.79</v>
      </c>
      <c r="I52" s="231">
        <f t="shared" si="2"/>
        <v>17372.484799999998</v>
      </c>
      <c r="J52" s="244"/>
    </row>
    <row r="53" spans="2:10" s="226" customFormat="1" x14ac:dyDescent="0.3">
      <c r="B53" s="224" t="s">
        <v>109</v>
      </c>
      <c r="C53" s="240" t="s">
        <v>118</v>
      </c>
      <c r="D53" s="229" t="s">
        <v>17</v>
      </c>
      <c r="E53" s="230" t="s">
        <v>14</v>
      </c>
      <c r="F53" s="229" t="s">
        <v>637</v>
      </c>
      <c r="G53" s="243">
        <v>13733</v>
      </c>
      <c r="H53" s="232">
        <v>340</v>
      </c>
      <c r="I53" s="231">
        <f t="shared" si="2"/>
        <v>16324.679999999998</v>
      </c>
      <c r="J53" s="244"/>
    </row>
    <row r="54" spans="2:10" s="226" customFormat="1" x14ac:dyDescent="0.3">
      <c r="B54" s="224" t="s">
        <v>109</v>
      </c>
      <c r="C54" s="240" t="s">
        <v>120</v>
      </c>
      <c r="D54" s="229" t="s">
        <v>17</v>
      </c>
      <c r="E54" s="230" t="s">
        <v>14</v>
      </c>
      <c r="F54" s="229" t="s">
        <v>101</v>
      </c>
      <c r="G54" s="243">
        <v>16664</v>
      </c>
      <c r="H54" s="232">
        <v>499.92</v>
      </c>
      <c r="I54" s="231">
        <f t="shared" si="2"/>
        <v>19910.147199999996</v>
      </c>
      <c r="J54" s="244"/>
    </row>
    <row r="55" spans="2:10" s="226" customFormat="1" x14ac:dyDescent="0.3">
      <c r="B55" s="224" t="s">
        <v>109</v>
      </c>
      <c r="C55" s="240" t="s">
        <v>121</v>
      </c>
      <c r="D55" s="229" t="s">
        <v>17</v>
      </c>
      <c r="E55" s="230" t="s">
        <v>14</v>
      </c>
      <c r="F55" s="229" t="s">
        <v>108</v>
      </c>
      <c r="G55" s="243">
        <v>14579</v>
      </c>
      <c r="H55" s="232">
        <v>1490</v>
      </c>
      <c r="I55" s="231">
        <f t="shared" si="2"/>
        <v>18640.039999999997</v>
      </c>
      <c r="J55" s="244"/>
    </row>
    <row r="56" spans="2:10" s="226" customFormat="1" x14ac:dyDescent="0.3">
      <c r="B56" s="224" t="s">
        <v>109</v>
      </c>
      <c r="C56" s="240" t="s">
        <v>122</v>
      </c>
      <c r="D56" s="229" t="s">
        <v>17</v>
      </c>
      <c r="E56" s="230" t="s">
        <v>14</v>
      </c>
      <c r="F56" s="229" t="s">
        <v>108</v>
      </c>
      <c r="G56" s="243">
        <v>14579.49</v>
      </c>
      <c r="H56" s="232">
        <v>1489.7</v>
      </c>
      <c r="I56" s="231">
        <f t="shared" si="2"/>
        <v>18640.260399999999</v>
      </c>
      <c r="J56" s="244"/>
    </row>
    <row r="57" spans="2:10" s="226" customFormat="1" x14ac:dyDescent="0.3">
      <c r="B57" s="224" t="s">
        <v>109</v>
      </c>
      <c r="C57" s="240" t="s">
        <v>123</v>
      </c>
      <c r="D57" s="229" t="s">
        <v>17</v>
      </c>
      <c r="E57" s="230" t="s">
        <v>14</v>
      </c>
      <c r="F57" s="229" t="s">
        <v>108</v>
      </c>
      <c r="G57" s="243">
        <v>13486.49</v>
      </c>
      <c r="H57" s="232">
        <v>1489.79</v>
      </c>
      <c r="I57" s="231">
        <f t="shared" si="2"/>
        <v>17372.484799999998</v>
      </c>
      <c r="J57" s="244"/>
    </row>
    <row r="58" spans="2:10" s="226" customFormat="1" x14ac:dyDescent="0.3">
      <c r="B58" s="224" t="s">
        <v>109</v>
      </c>
      <c r="C58" s="240" t="s">
        <v>124</v>
      </c>
      <c r="D58" s="229" t="s">
        <v>17</v>
      </c>
      <c r="E58" s="230" t="s">
        <v>14</v>
      </c>
      <c r="F58" s="229" t="s">
        <v>108</v>
      </c>
      <c r="G58" s="243">
        <v>14579</v>
      </c>
      <c r="H58" s="232">
        <v>1490</v>
      </c>
      <c r="I58" s="231">
        <f t="shared" si="2"/>
        <v>18640.039999999997</v>
      </c>
      <c r="J58" s="244"/>
    </row>
    <row r="59" spans="2:10" s="226" customFormat="1" x14ac:dyDescent="0.3">
      <c r="B59" s="224" t="s">
        <v>109</v>
      </c>
      <c r="C59" s="240" t="s">
        <v>125</v>
      </c>
      <c r="D59" s="229" t="s">
        <v>17</v>
      </c>
      <c r="E59" s="230" t="s">
        <v>14</v>
      </c>
      <c r="F59" s="229" t="s">
        <v>682</v>
      </c>
      <c r="G59" s="243">
        <v>13486</v>
      </c>
      <c r="H59" s="232">
        <v>1490</v>
      </c>
      <c r="I59" s="231">
        <f t="shared" si="2"/>
        <v>17372.16</v>
      </c>
      <c r="J59" s="244"/>
    </row>
    <row r="60" spans="2:10" s="226" customFormat="1" x14ac:dyDescent="0.3">
      <c r="B60" s="224" t="s">
        <v>109</v>
      </c>
      <c r="C60" s="240" t="s">
        <v>126</v>
      </c>
      <c r="D60" s="229" t="s">
        <v>17</v>
      </c>
      <c r="E60" s="230" t="s">
        <v>14</v>
      </c>
      <c r="F60" s="229" t="s">
        <v>103</v>
      </c>
      <c r="G60" s="243">
        <v>14579.49</v>
      </c>
      <c r="H60" s="232">
        <v>1489.79</v>
      </c>
      <c r="I60" s="231">
        <f t="shared" si="2"/>
        <v>18640.364799999996</v>
      </c>
      <c r="J60" s="244"/>
    </row>
    <row r="61" spans="2:10" s="226" customFormat="1" x14ac:dyDescent="0.3">
      <c r="B61" s="224" t="s">
        <v>98</v>
      </c>
      <c r="C61" s="240" t="s">
        <v>127</v>
      </c>
      <c r="D61" s="229" t="s">
        <v>17</v>
      </c>
      <c r="E61" s="230" t="s">
        <v>14</v>
      </c>
      <c r="F61" s="229" t="s">
        <v>103</v>
      </c>
      <c r="G61" s="243">
        <v>14579.49</v>
      </c>
      <c r="H61" s="232">
        <v>1489.79</v>
      </c>
      <c r="I61" s="231">
        <f t="shared" si="2"/>
        <v>18640.364799999996</v>
      </c>
      <c r="J61" s="244"/>
    </row>
    <row r="62" spans="2:10" s="226" customFormat="1" x14ac:dyDescent="0.3">
      <c r="B62" s="224" t="s">
        <v>96</v>
      </c>
      <c r="C62" s="240" t="s">
        <v>128</v>
      </c>
      <c r="D62" s="229" t="s">
        <v>17</v>
      </c>
      <c r="E62" s="230" t="s">
        <v>14</v>
      </c>
      <c r="F62" s="229" t="s">
        <v>764</v>
      </c>
      <c r="G62" s="243">
        <v>8356</v>
      </c>
      <c r="H62" s="232">
        <v>250.68</v>
      </c>
      <c r="I62" s="231">
        <f t="shared" si="2"/>
        <v>9983.7487999999994</v>
      </c>
      <c r="J62" s="244"/>
    </row>
    <row r="63" spans="2:10" s="226" customFormat="1" x14ac:dyDescent="0.3">
      <c r="B63" s="224" t="s">
        <v>65</v>
      </c>
      <c r="C63" s="229" t="s">
        <v>130</v>
      </c>
      <c r="D63" s="229" t="s">
        <v>10</v>
      </c>
      <c r="E63" s="230" t="s">
        <v>14</v>
      </c>
      <c r="F63" s="229"/>
      <c r="G63" s="243">
        <v>0</v>
      </c>
      <c r="H63" s="232">
        <v>0</v>
      </c>
      <c r="I63" s="231">
        <f t="shared" si="2"/>
        <v>0</v>
      </c>
      <c r="J63" s="244"/>
    </row>
    <row r="64" spans="2:10" s="226" customFormat="1" x14ac:dyDescent="0.3">
      <c r="B64" s="224" t="s">
        <v>109</v>
      </c>
      <c r="C64" s="240" t="s">
        <v>131</v>
      </c>
      <c r="D64" s="229" t="s">
        <v>17</v>
      </c>
      <c r="E64" s="230" t="s">
        <v>14</v>
      </c>
      <c r="F64" s="229" t="s">
        <v>103</v>
      </c>
      <c r="G64" s="243">
        <v>14579.49</v>
      </c>
      <c r="H64" s="232">
        <v>1489.79</v>
      </c>
      <c r="I64" s="231">
        <f t="shared" si="2"/>
        <v>18640.364799999996</v>
      </c>
      <c r="J64" s="244"/>
    </row>
    <row r="65" spans="2:11" s="226" customFormat="1" x14ac:dyDescent="0.3">
      <c r="B65" s="224" t="s">
        <v>109</v>
      </c>
      <c r="C65" s="240" t="s">
        <v>132</v>
      </c>
      <c r="D65" s="229" t="s">
        <v>17</v>
      </c>
      <c r="E65" s="230" t="s">
        <v>14</v>
      </c>
      <c r="F65" s="229" t="s">
        <v>654</v>
      </c>
      <c r="G65" s="288">
        <v>13486</v>
      </c>
      <c r="H65" s="289">
        <v>1490</v>
      </c>
      <c r="I65" s="231">
        <f t="shared" si="2"/>
        <v>17372.16</v>
      </c>
      <c r="J65" s="244"/>
    </row>
    <row r="66" spans="2:11" s="226" customFormat="1" x14ac:dyDescent="0.3">
      <c r="B66" s="224" t="s">
        <v>109</v>
      </c>
      <c r="C66" s="240" t="s">
        <v>134</v>
      </c>
      <c r="D66" s="229" t="s">
        <v>17</v>
      </c>
      <c r="E66" s="230" t="s">
        <v>14</v>
      </c>
      <c r="F66" s="229" t="s">
        <v>103</v>
      </c>
      <c r="G66" s="243">
        <v>14579.49</v>
      </c>
      <c r="H66" s="232">
        <v>1489.79</v>
      </c>
      <c r="I66" s="231">
        <f t="shared" si="2"/>
        <v>18640.364799999996</v>
      </c>
      <c r="J66" s="244"/>
    </row>
    <row r="67" spans="2:11" s="226" customFormat="1" x14ac:dyDescent="0.3">
      <c r="B67" s="224" t="s">
        <v>648</v>
      </c>
      <c r="C67" s="240" t="s">
        <v>135</v>
      </c>
      <c r="D67" s="229" t="s">
        <v>17</v>
      </c>
      <c r="E67" s="230" t="s">
        <v>14</v>
      </c>
      <c r="F67" s="229" t="s">
        <v>108</v>
      </c>
      <c r="G67" s="243">
        <v>17351.349999999999</v>
      </c>
      <c r="H67" s="232">
        <v>1914.33</v>
      </c>
      <c r="I67" s="231">
        <f t="shared" si="2"/>
        <v>22348.1888</v>
      </c>
      <c r="J67" s="244"/>
    </row>
    <row r="68" spans="2:11" s="226" customFormat="1" x14ac:dyDescent="0.3">
      <c r="B68" s="224" t="s">
        <v>109</v>
      </c>
      <c r="C68" s="240" t="s">
        <v>136</v>
      </c>
      <c r="D68" s="229" t="s">
        <v>17</v>
      </c>
      <c r="E68" s="230" t="s">
        <v>14</v>
      </c>
      <c r="F68" s="229" t="s">
        <v>112</v>
      </c>
      <c r="G68" s="243">
        <v>13486.4</v>
      </c>
      <c r="H68" s="232">
        <v>1490</v>
      </c>
      <c r="I68" s="231">
        <f t="shared" si="2"/>
        <v>17372.624</v>
      </c>
      <c r="J68" s="244"/>
    </row>
    <row r="69" spans="2:11" s="226" customFormat="1" x14ac:dyDescent="0.3">
      <c r="B69" s="224" t="s">
        <v>109</v>
      </c>
      <c r="C69" s="240" t="s">
        <v>137</v>
      </c>
      <c r="D69" s="229" t="s">
        <v>17</v>
      </c>
      <c r="E69" s="230" t="s">
        <v>14</v>
      </c>
      <c r="F69" s="229" t="s">
        <v>103</v>
      </c>
      <c r="G69" s="243">
        <v>14579.49</v>
      </c>
      <c r="H69" s="232">
        <v>1489.79</v>
      </c>
      <c r="I69" s="231">
        <f t="shared" si="2"/>
        <v>18640.364799999996</v>
      </c>
      <c r="J69" s="244"/>
    </row>
    <row r="70" spans="2:11" s="226" customFormat="1" x14ac:dyDescent="0.3">
      <c r="B70" s="224" t="s">
        <v>274</v>
      </c>
      <c r="C70" s="240" t="s">
        <v>138</v>
      </c>
      <c r="D70" s="229" t="s">
        <v>17</v>
      </c>
      <c r="E70" s="230" t="s">
        <v>14</v>
      </c>
      <c r="F70" s="229" t="s">
        <v>112</v>
      </c>
      <c r="G70" s="243">
        <v>4415.28</v>
      </c>
      <c r="H70" s="232">
        <v>449.25</v>
      </c>
      <c r="I70" s="231">
        <f t="shared" si="2"/>
        <v>5642.8547999999992</v>
      </c>
      <c r="J70" s="244"/>
    </row>
    <row r="71" spans="2:11" s="226" customFormat="1" x14ac:dyDescent="0.3">
      <c r="B71" s="224" t="s">
        <v>57</v>
      </c>
      <c r="C71" s="240" t="s">
        <v>139</v>
      </c>
      <c r="D71" s="229" t="s">
        <v>17</v>
      </c>
      <c r="E71" s="230" t="s">
        <v>14</v>
      </c>
      <c r="F71" s="229" t="s">
        <v>630</v>
      </c>
      <c r="G71" s="243">
        <v>11333</v>
      </c>
      <c r="H71" s="232">
        <v>340</v>
      </c>
      <c r="I71" s="231">
        <f t="shared" si="2"/>
        <v>13540.679999999998</v>
      </c>
      <c r="J71" s="244"/>
      <c r="K71" s="270"/>
    </row>
    <row r="72" spans="2:11" s="226" customFormat="1" x14ac:dyDescent="0.3">
      <c r="B72" s="224" t="s">
        <v>109</v>
      </c>
      <c r="C72" s="240" t="s">
        <v>141</v>
      </c>
      <c r="D72" s="229" t="s">
        <v>17</v>
      </c>
      <c r="E72" s="230" t="s">
        <v>14</v>
      </c>
      <c r="F72" s="229" t="s">
        <v>103</v>
      </c>
      <c r="G72" s="243">
        <v>14579.49</v>
      </c>
      <c r="H72" s="232">
        <v>1489.79</v>
      </c>
      <c r="I72" s="231">
        <f t="shared" si="2"/>
        <v>18640.364799999996</v>
      </c>
      <c r="J72" s="244"/>
    </row>
    <row r="73" spans="2:11" s="226" customFormat="1" x14ac:dyDescent="0.3">
      <c r="B73" s="224" t="s">
        <v>109</v>
      </c>
      <c r="C73" s="240" t="s">
        <v>142</v>
      </c>
      <c r="D73" s="229" t="s">
        <v>17</v>
      </c>
      <c r="E73" s="230" t="s">
        <v>14</v>
      </c>
      <c r="F73" s="229" t="s">
        <v>103</v>
      </c>
      <c r="G73" s="243">
        <v>14579.49</v>
      </c>
      <c r="H73" s="232">
        <v>1489.79</v>
      </c>
      <c r="I73" s="231">
        <f t="shared" si="2"/>
        <v>18640.364799999996</v>
      </c>
      <c r="J73" s="244"/>
    </row>
    <row r="74" spans="2:11" s="226" customFormat="1" x14ac:dyDescent="0.3">
      <c r="B74" s="224" t="s">
        <v>747</v>
      </c>
      <c r="C74" s="240" t="s">
        <v>144</v>
      </c>
      <c r="D74" s="229" t="s">
        <v>17</v>
      </c>
      <c r="E74" s="230" t="s">
        <v>14</v>
      </c>
      <c r="F74" s="229" t="s">
        <v>108</v>
      </c>
      <c r="G74" s="243">
        <v>15526.32</v>
      </c>
      <c r="H74" s="232">
        <v>1713.86</v>
      </c>
      <c r="I74" s="231">
        <f t="shared" si="2"/>
        <v>19998.608799999998</v>
      </c>
      <c r="J74" s="244"/>
    </row>
    <row r="75" spans="2:11" s="226" customFormat="1" x14ac:dyDescent="0.3">
      <c r="B75" s="224" t="s">
        <v>109</v>
      </c>
      <c r="C75" s="240" t="s">
        <v>145</v>
      </c>
      <c r="D75" s="229" t="s">
        <v>17</v>
      </c>
      <c r="E75" s="230" t="s">
        <v>14</v>
      </c>
      <c r="F75" s="229" t="s">
        <v>108</v>
      </c>
      <c r="G75" s="243">
        <v>14579</v>
      </c>
      <c r="H75" s="290">
        <v>1489.79</v>
      </c>
      <c r="I75" s="231">
        <f t="shared" si="2"/>
        <v>18639.796399999999</v>
      </c>
      <c r="J75" s="244"/>
    </row>
    <row r="76" spans="2:11" s="226" customFormat="1" x14ac:dyDescent="0.3">
      <c r="B76" s="224" t="s">
        <v>109</v>
      </c>
      <c r="C76" s="240" t="s">
        <v>146</v>
      </c>
      <c r="D76" s="229" t="s">
        <v>17</v>
      </c>
      <c r="E76" s="230" t="s">
        <v>14</v>
      </c>
      <c r="F76" s="229" t="s">
        <v>103</v>
      </c>
      <c r="G76" s="243">
        <v>14579.49</v>
      </c>
      <c r="H76" s="232">
        <v>1489.79</v>
      </c>
      <c r="I76" s="231">
        <f t="shared" si="2"/>
        <v>18640.364799999996</v>
      </c>
      <c r="J76" s="244"/>
    </row>
    <row r="77" spans="2:11" s="226" customFormat="1" x14ac:dyDescent="0.3">
      <c r="B77" s="224" t="s">
        <v>109</v>
      </c>
      <c r="C77" s="240" t="s">
        <v>147</v>
      </c>
      <c r="D77" s="229" t="s">
        <v>17</v>
      </c>
      <c r="E77" s="230" t="s">
        <v>14</v>
      </c>
      <c r="F77" s="229" t="s">
        <v>103</v>
      </c>
      <c r="G77" s="243">
        <v>14579.49</v>
      </c>
      <c r="H77" s="232">
        <v>1489.79</v>
      </c>
      <c r="I77" s="231">
        <f t="shared" si="2"/>
        <v>18640.364799999996</v>
      </c>
      <c r="J77" s="244"/>
    </row>
    <row r="78" spans="2:11" s="226" customFormat="1" x14ac:dyDescent="0.3">
      <c r="B78" s="224" t="s">
        <v>109</v>
      </c>
      <c r="C78" s="240" t="s">
        <v>148</v>
      </c>
      <c r="D78" s="229" t="s">
        <v>17</v>
      </c>
      <c r="E78" s="230" t="s">
        <v>14</v>
      </c>
      <c r="F78" s="229" t="s">
        <v>103</v>
      </c>
      <c r="G78" s="243">
        <v>14579.49</v>
      </c>
      <c r="H78" s="232">
        <v>1489.79</v>
      </c>
      <c r="I78" s="231">
        <f t="shared" si="2"/>
        <v>18640.364799999996</v>
      </c>
      <c r="J78" s="244"/>
    </row>
    <row r="79" spans="2:11" s="226" customFormat="1" x14ac:dyDescent="0.3">
      <c r="B79" s="224" t="s">
        <v>96</v>
      </c>
      <c r="C79" s="240" t="s">
        <v>149</v>
      </c>
      <c r="D79" s="229" t="s">
        <v>17</v>
      </c>
      <c r="E79" s="230" t="s">
        <v>14</v>
      </c>
      <c r="F79" s="229" t="s">
        <v>108</v>
      </c>
      <c r="G79" s="243">
        <v>10009.15</v>
      </c>
      <c r="H79" s="232">
        <v>1107.81</v>
      </c>
      <c r="I79" s="231">
        <f t="shared" si="2"/>
        <v>12895.673599999998</v>
      </c>
      <c r="J79" s="244"/>
    </row>
    <row r="80" spans="2:11" s="226" customFormat="1" x14ac:dyDescent="0.3">
      <c r="B80" s="224" t="s">
        <v>96</v>
      </c>
      <c r="C80" s="240" t="s">
        <v>150</v>
      </c>
      <c r="D80" s="229" t="s">
        <v>17</v>
      </c>
      <c r="E80" s="230" t="s">
        <v>14</v>
      </c>
      <c r="F80" s="229" t="s">
        <v>771</v>
      </c>
      <c r="G80" s="243">
        <v>11536</v>
      </c>
      <c r="H80" s="232">
        <v>346</v>
      </c>
      <c r="I80" s="231">
        <f t="shared" si="2"/>
        <v>13783.119999999999</v>
      </c>
      <c r="J80" s="244"/>
    </row>
    <row r="81" spans="2:10" s="226" customFormat="1" x14ac:dyDescent="0.3">
      <c r="B81" s="224" t="s">
        <v>109</v>
      </c>
      <c r="C81" s="240" t="s">
        <v>151</v>
      </c>
      <c r="D81" s="229" t="s">
        <v>17</v>
      </c>
      <c r="E81" s="230" t="s">
        <v>14</v>
      </c>
      <c r="F81" s="229" t="s">
        <v>103</v>
      </c>
      <c r="G81" s="243">
        <v>14579.49</v>
      </c>
      <c r="H81" s="232">
        <v>1489.79</v>
      </c>
      <c r="I81" s="231">
        <f t="shared" si="2"/>
        <v>18640.364799999996</v>
      </c>
      <c r="J81" s="244"/>
    </row>
    <row r="82" spans="2:10" s="226" customFormat="1" x14ac:dyDescent="0.3">
      <c r="B82" s="224" t="s">
        <v>109</v>
      </c>
      <c r="C82" s="240" t="s">
        <v>152</v>
      </c>
      <c r="D82" s="229" t="s">
        <v>17</v>
      </c>
      <c r="E82" s="230" t="s">
        <v>14</v>
      </c>
      <c r="F82" s="229" t="s">
        <v>112</v>
      </c>
      <c r="G82" s="243">
        <v>13486.4</v>
      </c>
      <c r="H82" s="232">
        <v>1489.7</v>
      </c>
      <c r="I82" s="231">
        <f t="shared" si="2"/>
        <v>17372.275999999998</v>
      </c>
      <c r="J82" s="244"/>
    </row>
    <row r="83" spans="2:10" s="226" customFormat="1" x14ac:dyDescent="0.3">
      <c r="B83" s="224" t="s">
        <v>109</v>
      </c>
      <c r="C83" s="240" t="s">
        <v>154</v>
      </c>
      <c r="D83" s="229" t="s">
        <v>17</v>
      </c>
      <c r="E83" s="230" t="s">
        <v>14</v>
      </c>
      <c r="F83" s="229" t="s">
        <v>108</v>
      </c>
      <c r="G83" s="243">
        <v>13486.49</v>
      </c>
      <c r="H83" s="232">
        <v>1489.79</v>
      </c>
      <c r="I83" s="231">
        <f t="shared" si="2"/>
        <v>17372.484799999998</v>
      </c>
      <c r="J83" s="244"/>
    </row>
    <row r="84" spans="2:10" s="226" customFormat="1" x14ac:dyDescent="0.3">
      <c r="B84" s="224" t="s">
        <v>109</v>
      </c>
      <c r="C84" s="240" t="s">
        <v>155</v>
      </c>
      <c r="D84" s="229" t="s">
        <v>17</v>
      </c>
      <c r="E84" s="230" t="s">
        <v>14</v>
      </c>
      <c r="F84" s="229" t="s">
        <v>108</v>
      </c>
      <c r="G84" s="243">
        <v>17351.349999999999</v>
      </c>
      <c r="H84" s="232">
        <v>1914.33</v>
      </c>
      <c r="I84" s="231">
        <f t="shared" si="2"/>
        <v>22348.1888</v>
      </c>
      <c r="J84" s="244"/>
    </row>
    <row r="85" spans="2:10" s="226" customFormat="1" x14ac:dyDescent="0.3">
      <c r="B85" s="224" t="s">
        <v>109</v>
      </c>
      <c r="C85" s="240" t="s">
        <v>156</v>
      </c>
      <c r="D85" s="229" t="s">
        <v>17</v>
      </c>
      <c r="E85" s="230" t="s">
        <v>14</v>
      </c>
      <c r="F85" s="229" t="s">
        <v>108</v>
      </c>
      <c r="G85" s="232">
        <v>17351.349999999999</v>
      </c>
      <c r="H85" s="232">
        <v>1914.33</v>
      </c>
      <c r="I85" s="231">
        <f t="shared" si="2"/>
        <v>22348.1888</v>
      </c>
      <c r="J85" s="244"/>
    </row>
    <row r="86" spans="2:10" s="226" customFormat="1" x14ac:dyDescent="0.3">
      <c r="B86" s="224" t="s">
        <v>109</v>
      </c>
      <c r="C86" s="240" t="s">
        <v>157</v>
      </c>
      <c r="D86" s="229" t="s">
        <v>17</v>
      </c>
      <c r="E86" s="230" t="s">
        <v>14</v>
      </c>
      <c r="F86" s="229" t="s">
        <v>108</v>
      </c>
      <c r="G86" s="232">
        <v>17351.349999999999</v>
      </c>
      <c r="H86" s="232">
        <v>1914.33</v>
      </c>
      <c r="I86" s="231">
        <f t="shared" si="2"/>
        <v>22348.1888</v>
      </c>
      <c r="J86" s="244"/>
    </row>
    <row r="87" spans="2:10" s="226" customFormat="1" x14ac:dyDescent="0.3">
      <c r="B87" s="224" t="s">
        <v>96</v>
      </c>
      <c r="C87" s="240" t="s">
        <v>158</v>
      </c>
      <c r="D87" s="229" t="s">
        <v>17</v>
      </c>
      <c r="E87" s="230" t="s">
        <v>624</v>
      </c>
      <c r="F87" s="229" t="s">
        <v>159</v>
      </c>
      <c r="G87" s="232">
        <v>11184.09</v>
      </c>
      <c r="H87" s="232">
        <v>345.9</v>
      </c>
      <c r="I87" s="231">
        <f t="shared" si="2"/>
        <v>13374.788399999999</v>
      </c>
      <c r="J87" s="233"/>
    </row>
    <row r="88" spans="2:10" s="226" customFormat="1" x14ac:dyDescent="0.3">
      <c r="B88" s="224" t="s">
        <v>160</v>
      </c>
      <c r="C88" s="240" t="s">
        <v>161</v>
      </c>
      <c r="D88" s="229" t="s">
        <v>17</v>
      </c>
      <c r="E88" s="230" t="s">
        <v>624</v>
      </c>
      <c r="F88" s="224" t="s">
        <v>162</v>
      </c>
      <c r="G88" s="232">
        <v>1369.73</v>
      </c>
      <c r="H88" s="232">
        <v>130.33000000000001</v>
      </c>
      <c r="I88" s="231">
        <f t="shared" si="2"/>
        <v>1740.0695999999998</v>
      </c>
      <c r="J88" s="233"/>
    </row>
    <row r="89" spans="2:10" s="226" customFormat="1" x14ac:dyDescent="0.3">
      <c r="B89" s="224" t="s">
        <v>96</v>
      </c>
      <c r="C89" s="229" t="s">
        <v>163</v>
      </c>
      <c r="D89" s="229" t="s">
        <v>17</v>
      </c>
      <c r="E89" s="230" t="s">
        <v>624</v>
      </c>
      <c r="F89" s="229" t="s">
        <v>162</v>
      </c>
      <c r="G89" s="232">
        <v>7516.83</v>
      </c>
      <c r="H89" s="232">
        <v>677.8</v>
      </c>
      <c r="I89" s="231">
        <f t="shared" si="2"/>
        <v>9505.7707999999984</v>
      </c>
      <c r="J89" s="233"/>
    </row>
    <row r="90" spans="2:10" s="226" customFormat="1" x14ac:dyDescent="0.3">
      <c r="B90" s="224" t="s">
        <v>96</v>
      </c>
      <c r="C90" s="240" t="s">
        <v>164</v>
      </c>
      <c r="D90" s="229" t="s">
        <v>17</v>
      </c>
      <c r="E90" s="230" t="s">
        <v>624</v>
      </c>
      <c r="F90" s="229" t="s">
        <v>162</v>
      </c>
      <c r="G90" s="247">
        <v>4930.83</v>
      </c>
      <c r="H90" s="232">
        <v>447.5</v>
      </c>
      <c r="I90" s="231">
        <f t="shared" si="2"/>
        <v>6238.8627999999999</v>
      </c>
      <c r="J90" s="233"/>
    </row>
    <row r="91" spans="2:10" s="226" customFormat="1" x14ac:dyDescent="0.3">
      <c r="B91" s="224" t="s">
        <v>165</v>
      </c>
      <c r="C91" s="240" t="s">
        <v>166</v>
      </c>
      <c r="D91" s="229" t="s">
        <v>17</v>
      </c>
      <c r="E91" s="230" t="s">
        <v>624</v>
      </c>
      <c r="F91" s="229" t="s">
        <v>162</v>
      </c>
      <c r="G91" s="247">
        <v>9610.67</v>
      </c>
      <c r="H91" s="232">
        <v>864.3</v>
      </c>
      <c r="I91" s="231">
        <f t="shared" si="2"/>
        <v>12150.965199999999</v>
      </c>
      <c r="J91" s="233"/>
    </row>
    <row r="92" spans="2:10" s="226" customFormat="1" x14ac:dyDescent="0.3">
      <c r="B92" s="224" t="s">
        <v>165</v>
      </c>
      <c r="C92" s="240" t="s">
        <v>167</v>
      </c>
      <c r="D92" s="229" t="s">
        <v>17</v>
      </c>
      <c r="E92" s="230" t="s">
        <v>624</v>
      </c>
      <c r="F92" s="229" t="s">
        <v>162</v>
      </c>
      <c r="G92" s="232">
        <v>7046.31</v>
      </c>
      <c r="H92" s="232">
        <v>635.91999999999996</v>
      </c>
      <c r="I92" s="231">
        <f t="shared" si="2"/>
        <v>8911.3868000000002</v>
      </c>
      <c r="J92" s="233"/>
    </row>
    <row r="93" spans="2:10" s="226" customFormat="1" x14ac:dyDescent="0.3">
      <c r="B93" s="224" t="s">
        <v>168</v>
      </c>
      <c r="C93" s="240" t="s">
        <v>169</v>
      </c>
      <c r="D93" s="229" t="s">
        <v>17</v>
      </c>
      <c r="E93" s="230" t="s">
        <v>624</v>
      </c>
      <c r="F93" s="229" t="s">
        <v>162</v>
      </c>
      <c r="G93" s="232">
        <v>8501.6200000000008</v>
      </c>
      <c r="H93" s="232">
        <v>765.53</v>
      </c>
      <c r="I93" s="231">
        <f t="shared" si="2"/>
        <v>10749.894</v>
      </c>
      <c r="J93" s="233"/>
    </row>
    <row r="94" spans="2:10" s="226" customFormat="1" x14ac:dyDescent="0.3">
      <c r="B94" s="224" t="s">
        <v>170</v>
      </c>
      <c r="C94" s="240" t="s">
        <v>171</v>
      </c>
      <c r="D94" s="229" t="s">
        <v>17</v>
      </c>
      <c r="E94" s="230" t="s">
        <v>624</v>
      </c>
      <c r="F94" s="229" t="s">
        <v>162</v>
      </c>
      <c r="G94" s="232">
        <v>4178.5</v>
      </c>
      <c r="H94" s="232">
        <v>380.5</v>
      </c>
      <c r="I94" s="231">
        <f t="shared" si="2"/>
        <v>5288.44</v>
      </c>
      <c r="J94" s="233"/>
    </row>
    <row r="95" spans="2:10" s="226" customFormat="1" x14ac:dyDescent="0.3">
      <c r="B95" s="224" t="s">
        <v>70</v>
      </c>
      <c r="C95" s="229" t="s">
        <v>172</v>
      </c>
      <c r="D95" s="229" t="s">
        <v>17</v>
      </c>
      <c r="E95" s="230" t="s">
        <v>624</v>
      </c>
      <c r="F95" s="229" t="s">
        <v>173</v>
      </c>
      <c r="G95" s="232">
        <v>5011.62</v>
      </c>
      <c r="H95" s="232">
        <v>154.99</v>
      </c>
      <c r="I95" s="231">
        <f t="shared" si="2"/>
        <v>5993.2675999999992</v>
      </c>
      <c r="J95" s="233"/>
    </row>
    <row r="96" spans="2:10" s="226" customFormat="1" x14ac:dyDescent="0.3">
      <c r="B96" s="224" t="s">
        <v>70</v>
      </c>
      <c r="C96" s="240" t="s">
        <v>174</v>
      </c>
      <c r="D96" s="229" t="s">
        <v>17</v>
      </c>
      <c r="E96" s="230" t="s">
        <v>624</v>
      </c>
      <c r="F96" s="224" t="s">
        <v>175</v>
      </c>
      <c r="G96" s="231">
        <v>5011.6499999999996</v>
      </c>
      <c r="H96" s="232">
        <v>154.99</v>
      </c>
      <c r="I96" s="231">
        <f t="shared" si="2"/>
        <v>5993.3023999999987</v>
      </c>
      <c r="J96" s="233"/>
    </row>
    <row r="97" spans="1:10" x14ac:dyDescent="0.3">
      <c r="A97" s="226"/>
      <c r="B97" s="224" t="s">
        <v>176</v>
      </c>
      <c r="C97" s="240" t="s">
        <v>177</v>
      </c>
      <c r="D97" s="229" t="s">
        <v>17</v>
      </c>
      <c r="E97" s="230" t="s">
        <v>624</v>
      </c>
      <c r="F97" s="229" t="s">
        <v>159</v>
      </c>
      <c r="G97" s="231">
        <v>14093</v>
      </c>
      <c r="H97" s="232">
        <v>1265</v>
      </c>
      <c r="I97" s="231">
        <f t="shared" si="2"/>
        <v>17815.28</v>
      </c>
      <c r="J97" s="233"/>
    </row>
    <row r="98" spans="1:10" x14ac:dyDescent="0.3">
      <c r="A98" s="226"/>
      <c r="B98" s="224" t="s">
        <v>70</v>
      </c>
      <c r="C98" s="240" t="s">
        <v>178</v>
      </c>
      <c r="D98" s="229" t="s">
        <v>17</v>
      </c>
      <c r="E98" s="230" t="s">
        <v>624</v>
      </c>
      <c r="F98" s="224" t="s">
        <v>179</v>
      </c>
      <c r="G98" s="231">
        <v>5876</v>
      </c>
      <c r="H98" s="232">
        <v>176</v>
      </c>
      <c r="I98" s="231">
        <f t="shared" si="2"/>
        <v>7020.32</v>
      </c>
      <c r="J98" s="233"/>
    </row>
    <row r="99" spans="1:10" x14ac:dyDescent="0.3">
      <c r="A99" s="226"/>
      <c r="B99" s="224" t="s">
        <v>170</v>
      </c>
      <c r="C99" s="240" t="s">
        <v>180</v>
      </c>
      <c r="D99" s="229" t="s">
        <v>17</v>
      </c>
      <c r="E99" s="230" t="s">
        <v>624</v>
      </c>
      <c r="F99" s="229" t="s">
        <v>162</v>
      </c>
      <c r="G99" s="231">
        <v>4700.46</v>
      </c>
      <c r="H99" s="232">
        <v>1682.92</v>
      </c>
      <c r="I99" s="231">
        <f t="shared" ref="I99:I109" si="3">SUM(G99+H99)*1.16</f>
        <v>7404.7208000000001</v>
      </c>
      <c r="J99" s="233"/>
    </row>
    <row r="100" spans="1:10" x14ac:dyDescent="0.3">
      <c r="A100" s="226"/>
      <c r="B100" s="224" t="s">
        <v>170</v>
      </c>
      <c r="C100" s="240" t="s">
        <v>181</v>
      </c>
      <c r="D100" s="229" t="s">
        <v>17</v>
      </c>
      <c r="E100" s="230" t="s">
        <v>624</v>
      </c>
      <c r="F100" s="229" t="s">
        <v>162</v>
      </c>
      <c r="G100" s="231">
        <v>4700.46</v>
      </c>
      <c r="H100" s="232">
        <v>1682.92</v>
      </c>
      <c r="I100" s="231">
        <f t="shared" si="3"/>
        <v>7404.7208000000001</v>
      </c>
      <c r="J100" s="233"/>
    </row>
    <row r="101" spans="1:10" x14ac:dyDescent="0.3">
      <c r="A101" s="226"/>
      <c r="B101" s="224" t="s">
        <v>170</v>
      </c>
      <c r="C101" s="240" t="s">
        <v>182</v>
      </c>
      <c r="D101" s="229" t="s">
        <v>17</v>
      </c>
      <c r="E101" s="230" t="s">
        <v>624</v>
      </c>
      <c r="F101" s="229" t="s">
        <v>162</v>
      </c>
      <c r="G101" s="231">
        <v>4700.46</v>
      </c>
      <c r="H101" s="232">
        <v>1682.92</v>
      </c>
      <c r="I101" s="231">
        <f t="shared" si="3"/>
        <v>7404.7208000000001</v>
      </c>
      <c r="J101" s="233"/>
    </row>
    <row r="102" spans="1:10" x14ac:dyDescent="0.3">
      <c r="A102" s="226"/>
      <c r="B102" s="224" t="s">
        <v>170</v>
      </c>
      <c r="C102" s="240" t="s">
        <v>183</v>
      </c>
      <c r="D102" s="229" t="s">
        <v>17</v>
      </c>
      <c r="E102" s="230" t="s">
        <v>624</v>
      </c>
      <c r="F102" s="229" t="s">
        <v>162</v>
      </c>
      <c r="G102" s="231">
        <v>4700.46</v>
      </c>
      <c r="H102" s="232">
        <v>1682.92</v>
      </c>
      <c r="I102" s="231">
        <f t="shared" si="3"/>
        <v>7404.7208000000001</v>
      </c>
      <c r="J102" s="233"/>
    </row>
    <row r="103" spans="1:10" x14ac:dyDescent="0.3">
      <c r="A103" s="226"/>
      <c r="B103" s="224" t="s">
        <v>256</v>
      </c>
      <c r="C103" s="291" t="s">
        <v>184</v>
      </c>
      <c r="D103" s="229" t="s">
        <v>17</v>
      </c>
      <c r="E103" s="230" t="s">
        <v>624</v>
      </c>
      <c r="F103" s="229" t="s">
        <v>185</v>
      </c>
      <c r="G103" s="232">
        <v>7006.67</v>
      </c>
      <c r="H103" s="232">
        <v>632.38</v>
      </c>
      <c r="I103" s="231">
        <f t="shared" si="3"/>
        <v>8861.2979999999989</v>
      </c>
      <c r="J103" s="233"/>
    </row>
    <row r="104" spans="1:10" x14ac:dyDescent="0.3">
      <c r="A104" s="226"/>
      <c r="B104" s="224" t="s">
        <v>88</v>
      </c>
      <c r="C104" s="240" t="s">
        <v>186</v>
      </c>
      <c r="D104" s="229" t="s">
        <v>17</v>
      </c>
      <c r="E104" s="230" t="s">
        <v>14</v>
      </c>
      <c r="F104" s="229" t="s">
        <v>759</v>
      </c>
      <c r="G104" s="243">
        <v>11463.08</v>
      </c>
      <c r="H104" s="232">
        <v>390</v>
      </c>
      <c r="I104" s="231">
        <f t="shared" si="3"/>
        <v>13749.572799999998</v>
      </c>
      <c r="J104" s="244"/>
    </row>
    <row r="105" spans="1:10" x14ac:dyDescent="0.3">
      <c r="A105" s="226"/>
      <c r="B105" s="224" t="s">
        <v>256</v>
      </c>
      <c r="C105" s="240" t="s">
        <v>187</v>
      </c>
      <c r="D105" s="229" t="s">
        <v>17</v>
      </c>
      <c r="E105" s="230" t="s">
        <v>624</v>
      </c>
      <c r="F105" s="292" t="s">
        <v>188</v>
      </c>
      <c r="G105" s="232">
        <v>8355.5</v>
      </c>
      <c r="H105" s="232">
        <v>250.67</v>
      </c>
      <c r="I105" s="231">
        <f t="shared" si="3"/>
        <v>9983.1571999999996</v>
      </c>
      <c r="J105" s="233"/>
    </row>
    <row r="106" spans="1:10" x14ac:dyDescent="0.3">
      <c r="A106" s="226"/>
      <c r="B106" s="224" t="s">
        <v>242</v>
      </c>
      <c r="C106" s="240" t="s">
        <v>189</v>
      </c>
      <c r="D106" s="229" t="s">
        <v>10</v>
      </c>
      <c r="E106" s="230" t="s">
        <v>624</v>
      </c>
      <c r="F106" s="245"/>
      <c r="G106" s="232">
        <v>0</v>
      </c>
      <c r="H106" s="232">
        <v>0</v>
      </c>
      <c r="I106" s="231">
        <f t="shared" si="3"/>
        <v>0</v>
      </c>
      <c r="J106" s="233"/>
    </row>
    <row r="107" spans="1:10" x14ac:dyDescent="0.3">
      <c r="A107" s="226"/>
      <c r="B107" s="224" t="s">
        <v>70</v>
      </c>
      <c r="C107" s="240" t="s">
        <v>190</v>
      </c>
      <c r="D107" s="229" t="s">
        <v>17</v>
      </c>
      <c r="E107" s="230" t="s">
        <v>624</v>
      </c>
      <c r="F107" s="229" t="s">
        <v>191</v>
      </c>
      <c r="G107" s="232">
        <v>5876</v>
      </c>
      <c r="H107" s="232">
        <v>176</v>
      </c>
      <c r="I107" s="231">
        <f t="shared" si="3"/>
        <v>7020.32</v>
      </c>
    </row>
    <row r="108" spans="1:10" x14ac:dyDescent="0.3">
      <c r="A108" s="226"/>
      <c r="B108" s="224" t="s">
        <v>688</v>
      </c>
      <c r="C108" s="240" t="s">
        <v>192</v>
      </c>
      <c r="D108" s="229" t="s">
        <v>17</v>
      </c>
      <c r="E108" s="230" t="s">
        <v>624</v>
      </c>
      <c r="F108" s="229" t="s">
        <v>193</v>
      </c>
      <c r="G108" s="232">
        <v>2675</v>
      </c>
      <c r="H108" s="232">
        <v>262.47000000000003</v>
      </c>
      <c r="I108" s="231">
        <f t="shared" si="3"/>
        <v>3407.4652000000001</v>
      </c>
      <c r="J108" s="233"/>
    </row>
    <row r="109" spans="1:10" x14ac:dyDescent="0.3">
      <c r="A109" s="226"/>
      <c r="B109" s="224" t="s">
        <v>688</v>
      </c>
      <c r="C109" s="240" t="s">
        <v>194</v>
      </c>
      <c r="D109" s="229" t="s">
        <v>17</v>
      </c>
      <c r="E109" s="230" t="s">
        <v>624</v>
      </c>
      <c r="F109" s="229" t="s">
        <v>193</v>
      </c>
      <c r="G109" s="232">
        <v>2675</v>
      </c>
      <c r="H109" s="232">
        <v>262.47000000000003</v>
      </c>
      <c r="I109" s="231">
        <f t="shared" si="3"/>
        <v>3407.4652000000001</v>
      </c>
      <c r="J109" s="233"/>
    </row>
    <row r="110" spans="1:10" x14ac:dyDescent="0.3">
      <c r="B110" s="224" t="s">
        <v>20</v>
      </c>
      <c r="C110" s="229" t="s">
        <v>195</v>
      </c>
      <c r="D110" s="229" t="s">
        <v>17</v>
      </c>
      <c r="E110" s="230" t="s">
        <v>625</v>
      </c>
      <c r="F110" s="229" t="s">
        <v>738</v>
      </c>
      <c r="G110" s="232">
        <v>12620.64</v>
      </c>
      <c r="H110" s="232">
        <v>378.62</v>
      </c>
      <c r="I110" s="231">
        <f>SUM(G110:H110)*1.16</f>
        <v>15079.141599999999</v>
      </c>
    </row>
    <row r="111" spans="1:10" x14ac:dyDescent="0.3">
      <c r="A111" s="226"/>
      <c r="B111" s="224" t="s">
        <v>143</v>
      </c>
      <c r="C111" s="240" t="s">
        <v>196</v>
      </c>
      <c r="D111" s="229" t="s">
        <v>17</v>
      </c>
      <c r="E111" s="230" t="s">
        <v>624</v>
      </c>
      <c r="F111" s="293" t="s">
        <v>197</v>
      </c>
      <c r="G111" s="231">
        <v>9580.68</v>
      </c>
      <c r="H111" s="232">
        <v>918.53</v>
      </c>
      <c r="I111" s="231">
        <f t="shared" ref="I111:I119" si="4">SUM(G111+H111)*1.16</f>
        <v>12179.0836</v>
      </c>
      <c r="J111" s="233"/>
    </row>
    <row r="112" spans="1:10" x14ac:dyDescent="0.3">
      <c r="A112" s="226"/>
      <c r="B112" s="224" t="s">
        <v>143</v>
      </c>
      <c r="C112" s="229" t="s">
        <v>198</v>
      </c>
      <c r="D112" s="229" t="s">
        <v>17</v>
      </c>
      <c r="E112" s="230" t="s">
        <v>624</v>
      </c>
      <c r="F112" s="229" t="s">
        <v>197</v>
      </c>
      <c r="G112" s="231">
        <v>9580.68</v>
      </c>
      <c r="H112" s="232">
        <v>918.53</v>
      </c>
      <c r="I112" s="231">
        <f t="shared" si="4"/>
        <v>12179.0836</v>
      </c>
      <c r="J112" s="233"/>
    </row>
    <row r="113" spans="1:10" x14ac:dyDescent="0.3">
      <c r="A113" s="226"/>
      <c r="B113" s="224" t="s">
        <v>143</v>
      </c>
      <c r="C113" s="229" t="s">
        <v>199</v>
      </c>
      <c r="D113" s="229" t="s">
        <v>17</v>
      </c>
      <c r="E113" s="230" t="s">
        <v>624</v>
      </c>
      <c r="F113" s="229" t="s">
        <v>197</v>
      </c>
      <c r="G113" s="231">
        <v>9580.68</v>
      </c>
      <c r="H113" s="232">
        <v>918.53</v>
      </c>
      <c r="I113" s="231">
        <f t="shared" si="4"/>
        <v>12179.0836</v>
      </c>
      <c r="J113" s="233"/>
    </row>
    <row r="114" spans="1:10" x14ac:dyDescent="0.3">
      <c r="A114" s="226"/>
      <c r="B114" s="224" t="s">
        <v>143</v>
      </c>
      <c r="C114" s="229" t="s">
        <v>200</v>
      </c>
      <c r="D114" s="229" t="s">
        <v>17</v>
      </c>
      <c r="E114" s="230" t="s">
        <v>624</v>
      </c>
      <c r="F114" s="229" t="s">
        <v>197</v>
      </c>
      <c r="G114" s="231">
        <v>9580.68</v>
      </c>
      <c r="H114" s="232">
        <v>918.53</v>
      </c>
      <c r="I114" s="231">
        <f t="shared" si="4"/>
        <v>12179.0836</v>
      </c>
      <c r="J114" s="233"/>
    </row>
    <row r="115" spans="1:10" x14ac:dyDescent="0.3">
      <c r="A115" s="226"/>
      <c r="B115" s="224" t="s">
        <v>143</v>
      </c>
      <c r="C115" s="229" t="s">
        <v>201</v>
      </c>
      <c r="D115" s="229" t="s">
        <v>17</v>
      </c>
      <c r="E115" s="230" t="s">
        <v>624</v>
      </c>
      <c r="F115" s="229" t="s">
        <v>197</v>
      </c>
      <c r="G115" s="231">
        <v>9580.68</v>
      </c>
      <c r="H115" s="232">
        <v>918.53</v>
      </c>
      <c r="I115" s="231">
        <f t="shared" si="4"/>
        <v>12179.0836</v>
      </c>
      <c r="J115" s="233"/>
    </row>
    <row r="116" spans="1:10" x14ac:dyDescent="0.3">
      <c r="A116" s="226"/>
      <c r="B116" s="224" t="s">
        <v>20</v>
      </c>
      <c r="C116" s="240" t="s">
        <v>202</v>
      </c>
      <c r="D116" s="229" t="s">
        <v>17</v>
      </c>
      <c r="E116" s="230" t="s">
        <v>15</v>
      </c>
      <c r="F116" s="224" t="s">
        <v>313</v>
      </c>
      <c r="G116" s="232">
        <v>14626.77</v>
      </c>
      <c r="H116" s="232">
        <v>452.38</v>
      </c>
      <c r="I116" s="231">
        <f t="shared" si="4"/>
        <v>17491.813999999998</v>
      </c>
      <c r="J116" s="233"/>
    </row>
    <row r="117" spans="1:10" x14ac:dyDescent="0.3">
      <c r="A117" s="226"/>
      <c r="B117" s="224" t="s">
        <v>242</v>
      </c>
      <c r="C117" s="240" t="s">
        <v>204</v>
      </c>
      <c r="D117" s="229" t="s">
        <v>17</v>
      </c>
      <c r="E117" s="230" t="s">
        <v>624</v>
      </c>
      <c r="F117" s="248" t="s">
        <v>205</v>
      </c>
      <c r="G117" s="232">
        <v>5507.91</v>
      </c>
      <c r="H117" s="232">
        <v>453.8</v>
      </c>
      <c r="I117" s="231">
        <f t="shared" si="4"/>
        <v>6915.5835999999999</v>
      </c>
      <c r="J117" s="233"/>
    </row>
    <row r="118" spans="1:10" x14ac:dyDescent="0.3">
      <c r="A118" s="226"/>
      <c r="B118" s="224" t="s">
        <v>688</v>
      </c>
      <c r="C118" s="240" t="s">
        <v>206</v>
      </c>
      <c r="D118" s="229" t="s">
        <v>17</v>
      </c>
      <c r="E118" s="230" t="s">
        <v>624</v>
      </c>
      <c r="F118" s="246" t="s">
        <v>798</v>
      </c>
      <c r="G118" s="247">
        <v>3401</v>
      </c>
      <c r="H118" s="232">
        <v>102.03</v>
      </c>
      <c r="I118" s="231">
        <f t="shared" si="4"/>
        <v>4063.5147999999999</v>
      </c>
      <c r="J118" s="233"/>
    </row>
    <row r="119" spans="1:10" x14ac:dyDescent="0.3">
      <c r="A119" s="226"/>
      <c r="B119" s="224" t="s">
        <v>274</v>
      </c>
      <c r="C119" s="240" t="s">
        <v>208</v>
      </c>
      <c r="D119" s="229" t="s">
        <v>17</v>
      </c>
      <c r="E119" s="230" t="s">
        <v>624</v>
      </c>
      <c r="F119" s="248" t="s">
        <v>209</v>
      </c>
      <c r="G119" s="232">
        <v>5476</v>
      </c>
      <c r="H119" s="232">
        <v>164.28</v>
      </c>
      <c r="I119" s="231">
        <f t="shared" si="4"/>
        <v>6542.724799999999</v>
      </c>
      <c r="J119" s="233"/>
    </row>
    <row r="120" spans="1:10" x14ac:dyDescent="0.3">
      <c r="A120" s="226"/>
      <c r="B120" s="224" t="s">
        <v>20</v>
      </c>
      <c r="C120" s="240" t="s">
        <v>210</v>
      </c>
      <c r="D120" s="229" t="s">
        <v>17</v>
      </c>
      <c r="E120" s="230" t="s">
        <v>625</v>
      </c>
      <c r="F120" s="229" t="s">
        <v>473</v>
      </c>
      <c r="G120" s="232">
        <v>13359</v>
      </c>
      <c r="H120" s="232">
        <v>401</v>
      </c>
      <c r="I120" s="231">
        <f>SUM(G120+H120)*1.16</f>
        <v>15961.599999999999</v>
      </c>
      <c r="J120" s="233"/>
    </row>
    <row r="121" spans="1:10" x14ac:dyDescent="0.3">
      <c r="A121" s="226"/>
      <c r="B121" s="224" t="s">
        <v>70</v>
      </c>
      <c r="C121" s="240" t="s">
        <v>211</v>
      </c>
      <c r="D121" s="229" t="s">
        <v>10</v>
      </c>
      <c r="E121" s="230" t="s">
        <v>624</v>
      </c>
      <c r="F121" s="246"/>
      <c r="G121" s="232">
        <v>0</v>
      </c>
      <c r="H121" s="232">
        <v>0</v>
      </c>
      <c r="I121" s="231">
        <f t="shared" ref="I121:I142" si="5">SUM(G121+H121)*1.16</f>
        <v>0</v>
      </c>
      <c r="J121" s="233"/>
    </row>
    <row r="122" spans="1:10" x14ac:dyDescent="0.3">
      <c r="A122" s="226"/>
      <c r="B122" s="224" t="s">
        <v>242</v>
      </c>
      <c r="C122" s="229" t="s">
        <v>213</v>
      </c>
      <c r="D122" s="229" t="s">
        <v>17</v>
      </c>
      <c r="E122" s="230" t="s">
        <v>14</v>
      </c>
      <c r="F122" s="246" t="s">
        <v>783</v>
      </c>
      <c r="G122" s="232">
        <v>6080</v>
      </c>
      <c r="H122" s="232">
        <v>182</v>
      </c>
      <c r="I122" s="231">
        <f t="shared" si="5"/>
        <v>7263.9199999999992</v>
      </c>
      <c r="J122" s="233"/>
    </row>
    <row r="123" spans="1:10" x14ac:dyDescent="0.3">
      <c r="A123" s="226"/>
      <c r="B123" s="224" t="s">
        <v>215</v>
      </c>
      <c r="C123" s="240" t="s">
        <v>216</v>
      </c>
      <c r="D123" s="229" t="s">
        <v>17</v>
      </c>
      <c r="E123" s="230" t="s">
        <v>624</v>
      </c>
      <c r="F123" s="229" t="s">
        <v>217</v>
      </c>
      <c r="G123" s="232">
        <v>7659</v>
      </c>
      <c r="H123" s="232">
        <v>230</v>
      </c>
      <c r="I123" s="231">
        <f t="shared" si="5"/>
        <v>9151.24</v>
      </c>
    </row>
    <row r="124" spans="1:10" x14ac:dyDescent="0.3">
      <c r="B124" s="224" t="s">
        <v>274</v>
      </c>
      <c r="C124" s="240" t="s">
        <v>218</v>
      </c>
      <c r="D124" s="229" t="s">
        <v>17</v>
      </c>
      <c r="E124" s="230" t="s">
        <v>624</v>
      </c>
      <c r="F124" s="294" t="s">
        <v>686</v>
      </c>
      <c r="G124" s="295">
        <v>5476</v>
      </c>
      <c r="H124" s="232">
        <v>164</v>
      </c>
      <c r="I124" s="231">
        <f t="shared" si="5"/>
        <v>6542.4</v>
      </c>
      <c r="J124" s="233"/>
    </row>
    <row r="125" spans="1:10" x14ac:dyDescent="0.3">
      <c r="A125" s="226"/>
      <c r="B125" s="224" t="s">
        <v>65</v>
      </c>
      <c r="C125" s="240" t="s">
        <v>220</v>
      </c>
      <c r="D125" s="229" t="s">
        <v>17</v>
      </c>
      <c r="E125" s="230" t="s">
        <v>624</v>
      </c>
      <c r="F125" s="229" t="s">
        <v>789</v>
      </c>
      <c r="G125" s="232">
        <v>5876</v>
      </c>
      <c r="H125" s="232">
        <v>176.28</v>
      </c>
      <c r="I125" s="231">
        <f t="shared" si="5"/>
        <v>7020.6447999999991</v>
      </c>
    </row>
    <row r="126" spans="1:10" x14ac:dyDescent="0.3">
      <c r="A126" s="226"/>
      <c r="B126" s="224" t="s">
        <v>215</v>
      </c>
      <c r="C126" s="240" t="s">
        <v>221</v>
      </c>
      <c r="D126" s="229" t="s">
        <v>17</v>
      </c>
      <c r="E126" s="230" t="s">
        <v>11</v>
      </c>
      <c r="F126" s="229" t="s">
        <v>640</v>
      </c>
      <c r="G126" s="231">
        <v>8258.73</v>
      </c>
      <c r="H126" s="232">
        <v>248</v>
      </c>
      <c r="I126" s="231">
        <f t="shared" si="5"/>
        <v>9867.8067999999985</v>
      </c>
      <c r="J126" s="233"/>
    </row>
    <row r="127" spans="1:10" x14ac:dyDescent="0.3">
      <c r="A127" s="226"/>
      <c r="B127" s="224" t="s">
        <v>242</v>
      </c>
      <c r="C127" s="240" t="s">
        <v>223</v>
      </c>
      <c r="D127" s="229" t="s">
        <v>17</v>
      </c>
      <c r="E127" s="230" t="s">
        <v>624</v>
      </c>
      <c r="F127" s="248" t="s">
        <v>784</v>
      </c>
      <c r="G127" s="231">
        <v>5000</v>
      </c>
      <c r="H127" s="232">
        <v>182.4</v>
      </c>
      <c r="I127" s="231">
        <f t="shared" si="5"/>
        <v>6011.5839999999989</v>
      </c>
      <c r="J127" s="233"/>
    </row>
    <row r="128" spans="1:10" x14ac:dyDescent="0.3">
      <c r="A128" s="226"/>
      <c r="B128" s="224" t="s">
        <v>242</v>
      </c>
      <c r="C128" s="240" t="s">
        <v>225</v>
      </c>
      <c r="D128" s="229" t="s">
        <v>17</v>
      </c>
      <c r="E128" s="230" t="s">
        <v>624</v>
      </c>
      <c r="F128" s="248" t="s">
        <v>217</v>
      </c>
      <c r="G128" s="231">
        <v>6080</v>
      </c>
      <c r="H128" s="232">
        <v>182</v>
      </c>
      <c r="I128" s="231">
        <f t="shared" si="5"/>
        <v>7263.9199999999992</v>
      </c>
      <c r="J128" s="233"/>
    </row>
    <row r="129" spans="1:10" x14ac:dyDescent="0.3">
      <c r="A129" s="226"/>
      <c r="B129" s="224" t="s">
        <v>65</v>
      </c>
      <c r="C129" s="229" t="s">
        <v>226</v>
      </c>
      <c r="D129" s="229" t="s">
        <v>17</v>
      </c>
      <c r="E129" s="230" t="s">
        <v>624</v>
      </c>
      <c r="F129" s="296" t="s">
        <v>650</v>
      </c>
      <c r="G129" s="231">
        <v>6542</v>
      </c>
      <c r="H129" s="232">
        <v>196</v>
      </c>
      <c r="I129" s="231">
        <f t="shared" si="5"/>
        <v>7816.079999999999</v>
      </c>
      <c r="J129" s="233"/>
    </row>
    <row r="130" spans="1:10" x14ac:dyDescent="0.3">
      <c r="A130" s="226"/>
      <c r="B130" s="224" t="s">
        <v>242</v>
      </c>
      <c r="C130" s="229" t="s">
        <v>228</v>
      </c>
      <c r="D130" s="229" t="s">
        <v>17</v>
      </c>
      <c r="E130" s="230" t="s">
        <v>624</v>
      </c>
      <c r="F130" s="248" t="s">
        <v>217</v>
      </c>
      <c r="G130" s="231">
        <v>6080</v>
      </c>
      <c r="H130" s="232">
        <v>182</v>
      </c>
      <c r="I130" s="231">
        <f t="shared" si="5"/>
        <v>7263.9199999999992</v>
      </c>
      <c r="J130" s="233"/>
    </row>
    <row r="131" spans="1:10" x14ac:dyDescent="0.3">
      <c r="B131" s="224" t="s">
        <v>256</v>
      </c>
      <c r="C131" s="249" t="s">
        <v>229</v>
      </c>
      <c r="D131" s="229" t="s">
        <v>17</v>
      </c>
      <c r="E131" s="230" t="s">
        <v>624</v>
      </c>
      <c r="F131" s="248" t="s">
        <v>711</v>
      </c>
      <c r="G131" s="231">
        <v>8356</v>
      </c>
      <c r="H131" s="232">
        <v>250.68</v>
      </c>
      <c r="I131" s="231">
        <f t="shared" si="5"/>
        <v>9983.7487999999994</v>
      </c>
      <c r="J131" s="233"/>
    </row>
    <row r="132" spans="1:10" x14ac:dyDescent="0.3">
      <c r="A132" s="226"/>
      <c r="B132" s="224" t="s">
        <v>70</v>
      </c>
      <c r="C132" s="240" t="s">
        <v>230</v>
      </c>
      <c r="D132" s="229" t="s">
        <v>17</v>
      </c>
      <c r="E132" s="230" t="s">
        <v>624</v>
      </c>
      <c r="F132" s="248" t="s">
        <v>231</v>
      </c>
      <c r="G132" s="231">
        <v>5206.8100000000004</v>
      </c>
      <c r="H132" s="232">
        <v>503</v>
      </c>
      <c r="I132" s="231">
        <f t="shared" si="5"/>
        <v>6623.3796000000002</v>
      </c>
      <c r="J132" s="233"/>
    </row>
    <row r="133" spans="1:10" x14ac:dyDescent="0.3">
      <c r="A133" s="226"/>
      <c r="B133" s="224" t="s">
        <v>232</v>
      </c>
      <c r="C133" s="240" t="s">
        <v>233</v>
      </c>
      <c r="D133" s="229" t="s">
        <v>10</v>
      </c>
      <c r="E133" s="230" t="s">
        <v>15</v>
      </c>
      <c r="F133" s="248"/>
      <c r="G133" s="231">
        <v>0</v>
      </c>
      <c r="H133" s="232">
        <v>0</v>
      </c>
      <c r="I133" s="231">
        <f t="shared" si="5"/>
        <v>0</v>
      </c>
      <c r="J133" s="233"/>
    </row>
    <row r="134" spans="1:10" x14ac:dyDescent="0.3">
      <c r="A134" s="226"/>
      <c r="B134" s="224" t="s">
        <v>65</v>
      </c>
      <c r="C134" s="240" t="s">
        <v>234</v>
      </c>
      <c r="D134" s="229" t="s">
        <v>17</v>
      </c>
      <c r="E134" s="230" t="s">
        <v>15</v>
      </c>
      <c r="F134" s="229" t="s">
        <v>67</v>
      </c>
      <c r="G134" s="232">
        <v>5883.15</v>
      </c>
      <c r="H134" s="225">
        <v>654.58000000000004</v>
      </c>
      <c r="I134" s="231">
        <f t="shared" si="5"/>
        <v>7583.7667999999994</v>
      </c>
      <c r="J134" s="233"/>
    </row>
    <row r="135" spans="1:10" x14ac:dyDescent="0.3">
      <c r="A135" s="226"/>
      <c r="B135" s="224" t="s">
        <v>65</v>
      </c>
      <c r="C135" s="240" t="s">
        <v>235</v>
      </c>
      <c r="D135" s="229" t="s">
        <v>17</v>
      </c>
      <c r="E135" s="230" t="s">
        <v>15</v>
      </c>
      <c r="F135" s="229" t="s">
        <v>67</v>
      </c>
      <c r="G135" s="232">
        <v>5883.15</v>
      </c>
      <c r="H135" s="225">
        <v>654.58000000000004</v>
      </c>
      <c r="I135" s="231">
        <f t="shared" si="5"/>
        <v>7583.7667999999994</v>
      </c>
      <c r="J135" s="233"/>
    </row>
    <row r="136" spans="1:10" x14ac:dyDescent="0.3">
      <c r="A136" s="226"/>
      <c r="B136" s="224" t="s">
        <v>57</v>
      </c>
      <c r="C136" s="229" t="s">
        <v>236</v>
      </c>
      <c r="D136" s="229" t="s">
        <v>17</v>
      </c>
      <c r="E136" s="230" t="s">
        <v>11</v>
      </c>
      <c r="F136" s="229" t="s">
        <v>772</v>
      </c>
      <c r="G136" s="231">
        <v>11333.31</v>
      </c>
      <c r="H136" s="232">
        <v>340</v>
      </c>
      <c r="I136" s="231">
        <f>SUM(G136+H136)*1.16</f>
        <v>13541.039599999998</v>
      </c>
      <c r="J136" s="233"/>
    </row>
    <row r="137" spans="1:10" ht="0.6" customHeight="1" x14ac:dyDescent="0.3">
      <c r="A137" s="226"/>
      <c r="B137" s="224" t="s">
        <v>57</v>
      </c>
      <c r="C137" s="240" t="s">
        <v>237</v>
      </c>
      <c r="D137" s="229" t="s">
        <v>17</v>
      </c>
      <c r="E137" s="230" t="s">
        <v>624</v>
      </c>
      <c r="F137" s="229" t="s">
        <v>238</v>
      </c>
      <c r="G137" s="231">
        <v>11333.31</v>
      </c>
      <c r="H137" s="232">
        <v>340</v>
      </c>
      <c r="I137" s="231">
        <f t="shared" si="5"/>
        <v>13541.039599999998</v>
      </c>
      <c r="J137" s="233"/>
    </row>
    <row r="138" spans="1:10" s="224" customFormat="1" x14ac:dyDescent="0.3">
      <c r="B138" s="224" t="s">
        <v>74</v>
      </c>
      <c r="C138" s="240" t="s">
        <v>239</v>
      </c>
      <c r="D138" s="229" t="s">
        <v>17</v>
      </c>
      <c r="E138" s="230" t="s">
        <v>625</v>
      </c>
      <c r="F138" s="229" t="s">
        <v>738</v>
      </c>
      <c r="G138" s="232">
        <v>12620.64</v>
      </c>
      <c r="H138" s="232">
        <v>378.62</v>
      </c>
      <c r="I138" s="231">
        <f t="shared" si="5"/>
        <v>15079.141599999999</v>
      </c>
      <c r="J138" s="235"/>
    </row>
    <row r="139" spans="1:10" x14ac:dyDescent="0.3">
      <c r="B139" s="224" t="s">
        <v>689</v>
      </c>
      <c r="C139" s="229" t="s">
        <v>240</v>
      </c>
      <c r="D139" s="229" t="s">
        <v>17</v>
      </c>
      <c r="E139" s="230" t="s">
        <v>625</v>
      </c>
      <c r="F139" s="229" t="s">
        <v>737</v>
      </c>
      <c r="G139" s="232">
        <v>13000</v>
      </c>
      <c r="H139" s="225">
        <v>390</v>
      </c>
      <c r="I139" s="225">
        <f t="shared" si="5"/>
        <v>15532.4</v>
      </c>
      <c r="J139" s="233"/>
    </row>
    <row r="140" spans="1:10" x14ac:dyDescent="0.3">
      <c r="A140" s="226"/>
      <c r="B140" s="224" t="s">
        <v>242</v>
      </c>
      <c r="C140" s="229" t="s">
        <v>243</v>
      </c>
      <c r="D140" s="229" t="s">
        <v>17</v>
      </c>
      <c r="E140" s="230" t="s">
        <v>11</v>
      </c>
      <c r="F140" s="229" t="s">
        <v>726</v>
      </c>
      <c r="G140" s="225">
        <v>6080</v>
      </c>
      <c r="H140" s="232">
        <v>182.4</v>
      </c>
      <c r="I140" s="231">
        <f t="shared" si="5"/>
        <v>7264.3839999999991</v>
      </c>
      <c r="J140" s="233"/>
    </row>
    <row r="141" spans="1:10" x14ac:dyDescent="0.3">
      <c r="A141" s="226"/>
      <c r="B141" s="224" t="s">
        <v>57</v>
      </c>
      <c r="C141" s="229" t="s">
        <v>244</v>
      </c>
      <c r="D141" s="229" t="s">
        <v>17</v>
      </c>
      <c r="E141" s="230" t="s">
        <v>624</v>
      </c>
      <c r="F141" s="248" t="s">
        <v>245</v>
      </c>
      <c r="G141" s="231">
        <v>9814.75</v>
      </c>
      <c r="H141" s="232">
        <v>940.76</v>
      </c>
      <c r="I141" s="231">
        <f t="shared" si="5"/>
        <v>12476.391599999999</v>
      </c>
      <c r="J141" s="233"/>
    </row>
    <row r="142" spans="1:10" x14ac:dyDescent="0.3">
      <c r="B142" s="224" t="s">
        <v>274</v>
      </c>
      <c r="C142" s="249" t="s">
        <v>246</v>
      </c>
      <c r="D142" s="229" t="s">
        <v>10</v>
      </c>
      <c r="E142" s="230" t="s">
        <v>624</v>
      </c>
      <c r="F142" s="248"/>
      <c r="G142" s="231">
        <v>0</v>
      </c>
      <c r="H142" s="232">
        <v>0</v>
      </c>
      <c r="I142" s="231">
        <f t="shared" si="5"/>
        <v>0</v>
      </c>
      <c r="J142" s="233"/>
    </row>
    <row r="143" spans="1:10" x14ac:dyDescent="0.3">
      <c r="A143" s="226"/>
      <c r="B143" s="224" t="s">
        <v>170</v>
      </c>
      <c r="C143" s="240" t="s">
        <v>247</v>
      </c>
      <c r="D143" s="229" t="s">
        <v>76</v>
      </c>
      <c r="E143" s="230" t="s">
        <v>624</v>
      </c>
      <c r="G143" s="232"/>
      <c r="H143" s="232"/>
      <c r="I143" s="231"/>
    </row>
    <row r="144" spans="1:10" x14ac:dyDescent="0.3">
      <c r="A144" s="226"/>
      <c r="B144" s="224" t="s">
        <v>170</v>
      </c>
      <c r="C144" s="240" t="s">
        <v>248</v>
      </c>
      <c r="D144" s="229" t="s">
        <v>76</v>
      </c>
      <c r="E144" s="230" t="s">
        <v>624</v>
      </c>
      <c r="G144" s="232"/>
      <c r="H144" s="232"/>
      <c r="I144" s="231"/>
    </row>
    <row r="145" spans="1:10" x14ac:dyDescent="0.3">
      <c r="A145" s="226"/>
      <c r="B145" s="224" t="s">
        <v>170</v>
      </c>
      <c r="C145" s="240" t="s">
        <v>249</v>
      </c>
      <c r="D145" s="229" t="s">
        <v>76</v>
      </c>
      <c r="E145" s="230" t="s">
        <v>625</v>
      </c>
      <c r="G145" s="232">
        <v>0</v>
      </c>
      <c r="H145" s="232">
        <v>0</v>
      </c>
      <c r="I145" s="231">
        <v>0</v>
      </c>
    </row>
    <row r="146" spans="1:10" x14ac:dyDescent="0.3">
      <c r="A146" s="226"/>
      <c r="B146" s="224" t="s">
        <v>170</v>
      </c>
      <c r="C146" s="240" t="s">
        <v>250</v>
      </c>
      <c r="D146" s="229" t="s">
        <v>76</v>
      </c>
      <c r="E146" s="230" t="s">
        <v>625</v>
      </c>
      <c r="G146" s="232">
        <v>0</v>
      </c>
      <c r="H146" s="232">
        <v>0</v>
      </c>
      <c r="I146" s="231">
        <v>0</v>
      </c>
    </row>
    <row r="147" spans="1:10" x14ac:dyDescent="0.3">
      <c r="A147" s="226"/>
      <c r="B147" s="224" t="s">
        <v>170</v>
      </c>
      <c r="C147" s="240" t="s">
        <v>251</v>
      </c>
      <c r="D147" s="229" t="s">
        <v>76</v>
      </c>
      <c r="E147" s="230" t="s">
        <v>625</v>
      </c>
      <c r="G147" s="232">
        <v>0</v>
      </c>
      <c r="H147" s="232">
        <v>0</v>
      </c>
      <c r="I147" s="231">
        <v>0</v>
      </c>
    </row>
    <row r="148" spans="1:10" x14ac:dyDescent="0.3">
      <c r="A148" s="226"/>
      <c r="B148" s="224" t="s">
        <v>170</v>
      </c>
      <c r="C148" s="240" t="s">
        <v>252</v>
      </c>
      <c r="D148" s="229" t="s">
        <v>76</v>
      </c>
      <c r="E148" s="230" t="s">
        <v>625</v>
      </c>
      <c r="G148" s="232">
        <v>0</v>
      </c>
      <c r="H148" s="232">
        <v>0</v>
      </c>
      <c r="I148" s="231">
        <v>0</v>
      </c>
    </row>
    <row r="149" spans="1:10" x14ac:dyDescent="0.3">
      <c r="A149" s="226"/>
      <c r="B149" s="224" t="s">
        <v>688</v>
      </c>
      <c r="C149" s="240" t="s">
        <v>253</v>
      </c>
      <c r="D149" s="229" t="s">
        <v>76</v>
      </c>
      <c r="E149" s="230" t="s">
        <v>624</v>
      </c>
      <c r="G149" s="232"/>
      <c r="H149" s="232"/>
      <c r="I149" s="231"/>
    </row>
    <row r="150" spans="1:10" x14ac:dyDescent="0.3">
      <c r="A150" s="226"/>
      <c r="B150" s="224" t="s">
        <v>774</v>
      </c>
      <c r="C150" s="229" t="s">
        <v>255</v>
      </c>
      <c r="D150" s="229" t="s">
        <v>76</v>
      </c>
      <c r="E150" s="230" t="s">
        <v>624</v>
      </c>
      <c r="G150" s="232"/>
      <c r="H150" s="232"/>
      <c r="I150" s="231"/>
    </row>
    <row r="151" spans="1:10" x14ac:dyDescent="0.3">
      <c r="A151" s="226"/>
      <c r="B151" s="224" t="s">
        <v>256</v>
      </c>
      <c r="C151" s="297" t="s">
        <v>257</v>
      </c>
      <c r="D151" s="229" t="s">
        <v>17</v>
      </c>
      <c r="E151" s="230" t="s">
        <v>624</v>
      </c>
      <c r="F151" s="226" t="s">
        <v>669</v>
      </c>
      <c r="G151" s="232">
        <v>8356</v>
      </c>
      <c r="H151" s="232">
        <v>250.68</v>
      </c>
      <c r="I151" s="231">
        <f t="shared" ref="I151:I172" si="6">SUM(G151+H151)*1.16</f>
        <v>9983.7487999999994</v>
      </c>
      <c r="J151" s="233"/>
    </row>
    <row r="152" spans="1:10" x14ac:dyDescent="0.3">
      <c r="A152" s="226"/>
      <c r="B152" s="224" t="s">
        <v>57</v>
      </c>
      <c r="C152" s="297" t="s">
        <v>259</v>
      </c>
      <c r="D152" s="229" t="s">
        <v>17</v>
      </c>
      <c r="E152" s="230" t="s">
        <v>15</v>
      </c>
      <c r="F152" s="298" t="s">
        <v>642</v>
      </c>
      <c r="G152" s="232">
        <v>10200</v>
      </c>
      <c r="H152" s="232">
        <v>306</v>
      </c>
      <c r="I152" s="231">
        <f t="shared" si="6"/>
        <v>12186.96</v>
      </c>
      <c r="J152" s="233"/>
    </row>
    <row r="153" spans="1:10" x14ac:dyDescent="0.3">
      <c r="B153" s="224" t="s">
        <v>260</v>
      </c>
      <c r="C153" s="250" t="s">
        <v>261</v>
      </c>
      <c r="D153" s="229" t="s">
        <v>17</v>
      </c>
      <c r="E153" s="230" t="s">
        <v>14</v>
      </c>
      <c r="F153" s="298" t="s">
        <v>685</v>
      </c>
      <c r="G153" s="232">
        <v>14197</v>
      </c>
      <c r="H153" s="225">
        <v>425.9</v>
      </c>
      <c r="I153" s="231">
        <f t="shared" si="6"/>
        <v>16962.563999999998</v>
      </c>
      <c r="J153" s="233"/>
    </row>
    <row r="154" spans="1:10" x14ac:dyDescent="0.3">
      <c r="A154" s="226"/>
      <c r="B154" s="224" t="s">
        <v>262</v>
      </c>
      <c r="C154" s="250" t="s">
        <v>263</v>
      </c>
      <c r="D154" s="229" t="s">
        <v>17</v>
      </c>
      <c r="E154" s="230" t="s">
        <v>624</v>
      </c>
      <c r="F154" s="298" t="s">
        <v>753</v>
      </c>
      <c r="G154" s="231">
        <v>11932</v>
      </c>
      <c r="H154" s="232">
        <v>357.96</v>
      </c>
      <c r="I154" s="231">
        <f t="shared" si="6"/>
        <v>14256.353599999999</v>
      </c>
      <c r="J154" s="233"/>
    </row>
    <row r="155" spans="1:10" x14ac:dyDescent="0.3">
      <c r="A155" s="226"/>
      <c r="B155" s="224" t="s">
        <v>652</v>
      </c>
      <c r="C155" s="250" t="s">
        <v>264</v>
      </c>
      <c r="D155" s="229" t="s">
        <v>17</v>
      </c>
      <c r="E155" s="230" t="s">
        <v>14</v>
      </c>
      <c r="F155" s="226" t="s">
        <v>667</v>
      </c>
      <c r="G155" s="232">
        <v>11463</v>
      </c>
      <c r="H155" s="232">
        <v>344</v>
      </c>
      <c r="I155" s="231">
        <f t="shared" si="6"/>
        <v>13696.119999999999</v>
      </c>
      <c r="J155" s="233"/>
    </row>
    <row r="156" spans="1:10" x14ac:dyDescent="0.3">
      <c r="A156" s="226"/>
      <c r="B156" s="224" t="s">
        <v>652</v>
      </c>
      <c r="C156" s="250" t="s">
        <v>266</v>
      </c>
      <c r="D156" s="229" t="s">
        <v>17</v>
      </c>
      <c r="E156" s="230" t="s">
        <v>14</v>
      </c>
      <c r="F156" s="251" t="s">
        <v>709</v>
      </c>
      <c r="G156" s="232">
        <v>11463</v>
      </c>
      <c r="H156" s="232">
        <v>344</v>
      </c>
      <c r="I156" s="231">
        <f t="shared" si="6"/>
        <v>13696.119999999999</v>
      </c>
      <c r="J156" s="233"/>
    </row>
    <row r="157" spans="1:10" x14ac:dyDescent="0.3">
      <c r="A157" s="226"/>
      <c r="B157" s="224" t="s">
        <v>232</v>
      </c>
      <c r="C157" s="250" t="s">
        <v>267</v>
      </c>
      <c r="D157" s="229" t="s">
        <v>10</v>
      </c>
      <c r="E157" s="230" t="s">
        <v>14</v>
      </c>
      <c r="F157" s="251"/>
      <c r="G157" s="232">
        <v>0</v>
      </c>
      <c r="H157" s="232">
        <v>0</v>
      </c>
      <c r="I157" s="231">
        <f t="shared" si="6"/>
        <v>0</v>
      </c>
      <c r="J157" s="233"/>
    </row>
    <row r="158" spans="1:10" x14ac:dyDescent="0.3">
      <c r="A158" s="226"/>
      <c r="B158" s="224" t="s">
        <v>688</v>
      </c>
      <c r="C158" s="252" t="s">
        <v>268</v>
      </c>
      <c r="D158" s="229" t="s">
        <v>17</v>
      </c>
      <c r="E158" s="230" t="s">
        <v>15</v>
      </c>
      <c r="F158" s="251" t="s">
        <v>269</v>
      </c>
      <c r="G158" s="232">
        <v>3401</v>
      </c>
      <c r="H158" s="232">
        <v>102</v>
      </c>
      <c r="I158" s="231">
        <f t="shared" si="6"/>
        <v>4063.4799999999996</v>
      </c>
      <c r="J158" s="233"/>
    </row>
    <row r="159" spans="1:10" x14ac:dyDescent="0.3">
      <c r="A159" s="226"/>
      <c r="B159" s="224" t="s">
        <v>70</v>
      </c>
      <c r="C159" s="252" t="s">
        <v>270</v>
      </c>
      <c r="D159" s="229" t="s">
        <v>17</v>
      </c>
      <c r="E159" s="230" t="s">
        <v>15</v>
      </c>
      <c r="F159" s="251" t="s">
        <v>269</v>
      </c>
      <c r="G159" s="232">
        <v>5876</v>
      </c>
      <c r="H159" s="232">
        <v>176</v>
      </c>
      <c r="I159" s="231">
        <f t="shared" si="6"/>
        <v>7020.32</v>
      </c>
      <c r="J159" s="233"/>
    </row>
    <row r="160" spans="1:10" x14ac:dyDescent="0.3">
      <c r="A160" s="226"/>
      <c r="B160" s="224" t="s">
        <v>256</v>
      </c>
      <c r="C160" s="299" t="s">
        <v>271</v>
      </c>
      <c r="D160" s="229" t="s">
        <v>17</v>
      </c>
      <c r="E160" s="230" t="s">
        <v>11</v>
      </c>
      <c r="F160" s="229" t="s">
        <v>629</v>
      </c>
      <c r="G160" s="232">
        <v>8356</v>
      </c>
      <c r="H160" s="232">
        <v>251</v>
      </c>
      <c r="I160" s="231">
        <f t="shared" si="6"/>
        <v>9984.119999999999</v>
      </c>
      <c r="J160" s="233"/>
    </row>
    <row r="161" spans="1:10" x14ac:dyDescent="0.3">
      <c r="A161" s="226"/>
      <c r="B161" s="224" t="s">
        <v>57</v>
      </c>
      <c r="C161" s="299" t="s">
        <v>272</v>
      </c>
      <c r="D161" s="229" t="s">
        <v>17</v>
      </c>
      <c r="E161" s="230" t="s">
        <v>15</v>
      </c>
      <c r="F161" s="251" t="s">
        <v>273</v>
      </c>
      <c r="G161" s="232">
        <v>11333</v>
      </c>
      <c r="H161" s="232">
        <v>340</v>
      </c>
      <c r="I161" s="231">
        <f t="shared" si="6"/>
        <v>13540.679999999998</v>
      </c>
      <c r="J161" s="233"/>
    </row>
    <row r="162" spans="1:10" x14ac:dyDescent="0.3">
      <c r="A162" s="226"/>
      <c r="B162" s="224" t="s">
        <v>274</v>
      </c>
      <c r="C162" s="299" t="s">
        <v>275</v>
      </c>
      <c r="D162" s="229" t="s">
        <v>17</v>
      </c>
      <c r="E162" s="230" t="s">
        <v>15</v>
      </c>
      <c r="F162" s="251" t="s">
        <v>273</v>
      </c>
      <c r="G162" s="232">
        <v>5476</v>
      </c>
      <c r="H162" s="232">
        <v>164</v>
      </c>
      <c r="I162" s="231">
        <f t="shared" si="6"/>
        <v>6542.4</v>
      </c>
      <c r="J162" s="233"/>
    </row>
    <row r="163" spans="1:10" x14ac:dyDescent="0.3">
      <c r="A163" s="226"/>
      <c r="B163" s="224" t="s">
        <v>256</v>
      </c>
      <c r="C163" s="299" t="s">
        <v>276</v>
      </c>
      <c r="D163" s="229" t="s">
        <v>17</v>
      </c>
      <c r="E163" s="230" t="s">
        <v>15</v>
      </c>
      <c r="F163" s="251" t="s">
        <v>277</v>
      </c>
      <c r="G163" s="232">
        <v>7304</v>
      </c>
      <c r="H163" s="232">
        <v>251</v>
      </c>
      <c r="I163" s="231">
        <f t="shared" si="6"/>
        <v>8763.7999999999993</v>
      </c>
      <c r="J163" s="233"/>
    </row>
    <row r="164" spans="1:10" x14ac:dyDescent="0.3">
      <c r="A164" s="226"/>
      <c r="B164" s="224" t="s">
        <v>70</v>
      </c>
      <c r="C164" s="252" t="s">
        <v>278</v>
      </c>
      <c r="D164" s="229" t="s">
        <v>17</v>
      </c>
      <c r="E164" s="230" t="s">
        <v>15</v>
      </c>
      <c r="F164" s="251" t="s">
        <v>769</v>
      </c>
      <c r="G164" s="232">
        <v>5476</v>
      </c>
      <c r="H164" s="232">
        <v>164.28</v>
      </c>
      <c r="I164" s="231">
        <f t="shared" si="6"/>
        <v>6542.724799999999</v>
      </c>
      <c r="J164" s="233"/>
    </row>
    <row r="165" spans="1:10" x14ac:dyDescent="0.3">
      <c r="A165" s="226"/>
      <c r="B165" s="224" t="s">
        <v>65</v>
      </c>
      <c r="C165" s="252" t="s">
        <v>280</v>
      </c>
      <c r="D165" s="229" t="s">
        <v>17</v>
      </c>
      <c r="E165" s="230" t="s">
        <v>14</v>
      </c>
      <c r="F165" s="251" t="s">
        <v>792</v>
      </c>
      <c r="G165" s="232">
        <v>6542</v>
      </c>
      <c r="H165" s="232">
        <v>196.6</v>
      </c>
      <c r="I165" s="231">
        <f t="shared" si="6"/>
        <v>7816.7759999999998</v>
      </c>
      <c r="J165" s="233"/>
    </row>
    <row r="166" spans="1:10" x14ac:dyDescent="0.3">
      <c r="A166" s="226"/>
      <c r="B166" s="224" t="s">
        <v>232</v>
      </c>
      <c r="C166" s="252" t="s">
        <v>281</v>
      </c>
      <c r="D166" s="229" t="s">
        <v>17</v>
      </c>
      <c r="E166" s="230" t="s">
        <v>15</v>
      </c>
      <c r="F166" s="251" t="s">
        <v>282</v>
      </c>
      <c r="G166" s="232">
        <v>4783.58</v>
      </c>
      <c r="H166" s="232">
        <v>156</v>
      </c>
      <c r="I166" s="231">
        <f t="shared" si="6"/>
        <v>5729.9127999999992</v>
      </c>
      <c r="J166" s="233"/>
    </row>
    <row r="167" spans="1:10" x14ac:dyDescent="0.3">
      <c r="A167" s="226"/>
      <c r="B167" s="224" t="s">
        <v>262</v>
      </c>
      <c r="C167" s="252" t="s">
        <v>283</v>
      </c>
      <c r="D167" s="229" t="s">
        <v>17</v>
      </c>
      <c r="E167" s="230" t="s">
        <v>15</v>
      </c>
      <c r="F167" s="251" t="s">
        <v>282</v>
      </c>
      <c r="G167" s="232">
        <v>9364</v>
      </c>
      <c r="H167" s="232">
        <v>307</v>
      </c>
      <c r="I167" s="231">
        <f t="shared" si="6"/>
        <v>11218.359999999999</v>
      </c>
      <c r="J167" s="233"/>
    </row>
    <row r="168" spans="1:10" x14ac:dyDescent="0.3">
      <c r="A168" s="226"/>
      <c r="B168" s="224" t="s">
        <v>284</v>
      </c>
      <c r="C168" s="252" t="s">
        <v>285</v>
      </c>
      <c r="D168" s="229" t="s">
        <v>10</v>
      </c>
      <c r="E168" s="230" t="s">
        <v>15</v>
      </c>
      <c r="F168" s="251"/>
      <c r="G168" s="232">
        <v>0</v>
      </c>
      <c r="H168" s="232">
        <v>0</v>
      </c>
      <c r="I168" s="231">
        <f t="shared" si="6"/>
        <v>0</v>
      </c>
      <c r="J168" s="233"/>
    </row>
    <row r="169" spans="1:10" x14ac:dyDescent="0.3">
      <c r="A169" s="226"/>
      <c r="B169" s="224" t="s">
        <v>65</v>
      </c>
      <c r="C169" s="252" t="s">
        <v>286</v>
      </c>
      <c r="D169" s="229" t="s">
        <v>17</v>
      </c>
      <c r="E169" s="230" t="s">
        <v>15</v>
      </c>
      <c r="F169" s="251" t="s">
        <v>760</v>
      </c>
      <c r="G169" s="232">
        <v>6042</v>
      </c>
      <c r="H169" s="232">
        <v>196.26</v>
      </c>
      <c r="I169" s="231">
        <f t="shared" si="6"/>
        <v>7236.3815999999997</v>
      </c>
      <c r="J169" s="233"/>
    </row>
    <row r="170" spans="1:10" x14ac:dyDescent="0.3">
      <c r="B170" s="224" t="s">
        <v>652</v>
      </c>
      <c r="C170" s="252" t="s">
        <v>289</v>
      </c>
      <c r="D170" s="229" t="s">
        <v>17</v>
      </c>
      <c r="E170" s="230" t="s">
        <v>14</v>
      </c>
      <c r="F170" s="229" t="s">
        <v>667</v>
      </c>
      <c r="G170" s="300">
        <v>11463</v>
      </c>
      <c r="H170" s="232">
        <v>390</v>
      </c>
      <c r="I170" s="231">
        <f t="shared" si="6"/>
        <v>13749.48</v>
      </c>
      <c r="J170" s="235"/>
    </row>
    <row r="171" spans="1:10" x14ac:dyDescent="0.3">
      <c r="A171" s="226"/>
      <c r="B171" s="224" t="s">
        <v>256</v>
      </c>
      <c r="C171" s="253" t="s">
        <v>290</v>
      </c>
      <c r="D171" s="227" t="s">
        <v>17</v>
      </c>
      <c r="E171" s="230" t="s">
        <v>15</v>
      </c>
      <c r="F171" s="251" t="s">
        <v>313</v>
      </c>
      <c r="G171" s="232">
        <v>8356</v>
      </c>
      <c r="H171" s="225">
        <v>250.68</v>
      </c>
      <c r="I171" s="231">
        <f t="shared" si="6"/>
        <v>9983.7487999999994</v>
      </c>
      <c r="J171" s="233"/>
    </row>
    <row r="172" spans="1:10" x14ac:dyDescent="0.3">
      <c r="A172" s="226"/>
      <c r="B172" s="224" t="s">
        <v>256</v>
      </c>
      <c r="C172" s="301" t="s">
        <v>292</v>
      </c>
      <c r="D172" s="227" t="s">
        <v>17</v>
      </c>
      <c r="E172" s="230" t="s">
        <v>15</v>
      </c>
      <c r="F172" s="251" t="s">
        <v>293</v>
      </c>
      <c r="G172" s="232">
        <v>8356</v>
      </c>
      <c r="H172" s="225">
        <v>251</v>
      </c>
      <c r="I172" s="231">
        <f t="shared" si="6"/>
        <v>9984.119999999999</v>
      </c>
      <c r="J172" s="233"/>
    </row>
    <row r="173" spans="1:10" x14ac:dyDescent="0.3">
      <c r="A173" s="226"/>
      <c r="B173" s="224" t="s">
        <v>70</v>
      </c>
      <c r="C173" s="301" t="s">
        <v>294</v>
      </c>
      <c r="D173" s="227" t="s">
        <v>17</v>
      </c>
      <c r="E173" s="230" t="s">
        <v>15</v>
      </c>
      <c r="F173" s="229" t="s">
        <v>769</v>
      </c>
      <c r="G173" s="225">
        <v>5476</v>
      </c>
      <c r="H173" s="225">
        <v>164.2</v>
      </c>
      <c r="I173" s="231">
        <f>SUM(G173:H173)*1.16</f>
        <v>6542.6319999999996</v>
      </c>
    </row>
    <row r="174" spans="1:10" x14ac:dyDescent="0.3">
      <c r="A174" s="226"/>
      <c r="B174" s="224" t="s">
        <v>274</v>
      </c>
      <c r="C174" s="301" t="s">
        <v>295</v>
      </c>
      <c r="D174" s="227" t="s">
        <v>10</v>
      </c>
      <c r="E174" s="230" t="s">
        <v>15</v>
      </c>
      <c r="F174" s="251"/>
      <c r="G174" s="232">
        <v>0</v>
      </c>
      <c r="H174" s="225">
        <v>0</v>
      </c>
      <c r="I174" s="231">
        <f>SUM(G174+H174)*1.16</f>
        <v>0</v>
      </c>
      <c r="J174" s="233"/>
    </row>
    <row r="175" spans="1:10" x14ac:dyDescent="0.3">
      <c r="A175" s="226"/>
      <c r="B175" s="224" t="s">
        <v>65</v>
      </c>
      <c r="C175" s="253" t="s">
        <v>296</v>
      </c>
      <c r="D175" s="227" t="s">
        <v>17</v>
      </c>
      <c r="E175" s="230" t="s">
        <v>15</v>
      </c>
      <c r="F175" s="302" t="s">
        <v>67</v>
      </c>
      <c r="G175" s="232">
        <v>5883.15</v>
      </c>
      <c r="H175" s="225">
        <v>654.58000000000004</v>
      </c>
      <c r="I175" s="231">
        <f>SUM(G175+H175)*1.16</f>
        <v>7583.7667999999994</v>
      </c>
      <c r="J175" s="233"/>
    </row>
    <row r="176" spans="1:10" x14ac:dyDescent="0.3">
      <c r="B176" s="224" t="s">
        <v>297</v>
      </c>
      <c r="C176" s="301" t="s">
        <v>298</v>
      </c>
      <c r="D176" s="227" t="s">
        <v>17</v>
      </c>
      <c r="E176" s="230" t="s">
        <v>15</v>
      </c>
      <c r="F176" s="251" t="s">
        <v>708</v>
      </c>
      <c r="G176" s="303">
        <v>9772</v>
      </c>
      <c r="H176" s="225">
        <v>293</v>
      </c>
      <c r="I176" s="231">
        <f>SUM(G176+H176)*1.16</f>
        <v>11675.4</v>
      </c>
      <c r="J176" s="235"/>
    </row>
    <row r="177" spans="1:10" x14ac:dyDescent="0.3">
      <c r="A177" s="226"/>
      <c r="B177" s="224" t="s">
        <v>70</v>
      </c>
      <c r="C177" s="253" t="s">
        <v>299</v>
      </c>
      <c r="D177" s="227" t="s">
        <v>10</v>
      </c>
      <c r="E177" s="230" t="s">
        <v>15</v>
      </c>
      <c r="F177" s="251"/>
      <c r="G177" s="232">
        <v>0</v>
      </c>
      <c r="H177" s="225">
        <v>0</v>
      </c>
      <c r="I177" s="231">
        <f>SUM(G177+H177)*1.16</f>
        <v>0</v>
      </c>
      <c r="J177" s="233"/>
    </row>
    <row r="178" spans="1:10" x14ac:dyDescent="0.3">
      <c r="A178" s="226"/>
      <c r="B178" s="224" t="s">
        <v>215</v>
      </c>
      <c r="C178" s="253" t="s">
        <v>300</v>
      </c>
      <c r="D178" s="227" t="s">
        <v>17</v>
      </c>
      <c r="E178" s="230" t="s">
        <v>14</v>
      </c>
      <c r="F178" s="251" t="s">
        <v>783</v>
      </c>
      <c r="G178" s="231">
        <v>7659</v>
      </c>
      <c r="H178" s="225">
        <v>229.77</v>
      </c>
      <c r="I178" s="231">
        <f>SUM(G178+H178)*1.16</f>
        <v>9150.9732000000004</v>
      </c>
      <c r="J178" s="233"/>
    </row>
    <row r="179" spans="1:10" x14ac:dyDescent="0.3">
      <c r="A179" s="226"/>
      <c r="B179" s="224" t="s">
        <v>256</v>
      </c>
      <c r="C179" s="301" t="s">
        <v>301</v>
      </c>
      <c r="D179" s="227" t="s">
        <v>17</v>
      </c>
      <c r="E179" s="230" t="s">
        <v>11</v>
      </c>
      <c r="F179" s="229" t="s">
        <v>656</v>
      </c>
      <c r="G179" s="225">
        <v>8356</v>
      </c>
      <c r="H179" s="225">
        <v>250.68</v>
      </c>
      <c r="I179" s="231">
        <f>(G179+H179)*1.16</f>
        <v>9983.7487999999994</v>
      </c>
    </row>
    <row r="180" spans="1:10" x14ac:dyDescent="0.3">
      <c r="A180" s="226"/>
      <c r="B180" s="224" t="s">
        <v>160</v>
      </c>
      <c r="C180" s="301" t="s">
        <v>303</v>
      </c>
      <c r="D180" s="227" t="s">
        <v>76</v>
      </c>
      <c r="E180" s="230" t="s">
        <v>15</v>
      </c>
      <c r="G180" s="225"/>
      <c r="H180" s="225"/>
      <c r="I180" s="231"/>
    </row>
    <row r="181" spans="1:10" x14ac:dyDescent="0.3">
      <c r="A181" s="226"/>
      <c r="B181" s="224" t="s">
        <v>262</v>
      </c>
      <c r="C181" s="253" t="s">
        <v>304</v>
      </c>
      <c r="D181" s="227" t="s">
        <v>10</v>
      </c>
      <c r="E181" s="230" t="s">
        <v>15</v>
      </c>
      <c r="F181" s="251"/>
      <c r="G181" s="232">
        <v>0</v>
      </c>
      <c r="H181" s="225">
        <v>0</v>
      </c>
      <c r="I181" s="231">
        <f t="shared" ref="I181:I217" si="7">SUM(G181+H181)*1.16</f>
        <v>0</v>
      </c>
      <c r="J181" s="233"/>
    </row>
    <row r="182" spans="1:10" x14ac:dyDescent="0.3">
      <c r="A182" s="226"/>
      <c r="B182" s="224" t="s">
        <v>78</v>
      </c>
      <c r="C182" s="253" t="s">
        <v>306</v>
      </c>
      <c r="D182" s="227" t="s">
        <v>17</v>
      </c>
      <c r="E182" s="230" t="s">
        <v>14</v>
      </c>
      <c r="F182" s="229" t="s">
        <v>792</v>
      </c>
      <c r="G182" s="232">
        <v>14839</v>
      </c>
      <c r="H182" s="225">
        <v>445.17</v>
      </c>
      <c r="I182" s="231">
        <f t="shared" si="7"/>
        <v>17729.637199999997</v>
      </c>
      <c r="J182" s="233"/>
    </row>
    <row r="183" spans="1:10" x14ac:dyDescent="0.3">
      <c r="A183" s="226"/>
      <c r="B183" s="224" t="s">
        <v>88</v>
      </c>
      <c r="C183" s="299" t="s">
        <v>307</v>
      </c>
      <c r="D183" s="229" t="s">
        <v>17</v>
      </c>
      <c r="E183" s="230" t="s">
        <v>625</v>
      </c>
      <c r="F183" s="226" t="s">
        <v>793</v>
      </c>
      <c r="G183" s="232">
        <v>12620.64</v>
      </c>
      <c r="H183" s="232">
        <v>378.62</v>
      </c>
      <c r="I183" s="231">
        <f t="shared" si="7"/>
        <v>15079.141599999999</v>
      </c>
      <c r="J183" s="233"/>
    </row>
    <row r="184" spans="1:10" x14ac:dyDescent="0.3">
      <c r="A184" s="226"/>
      <c r="B184" s="224" t="s">
        <v>242</v>
      </c>
      <c r="C184" s="252" t="s">
        <v>308</v>
      </c>
      <c r="D184" s="229" t="s">
        <v>17</v>
      </c>
      <c r="E184" s="230" t="s">
        <v>14</v>
      </c>
      <c r="F184" s="248" t="s">
        <v>783</v>
      </c>
      <c r="G184" s="231">
        <v>6080</v>
      </c>
      <c r="H184" s="232">
        <v>182.4</v>
      </c>
      <c r="I184" s="231">
        <f t="shared" si="7"/>
        <v>7264.3839999999991</v>
      </c>
      <c r="J184" s="233"/>
    </row>
    <row r="185" spans="1:10" x14ac:dyDescent="0.3">
      <c r="A185" s="226"/>
      <c r="B185" s="224" t="s">
        <v>260</v>
      </c>
      <c r="C185" s="252" t="s">
        <v>309</v>
      </c>
      <c r="D185" s="229" t="s">
        <v>17</v>
      </c>
      <c r="E185" s="230" t="s">
        <v>15</v>
      </c>
      <c r="F185" s="255" t="s">
        <v>310</v>
      </c>
      <c r="G185" s="232">
        <v>10079.99</v>
      </c>
      <c r="H185" s="225">
        <v>1116</v>
      </c>
      <c r="I185" s="231">
        <f t="shared" si="7"/>
        <v>12987.348399999999</v>
      </c>
      <c r="J185" s="233"/>
    </row>
    <row r="186" spans="1:10" x14ac:dyDescent="0.3">
      <c r="A186" s="226"/>
      <c r="B186" s="224" t="s">
        <v>20</v>
      </c>
      <c r="C186" s="299" t="s">
        <v>311</v>
      </c>
      <c r="D186" s="229" t="s">
        <v>17</v>
      </c>
      <c r="E186" s="230" t="s">
        <v>15</v>
      </c>
      <c r="F186" s="229" t="s">
        <v>310</v>
      </c>
      <c r="G186" s="232">
        <v>7863.64</v>
      </c>
      <c r="H186" s="225">
        <v>872.13</v>
      </c>
      <c r="I186" s="231">
        <f t="shared" si="7"/>
        <v>10133.493199999999</v>
      </c>
      <c r="J186" s="233"/>
    </row>
    <row r="187" spans="1:10" x14ac:dyDescent="0.3">
      <c r="A187" s="226"/>
      <c r="B187" s="224" t="s">
        <v>215</v>
      </c>
      <c r="C187" s="252" t="s">
        <v>312</v>
      </c>
      <c r="D187" s="229" t="s">
        <v>17</v>
      </c>
      <c r="E187" s="230" t="s">
        <v>15</v>
      </c>
      <c r="F187" s="251" t="s">
        <v>313</v>
      </c>
      <c r="G187" s="232">
        <v>7157.79</v>
      </c>
      <c r="H187" s="225">
        <v>723.12</v>
      </c>
      <c r="I187" s="231">
        <f t="shared" si="7"/>
        <v>9141.855599999999</v>
      </c>
      <c r="J187" s="233"/>
    </row>
    <row r="188" spans="1:10" x14ac:dyDescent="0.3">
      <c r="A188" s="226"/>
      <c r="B188" s="224" t="s">
        <v>143</v>
      </c>
      <c r="C188" s="299" t="s">
        <v>314</v>
      </c>
      <c r="D188" s="229" t="s">
        <v>17</v>
      </c>
      <c r="E188" s="230" t="s">
        <v>15</v>
      </c>
      <c r="F188" s="229" t="s">
        <v>313</v>
      </c>
      <c r="G188" s="232">
        <v>11662.03</v>
      </c>
      <c r="H188" s="225">
        <v>1289.3800000000001</v>
      </c>
      <c r="I188" s="231">
        <f t="shared" si="7"/>
        <v>15023.6356</v>
      </c>
      <c r="J188" s="233"/>
    </row>
    <row r="189" spans="1:10" x14ac:dyDescent="0.3">
      <c r="A189" s="226"/>
      <c r="B189" s="224" t="s">
        <v>85</v>
      </c>
      <c r="C189" s="299" t="s">
        <v>315</v>
      </c>
      <c r="D189" s="229" t="s">
        <v>17</v>
      </c>
      <c r="E189" s="230" t="s">
        <v>15</v>
      </c>
      <c r="F189" s="229" t="s">
        <v>313</v>
      </c>
      <c r="G189" s="232">
        <v>12081.29</v>
      </c>
      <c r="H189" s="225">
        <v>1214.79</v>
      </c>
      <c r="I189" s="231">
        <f t="shared" si="7"/>
        <v>15423.452800000001</v>
      </c>
      <c r="J189" s="233"/>
    </row>
    <row r="190" spans="1:10" x14ac:dyDescent="0.3">
      <c r="A190" s="226"/>
      <c r="B190" s="224" t="s">
        <v>85</v>
      </c>
      <c r="C190" s="252" t="s">
        <v>316</v>
      </c>
      <c r="D190" s="229" t="s">
        <v>17</v>
      </c>
      <c r="E190" s="230" t="s">
        <v>15</v>
      </c>
      <c r="F190" s="229" t="s">
        <v>313</v>
      </c>
      <c r="G190" s="232">
        <v>12081.29</v>
      </c>
      <c r="H190" s="225">
        <v>1214.79</v>
      </c>
      <c r="I190" s="231">
        <f t="shared" si="7"/>
        <v>15423.452800000001</v>
      </c>
      <c r="J190" s="233"/>
    </row>
    <row r="191" spans="1:10" x14ac:dyDescent="0.3">
      <c r="B191" s="224" t="s">
        <v>74</v>
      </c>
      <c r="C191" s="299" t="s">
        <v>317</v>
      </c>
      <c r="D191" s="229" t="s">
        <v>17</v>
      </c>
      <c r="E191" s="230" t="s">
        <v>625</v>
      </c>
      <c r="F191" s="229" t="s">
        <v>738</v>
      </c>
      <c r="G191" s="232">
        <v>12620.64</v>
      </c>
      <c r="H191" s="232">
        <v>378.62</v>
      </c>
      <c r="I191" s="231">
        <f t="shared" si="7"/>
        <v>15079.141599999999</v>
      </c>
      <c r="J191" s="233"/>
    </row>
    <row r="192" spans="1:10" x14ac:dyDescent="0.3">
      <c r="A192" s="226"/>
      <c r="B192" s="224" t="s">
        <v>53</v>
      </c>
      <c r="C192" s="252" t="s">
        <v>318</v>
      </c>
      <c r="D192" s="229" t="s">
        <v>17</v>
      </c>
      <c r="E192" s="230" t="s">
        <v>11</v>
      </c>
      <c r="F192" s="229" t="s">
        <v>50</v>
      </c>
      <c r="G192" s="231">
        <v>7301.13</v>
      </c>
      <c r="H192" s="225">
        <v>658.61</v>
      </c>
      <c r="I192" s="231">
        <f t="shared" si="7"/>
        <v>9233.2983999999997</v>
      </c>
      <c r="J192" s="233"/>
    </row>
    <row r="193" spans="1:10" x14ac:dyDescent="0.3">
      <c r="A193" s="226"/>
      <c r="B193" s="224" t="s">
        <v>260</v>
      </c>
      <c r="C193" s="299" t="s">
        <v>319</v>
      </c>
      <c r="D193" s="229" t="s">
        <v>17</v>
      </c>
      <c r="E193" s="230" t="s">
        <v>15</v>
      </c>
      <c r="F193" s="229" t="s">
        <v>310</v>
      </c>
      <c r="G193" s="225">
        <v>12081.29</v>
      </c>
      <c r="H193" s="225">
        <v>1215</v>
      </c>
      <c r="I193" s="231">
        <f t="shared" si="7"/>
        <v>15423.696400000001</v>
      </c>
    </row>
    <row r="194" spans="1:10" x14ac:dyDescent="0.3">
      <c r="A194" s="226"/>
      <c r="B194" s="224" t="s">
        <v>57</v>
      </c>
      <c r="C194" s="252" t="s">
        <v>320</v>
      </c>
      <c r="D194" s="229" t="s">
        <v>17</v>
      </c>
      <c r="E194" s="230" t="s">
        <v>15</v>
      </c>
      <c r="F194" s="251" t="s">
        <v>708</v>
      </c>
      <c r="G194" s="232">
        <v>11333</v>
      </c>
      <c r="H194" s="225">
        <v>340</v>
      </c>
      <c r="I194" s="231">
        <f t="shared" si="7"/>
        <v>13540.679999999998</v>
      </c>
      <c r="J194" s="233"/>
    </row>
    <row r="195" spans="1:10" x14ac:dyDescent="0.3">
      <c r="A195" s="226"/>
      <c r="B195" s="224" t="s">
        <v>274</v>
      </c>
      <c r="C195" s="252" t="s">
        <v>321</v>
      </c>
      <c r="D195" s="229" t="s">
        <v>17</v>
      </c>
      <c r="E195" s="230" t="s">
        <v>15</v>
      </c>
      <c r="F195" s="229" t="s">
        <v>769</v>
      </c>
      <c r="G195" s="232">
        <v>5476</v>
      </c>
      <c r="H195" s="225">
        <v>164.28</v>
      </c>
      <c r="I195" s="231">
        <f t="shared" si="7"/>
        <v>6542.724799999999</v>
      </c>
      <c r="J195" s="233"/>
    </row>
    <row r="196" spans="1:10" x14ac:dyDescent="0.3">
      <c r="A196" s="226"/>
      <c r="B196" s="224" t="s">
        <v>256</v>
      </c>
      <c r="C196" s="252" t="s">
        <v>322</v>
      </c>
      <c r="D196" s="229" t="s">
        <v>10</v>
      </c>
      <c r="E196" s="230" t="s">
        <v>625</v>
      </c>
      <c r="F196" s="251"/>
      <c r="G196" s="232">
        <v>0</v>
      </c>
      <c r="H196" s="225">
        <v>0</v>
      </c>
      <c r="I196" s="231">
        <f t="shared" si="7"/>
        <v>0</v>
      </c>
      <c r="J196" s="233"/>
    </row>
    <row r="197" spans="1:10" x14ac:dyDescent="0.3">
      <c r="B197" s="224" t="s">
        <v>74</v>
      </c>
      <c r="C197" s="252" t="s">
        <v>324</v>
      </c>
      <c r="D197" s="229" t="s">
        <v>17</v>
      </c>
      <c r="E197" s="230" t="s">
        <v>625</v>
      </c>
      <c r="F197" s="229" t="s">
        <v>737</v>
      </c>
      <c r="G197" s="232">
        <v>13000</v>
      </c>
      <c r="H197" s="225">
        <v>390</v>
      </c>
      <c r="I197" s="225">
        <f t="shared" si="7"/>
        <v>15532.4</v>
      </c>
      <c r="J197" s="233"/>
    </row>
    <row r="198" spans="1:10" x14ac:dyDescent="0.3">
      <c r="A198" s="226"/>
      <c r="B198" s="224" t="s">
        <v>85</v>
      </c>
      <c r="C198" s="252" t="s">
        <v>325</v>
      </c>
      <c r="D198" s="229" t="s">
        <v>17</v>
      </c>
      <c r="E198" s="230" t="s">
        <v>15</v>
      </c>
      <c r="F198" s="251" t="s">
        <v>326</v>
      </c>
      <c r="G198" s="232">
        <v>11793.45</v>
      </c>
      <c r="H198" s="225">
        <v>1115.5899999999999</v>
      </c>
      <c r="I198" s="231">
        <f t="shared" si="7"/>
        <v>14974.4864</v>
      </c>
      <c r="J198" s="233"/>
    </row>
    <row r="199" spans="1:10" x14ac:dyDescent="0.3">
      <c r="B199" s="224" t="s">
        <v>785</v>
      </c>
      <c r="C199" s="252" t="s">
        <v>327</v>
      </c>
      <c r="D199" s="229" t="s">
        <v>17</v>
      </c>
      <c r="E199" s="230" t="s">
        <v>11</v>
      </c>
      <c r="F199" s="251" t="s">
        <v>796</v>
      </c>
      <c r="G199" s="232">
        <v>14197</v>
      </c>
      <c r="H199" s="225">
        <v>425.91</v>
      </c>
      <c r="I199" s="231">
        <f t="shared" si="7"/>
        <v>16962.5756</v>
      </c>
      <c r="J199" s="235"/>
    </row>
    <row r="200" spans="1:10" x14ac:dyDescent="0.3">
      <c r="A200" s="226"/>
      <c r="B200" s="224" t="s">
        <v>242</v>
      </c>
      <c r="C200" s="252" t="s">
        <v>329</v>
      </c>
      <c r="D200" s="229" t="s">
        <v>17</v>
      </c>
      <c r="E200" s="230" t="s">
        <v>14</v>
      </c>
      <c r="F200" s="251" t="s">
        <v>783</v>
      </c>
      <c r="G200" s="232">
        <v>6080</v>
      </c>
      <c r="H200" s="225">
        <v>182</v>
      </c>
      <c r="I200" s="231">
        <f t="shared" si="7"/>
        <v>7263.9199999999992</v>
      </c>
      <c r="J200" s="233"/>
    </row>
    <row r="201" spans="1:10" x14ac:dyDescent="0.3">
      <c r="A201" s="226"/>
      <c r="B201" s="224" t="s">
        <v>232</v>
      </c>
      <c r="C201" s="252" t="s">
        <v>331</v>
      </c>
      <c r="D201" s="229" t="s">
        <v>10</v>
      </c>
      <c r="E201" s="230" t="s">
        <v>624</v>
      </c>
      <c r="G201" s="232">
        <v>0</v>
      </c>
      <c r="H201" s="225">
        <v>0</v>
      </c>
      <c r="I201" s="231">
        <f t="shared" si="7"/>
        <v>0</v>
      </c>
      <c r="J201" s="233"/>
    </row>
    <row r="202" spans="1:10" x14ac:dyDescent="0.3">
      <c r="A202" s="226"/>
      <c r="B202" s="224" t="s">
        <v>65</v>
      </c>
      <c r="C202" s="252" t="s">
        <v>332</v>
      </c>
      <c r="D202" s="229" t="s">
        <v>17</v>
      </c>
      <c r="E202" s="230" t="s">
        <v>625</v>
      </c>
      <c r="F202" s="229" t="s">
        <v>333</v>
      </c>
      <c r="G202" s="232">
        <v>6542</v>
      </c>
      <c r="H202" s="225">
        <v>196.26</v>
      </c>
      <c r="I202" s="231">
        <f t="shared" si="7"/>
        <v>7816.3815999999997</v>
      </c>
      <c r="J202" s="233"/>
    </row>
    <row r="203" spans="1:10" x14ac:dyDescent="0.3">
      <c r="A203" s="226"/>
      <c r="B203" s="224" t="s">
        <v>65</v>
      </c>
      <c r="C203" s="252" t="s">
        <v>334</v>
      </c>
      <c r="D203" s="229" t="s">
        <v>10</v>
      </c>
      <c r="E203" s="230" t="s">
        <v>14</v>
      </c>
      <c r="F203" s="255"/>
      <c r="G203" s="225">
        <v>0</v>
      </c>
      <c r="H203" s="225">
        <v>0</v>
      </c>
      <c r="I203" s="231">
        <f t="shared" si="7"/>
        <v>0</v>
      </c>
      <c r="J203" s="233"/>
    </row>
    <row r="204" spans="1:10" x14ac:dyDescent="0.3">
      <c r="A204" s="226"/>
      <c r="B204" s="224" t="s">
        <v>72</v>
      </c>
      <c r="C204" s="299" t="s">
        <v>335</v>
      </c>
      <c r="D204" s="229" t="s">
        <v>17</v>
      </c>
      <c r="E204" s="230" t="s">
        <v>15</v>
      </c>
      <c r="F204" s="251" t="s">
        <v>336</v>
      </c>
      <c r="G204" s="232">
        <v>9059.73</v>
      </c>
      <c r="H204" s="225">
        <v>1003.52</v>
      </c>
      <c r="I204" s="231">
        <f t="shared" si="7"/>
        <v>11673.369999999999</v>
      </c>
      <c r="J204" s="233"/>
    </row>
    <row r="205" spans="1:10" x14ac:dyDescent="0.3">
      <c r="A205" s="226"/>
      <c r="B205" s="224" t="s">
        <v>96</v>
      </c>
      <c r="C205" s="252" t="s">
        <v>337</v>
      </c>
      <c r="D205" s="229" t="s">
        <v>10</v>
      </c>
      <c r="E205" s="230" t="s">
        <v>14</v>
      </c>
      <c r="F205" s="251"/>
      <c r="G205" s="232">
        <v>0</v>
      </c>
      <c r="H205" s="225">
        <v>0</v>
      </c>
      <c r="I205" s="231">
        <f t="shared" si="7"/>
        <v>0</v>
      </c>
      <c r="J205" s="233"/>
    </row>
    <row r="206" spans="1:10" x14ac:dyDescent="0.3">
      <c r="A206" s="226"/>
      <c r="B206" s="224" t="s">
        <v>70</v>
      </c>
      <c r="C206" s="299" t="s">
        <v>339</v>
      </c>
      <c r="D206" s="229" t="s">
        <v>10</v>
      </c>
      <c r="E206" s="230" t="s">
        <v>11</v>
      </c>
      <c r="F206" s="265"/>
      <c r="G206" s="225">
        <v>0</v>
      </c>
      <c r="H206" s="225">
        <v>0</v>
      </c>
      <c r="I206" s="231">
        <f t="shared" si="7"/>
        <v>0</v>
      </c>
    </row>
    <row r="207" spans="1:10" x14ac:dyDescent="0.3">
      <c r="A207" s="226"/>
      <c r="B207" s="254" t="s">
        <v>53</v>
      </c>
      <c r="C207" s="252" t="s">
        <v>340</v>
      </c>
      <c r="D207" s="229" t="s">
        <v>10</v>
      </c>
      <c r="E207" s="230" t="s">
        <v>15</v>
      </c>
      <c r="F207" s="251"/>
      <c r="G207" s="232">
        <v>0</v>
      </c>
      <c r="H207" s="225">
        <v>0</v>
      </c>
      <c r="I207" s="231">
        <f t="shared" si="7"/>
        <v>0</v>
      </c>
      <c r="J207" s="233"/>
    </row>
    <row r="208" spans="1:10" x14ac:dyDescent="0.3">
      <c r="A208" s="226"/>
      <c r="B208" s="224" t="s">
        <v>256</v>
      </c>
      <c r="C208" s="252" t="s">
        <v>341</v>
      </c>
      <c r="D208" s="229" t="s">
        <v>17</v>
      </c>
      <c r="E208" s="230" t="s">
        <v>15</v>
      </c>
      <c r="F208" s="251" t="s">
        <v>760</v>
      </c>
      <c r="G208" s="232">
        <v>7756</v>
      </c>
      <c r="H208" s="225">
        <v>723.12</v>
      </c>
      <c r="I208" s="231">
        <f t="shared" si="7"/>
        <v>9835.7792000000009</v>
      </c>
      <c r="J208" s="233"/>
    </row>
    <row r="209" spans="1:10" x14ac:dyDescent="0.3">
      <c r="A209" s="226"/>
      <c r="B209" s="224" t="s">
        <v>262</v>
      </c>
      <c r="C209" s="252" t="s">
        <v>343</v>
      </c>
      <c r="D209" s="229" t="s">
        <v>10</v>
      </c>
      <c r="E209" s="230" t="s">
        <v>15</v>
      </c>
      <c r="F209" s="251"/>
      <c r="G209" s="232">
        <v>0</v>
      </c>
      <c r="H209" s="225">
        <v>0</v>
      </c>
      <c r="I209" s="231">
        <f t="shared" si="7"/>
        <v>0</v>
      </c>
      <c r="J209" s="233"/>
    </row>
    <row r="210" spans="1:10" x14ac:dyDescent="0.3">
      <c r="A210" s="226"/>
      <c r="B210" s="224" t="s">
        <v>143</v>
      </c>
      <c r="C210" s="252" t="s">
        <v>345</v>
      </c>
      <c r="D210" s="229" t="s">
        <v>17</v>
      </c>
      <c r="E210" s="230" t="s">
        <v>15</v>
      </c>
      <c r="F210" s="251" t="s">
        <v>344</v>
      </c>
      <c r="G210" s="232">
        <v>11058.79</v>
      </c>
      <c r="H210" s="225">
        <v>419.68</v>
      </c>
      <c r="I210" s="231">
        <f t="shared" si="7"/>
        <v>13315.0252</v>
      </c>
      <c r="J210" s="233"/>
    </row>
    <row r="211" spans="1:10" x14ac:dyDescent="0.3">
      <c r="A211" s="226"/>
      <c r="B211" s="224" t="s">
        <v>786</v>
      </c>
      <c r="C211" s="252" t="s">
        <v>347</v>
      </c>
      <c r="D211" s="229" t="s">
        <v>17</v>
      </c>
      <c r="E211" s="230" t="s">
        <v>14</v>
      </c>
      <c r="F211" s="229" t="s">
        <v>792</v>
      </c>
      <c r="G211" s="232">
        <v>12152</v>
      </c>
      <c r="H211" s="225">
        <v>364.56</v>
      </c>
      <c r="I211" s="231">
        <f t="shared" si="7"/>
        <v>14519.209599999998</v>
      </c>
      <c r="J211" s="233"/>
    </row>
    <row r="212" spans="1:10" x14ac:dyDescent="0.3">
      <c r="A212" s="226"/>
      <c r="B212" s="224" t="s">
        <v>232</v>
      </c>
      <c r="C212" s="252" t="s">
        <v>348</v>
      </c>
      <c r="D212" s="229" t="s">
        <v>17</v>
      </c>
      <c r="E212" s="230" t="s">
        <v>15</v>
      </c>
      <c r="F212" s="229" t="s">
        <v>344</v>
      </c>
      <c r="G212" s="232">
        <v>3744.69</v>
      </c>
      <c r="H212" s="225">
        <v>419.68</v>
      </c>
      <c r="I212" s="231">
        <f t="shared" si="7"/>
        <v>4830.6691999999994</v>
      </c>
      <c r="J212" s="233"/>
    </row>
    <row r="213" spans="1:10" ht="13.95" customHeight="1" x14ac:dyDescent="0.3">
      <c r="A213" s="226"/>
      <c r="B213" s="224" t="s">
        <v>65</v>
      </c>
      <c r="C213" s="252" t="s">
        <v>349</v>
      </c>
      <c r="D213" s="229" t="s">
        <v>17</v>
      </c>
      <c r="E213" s="230" t="s">
        <v>624</v>
      </c>
      <c r="F213" s="251" t="s">
        <v>649</v>
      </c>
      <c r="G213" s="232">
        <v>6542</v>
      </c>
      <c r="H213" s="225">
        <v>196.26</v>
      </c>
      <c r="I213" s="231">
        <f t="shared" si="7"/>
        <v>7816.3815999999997</v>
      </c>
      <c r="J213" s="233"/>
    </row>
    <row r="214" spans="1:10" x14ac:dyDescent="0.3">
      <c r="B214" s="224" t="s">
        <v>260</v>
      </c>
      <c r="C214" s="299" t="s">
        <v>351</v>
      </c>
      <c r="D214" s="229" t="s">
        <v>17</v>
      </c>
      <c r="E214" s="230" t="s">
        <v>624</v>
      </c>
      <c r="F214" s="251" t="s">
        <v>765</v>
      </c>
      <c r="G214" s="232">
        <v>11812.66</v>
      </c>
      <c r="H214" s="225">
        <v>365.34</v>
      </c>
      <c r="I214" s="231">
        <f t="shared" si="7"/>
        <v>14126.48</v>
      </c>
      <c r="J214" s="235"/>
    </row>
    <row r="215" spans="1:10" x14ac:dyDescent="0.3">
      <c r="B215" s="224" t="s">
        <v>260</v>
      </c>
      <c r="C215" s="252" t="s">
        <v>352</v>
      </c>
      <c r="D215" s="229" t="s">
        <v>17</v>
      </c>
      <c r="E215" s="230" t="s">
        <v>14</v>
      </c>
      <c r="F215" s="229" t="s">
        <v>685</v>
      </c>
      <c r="G215" s="232">
        <v>14197</v>
      </c>
      <c r="H215" s="225">
        <v>425.9</v>
      </c>
      <c r="I215" s="231">
        <f t="shared" si="7"/>
        <v>16962.563999999998</v>
      </c>
      <c r="J215" s="235"/>
    </row>
    <row r="216" spans="1:10" x14ac:dyDescent="0.3">
      <c r="A216" s="226"/>
      <c r="B216" s="224" t="s">
        <v>85</v>
      </c>
      <c r="C216" s="252" t="s">
        <v>353</v>
      </c>
      <c r="D216" s="229" t="s">
        <v>17</v>
      </c>
      <c r="E216" s="230" t="s">
        <v>15</v>
      </c>
      <c r="F216" s="229" t="s">
        <v>350</v>
      </c>
      <c r="G216" s="232">
        <v>11817</v>
      </c>
      <c r="H216" s="225">
        <v>365</v>
      </c>
      <c r="I216" s="231">
        <f t="shared" si="7"/>
        <v>14131.119999999999</v>
      </c>
      <c r="J216" s="233"/>
    </row>
    <row r="217" spans="1:10" x14ac:dyDescent="0.3">
      <c r="A217" s="226"/>
      <c r="B217" s="224" t="s">
        <v>232</v>
      </c>
      <c r="C217" s="240" t="s">
        <v>354</v>
      </c>
      <c r="D217" s="229" t="s">
        <v>10</v>
      </c>
      <c r="E217" s="230" t="s">
        <v>15</v>
      </c>
      <c r="F217" s="255"/>
      <c r="G217" s="225">
        <v>0</v>
      </c>
      <c r="H217" s="225">
        <v>0</v>
      </c>
      <c r="I217" s="231">
        <f t="shared" si="7"/>
        <v>0</v>
      </c>
      <c r="J217" s="233"/>
    </row>
    <row r="218" spans="1:10" x14ac:dyDescent="0.3">
      <c r="A218" s="226"/>
      <c r="B218" s="224" t="s">
        <v>652</v>
      </c>
      <c r="C218" s="240" t="s">
        <v>355</v>
      </c>
      <c r="D218" s="229" t="s">
        <v>76</v>
      </c>
      <c r="E218" s="230" t="s">
        <v>14</v>
      </c>
      <c r="G218" s="225"/>
      <c r="H218" s="225"/>
      <c r="I218" s="231"/>
    </row>
    <row r="219" spans="1:10" x14ac:dyDescent="0.3">
      <c r="A219" s="226"/>
      <c r="B219" s="224" t="s">
        <v>262</v>
      </c>
      <c r="C219" s="229" t="s">
        <v>356</v>
      </c>
      <c r="D219" s="229" t="s">
        <v>10</v>
      </c>
      <c r="E219" s="230" t="s">
        <v>15</v>
      </c>
      <c r="F219" s="248"/>
      <c r="G219" s="225">
        <v>0</v>
      </c>
      <c r="H219" s="225">
        <v>0</v>
      </c>
      <c r="I219" s="231">
        <f>SUM(G219+H219)*1.16</f>
        <v>0</v>
      </c>
      <c r="J219" s="233"/>
    </row>
    <row r="220" spans="1:10" x14ac:dyDescent="0.3">
      <c r="A220" s="226"/>
      <c r="B220" s="224" t="s">
        <v>96</v>
      </c>
      <c r="C220" s="240" t="s">
        <v>357</v>
      </c>
      <c r="D220" s="229" t="s">
        <v>76</v>
      </c>
      <c r="E220" s="230" t="s">
        <v>14</v>
      </c>
      <c r="G220" s="225"/>
      <c r="H220" s="225"/>
      <c r="I220" s="231"/>
    </row>
    <row r="221" spans="1:10" x14ac:dyDescent="0.3">
      <c r="A221" s="226"/>
      <c r="B221" s="224" t="s">
        <v>70</v>
      </c>
      <c r="C221" s="240" t="s">
        <v>358</v>
      </c>
      <c r="D221" s="229" t="s">
        <v>10</v>
      </c>
      <c r="E221" s="230" t="s">
        <v>15</v>
      </c>
      <c r="F221" s="256"/>
      <c r="G221" s="232">
        <v>0</v>
      </c>
      <c r="H221" s="225">
        <v>0</v>
      </c>
      <c r="I221" s="231">
        <f t="shared" ref="I221:I226" si="8">SUM(G221+H221)*1.16</f>
        <v>0</v>
      </c>
      <c r="J221" s="233"/>
    </row>
    <row r="222" spans="1:10" x14ac:dyDescent="0.3">
      <c r="A222" s="226"/>
      <c r="B222" s="224" t="s">
        <v>256</v>
      </c>
      <c r="C222" s="240" t="s">
        <v>359</v>
      </c>
      <c r="D222" s="229" t="s">
        <v>17</v>
      </c>
      <c r="E222" s="230" t="s">
        <v>11</v>
      </c>
      <c r="F222" s="229" t="s">
        <v>40</v>
      </c>
      <c r="G222" s="231">
        <v>8356</v>
      </c>
      <c r="H222" s="232">
        <v>251</v>
      </c>
      <c r="I222" s="231">
        <f t="shared" si="8"/>
        <v>9984.119999999999</v>
      </c>
      <c r="J222" s="233"/>
    </row>
    <row r="223" spans="1:10" x14ac:dyDescent="0.3">
      <c r="A223" s="226"/>
      <c r="B223" s="224" t="s">
        <v>65</v>
      </c>
      <c r="C223" s="229" t="s">
        <v>360</v>
      </c>
      <c r="D223" s="229" t="s">
        <v>17</v>
      </c>
      <c r="E223" s="230" t="s">
        <v>15</v>
      </c>
      <c r="F223" s="302" t="s">
        <v>67</v>
      </c>
      <c r="G223" s="232">
        <v>5883.15</v>
      </c>
      <c r="H223" s="225">
        <v>654.58000000000004</v>
      </c>
      <c r="I223" s="231">
        <f t="shared" si="8"/>
        <v>7583.7667999999994</v>
      </c>
      <c r="J223" s="233"/>
    </row>
    <row r="224" spans="1:10" x14ac:dyDescent="0.3">
      <c r="A224" s="226"/>
      <c r="B224" s="224" t="s">
        <v>57</v>
      </c>
      <c r="C224" s="229" t="s">
        <v>362</v>
      </c>
      <c r="D224" s="229" t="s">
        <v>10</v>
      </c>
      <c r="E224" s="230" t="s">
        <v>14</v>
      </c>
      <c r="G224" s="243">
        <v>0</v>
      </c>
      <c r="H224" s="225">
        <v>0</v>
      </c>
      <c r="I224" s="231">
        <f t="shared" si="8"/>
        <v>0</v>
      </c>
      <c r="J224" s="244"/>
    </row>
    <row r="225" spans="1:11" x14ac:dyDescent="0.3">
      <c r="A225" s="226"/>
      <c r="B225" s="224" t="s">
        <v>274</v>
      </c>
      <c r="C225" s="240" t="s">
        <v>363</v>
      </c>
      <c r="D225" s="229" t="s">
        <v>10</v>
      </c>
      <c r="E225" s="230" t="s">
        <v>624</v>
      </c>
      <c r="G225" s="232">
        <v>0</v>
      </c>
      <c r="H225" s="225">
        <v>0</v>
      </c>
      <c r="I225" s="231">
        <f t="shared" si="8"/>
        <v>0</v>
      </c>
      <c r="J225" s="233"/>
    </row>
    <row r="226" spans="1:11" x14ac:dyDescent="0.3">
      <c r="A226" s="226"/>
      <c r="B226" s="224" t="s">
        <v>70</v>
      </c>
      <c r="C226" s="240" t="s">
        <v>364</v>
      </c>
      <c r="D226" s="229" t="s">
        <v>17</v>
      </c>
      <c r="E226" s="230" t="s">
        <v>624</v>
      </c>
      <c r="F226" s="256" t="s">
        <v>761</v>
      </c>
      <c r="G226" s="232">
        <v>4500</v>
      </c>
      <c r="H226" s="225">
        <v>176.28</v>
      </c>
      <c r="I226" s="231">
        <f t="shared" si="8"/>
        <v>5424.4847999999993</v>
      </c>
      <c r="J226" s="233"/>
    </row>
    <row r="227" spans="1:11" x14ac:dyDescent="0.3">
      <c r="A227" s="226"/>
      <c r="B227" s="224" t="s">
        <v>688</v>
      </c>
      <c r="C227" s="240" t="s">
        <v>365</v>
      </c>
      <c r="D227" s="229" t="s">
        <v>76</v>
      </c>
      <c r="E227" s="230" t="s">
        <v>14</v>
      </c>
      <c r="G227" s="225"/>
      <c r="H227" s="225"/>
      <c r="I227" s="231"/>
    </row>
    <row r="228" spans="1:11" x14ac:dyDescent="0.3">
      <c r="A228" s="226"/>
      <c r="B228" s="224" t="s">
        <v>20</v>
      </c>
      <c r="C228" s="250" t="s">
        <v>366</v>
      </c>
      <c r="D228" s="229" t="s">
        <v>76</v>
      </c>
      <c r="E228" s="230" t="s">
        <v>15</v>
      </c>
      <c r="G228" s="225"/>
      <c r="H228" s="225"/>
      <c r="I228" s="231"/>
    </row>
    <row r="229" spans="1:11" x14ac:dyDescent="0.3">
      <c r="A229" s="226"/>
      <c r="B229" s="224" t="s">
        <v>232</v>
      </c>
      <c r="C229" s="240" t="s">
        <v>367</v>
      </c>
      <c r="D229" s="229" t="s">
        <v>17</v>
      </c>
      <c r="E229" s="230" t="s">
        <v>15</v>
      </c>
      <c r="F229" s="304" t="s">
        <v>330</v>
      </c>
      <c r="G229" s="232">
        <v>5386.9</v>
      </c>
      <c r="H229" s="225">
        <v>167</v>
      </c>
      <c r="I229" s="231">
        <f>SUM(G229+H229)*1.16</f>
        <v>6442.5239999999994</v>
      </c>
      <c r="J229" s="233"/>
    </row>
    <row r="230" spans="1:11" x14ac:dyDescent="0.3">
      <c r="A230" s="226"/>
      <c r="B230" s="224" t="s">
        <v>688</v>
      </c>
      <c r="C230" s="240" t="s">
        <v>368</v>
      </c>
      <c r="D230" s="229" t="s">
        <v>76</v>
      </c>
      <c r="E230" s="230" t="s">
        <v>625</v>
      </c>
      <c r="G230" s="225">
        <v>0</v>
      </c>
      <c r="H230" s="225">
        <v>0</v>
      </c>
      <c r="I230" s="231">
        <v>0</v>
      </c>
    </row>
    <row r="231" spans="1:11" x14ac:dyDescent="0.3">
      <c r="A231" s="226"/>
      <c r="B231" s="224" t="s">
        <v>735</v>
      </c>
      <c r="C231" s="240" t="s">
        <v>369</v>
      </c>
      <c r="D231" s="229" t="s">
        <v>76</v>
      </c>
      <c r="E231" s="230" t="s">
        <v>625</v>
      </c>
      <c r="G231" s="225">
        <v>0</v>
      </c>
      <c r="H231" s="225">
        <v>0</v>
      </c>
      <c r="I231" s="231">
        <v>0</v>
      </c>
    </row>
    <row r="232" spans="1:11" x14ac:dyDescent="0.3">
      <c r="A232" s="226"/>
      <c r="B232" s="224" t="s">
        <v>370</v>
      </c>
      <c r="C232" s="240" t="s">
        <v>371</v>
      </c>
      <c r="D232" s="229" t="s">
        <v>76</v>
      </c>
      <c r="E232" s="230" t="s">
        <v>625</v>
      </c>
      <c r="G232" s="225">
        <v>0</v>
      </c>
      <c r="H232" s="225">
        <v>0</v>
      </c>
      <c r="I232" s="231">
        <v>0</v>
      </c>
    </row>
    <row r="233" spans="1:11" x14ac:dyDescent="0.3">
      <c r="A233" s="226"/>
      <c r="B233" s="224" t="s">
        <v>370</v>
      </c>
      <c r="C233" s="240" t="s">
        <v>372</v>
      </c>
      <c r="D233" s="229" t="s">
        <v>76</v>
      </c>
      <c r="E233" s="230" t="s">
        <v>625</v>
      </c>
      <c r="G233" s="225">
        <v>0</v>
      </c>
      <c r="H233" s="225">
        <v>0</v>
      </c>
      <c r="I233" s="231">
        <v>0</v>
      </c>
    </row>
    <row r="234" spans="1:11" x14ac:dyDescent="0.3">
      <c r="A234" s="226"/>
      <c r="B234" s="224" t="s">
        <v>88</v>
      </c>
      <c r="C234" s="240" t="s">
        <v>373</v>
      </c>
      <c r="D234" s="229" t="s">
        <v>17</v>
      </c>
      <c r="E234" s="230" t="s">
        <v>625</v>
      </c>
      <c r="F234" s="229" t="s">
        <v>374</v>
      </c>
      <c r="G234" s="232">
        <v>13359.42</v>
      </c>
      <c r="H234" s="225">
        <v>400.78</v>
      </c>
      <c r="I234" s="231">
        <f t="shared" ref="I234:I297" si="9">SUM(G234+H234)*1.16</f>
        <v>15961.832</v>
      </c>
      <c r="J234" s="233"/>
    </row>
    <row r="235" spans="1:11" x14ac:dyDescent="0.3">
      <c r="B235" s="224" t="s">
        <v>74</v>
      </c>
      <c r="C235" s="305" t="s">
        <v>375</v>
      </c>
      <c r="D235" s="229" t="s">
        <v>17</v>
      </c>
      <c r="E235" s="230" t="s">
        <v>625</v>
      </c>
      <c r="F235" s="229" t="s">
        <v>737</v>
      </c>
      <c r="G235" s="232">
        <v>13000</v>
      </c>
      <c r="H235" s="225">
        <v>390</v>
      </c>
      <c r="I235" s="225">
        <f t="shared" si="9"/>
        <v>15532.4</v>
      </c>
      <c r="J235" s="233"/>
    </row>
    <row r="236" spans="1:11" x14ac:dyDescent="0.3">
      <c r="A236" s="226"/>
      <c r="B236" s="224" t="s">
        <v>376</v>
      </c>
      <c r="C236" s="229" t="s">
        <v>377</v>
      </c>
      <c r="D236" s="229" t="s">
        <v>10</v>
      </c>
      <c r="E236" s="230" t="s">
        <v>625</v>
      </c>
      <c r="G236" s="257">
        <v>0</v>
      </c>
      <c r="H236" s="225">
        <v>0</v>
      </c>
      <c r="I236" s="231">
        <f t="shared" si="9"/>
        <v>0</v>
      </c>
      <c r="J236" s="233"/>
    </row>
    <row r="237" spans="1:11" x14ac:dyDescent="0.3">
      <c r="B237" s="224" t="s">
        <v>74</v>
      </c>
      <c r="C237" s="229" t="s">
        <v>378</v>
      </c>
      <c r="D237" s="229" t="s">
        <v>17</v>
      </c>
      <c r="E237" s="230" t="s">
        <v>625</v>
      </c>
      <c r="F237" s="229" t="s">
        <v>738</v>
      </c>
      <c r="G237" s="232">
        <v>12620.64</v>
      </c>
      <c r="H237" s="232">
        <v>378.62</v>
      </c>
      <c r="I237" s="231">
        <f t="shared" si="9"/>
        <v>15079.141599999999</v>
      </c>
      <c r="J237" s="233"/>
    </row>
    <row r="238" spans="1:11" x14ac:dyDescent="0.3">
      <c r="B238" s="224" t="s">
        <v>74</v>
      </c>
      <c r="C238" s="229" t="s">
        <v>381</v>
      </c>
      <c r="D238" s="229" t="s">
        <v>17</v>
      </c>
      <c r="E238" s="230" t="s">
        <v>625</v>
      </c>
      <c r="F238" s="229" t="s">
        <v>737</v>
      </c>
      <c r="G238" s="232">
        <v>13000</v>
      </c>
      <c r="H238" s="225">
        <v>390</v>
      </c>
      <c r="I238" s="225">
        <f t="shared" si="9"/>
        <v>15532.4</v>
      </c>
      <c r="J238" s="233"/>
    </row>
    <row r="239" spans="1:11" x14ac:dyDescent="0.3">
      <c r="B239" s="224" t="s">
        <v>74</v>
      </c>
      <c r="C239" s="240" t="s">
        <v>382</v>
      </c>
      <c r="D239" s="229" t="s">
        <v>17</v>
      </c>
      <c r="E239" s="230" t="s">
        <v>625</v>
      </c>
      <c r="F239" s="229" t="s">
        <v>737</v>
      </c>
      <c r="G239" s="232">
        <v>13000</v>
      </c>
      <c r="H239" s="225">
        <v>390</v>
      </c>
      <c r="I239" s="225">
        <f t="shared" si="9"/>
        <v>15532.4</v>
      </c>
      <c r="J239" s="233"/>
      <c r="K239" s="241"/>
    </row>
    <row r="240" spans="1:11" x14ac:dyDescent="0.3">
      <c r="B240" s="306" t="s">
        <v>74</v>
      </c>
      <c r="C240" s="240" t="s">
        <v>383</v>
      </c>
      <c r="D240" s="229" t="s">
        <v>17</v>
      </c>
      <c r="E240" s="230" t="s">
        <v>625</v>
      </c>
      <c r="F240" s="229" t="s">
        <v>738</v>
      </c>
      <c r="G240" s="232">
        <v>12620.64</v>
      </c>
      <c r="H240" s="232">
        <v>378.62</v>
      </c>
      <c r="I240" s="231">
        <f t="shared" si="9"/>
        <v>15079.141599999999</v>
      </c>
      <c r="J240" s="233"/>
    </row>
    <row r="241" spans="1:13" x14ac:dyDescent="0.3">
      <c r="A241" s="226"/>
      <c r="B241" s="224" t="s">
        <v>688</v>
      </c>
      <c r="C241" s="229" t="s">
        <v>385</v>
      </c>
      <c r="D241" s="229" t="s">
        <v>17</v>
      </c>
      <c r="E241" s="230" t="s">
        <v>625</v>
      </c>
      <c r="F241" s="229" t="s">
        <v>545</v>
      </c>
      <c r="G241" s="257">
        <v>3972</v>
      </c>
      <c r="H241" s="225">
        <v>119.16</v>
      </c>
      <c r="I241" s="231">
        <f t="shared" si="9"/>
        <v>4745.7455999999993</v>
      </c>
      <c r="J241" s="233"/>
    </row>
    <row r="242" spans="1:13" x14ac:dyDescent="0.3">
      <c r="B242" s="306" t="s">
        <v>74</v>
      </c>
      <c r="C242" s="229" t="s">
        <v>386</v>
      </c>
      <c r="D242" s="229" t="s">
        <v>17</v>
      </c>
      <c r="E242" s="230" t="s">
        <v>625</v>
      </c>
      <c r="F242" s="229" t="s">
        <v>738</v>
      </c>
      <c r="G242" s="232">
        <v>12620.64</v>
      </c>
      <c r="H242" s="232">
        <v>378.62</v>
      </c>
      <c r="I242" s="231">
        <f t="shared" si="9"/>
        <v>15079.141599999999</v>
      </c>
      <c r="J242" s="233"/>
    </row>
    <row r="243" spans="1:13" x14ac:dyDescent="0.3">
      <c r="B243" s="224" t="s">
        <v>74</v>
      </c>
      <c r="C243" s="240" t="s">
        <v>387</v>
      </c>
      <c r="D243" s="229" t="s">
        <v>17</v>
      </c>
      <c r="E243" s="230" t="s">
        <v>625</v>
      </c>
      <c r="F243" s="229" t="s">
        <v>737</v>
      </c>
      <c r="G243" s="232">
        <v>13000</v>
      </c>
      <c r="H243" s="225">
        <v>390</v>
      </c>
      <c r="I243" s="225">
        <f t="shared" si="9"/>
        <v>15532.4</v>
      </c>
      <c r="J243" s="233"/>
      <c r="K243" s="241"/>
      <c r="L243" s="241"/>
      <c r="M243" s="241"/>
    </row>
    <row r="244" spans="1:13" x14ac:dyDescent="0.3">
      <c r="B244" s="224" t="s">
        <v>74</v>
      </c>
      <c r="C244" s="305" t="s">
        <v>388</v>
      </c>
      <c r="D244" s="229" t="s">
        <v>17</v>
      </c>
      <c r="E244" s="230" t="s">
        <v>625</v>
      </c>
      <c r="F244" s="229" t="s">
        <v>738</v>
      </c>
      <c r="G244" s="232">
        <v>12620.64</v>
      </c>
      <c r="H244" s="232">
        <v>378.62</v>
      </c>
      <c r="I244" s="225">
        <f t="shared" si="9"/>
        <v>15079.141599999999</v>
      </c>
      <c r="J244" s="233"/>
      <c r="K244" s="241"/>
    </row>
    <row r="245" spans="1:13" x14ac:dyDescent="0.3">
      <c r="B245" s="224" t="s">
        <v>74</v>
      </c>
      <c r="C245" s="240" t="s">
        <v>389</v>
      </c>
      <c r="D245" s="229" t="s">
        <v>17</v>
      </c>
      <c r="E245" s="230" t="s">
        <v>625</v>
      </c>
      <c r="F245" s="229" t="s">
        <v>738</v>
      </c>
      <c r="G245" s="232">
        <v>12620.64</v>
      </c>
      <c r="H245" s="232">
        <v>378.62</v>
      </c>
      <c r="I245" s="225">
        <f t="shared" si="9"/>
        <v>15079.141599999999</v>
      </c>
      <c r="J245" s="233"/>
      <c r="K245" s="241"/>
    </row>
    <row r="246" spans="1:13" x14ac:dyDescent="0.3">
      <c r="B246" s="224" t="s">
        <v>74</v>
      </c>
      <c r="C246" s="240" t="s">
        <v>390</v>
      </c>
      <c r="D246" s="229" t="s">
        <v>17</v>
      </c>
      <c r="E246" s="230" t="s">
        <v>625</v>
      </c>
      <c r="F246" s="229" t="s">
        <v>738</v>
      </c>
      <c r="G246" s="232">
        <v>12620.64</v>
      </c>
      <c r="H246" s="232">
        <v>378.62</v>
      </c>
      <c r="I246" s="225">
        <f t="shared" si="9"/>
        <v>15079.141599999999</v>
      </c>
      <c r="J246" s="233"/>
      <c r="K246" s="241"/>
      <c r="L246" s="241"/>
    </row>
    <row r="247" spans="1:13" x14ac:dyDescent="0.3">
      <c r="A247" s="226"/>
      <c r="B247" s="224" t="s">
        <v>256</v>
      </c>
      <c r="C247" s="229" t="s">
        <v>391</v>
      </c>
      <c r="D247" s="229" t="s">
        <v>17</v>
      </c>
      <c r="E247" s="230" t="s">
        <v>624</v>
      </c>
      <c r="F247" s="248" t="s">
        <v>716</v>
      </c>
      <c r="G247" s="231">
        <v>9917.94</v>
      </c>
      <c r="H247" s="225">
        <v>297.54000000000002</v>
      </c>
      <c r="I247" s="231">
        <f t="shared" si="9"/>
        <v>11849.9568</v>
      </c>
      <c r="J247" s="233"/>
    </row>
    <row r="248" spans="1:13" x14ac:dyDescent="0.3">
      <c r="A248" s="226"/>
      <c r="B248" s="224" t="s">
        <v>256</v>
      </c>
      <c r="C248" s="240" t="s">
        <v>393</v>
      </c>
      <c r="D248" s="229" t="s">
        <v>10</v>
      </c>
      <c r="E248" s="230" t="s">
        <v>625</v>
      </c>
      <c r="G248" s="225">
        <v>0</v>
      </c>
      <c r="H248" s="225">
        <v>0</v>
      </c>
      <c r="I248" s="231">
        <f t="shared" si="9"/>
        <v>0</v>
      </c>
      <c r="J248" s="233"/>
    </row>
    <row r="249" spans="1:13" x14ac:dyDescent="0.3">
      <c r="A249" s="226"/>
      <c r="B249" s="224" t="s">
        <v>96</v>
      </c>
      <c r="C249" s="229" t="s">
        <v>395</v>
      </c>
      <c r="D249" s="229" t="s">
        <v>17</v>
      </c>
      <c r="E249" s="230" t="s">
        <v>625</v>
      </c>
      <c r="F249" s="229" t="s">
        <v>396</v>
      </c>
      <c r="G249" s="257">
        <v>14250</v>
      </c>
      <c r="H249" s="225">
        <v>1277.52</v>
      </c>
      <c r="I249" s="231">
        <f t="shared" si="9"/>
        <v>18011.923199999997</v>
      </c>
      <c r="J249" s="233"/>
    </row>
    <row r="250" spans="1:13" x14ac:dyDescent="0.3">
      <c r="A250" s="226"/>
      <c r="B250" s="224" t="s">
        <v>96</v>
      </c>
      <c r="C250" s="240" t="s">
        <v>397</v>
      </c>
      <c r="D250" s="229" t="s">
        <v>10</v>
      </c>
      <c r="E250" s="230" t="s">
        <v>625</v>
      </c>
      <c r="G250" s="257">
        <v>0</v>
      </c>
      <c r="H250" s="225">
        <v>0</v>
      </c>
      <c r="I250" s="231">
        <f t="shared" si="9"/>
        <v>0</v>
      </c>
      <c r="J250" s="233"/>
    </row>
    <row r="251" spans="1:13" x14ac:dyDescent="0.3">
      <c r="A251" s="226"/>
      <c r="B251" s="224" t="s">
        <v>96</v>
      </c>
      <c r="C251" s="240" t="s">
        <v>398</v>
      </c>
      <c r="D251" s="229" t="s">
        <v>10</v>
      </c>
      <c r="E251" s="230" t="s">
        <v>625</v>
      </c>
      <c r="G251" s="225">
        <v>0</v>
      </c>
      <c r="H251" s="225">
        <v>0</v>
      </c>
      <c r="I251" s="231">
        <f t="shared" si="9"/>
        <v>0</v>
      </c>
      <c r="J251" s="233"/>
    </row>
    <row r="252" spans="1:13" x14ac:dyDescent="0.3">
      <c r="A252" s="226"/>
      <c r="B252" s="224" t="s">
        <v>96</v>
      </c>
      <c r="C252" s="229" t="s">
        <v>399</v>
      </c>
      <c r="D252" s="229" t="s">
        <v>10</v>
      </c>
      <c r="E252" s="230" t="s">
        <v>625</v>
      </c>
      <c r="G252" s="225">
        <v>0</v>
      </c>
      <c r="H252" s="225">
        <v>0</v>
      </c>
      <c r="I252" s="231">
        <f t="shared" si="9"/>
        <v>0</v>
      </c>
      <c r="J252" s="233"/>
    </row>
    <row r="253" spans="1:13" x14ac:dyDescent="0.3">
      <c r="A253" s="226"/>
      <c r="B253" s="224" t="s">
        <v>65</v>
      </c>
      <c r="C253" s="240">
        <v>188240011</v>
      </c>
      <c r="D253" s="229" t="s">
        <v>17</v>
      </c>
      <c r="E253" s="230" t="s">
        <v>625</v>
      </c>
      <c r="F253" s="229" t="s">
        <v>794</v>
      </c>
      <c r="G253" s="257">
        <v>6542</v>
      </c>
      <c r="H253" s="225">
        <v>196.26</v>
      </c>
      <c r="I253" s="231">
        <f t="shared" si="9"/>
        <v>7816.3815999999997</v>
      </c>
      <c r="J253" s="233"/>
    </row>
    <row r="254" spans="1:13" x14ac:dyDescent="0.3">
      <c r="A254" s="226"/>
      <c r="B254" s="224" t="s">
        <v>74</v>
      </c>
      <c r="C254" s="240" t="s">
        <v>400</v>
      </c>
      <c r="D254" s="229" t="s">
        <v>17</v>
      </c>
      <c r="E254" s="230" t="s">
        <v>625</v>
      </c>
      <c r="F254" s="229" t="s">
        <v>634</v>
      </c>
      <c r="G254" s="232">
        <v>16731</v>
      </c>
      <c r="H254" s="225">
        <v>502</v>
      </c>
      <c r="I254" s="231">
        <f t="shared" si="9"/>
        <v>19990.28</v>
      </c>
      <c r="J254" s="233"/>
    </row>
    <row r="255" spans="1:13" x14ac:dyDescent="0.3">
      <c r="A255" s="226"/>
      <c r="B255" s="224" t="s">
        <v>262</v>
      </c>
      <c r="C255" s="229" t="s">
        <v>401</v>
      </c>
      <c r="D255" s="229" t="s">
        <v>10</v>
      </c>
      <c r="E255" s="230" t="s">
        <v>625</v>
      </c>
      <c r="G255" s="258">
        <v>0</v>
      </c>
      <c r="H255" s="225">
        <v>0</v>
      </c>
      <c r="I255" s="225">
        <f t="shared" si="9"/>
        <v>0</v>
      </c>
      <c r="J255" s="233"/>
      <c r="K255" s="241"/>
    </row>
    <row r="256" spans="1:13" x14ac:dyDescent="0.3">
      <c r="A256" s="226"/>
      <c r="B256" s="224" t="s">
        <v>256</v>
      </c>
      <c r="C256" s="229" t="s">
        <v>402</v>
      </c>
      <c r="D256" s="229" t="s">
        <v>17</v>
      </c>
      <c r="E256" s="230" t="s">
        <v>625</v>
      </c>
      <c r="F256" s="229" t="s">
        <v>721</v>
      </c>
      <c r="G256" s="225">
        <v>9082</v>
      </c>
      <c r="H256" s="225">
        <v>272</v>
      </c>
      <c r="I256" s="231">
        <f t="shared" si="9"/>
        <v>10850.64</v>
      </c>
      <c r="J256" s="233"/>
    </row>
    <row r="257" spans="1:10" x14ac:dyDescent="0.3">
      <c r="A257" s="226"/>
      <c r="B257" s="224" t="s">
        <v>78</v>
      </c>
      <c r="C257" s="229" t="s">
        <v>403</v>
      </c>
      <c r="D257" s="229" t="s">
        <v>17</v>
      </c>
      <c r="E257" s="230" t="s">
        <v>14</v>
      </c>
      <c r="F257" s="229" t="s">
        <v>792</v>
      </c>
      <c r="G257" s="232">
        <v>14839</v>
      </c>
      <c r="H257" s="225">
        <v>445.17</v>
      </c>
      <c r="I257" s="225">
        <f t="shared" si="9"/>
        <v>17729.637199999997</v>
      </c>
      <c r="J257" s="233"/>
    </row>
    <row r="258" spans="1:10" x14ac:dyDescent="0.3">
      <c r="A258" s="226"/>
      <c r="B258" s="224" t="s">
        <v>215</v>
      </c>
      <c r="C258" s="229" t="s">
        <v>404</v>
      </c>
      <c r="D258" s="229" t="s">
        <v>10</v>
      </c>
      <c r="E258" s="230" t="s">
        <v>625</v>
      </c>
      <c r="G258" s="225">
        <v>0</v>
      </c>
      <c r="H258" s="225">
        <v>0</v>
      </c>
      <c r="I258" s="225">
        <f t="shared" si="9"/>
        <v>0</v>
      </c>
      <c r="J258" s="233"/>
    </row>
    <row r="259" spans="1:10" x14ac:dyDescent="0.3">
      <c r="B259" s="224" t="s">
        <v>74</v>
      </c>
      <c r="C259" s="240" t="s">
        <v>405</v>
      </c>
      <c r="D259" s="229" t="s">
        <v>17</v>
      </c>
      <c r="E259" s="230" t="s">
        <v>625</v>
      </c>
      <c r="F259" s="229" t="s">
        <v>738</v>
      </c>
      <c r="G259" s="232">
        <v>12620.64</v>
      </c>
      <c r="H259" s="232">
        <v>378.62</v>
      </c>
      <c r="I259" s="225">
        <f t="shared" si="9"/>
        <v>15079.141599999999</v>
      </c>
      <c r="J259" s="233"/>
    </row>
    <row r="260" spans="1:10" x14ac:dyDescent="0.3">
      <c r="A260" s="226"/>
      <c r="B260" s="224" t="s">
        <v>78</v>
      </c>
      <c r="C260" s="240" t="s">
        <v>406</v>
      </c>
      <c r="D260" s="229" t="s">
        <v>17</v>
      </c>
      <c r="E260" s="230" t="s">
        <v>625</v>
      </c>
      <c r="F260" s="229" t="s">
        <v>791</v>
      </c>
      <c r="G260" s="225">
        <v>14748.35</v>
      </c>
      <c r="H260" s="225">
        <v>442.45</v>
      </c>
      <c r="I260" s="225">
        <f t="shared" si="9"/>
        <v>17621.328000000001</v>
      </c>
      <c r="J260" s="233"/>
    </row>
    <row r="261" spans="1:10" x14ac:dyDescent="0.3">
      <c r="A261" s="226"/>
      <c r="B261" s="224" t="s">
        <v>262</v>
      </c>
      <c r="C261" s="229">
        <v>188320009</v>
      </c>
      <c r="D261" s="229" t="s">
        <v>10</v>
      </c>
      <c r="E261" s="230" t="s">
        <v>625</v>
      </c>
      <c r="G261" s="225">
        <v>0</v>
      </c>
      <c r="H261" s="225">
        <v>0</v>
      </c>
      <c r="I261" s="225">
        <f t="shared" si="9"/>
        <v>0</v>
      </c>
      <c r="J261" s="233"/>
    </row>
    <row r="262" spans="1:10" x14ac:dyDescent="0.3">
      <c r="A262" s="226"/>
      <c r="B262" s="224" t="s">
        <v>78</v>
      </c>
      <c r="C262" s="229" t="s">
        <v>407</v>
      </c>
      <c r="D262" s="229" t="s">
        <v>10</v>
      </c>
      <c r="E262" s="230" t="s">
        <v>625</v>
      </c>
      <c r="G262" s="258">
        <v>0</v>
      </c>
      <c r="H262" s="225">
        <v>0</v>
      </c>
      <c r="I262" s="225">
        <f t="shared" si="9"/>
        <v>0</v>
      </c>
      <c r="J262" s="233"/>
    </row>
    <row r="263" spans="1:10" x14ac:dyDescent="0.3">
      <c r="A263" s="226"/>
      <c r="B263" s="226" t="s">
        <v>215</v>
      </c>
      <c r="C263" s="229" t="s">
        <v>408</v>
      </c>
      <c r="D263" s="229" t="s">
        <v>17</v>
      </c>
      <c r="E263" s="230" t="s">
        <v>625</v>
      </c>
      <c r="F263" s="229" t="s">
        <v>409</v>
      </c>
      <c r="G263" s="307">
        <v>9081.7199999999993</v>
      </c>
      <c r="H263" s="225">
        <v>272</v>
      </c>
      <c r="I263" s="231">
        <f t="shared" si="9"/>
        <v>10850.315199999999</v>
      </c>
      <c r="J263" s="233"/>
    </row>
    <row r="264" spans="1:10" x14ac:dyDescent="0.3">
      <c r="A264" s="226"/>
      <c r="B264" s="226" t="s">
        <v>242</v>
      </c>
      <c r="C264" s="308">
        <v>198240021</v>
      </c>
      <c r="D264" s="229" t="s">
        <v>17</v>
      </c>
      <c r="E264" s="230" t="s">
        <v>11</v>
      </c>
      <c r="F264" s="229" t="s">
        <v>726</v>
      </c>
      <c r="G264" s="225">
        <v>7187.5</v>
      </c>
      <c r="H264" s="225">
        <v>215.6</v>
      </c>
      <c r="I264" s="231">
        <f t="shared" si="9"/>
        <v>8587.5959999999995</v>
      </c>
    </row>
    <row r="265" spans="1:10" x14ac:dyDescent="0.3">
      <c r="A265" s="226"/>
      <c r="B265" s="224" t="s">
        <v>96</v>
      </c>
      <c r="C265" s="240" t="s">
        <v>416</v>
      </c>
      <c r="D265" s="229" t="s">
        <v>17</v>
      </c>
      <c r="E265" s="230" t="s">
        <v>14</v>
      </c>
      <c r="F265" s="229" t="s">
        <v>792</v>
      </c>
      <c r="G265" s="225">
        <v>13603</v>
      </c>
      <c r="H265" s="225">
        <v>408.09</v>
      </c>
      <c r="I265" s="225">
        <f t="shared" si="9"/>
        <v>16252.864399999999</v>
      </c>
      <c r="J265" s="233"/>
    </row>
    <row r="266" spans="1:10" x14ac:dyDescent="0.3">
      <c r="A266" s="226"/>
      <c r="B266" s="224" t="s">
        <v>215</v>
      </c>
      <c r="C266" s="240" t="s">
        <v>421</v>
      </c>
      <c r="D266" s="229" t="s">
        <v>17</v>
      </c>
      <c r="E266" s="230" t="s">
        <v>625</v>
      </c>
      <c r="F266" s="229" t="s">
        <v>737</v>
      </c>
      <c r="G266" s="225">
        <v>9500</v>
      </c>
      <c r="H266" s="225">
        <v>272.45</v>
      </c>
      <c r="I266" s="225">
        <f t="shared" si="9"/>
        <v>11336.041999999999</v>
      </c>
      <c r="J266" s="233"/>
    </row>
    <row r="267" spans="1:10" x14ac:dyDescent="0.3">
      <c r="A267" s="226"/>
      <c r="B267" s="224" t="s">
        <v>262</v>
      </c>
      <c r="C267" s="229" t="s">
        <v>413</v>
      </c>
      <c r="D267" s="229" t="s">
        <v>10</v>
      </c>
      <c r="E267" s="230" t="s">
        <v>625</v>
      </c>
      <c r="G267" s="257">
        <v>0</v>
      </c>
      <c r="H267" s="225">
        <v>0</v>
      </c>
      <c r="I267" s="231">
        <f t="shared" si="9"/>
        <v>0</v>
      </c>
      <c r="J267" s="233"/>
    </row>
    <row r="268" spans="1:10" x14ac:dyDescent="0.3">
      <c r="A268" s="226"/>
      <c r="B268" s="226" t="s">
        <v>274</v>
      </c>
      <c r="C268" s="240" t="s">
        <v>414</v>
      </c>
      <c r="D268" s="229" t="s">
        <v>17</v>
      </c>
      <c r="E268" s="230" t="s">
        <v>625</v>
      </c>
      <c r="F268" s="229" t="s">
        <v>695</v>
      </c>
      <c r="G268" s="225">
        <v>6462</v>
      </c>
      <c r="H268" s="225">
        <v>193.87</v>
      </c>
      <c r="I268" s="231">
        <f t="shared" si="9"/>
        <v>7720.8091999999997</v>
      </c>
    </row>
    <row r="269" spans="1:10" x14ac:dyDescent="0.3">
      <c r="A269" s="226"/>
      <c r="B269" s="224" t="s">
        <v>65</v>
      </c>
      <c r="C269" s="240" t="s">
        <v>429</v>
      </c>
      <c r="D269" s="229" t="s">
        <v>10</v>
      </c>
      <c r="E269" s="230" t="s">
        <v>625</v>
      </c>
      <c r="G269" s="225">
        <v>0</v>
      </c>
      <c r="H269" s="225">
        <v>0</v>
      </c>
      <c r="I269" s="231">
        <f t="shared" si="9"/>
        <v>0</v>
      </c>
      <c r="J269" s="233"/>
    </row>
    <row r="270" spans="1:10" x14ac:dyDescent="0.3">
      <c r="B270" s="224" t="s">
        <v>74</v>
      </c>
      <c r="C270" s="240" t="s">
        <v>417</v>
      </c>
      <c r="D270" s="229" t="s">
        <v>17</v>
      </c>
      <c r="E270" s="230" t="s">
        <v>625</v>
      </c>
      <c r="F270" s="229" t="s">
        <v>738</v>
      </c>
      <c r="G270" s="232">
        <v>12620.64</v>
      </c>
      <c r="H270" s="232">
        <v>378.62</v>
      </c>
      <c r="I270" s="231">
        <f t="shared" si="9"/>
        <v>15079.141599999999</v>
      </c>
      <c r="J270" s="233"/>
    </row>
    <row r="271" spans="1:10" x14ac:dyDescent="0.3">
      <c r="A271" s="226"/>
      <c r="B271" s="226" t="s">
        <v>57</v>
      </c>
      <c r="C271" s="229" t="s">
        <v>418</v>
      </c>
      <c r="D271" s="229" t="s">
        <v>17</v>
      </c>
      <c r="E271" s="230" t="s">
        <v>625</v>
      </c>
      <c r="F271" s="229" t="s">
        <v>634</v>
      </c>
      <c r="G271" s="257">
        <v>16664</v>
      </c>
      <c r="H271" s="225">
        <v>500</v>
      </c>
      <c r="I271" s="231">
        <f t="shared" si="9"/>
        <v>19910.239999999998</v>
      </c>
      <c r="J271" s="233"/>
    </row>
    <row r="272" spans="1:10" x14ac:dyDescent="0.3">
      <c r="A272" s="226"/>
      <c r="B272" s="226" t="s">
        <v>57</v>
      </c>
      <c r="C272" s="229" t="s">
        <v>419</v>
      </c>
      <c r="D272" s="229" t="s">
        <v>17</v>
      </c>
      <c r="E272" s="230" t="s">
        <v>625</v>
      </c>
      <c r="F272" s="229" t="s">
        <v>420</v>
      </c>
      <c r="G272" s="257">
        <v>13359</v>
      </c>
      <c r="H272" s="225">
        <v>401</v>
      </c>
      <c r="I272" s="231">
        <f t="shared" si="9"/>
        <v>15961.599999999999</v>
      </c>
      <c r="J272" s="233"/>
    </row>
    <row r="273" spans="1:10" x14ac:dyDescent="0.3">
      <c r="A273" s="226"/>
      <c r="B273" s="224" t="s">
        <v>215</v>
      </c>
      <c r="C273" s="240" t="s">
        <v>442</v>
      </c>
      <c r="D273" s="229" t="s">
        <v>10</v>
      </c>
      <c r="E273" s="230" t="s">
        <v>625</v>
      </c>
      <c r="G273" s="258">
        <v>0</v>
      </c>
      <c r="H273" s="225">
        <v>0</v>
      </c>
      <c r="I273" s="225">
        <f t="shared" si="9"/>
        <v>0</v>
      </c>
    </row>
    <row r="274" spans="1:10" x14ac:dyDescent="0.3">
      <c r="B274" s="224" t="s">
        <v>74</v>
      </c>
      <c r="C274" s="240" t="s">
        <v>422</v>
      </c>
      <c r="D274" s="229" t="s">
        <v>17</v>
      </c>
      <c r="E274" s="230" t="s">
        <v>625</v>
      </c>
      <c r="F274" s="229" t="s">
        <v>738</v>
      </c>
      <c r="G274" s="232">
        <v>12620.64</v>
      </c>
      <c r="H274" s="232">
        <v>378.62</v>
      </c>
      <c r="I274" s="231">
        <f t="shared" si="9"/>
        <v>15079.141599999999</v>
      </c>
      <c r="J274" s="233"/>
    </row>
    <row r="275" spans="1:10" x14ac:dyDescent="0.3">
      <c r="A275" s="226"/>
      <c r="B275" s="226" t="s">
        <v>215</v>
      </c>
      <c r="C275" s="229" t="s">
        <v>423</v>
      </c>
      <c r="D275" s="229" t="s">
        <v>17</v>
      </c>
      <c r="E275" s="230" t="s">
        <v>625</v>
      </c>
      <c r="F275" s="229" t="s">
        <v>424</v>
      </c>
      <c r="G275" s="225">
        <v>0</v>
      </c>
      <c r="H275" s="225">
        <v>0</v>
      </c>
      <c r="I275" s="231">
        <f t="shared" si="9"/>
        <v>0</v>
      </c>
      <c r="J275" s="233"/>
    </row>
    <row r="276" spans="1:10" x14ac:dyDescent="0.3">
      <c r="A276" s="226"/>
      <c r="B276" s="226" t="s">
        <v>74</v>
      </c>
      <c r="C276" s="240" t="s">
        <v>425</v>
      </c>
      <c r="D276" s="229" t="s">
        <v>17</v>
      </c>
      <c r="E276" s="230" t="s">
        <v>625</v>
      </c>
      <c r="F276" s="229" t="s">
        <v>426</v>
      </c>
      <c r="G276" s="225">
        <v>0</v>
      </c>
      <c r="H276" s="225">
        <v>0</v>
      </c>
      <c r="I276" s="231">
        <f t="shared" si="9"/>
        <v>0</v>
      </c>
      <c r="J276" s="233"/>
    </row>
    <row r="277" spans="1:10" x14ac:dyDescent="0.3">
      <c r="A277" s="226"/>
      <c r="B277" s="226" t="s">
        <v>74</v>
      </c>
      <c r="C277" s="240" t="s">
        <v>427</v>
      </c>
      <c r="D277" s="229" t="s">
        <v>17</v>
      </c>
      <c r="E277" s="230" t="s">
        <v>625</v>
      </c>
      <c r="F277" s="229" t="s">
        <v>428</v>
      </c>
      <c r="G277" s="225">
        <v>0</v>
      </c>
      <c r="H277" s="225">
        <v>0</v>
      </c>
      <c r="I277" s="231">
        <f t="shared" si="9"/>
        <v>0</v>
      </c>
      <c r="J277" s="233"/>
    </row>
    <row r="278" spans="1:10" x14ac:dyDescent="0.3">
      <c r="A278" s="226"/>
      <c r="B278" s="224" t="s">
        <v>501</v>
      </c>
      <c r="C278" s="240" t="s">
        <v>447</v>
      </c>
      <c r="D278" s="229" t="s">
        <v>10</v>
      </c>
      <c r="E278" s="230" t="s">
        <v>625</v>
      </c>
      <c r="G278" s="225"/>
      <c r="H278" s="225"/>
      <c r="I278" s="231">
        <f t="shared" si="9"/>
        <v>0</v>
      </c>
    </row>
    <row r="279" spans="1:10" x14ac:dyDescent="0.3">
      <c r="A279" s="226"/>
      <c r="B279" s="226" t="s">
        <v>688</v>
      </c>
      <c r="C279" s="240" t="s">
        <v>430</v>
      </c>
      <c r="D279" s="229" t="s">
        <v>17</v>
      </c>
      <c r="E279" s="230" t="s">
        <v>625</v>
      </c>
      <c r="F279" s="229" t="s">
        <v>671</v>
      </c>
      <c r="G279" s="257">
        <v>0</v>
      </c>
      <c r="H279" s="225">
        <v>0</v>
      </c>
      <c r="I279" s="231">
        <f t="shared" si="9"/>
        <v>0</v>
      </c>
      <c r="J279" s="233"/>
    </row>
    <row r="280" spans="1:10" x14ac:dyDescent="0.3">
      <c r="A280" s="226"/>
      <c r="B280" s="224" t="s">
        <v>773</v>
      </c>
      <c r="C280" s="229" t="s">
        <v>449</v>
      </c>
      <c r="D280" s="229" t="s">
        <v>17</v>
      </c>
      <c r="E280" s="230" t="s">
        <v>14</v>
      </c>
      <c r="F280" s="229" t="s">
        <v>792</v>
      </c>
      <c r="G280" s="225">
        <v>9815</v>
      </c>
      <c r="H280" s="225">
        <v>294.45</v>
      </c>
      <c r="I280" s="231">
        <f t="shared" si="9"/>
        <v>11726.962</v>
      </c>
      <c r="J280" s="233"/>
    </row>
    <row r="281" spans="1:10" x14ac:dyDescent="0.3">
      <c r="A281" s="226"/>
      <c r="B281" s="226" t="s">
        <v>74</v>
      </c>
      <c r="C281" s="229" t="s">
        <v>433</v>
      </c>
      <c r="D281" s="229" t="s">
        <v>17</v>
      </c>
      <c r="E281" s="230" t="s">
        <v>625</v>
      </c>
      <c r="F281" s="229" t="s">
        <v>634</v>
      </c>
      <c r="G281" s="232">
        <v>16731</v>
      </c>
      <c r="H281" s="225">
        <v>502</v>
      </c>
      <c r="I281" s="231">
        <f t="shared" si="9"/>
        <v>19990.28</v>
      </c>
      <c r="J281" s="233"/>
    </row>
    <row r="282" spans="1:10" x14ac:dyDescent="0.3">
      <c r="B282" s="224" t="s">
        <v>74</v>
      </c>
      <c r="C282" s="240" t="s">
        <v>434</v>
      </c>
      <c r="D282" s="229" t="s">
        <v>17</v>
      </c>
      <c r="E282" s="230" t="s">
        <v>625</v>
      </c>
      <c r="F282" s="229" t="s">
        <v>738</v>
      </c>
      <c r="G282" s="232">
        <v>12620.64</v>
      </c>
      <c r="H282" s="232">
        <v>378.62</v>
      </c>
      <c r="I282" s="231">
        <f t="shared" si="9"/>
        <v>15079.141599999999</v>
      </c>
      <c r="J282" s="233"/>
    </row>
    <row r="283" spans="1:10" x14ac:dyDescent="0.3">
      <c r="A283" s="226"/>
      <c r="B283" s="224" t="s">
        <v>262</v>
      </c>
      <c r="C283" s="240" t="s">
        <v>435</v>
      </c>
      <c r="D283" s="229" t="s">
        <v>17</v>
      </c>
      <c r="E283" s="230" t="s">
        <v>625</v>
      </c>
      <c r="F283" s="229" t="s">
        <v>634</v>
      </c>
      <c r="G283" s="225">
        <v>14210</v>
      </c>
      <c r="H283" s="225">
        <v>426</v>
      </c>
      <c r="I283" s="231">
        <f t="shared" si="9"/>
        <v>16977.759999999998</v>
      </c>
      <c r="J283" s="233"/>
    </row>
    <row r="284" spans="1:10" x14ac:dyDescent="0.3">
      <c r="A284" s="226"/>
      <c r="B284" s="224" t="s">
        <v>78</v>
      </c>
      <c r="C284" s="240" t="s">
        <v>436</v>
      </c>
      <c r="D284" s="229" t="s">
        <v>17</v>
      </c>
      <c r="E284" s="230" t="s">
        <v>625</v>
      </c>
      <c r="F284" s="229" t="s">
        <v>701</v>
      </c>
      <c r="G284" s="225">
        <v>14748.35</v>
      </c>
      <c r="H284" s="225">
        <v>442.45</v>
      </c>
      <c r="I284" s="231">
        <f t="shared" si="9"/>
        <v>17621.328000000001</v>
      </c>
      <c r="J284" s="233"/>
    </row>
    <row r="285" spans="1:10" x14ac:dyDescent="0.3">
      <c r="B285" s="224" t="s">
        <v>74</v>
      </c>
      <c r="C285" s="229" t="s">
        <v>437</v>
      </c>
      <c r="D285" s="229" t="s">
        <v>17</v>
      </c>
      <c r="E285" s="230" t="s">
        <v>625</v>
      </c>
      <c r="F285" s="229" t="s">
        <v>738</v>
      </c>
      <c r="G285" s="232">
        <v>12620.64</v>
      </c>
      <c r="H285" s="232">
        <v>378.62</v>
      </c>
      <c r="I285" s="231">
        <f t="shared" si="9"/>
        <v>15079.141599999999</v>
      </c>
      <c r="J285" s="233"/>
    </row>
    <row r="286" spans="1:10" x14ac:dyDescent="0.3">
      <c r="B286" s="306" t="s">
        <v>74</v>
      </c>
      <c r="C286" s="240" t="s">
        <v>438</v>
      </c>
      <c r="D286" s="229" t="s">
        <v>17</v>
      </c>
      <c r="E286" s="230" t="s">
        <v>625</v>
      </c>
      <c r="F286" s="229" t="s">
        <v>738</v>
      </c>
      <c r="G286" s="232">
        <v>12620.64</v>
      </c>
      <c r="H286" s="232">
        <v>378.62</v>
      </c>
      <c r="I286" s="231">
        <f t="shared" si="9"/>
        <v>15079.141599999999</v>
      </c>
      <c r="J286" s="233"/>
    </row>
    <row r="287" spans="1:10" x14ac:dyDescent="0.3">
      <c r="B287" s="306" t="s">
        <v>74</v>
      </c>
      <c r="C287" s="240" t="s">
        <v>439</v>
      </c>
      <c r="D287" s="229" t="s">
        <v>17</v>
      </c>
      <c r="E287" s="230" t="s">
        <v>625</v>
      </c>
      <c r="F287" s="229" t="s">
        <v>738</v>
      </c>
      <c r="G287" s="232">
        <v>12620.64</v>
      </c>
      <c r="H287" s="232">
        <v>378.62</v>
      </c>
      <c r="I287" s="231">
        <f t="shared" si="9"/>
        <v>15079.141599999999</v>
      </c>
      <c r="J287" s="233"/>
    </row>
    <row r="288" spans="1:10" x14ac:dyDescent="0.3">
      <c r="A288" s="226"/>
      <c r="B288" s="224" t="s">
        <v>242</v>
      </c>
      <c r="C288" s="240" t="s">
        <v>452</v>
      </c>
      <c r="D288" s="229" t="s">
        <v>17</v>
      </c>
      <c r="E288" s="230" t="s">
        <v>625</v>
      </c>
      <c r="F288" s="229" t="s">
        <v>781</v>
      </c>
      <c r="G288" s="225">
        <v>7187.52</v>
      </c>
      <c r="H288" s="225">
        <v>215.63</v>
      </c>
      <c r="I288" s="231">
        <f t="shared" si="9"/>
        <v>8587.6540000000005</v>
      </c>
      <c r="J288" s="233"/>
    </row>
    <row r="289" spans="1:10" x14ac:dyDescent="0.3">
      <c r="A289" s="226"/>
      <c r="B289" s="226" t="s">
        <v>96</v>
      </c>
      <c r="C289" s="329" t="s">
        <v>441</v>
      </c>
      <c r="D289" s="229" t="s">
        <v>17</v>
      </c>
      <c r="E289" s="230" t="s">
        <v>14</v>
      </c>
      <c r="F289" s="229" t="s">
        <v>792</v>
      </c>
      <c r="G289" s="225">
        <v>13603</v>
      </c>
      <c r="H289" s="225">
        <v>408.09</v>
      </c>
      <c r="I289" s="231">
        <f t="shared" si="9"/>
        <v>16252.864399999999</v>
      </c>
      <c r="J289" s="233"/>
    </row>
    <row r="290" spans="1:10" x14ac:dyDescent="0.3">
      <c r="A290" s="226"/>
      <c r="B290" s="224" t="s">
        <v>455</v>
      </c>
      <c r="C290" s="240">
        <v>196800022</v>
      </c>
      <c r="D290" s="229" t="s">
        <v>10</v>
      </c>
      <c r="E290" s="230" t="s">
        <v>625</v>
      </c>
      <c r="G290" s="257">
        <v>0</v>
      </c>
      <c r="H290" s="225">
        <v>0</v>
      </c>
      <c r="I290" s="231">
        <f t="shared" si="9"/>
        <v>0</v>
      </c>
      <c r="J290" s="233"/>
    </row>
    <row r="291" spans="1:10" x14ac:dyDescent="0.3">
      <c r="A291" s="226"/>
      <c r="B291" s="224" t="s">
        <v>443</v>
      </c>
      <c r="C291" s="229" t="s">
        <v>444</v>
      </c>
      <c r="D291" s="229" t="s">
        <v>17</v>
      </c>
      <c r="E291" s="230" t="s">
        <v>625</v>
      </c>
      <c r="F291" s="229" t="s">
        <v>445</v>
      </c>
      <c r="G291" s="257">
        <v>11124.11</v>
      </c>
      <c r="H291" s="225">
        <v>909.04</v>
      </c>
      <c r="I291" s="231">
        <f t="shared" si="9"/>
        <v>13958.454000000002</v>
      </c>
      <c r="J291" s="233"/>
    </row>
    <row r="292" spans="1:10" x14ac:dyDescent="0.3">
      <c r="A292" s="226"/>
      <c r="B292" s="224" t="s">
        <v>256</v>
      </c>
      <c r="C292" s="229" t="s">
        <v>457</v>
      </c>
      <c r="D292" s="229" t="s">
        <v>10</v>
      </c>
      <c r="E292" s="230" t="s">
        <v>625</v>
      </c>
      <c r="G292" s="257">
        <v>0</v>
      </c>
      <c r="H292" s="225">
        <v>0</v>
      </c>
      <c r="I292" s="231">
        <f t="shared" si="9"/>
        <v>0</v>
      </c>
    </row>
    <row r="293" spans="1:10" x14ac:dyDescent="0.3">
      <c r="A293" s="226"/>
      <c r="B293" s="224" t="s">
        <v>78</v>
      </c>
      <c r="C293" s="240" t="s">
        <v>458</v>
      </c>
      <c r="D293" s="229" t="s">
        <v>10</v>
      </c>
      <c r="E293" s="230" t="s">
        <v>625</v>
      </c>
      <c r="G293" s="257">
        <v>0</v>
      </c>
      <c r="H293" s="225">
        <v>0</v>
      </c>
      <c r="I293" s="231">
        <f t="shared" si="9"/>
        <v>0</v>
      </c>
    </row>
    <row r="294" spans="1:10" x14ac:dyDescent="0.3">
      <c r="A294" s="226"/>
      <c r="B294" s="224" t="s">
        <v>256</v>
      </c>
      <c r="C294" s="240" t="s">
        <v>450</v>
      </c>
      <c r="D294" s="229" t="s">
        <v>17</v>
      </c>
      <c r="E294" s="230" t="s">
        <v>625</v>
      </c>
      <c r="F294" s="229" t="s">
        <v>451</v>
      </c>
      <c r="G294" s="257">
        <v>6150.86</v>
      </c>
      <c r="H294" s="225">
        <v>506.36</v>
      </c>
      <c r="I294" s="231">
        <f t="shared" si="9"/>
        <v>7722.3751999999986</v>
      </c>
      <c r="J294" s="233"/>
    </row>
    <row r="295" spans="1:10" x14ac:dyDescent="0.3">
      <c r="A295" s="226"/>
      <c r="B295" s="224" t="s">
        <v>88</v>
      </c>
      <c r="C295" s="229" t="s">
        <v>472</v>
      </c>
      <c r="D295" s="229" t="s">
        <v>17</v>
      </c>
      <c r="E295" s="230" t="s">
        <v>625</v>
      </c>
      <c r="F295" s="229" t="s">
        <v>737</v>
      </c>
      <c r="G295" s="232">
        <v>13000</v>
      </c>
      <c r="H295" s="225">
        <v>390</v>
      </c>
      <c r="I295" s="231">
        <f t="shared" si="9"/>
        <v>15532.4</v>
      </c>
    </row>
    <row r="296" spans="1:10" x14ac:dyDescent="0.3">
      <c r="A296" s="226"/>
      <c r="B296" s="224" t="s">
        <v>160</v>
      </c>
      <c r="C296" s="229" t="s">
        <v>453</v>
      </c>
      <c r="D296" s="229" t="s">
        <v>17</v>
      </c>
      <c r="E296" s="230" t="s">
        <v>625</v>
      </c>
      <c r="F296" s="229" t="s">
        <v>454</v>
      </c>
      <c r="G296" s="257">
        <v>2089.63</v>
      </c>
      <c r="H296" s="225">
        <v>177.53</v>
      </c>
      <c r="I296" s="231">
        <f t="shared" si="9"/>
        <v>2629.9056</v>
      </c>
      <c r="J296" s="233"/>
    </row>
    <row r="297" spans="1:10" x14ac:dyDescent="0.3">
      <c r="A297" s="226"/>
      <c r="B297" s="224" t="s">
        <v>750</v>
      </c>
      <c r="C297" s="229" t="s">
        <v>483</v>
      </c>
      <c r="D297" s="229" t="s">
        <v>17</v>
      </c>
      <c r="E297" s="230" t="s">
        <v>14</v>
      </c>
      <c r="F297" s="229" t="s">
        <v>792</v>
      </c>
      <c r="G297" s="225">
        <v>13603</v>
      </c>
      <c r="H297" s="225">
        <v>408.09</v>
      </c>
      <c r="I297" s="225">
        <f t="shared" si="9"/>
        <v>16252.864399999999</v>
      </c>
      <c r="J297" s="233"/>
    </row>
    <row r="298" spans="1:10" x14ac:dyDescent="0.3">
      <c r="A298" s="226"/>
      <c r="B298" s="224" t="s">
        <v>70</v>
      </c>
      <c r="C298" s="240" t="s">
        <v>456</v>
      </c>
      <c r="D298" s="229" t="s">
        <v>17</v>
      </c>
      <c r="E298" s="230" t="s">
        <v>625</v>
      </c>
      <c r="F298" s="229" t="s">
        <v>787</v>
      </c>
      <c r="G298" s="225">
        <v>6942.66</v>
      </c>
      <c r="H298" s="225">
        <v>208.28</v>
      </c>
      <c r="I298" s="231">
        <f t="shared" ref="I298:I333" si="10">SUM(G298+H298)*1.16</f>
        <v>8295.0903999999991</v>
      </c>
    </row>
    <row r="299" spans="1:10" x14ac:dyDescent="0.3">
      <c r="A299" s="226"/>
      <c r="B299" s="224" t="s">
        <v>484</v>
      </c>
      <c r="C299" s="229" t="s">
        <v>485</v>
      </c>
      <c r="D299" s="229" t="s">
        <v>17</v>
      </c>
      <c r="E299" s="230" t="s">
        <v>625</v>
      </c>
      <c r="F299" s="229" t="s">
        <v>737</v>
      </c>
      <c r="G299" s="232">
        <v>13000</v>
      </c>
      <c r="H299" s="225">
        <v>390</v>
      </c>
      <c r="I299" s="231">
        <f t="shared" si="10"/>
        <v>15532.4</v>
      </c>
      <c r="J299" s="233"/>
    </row>
    <row r="300" spans="1:10" x14ac:dyDescent="0.3">
      <c r="A300" s="226"/>
      <c r="B300" s="224" t="s">
        <v>65</v>
      </c>
      <c r="C300" s="240">
        <v>188240010</v>
      </c>
      <c r="D300" s="229" t="s">
        <v>10</v>
      </c>
      <c r="E300" s="230" t="s">
        <v>625</v>
      </c>
      <c r="G300" s="257">
        <v>0</v>
      </c>
      <c r="H300" s="225">
        <v>0</v>
      </c>
      <c r="I300" s="231">
        <f t="shared" si="10"/>
        <v>0</v>
      </c>
      <c r="J300" s="233"/>
    </row>
    <row r="301" spans="1:10" x14ac:dyDescent="0.3">
      <c r="B301" s="224" t="s">
        <v>74</v>
      </c>
      <c r="C301" s="229" t="s">
        <v>460</v>
      </c>
      <c r="D301" s="229" t="s">
        <v>17</v>
      </c>
      <c r="E301" s="230" t="s">
        <v>625</v>
      </c>
      <c r="F301" s="229" t="s">
        <v>738</v>
      </c>
      <c r="G301" s="232">
        <v>12620.64</v>
      </c>
      <c r="H301" s="232">
        <v>378.62</v>
      </c>
      <c r="I301" s="231">
        <f t="shared" si="10"/>
        <v>15079.141599999999</v>
      </c>
      <c r="J301" s="233"/>
    </row>
    <row r="302" spans="1:10" x14ac:dyDescent="0.3">
      <c r="A302" s="226"/>
      <c r="B302" s="224" t="s">
        <v>96</v>
      </c>
      <c r="C302" s="229" t="s">
        <v>488</v>
      </c>
      <c r="D302" s="229" t="s">
        <v>17</v>
      </c>
      <c r="E302" s="230" t="s">
        <v>14</v>
      </c>
      <c r="F302" s="229" t="s">
        <v>792</v>
      </c>
      <c r="G302" s="225">
        <v>13603</v>
      </c>
      <c r="H302" s="225">
        <v>408.09</v>
      </c>
      <c r="I302" s="231">
        <f t="shared" si="10"/>
        <v>16252.864399999999</v>
      </c>
      <c r="J302" s="233"/>
    </row>
    <row r="303" spans="1:10" x14ac:dyDescent="0.3">
      <c r="A303" s="226"/>
      <c r="B303" s="224" t="s">
        <v>256</v>
      </c>
      <c r="C303" s="240" t="s">
        <v>489</v>
      </c>
      <c r="D303" s="229" t="s">
        <v>10</v>
      </c>
      <c r="E303" s="230" t="s">
        <v>625</v>
      </c>
      <c r="G303" s="257">
        <v>0</v>
      </c>
      <c r="H303" s="225">
        <v>0</v>
      </c>
      <c r="I303" s="231">
        <f t="shared" si="10"/>
        <v>0</v>
      </c>
      <c r="J303" s="233"/>
    </row>
    <row r="304" spans="1:10" x14ac:dyDescent="0.3">
      <c r="A304" s="226"/>
      <c r="B304" s="224" t="s">
        <v>65</v>
      </c>
      <c r="C304" s="240" t="s">
        <v>490</v>
      </c>
      <c r="D304" s="229" t="s">
        <v>10</v>
      </c>
      <c r="E304" s="230" t="s">
        <v>625</v>
      </c>
      <c r="G304" s="257">
        <v>0</v>
      </c>
      <c r="H304" s="225">
        <v>0</v>
      </c>
      <c r="I304" s="231">
        <f t="shared" si="10"/>
        <v>0</v>
      </c>
      <c r="J304" s="233"/>
    </row>
    <row r="305" spans="1:10" x14ac:dyDescent="0.3">
      <c r="A305" s="226"/>
      <c r="B305" s="226" t="s">
        <v>53</v>
      </c>
      <c r="C305" s="240" t="s">
        <v>464</v>
      </c>
      <c r="D305" s="229" t="s">
        <v>17</v>
      </c>
      <c r="E305" s="230" t="s">
        <v>625</v>
      </c>
      <c r="F305" s="229" t="s">
        <v>465</v>
      </c>
      <c r="G305" s="309">
        <v>9104.94</v>
      </c>
      <c r="H305" s="225">
        <v>273</v>
      </c>
      <c r="I305" s="231">
        <f t="shared" si="10"/>
        <v>10878.410400000001</v>
      </c>
      <c r="J305" s="233"/>
    </row>
    <row r="306" spans="1:10" x14ac:dyDescent="0.3">
      <c r="A306" s="226"/>
      <c r="B306" s="224" t="s">
        <v>45</v>
      </c>
      <c r="C306" s="240" t="s">
        <v>505</v>
      </c>
      <c r="D306" s="229" t="s">
        <v>17</v>
      </c>
      <c r="E306" s="230" t="s">
        <v>14</v>
      </c>
      <c r="F306" s="229" t="s">
        <v>792</v>
      </c>
      <c r="G306" s="225">
        <v>9815</v>
      </c>
      <c r="H306" s="225">
        <v>294.45</v>
      </c>
      <c r="I306" s="231">
        <f t="shared" si="10"/>
        <v>11726.962</v>
      </c>
      <c r="J306" s="233"/>
    </row>
    <row r="307" spans="1:10" x14ac:dyDescent="0.3">
      <c r="A307" s="226"/>
      <c r="B307" s="224" t="s">
        <v>506</v>
      </c>
      <c r="C307" s="229" t="s">
        <v>507</v>
      </c>
      <c r="D307" s="229" t="s">
        <v>10</v>
      </c>
      <c r="E307" s="230" t="s">
        <v>625</v>
      </c>
      <c r="G307" s="257">
        <v>0</v>
      </c>
      <c r="H307" s="225">
        <v>0</v>
      </c>
      <c r="I307" s="231">
        <f t="shared" si="10"/>
        <v>0</v>
      </c>
      <c r="J307" s="233"/>
    </row>
    <row r="308" spans="1:10" x14ac:dyDescent="0.3">
      <c r="A308" s="226"/>
      <c r="B308" s="226" t="s">
        <v>262</v>
      </c>
      <c r="C308" s="240" t="s">
        <v>469</v>
      </c>
      <c r="D308" s="229" t="s">
        <v>17</v>
      </c>
      <c r="E308" s="230" t="s">
        <v>625</v>
      </c>
      <c r="F308" s="229" t="s">
        <v>80</v>
      </c>
      <c r="G308" s="257">
        <v>8977.6</v>
      </c>
      <c r="H308" s="225">
        <v>807.93</v>
      </c>
      <c r="I308" s="231">
        <f t="shared" si="10"/>
        <v>11351.2148</v>
      </c>
      <c r="J308" s="233"/>
    </row>
    <row r="309" spans="1:10" x14ac:dyDescent="0.3">
      <c r="A309" s="226"/>
      <c r="B309" s="224" t="s">
        <v>215</v>
      </c>
      <c r="C309" s="229" t="s">
        <v>508</v>
      </c>
      <c r="D309" s="229" t="s">
        <v>10</v>
      </c>
      <c r="E309" s="230" t="s">
        <v>625</v>
      </c>
      <c r="G309" s="257">
        <v>0</v>
      </c>
      <c r="H309" s="225">
        <v>0</v>
      </c>
      <c r="I309" s="231">
        <f t="shared" si="10"/>
        <v>0</v>
      </c>
      <c r="J309" s="233"/>
    </row>
    <row r="310" spans="1:10" x14ac:dyDescent="0.3">
      <c r="A310" s="226"/>
      <c r="B310" s="224" t="s">
        <v>96</v>
      </c>
      <c r="C310" s="328" t="s">
        <v>510</v>
      </c>
      <c r="D310" s="229" t="s">
        <v>17</v>
      </c>
      <c r="E310" s="230" t="s">
        <v>14</v>
      </c>
      <c r="F310" s="229" t="s">
        <v>792</v>
      </c>
      <c r="G310" s="225">
        <v>13603</v>
      </c>
      <c r="H310" s="225">
        <v>408.09</v>
      </c>
      <c r="I310" s="231">
        <f t="shared" si="10"/>
        <v>16252.864399999999</v>
      </c>
      <c r="J310" s="233"/>
    </row>
    <row r="311" spans="1:10" x14ac:dyDescent="0.3">
      <c r="B311" s="224" t="s">
        <v>65</v>
      </c>
      <c r="C311" s="229" t="s">
        <v>513</v>
      </c>
      <c r="D311" s="229" t="s">
        <v>10</v>
      </c>
      <c r="E311" s="230" t="s">
        <v>625</v>
      </c>
      <c r="G311" s="257">
        <v>0</v>
      </c>
      <c r="H311" s="225">
        <v>0</v>
      </c>
      <c r="I311" s="231">
        <f t="shared" si="10"/>
        <v>0</v>
      </c>
      <c r="J311" s="233"/>
    </row>
    <row r="312" spans="1:10" x14ac:dyDescent="0.3">
      <c r="A312" s="226"/>
      <c r="B312" s="226" t="s">
        <v>256</v>
      </c>
      <c r="C312" s="229" t="s">
        <v>474</v>
      </c>
      <c r="D312" s="229" t="s">
        <v>17</v>
      </c>
      <c r="E312" s="230" t="s">
        <v>625</v>
      </c>
      <c r="F312" s="229" t="s">
        <v>396</v>
      </c>
      <c r="G312" s="257">
        <v>11975</v>
      </c>
      <c r="H312" s="225">
        <v>1074.8900000000001</v>
      </c>
      <c r="I312" s="231">
        <f t="shared" si="10"/>
        <v>15137.872399999998</v>
      </c>
      <c r="J312" s="233"/>
    </row>
    <row r="313" spans="1:10" x14ac:dyDescent="0.3">
      <c r="A313" s="226"/>
      <c r="B313" s="226" t="s">
        <v>256</v>
      </c>
      <c r="C313" s="240" t="s">
        <v>475</v>
      </c>
      <c r="D313" s="229" t="s">
        <v>17</v>
      </c>
      <c r="E313" s="230" t="s">
        <v>625</v>
      </c>
      <c r="F313" s="229" t="s">
        <v>476</v>
      </c>
      <c r="G313" s="257">
        <v>6567.49</v>
      </c>
      <c r="H313" s="225">
        <v>593.27</v>
      </c>
      <c r="I313" s="231">
        <f t="shared" si="10"/>
        <v>8306.4815999999992</v>
      </c>
      <c r="J313" s="233"/>
    </row>
    <row r="314" spans="1:10" x14ac:dyDescent="0.3">
      <c r="A314" s="226"/>
      <c r="B314" s="226" t="s">
        <v>690</v>
      </c>
      <c r="C314" s="240">
        <v>188160012</v>
      </c>
      <c r="D314" s="229" t="s">
        <v>17</v>
      </c>
      <c r="E314" s="230" t="s">
        <v>625</v>
      </c>
      <c r="F314" s="229" t="s">
        <v>478</v>
      </c>
      <c r="G314" s="257">
        <v>3292.63</v>
      </c>
      <c r="H314" s="225">
        <v>301.58999999999997</v>
      </c>
      <c r="I314" s="231">
        <f t="shared" si="10"/>
        <v>4169.2951999999996</v>
      </c>
      <c r="J314" s="233"/>
    </row>
    <row r="315" spans="1:10" x14ac:dyDescent="0.3">
      <c r="A315" s="226"/>
      <c r="B315" s="224" t="s">
        <v>501</v>
      </c>
      <c r="C315" s="240" t="s">
        <v>515</v>
      </c>
      <c r="D315" s="229" t="s">
        <v>10</v>
      </c>
      <c r="E315" s="230" t="s">
        <v>625</v>
      </c>
      <c r="G315" s="257">
        <v>0</v>
      </c>
      <c r="H315" s="225">
        <v>0</v>
      </c>
      <c r="I315" s="231">
        <f t="shared" si="10"/>
        <v>0</v>
      </c>
      <c r="J315" s="233"/>
    </row>
    <row r="316" spans="1:10" x14ac:dyDescent="0.3">
      <c r="A316" s="226"/>
      <c r="B316" s="224" t="s">
        <v>256</v>
      </c>
      <c r="C316" s="240" t="s">
        <v>519</v>
      </c>
      <c r="D316" s="229" t="s">
        <v>10</v>
      </c>
      <c r="E316" s="230" t="s">
        <v>625</v>
      </c>
      <c r="G316" s="225">
        <v>0</v>
      </c>
      <c r="H316" s="225">
        <v>0</v>
      </c>
      <c r="I316" s="231">
        <f t="shared" si="10"/>
        <v>0</v>
      </c>
      <c r="J316" s="233"/>
    </row>
    <row r="317" spans="1:10" x14ac:dyDescent="0.3">
      <c r="A317" s="226"/>
      <c r="B317" s="224" t="s">
        <v>262</v>
      </c>
      <c r="C317" s="240" t="s">
        <v>520</v>
      </c>
      <c r="D317" s="229" t="s">
        <v>10</v>
      </c>
      <c r="E317" s="230" t="s">
        <v>625</v>
      </c>
      <c r="F317" s="229" t="s">
        <v>241</v>
      </c>
      <c r="G317" s="258">
        <v>0</v>
      </c>
      <c r="H317" s="225">
        <v>0</v>
      </c>
      <c r="I317" s="225">
        <f t="shared" si="10"/>
        <v>0</v>
      </c>
      <c r="J317" s="233"/>
    </row>
    <row r="318" spans="1:10" x14ac:dyDescent="0.3">
      <c r="A318" s="226"/>
      <c r="B318" s="224" t="s">
        <v>78</v>
      </c>
      <c r="C318" s="240" t="s">
        <v>521</v>
      </c>
      <c r="D318" s="229" t="s">
        <v>10</v>
      </c>
      <c r="E318" s="230" t="s">
        <v>625</v>
      </c>
      <c r="G318" s="247">
        <v>0</v>
      </c>
      <c r="H318" s="225">
        <v>0</v>
      </c>
      <c r="I318" s="231">
        <f t="shared" si="10"/>
        <v>0</v>
      </c>
    </row>
    <row r="319" spans="1:10" x14ac:dyDescent="0.3">
      <c r="A319" s="226"/>
      <c r="B319" s="224" t="s">
        <v>74</v>
      </c>
      <c r="C319" s="240" t="s">
        <v>529</v>
      </c>
      <c r="D319" s="229" t="s">
        <v>17</v>
      </c>
      <c r="E319" s="230" t="s">
        <v>625</v>
      </c>
      <c r="F319" s="229" t="s">
        <v>737</v>
      </c>
      <c r="G319" s="232">
        <v>13000</v>
      </c>
      <c r="H319" s="225">
        <v>390</v>
      </c>
      <c r="I319" s="225">
        <f t="shared" si="10"/>
        <v>15532.4</v>
      </c>
      <c r="J319" s="233"/>
    </row>
    <row r="320" spans="1:10" x14ac:dyDescent="0.3">
      <c r="A320" s="226"/>
      <c r="B320" s="224" t="s">
        <v>78</v>
      </c>
      <c r="C320" s="240" t="s">
        <v>530</v>
      </c>
      <c r="D320" s="229" t="s">
        <v>10</v>
      </c>
      <c r="E320" s="230" t="s">
        <v>625</v>
      </c>
      <c r="F320" s="229" t="s">
        <v>241</v>
      </c>
      <c r="G320" s="225">
        <v>0</v>
      </c>
      <c r="H320" s="225">
        <v>0</v>
      </c>
      <c r="I320" s="225">
        <f t="shared" si="10"/>
        <v>0</v>
      </c>
      <c r="J320" s="233"/>
    </row>
    <row r="321" spans="2:10" s="226" customFormat="1" x14ac:dyDescent="0.3">
      <c r="B321" s="224" t="s">
        <v>74</v>
      </c>
      <c r="C321" s="240" t="s">
        <v>486</v>
      </c>
      <c r="D321" s="229" t="s">
        <v>17</v>
      </c>
      <c r="E321" s="230" t="s">
        <v>625</v>
      </c>
      <c r="F321" s="229" t="s">
        <v>420</v>
      </c>
      <c r="G321" s="257">
        <v>9287.26</v>
      </c>
      <c r="H321" s="225">
        <v>835.51</v>
      </c>
      <c r="I321" s="231">
        <f t="shared" si="10"/>
        <v>11742.413199999999</v>
      </c>
      <c r="J321" s="233"/>
    </row>
    <row r="322" spans="2:10" s="226" customFormat="1" x14ac:dyDescent="0.3">
      <c r="B322" s="224" t="s">
        <v>215</v>
      </c>
      <c r="C322" s="229" t="s">
        <v>487</v>
      </c>
      <c r="D322" s="229" t="s">
        <v>17</v>
      </c>
      <c r="E322" s="230" t="s">
        <v>624</v>
      </c>
      <c r="F322" s="248" t="s">
        <v>197</v>
      </c>
      <c r="G322" s="225">
        <v>9081.7199999999993</v>
      </c>
      <c r="H322" s="225">
        <v>272.45</v>
      </c>
      <c r="I322" s="231">
        <f t="shared" si="10"/>
        <v>10850.8372</v>
      </c>
      <c r="J322" s="233"/>
    </row>
    <row r="323" spans="2:10" s="226" customFormat="1" x14ac:dyDescent="0.3">
      <c r="B323" s="224" t="s">
        <v>74</v>
      </c>
      <c r="C323" s="229" t="s">
        <v>532</v>
      </c>
      <c r="D323" s="229" t="s">
        <v>17</v>
      </c>
      <c r="E323" s="230" t="s">
        <v>625</v>
      </c>
      <c r="F323" s="229" t="s">
        <v>737</v>
      </c>
      <c r="G323" s="232">
        <v>13000</v>
      </c>
      <c r="H323" s="225">
        <v>390</v>
      </c>
      <c r="I323" s="225">
        <f t="shared" si="10"/>
        <v>15532.4</v>
      </c>
      <c r="J323" s="233"/>
    </row>
    <row r="324" spans="2:10" s="226" customFormat="1" x14ac:dyDescent="0.3">
      <c r="B324" s="224" t="s">
        <v>546</v>
      </c>
      <c r="C324" s="240" t="s">
        <v>547</v>
      </c>
      <c r="D324" s="229" t="s">
        <v>17</v>
      </c>
      <c r="E324" s="230" t="s">
        <v>625</v>
      </c>
      <c r="F324" s="229" t="s">
        <v>737</v>
      </c>
      <c r="G324" s="232">
        <v>13000</v>
      </c>
      <c r="H324" s="225">
        <v>390</v>
      </c>
      <c r="I324" s="225">
        <f t="shared" si="10"/>
        <v>15532.4</v>
      </c>
      <c r="J324" s="233"/>
    </row>
    <row r="325" spans="2:10" s="226" customFormat="1" x14ac:dyDescent="0.3">
      <c r="B325" s="224" t="s">
        <v>256</v>
      </c>
      <c r="C325" s="240" t="s">
        <v>548</v>
      </c>
      <c r="D325" s="229" t="s">
        <v>10</v>
      </c>
      <c r="E325" s="230" t="s">
        <v>625</v>
      </c>
      <c r="F325" s="229"/>
      <c r="G325" s="257">
        <v>0</v>
      </c>
      <c r="H325" s="225">
        <v>0</v>
      </c>
      <c r="I325" s="231">
        <f t="shared" si="10"/>
        <v>0</v>
      </c>
      <c r="J325" s="233"/>
    </row>
    <row r="326" spans="2:10" s="226" customFormat="1" x14ac:dyDescent="0.3">
      <c r="B326" s="224" t="s">
        <v>65</v>
      </c>
      <c r="C326" s="240" t="s">
        <v>491</v>
      </c>
      <c r="D326" s="229" t="s">
        <v>17</v>
      </c>
      <c r="E326" s="230" t="s">
        <v>625</v>
      </c>
      <c r="F326" s="229" t="s">
        <v>492</v>
      </c>
      <c r="G326" s="309">
        <v>7741.92</v>
      </c>
      <c r="H326" s="225">
        <v>232</v>
      </c>
      <c r="I326" s="231">
        <f t="shared" si="10"/>
        <v>9249.7471999999998</v>
      </c>
      <c r="J326" s="233"/>
    </row>
    <row r="327" spans="2:10" s="226" customFormat="1" x14ac:dyDescent="0.3">
      <c r="B327" s="224" t="s">
        <v>74</v>
      </c>
      <c r="C327" s="240" t="s">
        <v>493</v>
      </c>
      <c r="D327" s="229" t="s">
        <v>17</v>
      </c>
      <c r="E327" s="230" t="s">
        <v>625</v>
      </c>
      <c r="F327" s="229" t="s">
        <v>494</v>
      </c>
      <c r="G327" s="257">
        <v>13660.83</v>
      </c>
      <c r="H327" s="225">
        <v>1225</v>
      </c>
      <c r="I327" s="231">
        <f t="shared" si="10"/>
        <v>17267.5628</v>
      </c>
      <c r="J327" s="233"/>
    </row>
    <row r="328" spans="2:10" s="226" customFormat="1" x14ac:dyDescent="0.3">
      <c r="B328" s="224" t="s">
        <v>274</v>
      </c>
      <c r="C328" s="240">
        <v>198200020</v>
      </c>
      <c r="D328" s="229" t="s">
        <v>17</v>
      </c>
      <c r="E328" s="230" t="s">
        <v>625</v>
      </c>
      <c r="F328" s="229" t="s">
        <v>495</v>
      </c>
      <c r="G328" s="309">
        <v>6942.66</v>
      </c>
      <c r="H328" s="225">
        <v>208</v>
      </c>
      <c r="I328" s="231">
        <f t="shared" si="10"/>
        <v>8294.7655999999988</v>
      </c>
      <c r="J328" s="233"/>
    </row>
    <row r="329" spans="2:10" s="226" customFormat="1" x14ac:dyDescent="0.3">
      <c r="B329" s="224" t="s">
        <v>57</v>
      </c>
      <c r="C329" s="240" t="s">
        <v>496</v>
      </c>
      <c r="D329" s="229" t="s">
        <v>17</v>
      </c>
      <c r="E329" s="230" t="s">
        <v>14</v>
      </c>
      <c r="F329" s="229" t="s">
        <v>710</v>
      </c>
      <c r="G329" s="257">
        <v>11333.31</v>
      </c>
      <c r="H329" s="225">
        <v>340</v>
      </c>
      <c r="I329" s="231">
        <f t="shared" si="10"/>
        <v>13541.039599999998</v>
      </c>
      <c r="J329" s="233"/>
    </row>
    <row r="330" spans="2:10" s="226" customFormat="1" x14ac:dyDescent="0.3">
      <c r="B330" s="224" t="s">
        <v>274</v>
      </c>
      <c r="C330" s="229" t="s">
        <v>572</v>
      </c>
      <c r="D330" s="227" t="s">
        <v>10</v>
      </c>
      <c r="E330" s="230" t="s">
        <v>625</v>
      </c>
      <c r="F330" s="229"/>
      <c r="G330" s="225">
        <v>0</v>
      </c>
      <c r="H330" s="225">
        <v>0</v>
      </c>
      <c r="I330" s="231">
        <f t="shared" si="10"/>
        <v>0</v>
      </c>
      <c r="J330" s="233"/>
    </row>
    <row r="331" spans="2:10" s="226" customFormat="1" x14ac:dyDescent="0.3">
      <c r="B331" s="224" t="s">
        <v>242</v>
      </c>
      <c r="C331" s="260" t="s">
        <v>602</v>
      </c>
      <c r="D331" s="227" t="s">
        <v>17</v>
      </c>
      <c r="E331" s="230" t="s">
        <v>624</v>
      </c>
      <c r="F331" s="229" t="s">
        <v>754</v>
      </c>
      <c r="G331" s="231">
        <v>9815</v>
      </c>
      <c r="H331" s="232">
        <v>294.45</v>
      </c>
      <c r="I331" s="231">
        <f t="shared" si="10"/>
        <v>11726.962</v>
      </c>
      <c r="J331" s="233"/>
    </row>
    <row r="332" spans="2:10" s="226" customFormat="1" x14ac:dyDescent="0.3">
      <c r="B332" s="259" t="s">
        <v>274</v>
      </c>
      <c r="C332" s="260" t="s">
        <v>617</v>
      </c>
      <c r="D332" s="227" t="s">
        <v>10</v>
      </c>
      <c r="E332" s="230" t="s">
        <v>624</v>
      </c>
      <c r="F332" s="229"/>
      <c r="G332" s="231">
        <v>0</v>
      </c>
      <c r="H332" s="232">
        <v>0</v>
      </c>
      <c r="I332" s="231">
        <f t="shared" si="10"/>
        <v>0</v>
      </c>
      <c r="J332" s="233"/>
    </row>
    <row r="333" spans="2:10" s="226" customFormat="1" x14ac:dyDescent="0.3">
      <c r="B333" s="224" t="s">
        <v>274</v>
      </c>
      <c r="C333" s="261" t="s">
        <v>672</v>
      </c>
      <c r="D333" s="227" t="s">
        <v>10</v>
      </c>
      <c r="E333" s="230" t="s">
        <v>624</v>
      </c>
      <c r="F333" s="229"/>
      <c r="G333" s="225">
        <v>0</v>
      </c>
      <c r="H333" s="262">
        <v>0</v>
      </c>
      <c r="I333" s="263">
        <f t="shared" si="10"/>
        <v>0</v>
      </c>
      <c r="J333" s="233"/>
    </row>
    <row r="334" spans="2:10" s="226" customFormat="1" x14ac:dyDescent="0.3">
      <c r="B334" s="224" t="s">
        <v>242</v>
      </c>
      <c r="C334" s="261" t="s">
        <v>676</v>
      </c>
      <c r="D334" s="227" t="s">
        <v>17</v>
      </c>
      <c r="E334" s="230" t="s">
        <v>14</v>
      </c>
      <c r="F334" s="229" t="s">
        <v>788</v>
      </c>
      <c r="G334" s="225">
        <v>6080</v>
      </c>
      <c r="H334" s="262">
        <v>182.4</v>
      </c>
      <c r="I334" s="231">
        <f>SUM(G334+H334)*1.16</f>
        <v>7264.3839999999991</v>
      </c>
      <c r="J334" s="233"/>
    </row>
    <row r="335" spans="2:10" s="226" customFormat="1" x14ac:dyDescent="0.3">
      <c r="B335" s="224" t="s">
        <v>242</v>
      </c>
      <c r="C335" s="261" t="s">
        <v>680</v>
      </c>
      <c r="D335" s="227" t="s">
        <v>17</v>
      </c>
      <c r="E335" s="310" t="s">
        <v>624</v>
      </c>
      <c r="F335" s="229" t="s">
        <v>749</v>
      </c>
      <c r="G335" s="262">
        <v>6080</v>
      </c>
      <c r="H335" s="262">
        <v>182.4</v>
      </c>
      <c r="I335" s="231">
        <f>SUM(G335+H335)*1.16</f>
        <v>7264.3839999999991</v>
      </c>
      <c r="J335" s="233"/>
    </row>
    <row r="336" spans="2:10" s="226" customFormat="1" x14ac:dyDescent="0.3">
      <c r="B336" s="224" t="s">
        <v>242</v>
      </c>
      <c r="C336" s="226" t="s">
        <v>706</v>
      </c>
      <c r="D336" s="227" t="s">
        <v>17</v>
      </c>
      <c r="E336" s="230" t="s">
        <v>624</v>
      </c>
      <c r="F336" s="229" t="s">
        <v>752</v>
      </c>
      <c r="G336" s="262">
        <v>6080</v>
      </c>
      <c r="H336" s="262">
        <v>182.4</v>
      </c>
      <c r="I336" s="231">
        <f>SUM(G336+H336)*1.16</f>
        <v>7264.3839999999991</v>
      </c>
      <c r="J336" s="233"/>
    </row>
    <row r="337" spans="1:10" x14ac:dyDescent="0.3">
      <c r="A337" s="226"/>
      <c r="B337" s="224" t="s">
        <v>96</v>
      </c>
      <c r="C337" s="229" t="s">
        <v>509</v>
      </c>
      <c r="D337" s="229" t="s">
        <v>17</v>
      </c>
      <c r="E337" s="230" t="s">
        <v>625</v>
      </c>
      <c r="F337" s="229" t="s">
        <v>80</v>
      </c>
      <c r="G337" s="257">
        <v>11406.25</v>
      </c>
      <c r="H337" s="225">
        <v>1024.24</v>
      </c>
      <c r="I337" s="231">
        <f>SUM(G337+H337)*1.16</f>
        <v>14419.368399999999</v>
      </c>
      <c r="J337" s="233"/>
    </row>
    <row r="338" spans="1:10" x14ac:dyDescent="0.3">
      <c r="A338" s="226"/>
      <c r="B338" s="224" t="s">
        <v>242</v>
      </c>
      <c r="C338" s="226" t="s">
        <v>707</v>
      </c>
      <c r="D338" s="227" t="s">
        <v>17</v>
      </c>
      <c r="E338" s="230" t="s">
        <v>624</v>
      </c>
      <c r="F338" s="229" t="s">
        <v>741</v>
      </c>
      <c r="G338" s="262">
        <v>5776</v>
      </c>
      <c r="H338" s="262">
        <v>182.4</v>
      </c>
      <c r="I338" s="231">
        <f>SUM(G338:H338)*1.16</f>
        <v>6911.7439999999988</v>
      </c>
      <c r="J338" s="233"/>
    </row>
    <row r="339" spans="1:10" x14ac:dyDescent="0.3">
      <c r="A339" s="226"/>
      <c r="B339" s="224" t="s">
        <v>688</v>
      </c>
      <c r="C339" s="240" t="s">
        <v>511</v>
      </c>
      <c r="D339" s="229" t="s">
        <v>17</v>
      </c>
      <c r="E339" s="230" t="s">
        <v>625</v>
      </c>
      <c r="F339" s="229" t="s">
        <v>512</v>
      </c>
      <c r="G339" s="309">
        <v>2510</v>
      </c>
      <c r="H339" s="225">
        <v>201</v>
      </c>
      <c r="I339" s="231">
        <f t="shared" ref="I339:I368" si="11">SUM(G339+H339)*1.16</f>
        <v>3144.7599999999998</v>
      </c>
      <c r="J339" s="233"/>
    </row>
    <row r="340" spans="1:10" x14ac:dyDescent="0.3">
      <c r="A340" s="226"/>
      <c r="B340" s="226" t="s">
        <v>96</v>
      </c>
      <c r="C340" s="240" t="s">
        <v>410</v>
      </c>
      <c r="D340" s="229" t="s">
        <v>10</v>
      </c>
      <c r="E340" s="230" t="s">
        <v>625</v>
      </c>
      <c r="G340" s="225">
        <v>0</v>
      </c>
      <c r="H340" s="225">
        <v>0</v>
      </c>
      <c r="I340" s="231">
        <f t="shared" si="11"/>
        <v>0</v>
      </c>
      <c r="J340" s="233"/>
    </row>
    <row r="341" spans="1:10" x14ac:dyDescent="0.3">
      <c r="A341" s="226"/>
      <c r="B341" s="226" t="s">
        <v>78</v>
      </c>
      <c r="C341" s="229" t="s">
        <v>411</v>
      </c>
      <c r="D341" s="229" t="s">
        <v>10</v>
      </c>
      <c r="E341" s="230" t="s">
        <v>625</v>
      </c>
      <c r="G341" s="257">
        <v>0</v>
      </c>
      <c r="H341" s="225">
        <v>0</v>
      </c>
      <c r="I341" s="231">
        <f t="shared" si="11"/>
        <v>0</v>
      </c>
      <c r="J341" s="233"/>
    </row>
    <row r="342" spans="1:10" x14ac:dyDescent="0.3">
      <c r="B342" s="306" t="s">
        <v>74</v>
      </c>
      <c r="C342" s="229" t="s">
        <v>516</v>
      </c>
      <c r="D342" s="229" t="s">
        <v>17</v>
      </c>
      <c r="E342" s="230" t="s">
        <v>625</v>
      </c>
      <c r="F342" s="229" t="s">
        <v>738</v>
      </c>
      <c r="G342" s="232">
        <v>12620.64</v>
      </c>
      <c r="H342" s="232">
        <v>378.62</v>
      </c>
      <c r="I342" s="231">
        <f t="shared" si="11"/>
        <v>15079.141599999999</v>
      </c>
      <c r="J342" s="233"/>
    </row>
    <row r="343" spans="1:10" x14ac:dyDescent="0.3">
      <c r="A343" s="226"/>
      <c r="B343" s="224" t="s">
        <v>262</v>
      </c>
      <c r="C343" s="240" t="s">
        <v>517</v>
      </c>
      <c r="D343" s="229" t="s">
        <v>17</v>
      </c>
      <c r="E343" s="230" t="s">
        <v>625</v>
      </c>
      <c r="F343" s="229" t="s">
        <v>80</v>
      </c>
      <c r="G343" s="225">
        <v>14210</v>
      </c>
      <c r="H343" s="225">
        <v>426</v>
      </c>
      <c r="I343" s="231">
        <f t="shared" si="11"/>
        <v>16977.759999999998</v>
      </c>
      <c r="J343" s="233"/>
    </row>
    <row r="344" spans="1:10" x14ac:dyDescent="0.3">
      <c r="A344" s="226"/>
      <c r="B344" s="224" t="s">
        <v>78</v>
      </c>
      <c r="C344" s="240" t="s">
        <v>518</v>
      </c>
      <c r="D344" s="229" t="s">
        <v>17</v>
      </c>
      <c r="E344" s="230" t="s">
        <v>625</v>
      </c>
      <c r="F344" s="229" t="s">
        <v>80</v>
      </c>
      <c r="G344" s="247">
        <v>14748</v>
      </c>
      <c r="H344" s="225">
        <v>442</v>
      </c>
      <c r="I344" s="231">
        <f t="shared" si="11"/>
        <v>17620.399999999998</v>
      </c>
      <c r="J344" s="233"/>
    </row>
    <row r="345" spans="1:10" x14ac:dyDescent="0.3">
      <c r="A345" s="226"/>
      <c r="B345" s="226" t="s">
        <v>688</v>
      </c>
      <c r="C345" s="240" t="s">
        <v>432</v>
      </c>
      <c r="D345" s="229" t="s">
        <v>10</v>
      </c>
      <c r="E345" s="230" t="s">
        <v>625</v>
      </c>
      <c r="G345" s="257">
        <v>0</v>
      </c>
      <c r="H345" s="225">
        <v>0</v>
      </c>
      <c r="I345" s="231">
        <f t="shared" si="11"/>
        <v>0</v>
      </c>
      <c r="J345" s="233"/>
    </row>
    <row r="346" spans="1:10" x14ac:dyDescent="0.3">
      <c r="A346" s="226"/>
      <c r="B346" s="226" t="s">
        <v>256</v>
      </c>
      <c r="C346" s="229" t="s">
        <v>440</v>
      </c>
      <c r="D346" s="229" t="s">
        <v>10</v>
      </c>
      <c r="E346" s="230" t="s">
        <v>625</v>
      </c>
      <c r="G346" s="257">
        <v>0</v>
      </c>
      <c r="H346" s="225">
        <v>0</v>
      </c>
      <c r="I346" s="231">
        <f t="shared" si="11"/>
        <v>0</v>
      </c>
      <c r="J346" s="233"/>
    </row>
    <row r="347" spans="1:10" x14ac:dyDescent="0.3">
      <c r="A347" s="226"/>
      <c r="B347" s="226" t="s">
        <v>262</v>
      </c>
      <c r="C347" s="240" t="s">
        <v>461</v>
      </c>
      <c r="D347" s="229" t="s">
        <v>10</v>
      </c>
      <c r="E347" s="230" t="s">
        <v>625</v>
      </c>
      <c r="G347" s="257">
        <v>0</v>
      </c>
      <c r="H347" s="225">
        <v>0</v>
      </c>
      <c r="I347" s="231">
        <f t="shared" si="11"/>
        <v>0</v>
      </c>
      <c r="J347" s="233"/>
    </row>
    <row r="348" spans="1:10" x14ac:dyDescent="0.3">
      <c r="A348" s="226"/>
      <c r="B348" s="224" t="s">
        <v>78</v>
      </c>
      <c r="C348" s="240" t="s">
        <v>522</v>
      </c>
      <c r="D348" s="229" t="s">
        <v>17</v>
      </c>
      <c r="E348" s="230" t="s">
        <v>625</v>
      </c>
      <c r="F348" s="229" t="s">
        <v>634</v>
      </c>
      <c r="G348" s="247">
        <v>14748</v>
      </c>
      <c r="H348" s="225">
        <v>442</v>
      </c>
      <c r="I348" s="231">
        <f t="shared" si="11"/>
        <v>17620.399999999998</v>
      </c>
      <c r="J348" s="233"/>
    </row>
    <row r="349" spans="1:10" x14ac:dyDescent="0.3">
      <c r="B349" s="224" t="s">
        <v>74</v>
      </c>
      <c r="C349" s="240" t="s">
        <v>523</v>
      </c>
      <c r="D349" s="229" t="s">
        <v>17</v>
      </c>
      <c r="E349" s="230" t="s">
        <v>625</v>
      </c>
      <c r="F349" s="229" t="s">
        <v>738</v>
      </c>
      <c r="G349" s="232">
        <v>12620.64</v>
      </c>
      <c r="H349" s="232">
        <v>378.62</v>
      </c>
      <c r="I349" s="225">
        <f t="shared" si="11"/>
        <v>15079.141599999999</v>
      </c>
      <c r="J349" s="233"/>
    </row>
    <row r="350" spans="1:10" x14ac:dyDescent="0.3">
      <c r="B350" s="224" t="s">
        <v>74</v>
      </c>
      <c r="C350" s="229" t="s">
        <v>524</v>
      </c>
      <c r="D350" s="229" t="s">
        <v>17</v>
      </c>
      <c r="E350" s="230" t="s">
        <v>625</v>
      </c>
      <c r="F350" s="229" t="s">
        <v>738</v>
      </c>
      <c r="G350" s="232">
        <v>12620.64</v>
      </c>
      <c r="H350" s="232">
        <v>378.62</v>
      </c>
      <c r="I350" s="231">
        <f t="shared" si="11"/>
        <v>15079.141599999999</v>
      </c>
      <c r="J350" s="233"/>
    </row>
    <row r="351" spans="1:10" x14ac:dyDescent="0.3">
      <c r="B351" s="224" t="s">
        <v>74</v>
      </c>
      <c r="C351" s="240" t="s">
        <v>525</v>
      </c>
      <c r="D351" s="229" t="s">
        <v>17</v>
      </c>
      <c r="E351" s="230" t="s">
        <v>625</v>
      </c>
      <c r="F351" s="229" t="s">
        <v>738</v>
      </c>
      <c r="G351" s="232">
        <v>12620.64</v>
      </c>
      <c r="H351" s="232">
        <v>378.62</v>
      </c>
      <c r="I351" s="231">
        <f t="shared" si="11"/>
        <v>15079.141599999999</v>
      </c>
      <c r="J351" s="233"/>
    </row>
    <row r="352" spans="1:10" x14ac:dyDescent="0.3">
      <c r="B352" s="224" t="s">
        <v>74</v>
      </c>
      <c r="C352" s="229" t="s">
        <v>526</v>
      </c>
      <c r="D352" s="229" t="s">
        <v>17</v>
      </c>
      <c r="E352" s="230" t="s">
        <v>625</v>
      </c>
      <c r="F352" s="229" t="s">
        <v>738</v>
      </c>
      <c r="G352" s="232">
        <v>12620.64</v>
      </c>
      <c r="H352" s="232">
        <v>378.62</v>
      </c>
      <c r="I352" s="231">
        <f t="shared" si="11"/>
        <v>15079.141599999999</v>
      </c>
      <c r="J352" s="233"/>
    </row>
    <row r="353" spans="1:10" x14ac:dyDescent="0.3">
      <c r="B353" s="306" t="s">
        <v>74</v>
      </c>
      <c r="C353" s="229" t="s">
        <v>527</v>
      </c>
      <c r="D353" s="229" t="s">
        <v>17</v>
      </c>
      <c r="E353" s="230" t="s">
        <v>625</v>
      </c>
      <c r="F353" s="229" t="s">
        <v>738</v>
      </c>
      <c r="G353" s="232">
        <v>12620.64</v>
      </c>
      <c r="H353" s="232">
        <v>378.62</v>
      </c>
      <c r="I353" s="231">
        <f t="shared" si="11"/>
        <v>15079.141599999999</v>
      </c>
      <c r="J353" s="233"/>
    </row>
    <row r="354" spans="1:10" x14ac:dyDescent="0.3">
      <c r="A354" s="226"/>
      <c r="B354" s="224" t="s">
        <v>74</v>
      </c>
      <c r="C354" s="229" t="s">
        <v>528</v>
      </c>
      <c r="D354" s="229" t="s">
        <v>17</v>
      </c>
      <c r="E354" s="230" t="s">
        <v>625</v>
      </c>
      <c r="F354" s="226" t="s">
        <v>793</v>
      </c>
      <c r="G354" s="232">
        <v>12620.64</v>
      </c>
      <c r="H354" s="232">
        <v>378.62</v>
      </c>
      <c r="I354" s="231">
        <f t="shared" si="11"/>
        <v>15079.141599999999</v>
      </c>
      <c r="J354" s="233"/>
    </row>
    <row r="355" spans="1:10" x14ac:dyDescent="0.3">
      <c r="B355" s="226" t="s">
        <v>96</v>
      </c>
      <c r="C355" s="240" t="s">
        <v>462</v>
      </c>
      <c r="D355" s="229" t="s">
        <v>10</v>
      </c>
      <c r="E355" s="230" t="s">
        <v>625</v>
      </c>
      <c r="G355" s="257">
        <v>0</v>
      </c>
      <c r="H355" s="225">
        <v>0</v>
      </c>
      <c r="I355" s="231">
        <f t="shared" si="11"/>
        <v>0</v>
      </c>
      <c r="J355" s="233"/>
    </row>
    <row r="356" spans="1:10" x14ac:dyDescent="0.3">
      <c r="A356" s="226"/>
      <c r="B356" s="226" t="s">
        <v>96</v>
      </c>
      <c r="C356" s="240" t="s">
        <v>463</v>
      </c>
      <c r="D356" s="229" t="s">
        <v>10</v>
      </c>
      <c r="E356" s="230" t="s">
        <v>625</v>
      </c>
      <c r="G356" s="257">
        <v>0</v>
      </c>
      <c r="H356" s="225">
        <v>0</v>
      </c>
      <c r="I356" s="231">
        <f t="shared" si="11"/>
        <v>0</v>
      </c>
      <c r="J356" s="233"/>
    </row>
    <row r="357" spans="1:10" x14ac:dyDescent="0.3">
      <c r="B357" s="224" t="s">
        <v>74</v>
      </c>
      <c r="C357" s="240" t="s">
        <v>531</v>
      </c>
      <c r="D357" s="229" t="s">
        <v>17</v>
      </c>
      <c r="E357" s="230" t="s">
        <v>625</v>
      </c>
      <c r="F357" s="229" t="s">
        <v>738</v>
      </c>
      <c r="G357" s="232">
        <v>12620.64</v>
      </c>
      <c r="H357" s="232">
        <v>378.62</v>
      </c>
      <c r="I357" s="231">
        <f t="shared" si="11"/>
        <v>15079.141599999999</v>
      </c>
      <c r="J357" s="233"/>
    </row>
    <row r="358" spans="1:10" x14ac:dyDescent="0.3">
      <c r="B358" s="226" t="s">
        <v>376</v>
      </c>
      <c r="C358" s="229" t="s">
        <v>466</v>
      </c>
      <c r="D358" s="229" t="s">
        <v>10</v>
      </c>
      <c r="E358" s="230" t="s">
        <v>625</v>
      </c>
      <c r="G358" s="257">
        <v>0</v>
      </c>
      <c r="H358" s="225">
        <v>0</v>
      </c>
      <c r="I358" s="231">
        <f t="shared" si="11"/>
        <v>0</v>
      </c>
      <c r="J358" s="233"/>
    </row>
    <row r="359" spans="1:10" x14ac:dyDescent="0.3">
      <c r="B359" s="224" t="s">
        <v>74</v>
      </c>
      <c r="C359" s="229" t="s">
        <v>533</v>
      </c>
      <c r="D359" s="229" t="s">
        <v>17</v>
      </c>
      <c r="E359" s="230" t="s">
        <v>625</v>
      </c>
      <c r="F359" s="229" t="s">
        <v>738</v>
      </c>
      <c r="G359" s="232">
        <v>12620.64</v>
      </c>
      <c r="H359" s="232">
        <v>378.62</v>
      </c>
      <c r="I359" s="231">
        <f t="shared" si="11"/>
        <v>15079.141599999999</v>
      </c>
      <c r="J359" s="233"/>
    </row>
    <row r="360" spans="1:10" x14ac:dyDescent="0.3">
      <c r="B360" s="224" t="s">
        <v>74</v>
      </c>
      <c r="C360" s="229" t="s">
        <v>534</v>
      </c>
      <c r="D360" s="229" t="s">
        <v>17</v>
      </c>
      <c r="E360" s="230" t="s">
        <v>625</v>
      </c>
      <c r="F360" s="229" t="s">
        <v>738</v>
      </c>
      <c r="G360" s="232">
        <v>12620.64</v>
      </c>
      <c r="H360" s="232">
        <v>378.62</v>
      </c>
      <c r="I360" s="231">
        <f t="shared" si="11"/>
        <v>15079.141599999999</v>
      </c>
      <c r="J360" s="233"/>
    </row>
    <row r="361" spans="1:10" x14ac:dyDescent="0.3">
      <c r="A361" s="226"/>
      <c r="B361" s="226" t="s">
        <v>535</v>
      </c>
      <c r="C361" s="240" t="s">
        <v>536</v>
      </c>
      <c r="D361" s="229" t="s">
        <v>17</v>
      </c>
      <c r="E361" s="230" t="s">
        <v>625</v>
      </c>
      <c r="F361" s="229" t="s">
        <v>537</v>
      </c>
      <c r="G361" s="257">
        <v>3218.6</v>
      </c>
      <c r="H361" s="225">
        <v>97</v>
      </c>
      <c r="I361" s="231">
        <f t="shared" si="11"/>
        <v>3846.0959999999995</v>
      </c>
      <c r="J361" s="233"/>
    </row>
    <row r="362" spans="1:10" x14ac:dyDescent="0.3">
      <c r="A362" s="226"/>
      <c r="B362" s="226" t="s">
        <v>467</v>
      </c>
      <c r="C362" s="229" t="s">
        <v>468</v>
      </c>
      <c r="D362" s="229" t="s">
        <v>10</v>
      </c>
      <c r="E362" s="230" t="s">
        <v>625</v>
      </c>
      <c r="G362" s="257">
        <v>0</v>
      </c>
      <c r="H362" s="225">
        <v>0</v>
      </c>
      <c r="I362" s="231">
        <f t="shared" si="11"/>
        <v>0</v>
      </c>
      <c r="J362" s="233"/>
    </row>
    <row r="363" spans="1:10" x14ac:dyDescent="0.3">
      <c r="A363" s="226"/>
      <c r="B363" s="226" t="s">
        <v>215</v>
      </c>
      <c r="C363" s="229" t="s">
        <v>539</v>
      </c>
      <c r="D363" s="229" t="s">
        <v>17</v>
      </c>
      <c r="E363" s="230" t="s">
        <v>625</v>
      </c>
      <c r="F363" s="229" t="s">
        <v>540</v>
      </c>
      <c r="G363" s="257">
        <v>7010.25</v>
      </c>
      <c r="H363" s="225">
        <v>632.70000000000005</v>
      </c>
      <c r="I363" s="231">
        <f t="shared" si="11"/>
        <v>8865.8219999999983</v>
      </c>
      <c r="J363" s="233"/>
    </row>
    <row r="364" spans="1:10" x14ac:dyDescent="0.3">
      <c r="A364" s="226"/>
      <c r="B364" s="226" t="s">
        <v>65</v>
      </c>
      <c r="C364" s="229" t="s">
        <v>541</v>
      </c>
      <c r="D364" s="229" t="s">
        <v>10</v>
      </c>
      <c r="E364" s="230" t="s">
        <v>625</v>
      </c>
      <c r="G364" s="257">
        <v>0</v>
      </c>
      <c r="H364" s="225">
        <v>0</v>
      </c>
      <c r="I364" s="231">
        <f t="shared" si="11"/>
        <v>0</v>
      </c>
      <c r="J364" s="233"/>
    </row>
    <row r="365" spans="1:10" x14ac:dyDescent="0.3">
      <c r="A365" s="226"/>
      <c r="B365" s="226" t="s">
        <v>74</v>
      </c>
      <c r="C365" s="240" t="s">
        <v>543</v>
      </c>
      <c r="D365" s="229" t="s">
        <v>17</v>
      </c>
      <c r="E365" s="230" t="s">
        <v>625</v>
      </c>
      <c r="F365" s="229" t="s">
        <v>542</v>
      </c>
      <c r="G365" s="257">
        <v>9495.49</v>
      </c>
      <c r="H365" s="225">
        <v>854</v>
      </c>
      <c r="I365" s="231">
        <f t="shared" si="11"/>
        <v>12005.408399999998</v>
      </c>
      <c r="J365" s="233"/>
    </row>
    <row r="366" spans="1:10" x14ac:dyDescent="0.3">
      <c r="A366" s="226"/>
      <c r="B366" s="226" t="s">
        <v>96</v>
      </c>
      <c r="C366" s="229" t="s">
        <v>470</v>
      </c>
      <c r="D366" s="229" t="s">
        <v>10</v>
      </c>
      <c r="E366" s="230" t="s">
        <v>625</v>
      </c>
      <c r="G366" s="257">
        <v>0</v>
      </c>
      <c r="H366" s="225">
        <v>0</v>
      </c>
      <c r="I366" s="231">
        <f t="shared" si="11"/>
        <v>0</v>
      </c>
      <c r="J366" s="233"/>
    </row>
    <row r="367" spans="1:10" x14ac:dyDescent="0.3">
      <c r="A367" s="226"/>
      <c r="B367" s="226" t="s">
        <v>96</v>
      </c>
      <c r="C367" s="240" t="s">
        <v>471</v>
      </c>
      <c r="D367" s="229" t="s">
        <v>17</v>
      </c>
      <c r="E367" s="230" t="s">
        <v>625</v>
      </c>
      <c r="F367" s="229" t="s">
        <v>770</v>
      </c>
      <c r="G367" s="257">
        <v>13242.8</v>
      </c>
      <c r="H367" s="225">
        <v>397.28</v>
      </c>
      <c r="I367" s="231">
        <f t="shared" si="11"/>
        <v>15822.492799999998</v>
      </c>
    </row>
    <row r="368" spans="1:10" x14ac:dyDescent="0.3">
      <c r="A368" s="226"/>
      <c r="B368" s="226" t="s">
        <v>53</v>
      </c>
      <c r="C368" s="240" t="s">
        <v>479</v>
      </c>
      <c r="D368" s="229" t="s">
        <v>10</v>
      </c>
      <c r="E368" s="230" t="s">
        <v>625</v>
      </c>
      <c r="G368" s="257">
        <v>0</v>
      </c>
      <c r="H368" s="225">
        <v>0</v>
      </c>
      <c r="I368" s="231">
        <f t="shared" si="11"/>
        <v>0</v>
      </c>
      <c r="J368" s="233"/>
    </row>
    <row r="369" spans="2:14" s="226" customFormat="1" x14ac:dyDescent="0.3">
      <c r="B369" s="224" t="s">
        <v>96</v>
      </c>
      <c r="C369" s="240" t="s">
        <v>549</v>
      </c>
      <c r="D369" s="229" t="s">
        <v>76</v>
      </c>
      <c r="E369" s="230" t="s">
        <v>15</v>
      </c>
      <c r="F369" s="229"/>
      <c r="G369" s="225"/>
      <c r="H369" s="225"/>
      <c r="I369" s="231"/>
    </row>
    <row r="370" spans="2:14" s="226" customFormat="1" x14ac:dyDescent="0.3">
      <c r="B370" s="224" t="s">
        <v>109</v>
      </c>
      <c r="C370" s="240" t="s">
        <v>550</v>
      </c>
      <c r="D370" s="229" t="s">
        <v>17</v>
      </c>
      <c r="E370" s="230" t="s">
        <v>14</v>
      </c>
      <c r="F370" s="229" t="s">
        <v>108</v>
      </c>
      <c r="G370" s="243">
        <v>14579.49</v>
      </c>
      <c r="H370" s="225">
        <v>1489.79</v>
      </c>
      <c r="I370" s="231">
        <f t="shared" ref="I370:I402" si="12">SUM(G370+H370)*1.16</f>
        <v>18640.364799999996</v>
      </c>
      <c r="J370" s="244"/>
    </row>
    <row r="371" spans="2:14" s="226" customFormat="1" x14ac:dyDescent="0.3">
      <c r="B371" s="224" t="s">
        <v>109</v>
      </c>
      <c r="C371" s="240" t="s">
        <v>551</v>
      </c>
      <c r="D371" s="229" t="s">
        <v>17</v>
      </c>
      <c r="E371" s="230" t="s">
        <v>14</v>
      </c>
      <c r="F371" s="229" t="s">
        <v>112</v>
      </c>
      <c r="G371" s="243">
        <v>13486.4</v>
      </c>
      <c r="H371" s="232">
        <v>1489.7</v>
      </c>
      <c r="I371" s="231">
        <f t="shared" si="12"/>
        <v>17372.275999999998</v>
      </c>
      <c r="J371" s="244"/>
    </row>
    <row r="372" spans="2:14" s="226" customFormat="1" x14ac:dyDescent="0.3">
      <c r="B372" s="224" t="s">
        <v>109</v>
      </c>
      <c r="C372" s="240" t="s">
        <v>552</v>
      </c>
      <c r="D372" s="229" t="s">
        <v>17</v>
      </c>
      <c r="E372" s="230" t="s">
        <v>14</v>
      </c>
      <c r="F372" s="229" t="s">
        <v>112</v>
      </c>
      <c r="G372" s="243">
        <v>13486.4</v>
      </c>
      <c r="H372" s="232">
        <v>1489.7</v>
      </c>
      <c r="I372" s="231">
        <f t="shared" si="12"/>
        <v>17372.275999999998</v>
      </c>
      <c r="J372" s="244"/>
    </row>
    <row r="373" spans="2:14" s="226" customFormat="1" x14ac:dyDescent="0.3">
      <c r="B373" s="224" t="s">
        <v>109</v>
      </c>
      <c r="C373" s="240" t="s">
        <v>553</v>
      </c>
      <c r="D373" s="229" t="s">
        <v>17</v>
      </c>
      <c r="E373" s="230" t="s">
        <v>14</v>
      </c>
      <c r="F373" s="229" t="s">
        <v>112</v>
      </c>
      <c r="G373" s="243">
        <v>13486.4</v>
      </c>
      <c r="H373" s="232">
        <v>1489.7</v>
      </c>
      <c r="I373" s="231">
        <f t="shared" si="12"/>
        <v>17372.275999999998</v>
      </c>
      <c r="J373" s="244"/>
      <c r="N373" s="327"/>
    </row>
    <row r="374" spans="2:14" s="226" customFormat="1" x14ac:dyDescent="0.3">
      <c r="B374" s="224" t="s">
        <v>109</v>
      </c>
      <c r="C374" s="240" t="s">
        <v>554</v>
      </c>
      <c r="D374" s="229" t="s">
        <v>17</v>
      </c>
      <c r="E374" s="230" t="s">
        <v>14</v>
      </c>
      <c r="F374" s="229" t="s">
        <v>112</v>
      </c>
      <c r="G374" s="243">
        <v>13486.4</v>
      </c>
      <c r="H374" s="232">
        <v>1489.7</v>
      </c>
      <c r="I374" s="231">
        <f t="shared" si="12"/>
        <v>17372.275999999998</v>
      </c>
      <c r="J374" s="244"/>
    </row>
    <row r="375" spans="2:14" s="226" customFormat="1" x14ac:dyDescent="0.3">
      <c r="B375" s="224" t="s">
        <v>109</v>
      </c>
      <c r="C375" s="240" t="s">
        <v>555</v>
      </c>
      <c r="D375" s="229" t="s">
        <v>17</v>
      </c>
      <c r="E375" s="230" t="s">
        <v>14</v>
      </c>
      <c r="F375" s="229" t="s">
        <v>112</v>
      </c>
      <c r="G375" s="243">
        <v>13486.4</v>
      </c>
      <c r="H375" s="232">
        <v>1489.7</v>
      </c>
      <c r="I375" s="231">
        <f t="shared" si="12"/>
        <v>17372.275999999998</v>
      </c>
      <c r="J375" s="244"/>
    </row>
    <row r="376" spans="2:14" s="226" customFormat="1" x14ac:dyDescent="0.3">
      <c r="B376" s="224" t="s">
        <v>109</v>
      </c>
      <c r="C376" s="240" t="s">
        <v>556</v>
      </c>
      <c r="D376" s="229" t="s">
        <v>17</v>
      </c>
      <c r="E376" s="230" t="s">
        <v>14</v>
      </c>
      <c r="F376" s="229" t="s">
        <v>112</v>
      </c>
      <c r="G376" s="243">
        <v>13486.4</v>
      </c>
      <c r="H376" s="232">
        <v>1489.7</v>
      </c>
      <c r="I376" s="231">
        <f t="shared" si="12"/>
        <v>17372.275999999998</v>
      </c>
      <c r="J376" s="244"/>
    </row>
    <row r="377" spans="2:14" s="226" customFormat="1" x14ac:dyDescent="0.3">
      <c r="B377" s="224" t="s">
        <v>109</v>
      </c>
      <c r="C377" s="240" t="s">
        <v>557</v>
      </c>
      <c r="D377" s="229" t="s">
        <v>17</v>
      </c>
      <c r="E377" s="230" t="s">
        <v>14</v>
      </c>
      <c r="F377" s="229" t="s">
        <v>675</v>
      </c>
      <c r="G377" s="232">
        <v>13486</v>
      </c>
      <c r="H377" s="225">
        <v>1490</v>
      </c>
      <c r="I377" s="231">
        <f t="shared" si="12"/>
        <v>17372.16</v>
      </c>
      <c r="J377" s="311"/>
    </row>
    <row r="378" spans="2:14" s="226" customFormat="1" x14ac:dyDescent="0.3">
      <c r="B378" s="224" t="s">
        <v>109</v>
      </c>
      <c r="C378" s="240" t="s">
        <v>558</v>
      </c>
      <c r="D378" s="229" t="s">
        <v>17</v>
      </c>
      <c r="E378" s="230" t="s">
        <v>14</v>
      </c>
      <c r="F378" s="229" t="s">
        <v>112</v>
      </c>
      <c r="G378" s="243">
        <v>13081.89</v>
      </c>
      <c r="H378" s="263">
        <v>1445</v>
      </c>
      <c r="I378" s="231">
        <f t="shared" si="12"/>
        <v>16851.1924</v>
      </c>
      <c r="J378" s="311"/>
    </row>
    <row r="379" spans="2:14" s="226" customFormat="1" x14ac:dyDescent="0.3">
      <c r="B379" s="224" t="s">
        <v>109</v>
      </c>
      <c r="C379" s="240" t="s">
        <v>559</v>
      </c>
      <c r="D379" s="229" t="s">
        <v>17</v>
      </c>
      <c r="E379" s="230" t="s">
        <v>14</v>
      </c>
      <c r="F379" s="229" t="s">
        <v>108</v>
      </c>
      <c r="G379" s="232">
        <v>13486.49</v>
      </c>
      <c r="H379" s="232">
        <v>1489.79</v>
      </c>
      <c r="I379" s="231">
        <f t="shared" si="12"/>
        <v>17372.484799999998</v>
      </c>
      <c r="J379" s="311"/>
    </row>
    <row r="380" spans="2:14" s="226" customFormat="1" x14ac:dyDescent="0.3">
      <c r="B380" s="224" t="s">
        <v>256</v>
      </c>
      <c r="C380" s="229" t="s">
        <v>560</v>
      </c>
      <c r="D380" s="229" t="s">
        <v>17</v>
      </c>
      <c r="E380" s="230" t="s">
        <v>15</v>
      </c>
      <c r="F380" s="251" t="s">
        <v>561</v>
      </c>
      <c r="G380" s="232">
        <v>6007.39</v>
      </c>
      <c r="H380" s="225">
        <v>668.2</v>
      </c>
      <c r="I380" s="231">
        <f t="shared" si="12"/>
        <v>7743.6843999999992</v>
      </c>
      <c r="J380" s="233"/>
    </row>
    <row r="381" spans="2:14" s="226" customFormat="1" x14ac:dyDescent="0.3">
      <c r="B381" s="224" t="s">
        <v>109</v>
      </c>
      <c r="C381" s="240" t="s">
        <v>562</v>
      </c>
      <c r="D381" s="229" t="s">
        <v>17</v>
      </c>
      <c r="E381" s="230" t="s">
        <v>14</v>
      </c>
      <c r="F381" s="229" t="s">
        <v>108</v>
      </c>
      <c r="G381" s="232">
        <v>13486.49</v>
      </c>
      <c r="H381" s="232">
        <v>1489.79</v>
      </c>
      <c r="I381" s="231">
        <f t="shared" si="12"/>
        <v>17372.484799999998</v>
      </c>
      <c r="J381" s="311"/>
    </row>
    <row r="382" spans="2:14" s="226" customFormat="1" x14ac:dyDescent="0.3">
      <c r="B382" s="224" t="s">
        <v>215</v>
      </c>
      <c r="C382" s="229" t="s">
        <v>563</v>
      </c>
      <c r="D382" s="229" t="s">
        <v>17</v>
      </c>
      <c r="E382" s="230" t="s">
        <v>15</v>
      </c>
      <c r="F382" s="229" t="s">
        <v>561</v>
      </c>
      <c r="G382" s="232">
        <v>5550.08</v>
      </c>
      <c r="H382" s="225">
        <v>493.75</v>
      </c>
      <c r="I382" s="231">
        <f t="shared" si="12"/>
        <v>7010.8427999999994</v>
      </c>
      <c r="J382" s="233"/>
    </row>
    <row r="383" spans="2:14" s="226" customFormat="1" x14ac:dyDescent="0.3">
      <c r="B383" s="224" t="s">
        <v>109</v>
      </c>
      <c r="C383" s="240" t="s">
        <v>564</v>
      </c>
      <c r="D383" s="227" t="s">
        <v>17</v>
      </c>
      <c r="E383" s="230" t="s">
        <v>14</v>
      </c>
      <c r="F383" s="229" t="s">
        <v>108</v>
      </c>
      <c r="G383" s="232">
        <v>14579</v>
      </c>
      <c r="H383" s="225">
        <v>1490</v>
      </c>
      <c r="I383" s="231">
        <f t="shared" si="12"/>
        <v>18640.039999999997</v>
      </c>
      <c r="J383" s="311"/>
    </row>
    <row r="384" spans="2:14" s="228" customFormat="1" x14ac:dyDescent="0.3">
      <c r="B384" s="227" t="s">
        <v>109</v>
      </c>
      <c r="C384" s="240" t="s">
        <v>565</v>
      </c>
      <c r="D384" s="227" t="s">
        <v>17</v>
      </c>
      <c r="E384" s="230" t="s">
        <v>14</v>
      </c>
      <c r="F384" s="229" t="s">
        <v>112</v>
      </c>
      <c r="G384" s="225">
        <v>13082</v>
      </c>
      <c r="H384" s="312">
        <v>1445</v>
      </c>
      <c r="I384" s="225">
        <f t="shared" si="12"/>
        <v>16851.32</v>
      </c>
      <c r="J384" s="313"/>
    </row>
    <row r="385" spans="2:10" s="226" customFormat="1" x14ac:dyDescent="0.3">
      <c r="B385" s="224" t="s">
        <v>109</v>
      </c>
      <c r="C385" s="314" t="s">
        <v>566</v>
      </c>
      <c r="D385" s="227" t="s">
        <v>17</v>
      </c>
      <c r="E385" s="230" t="s">
        <v>14</v>
      </c>
      <c r="F385" s="229" t="s">
        <v>103</v>
      </c>
      <c r="G385" s="243">
        <v>14579.49</v>
      </c>
      <c r="H385" s="232">
        <v>1489.79</v>
      </c>
      <c r="I385" s="231">
        <f t="shared" si="12"/>
        <v>18640.364799999996</v>
      </c>
      <c r="J385" s="311"/>
    </row>
    <row r="386" spans="2:10" s="226" customFormat="1" x14ac:dyDescent="0.3">
      <c r="B386" s="224" t="s">
        <v>109</v>
      </c>
      <c r="C386" s="240" t="s">
        <v>567</v>
      </c>
      <c r="D386" s="227" t="s">
        <v>17</v>
      </c>
      <c r="E386" s="230" t="s">
        <v>14</v>
      </c>
      <c r="F386" s="229" t="s">
        <v>112</v>
      </c>
      <c r="G386" s="232">
        <v>13486</v>
      </c>
      <c r="H386" s="225">
        <v>1490</v>
      </c>
      <c r="I386" s="231">
        <f t="shared" si="12"/>
        <v>17372.16</v>
      </c>
      <c r="J386" s="311"/>
    </row>
    <row r="387" spans="2:10" s="226" customFormat="1" x14ac:dyDescent="0.3">
      <c r="B387" s="224" t="s">
        <v>109</v>
      </c>
      <c r="C387" s="315" t="s">
        <v>776</v>
      </c>
      <c r="D387" s="227" t="s">
        <v>17</v>
      </c>
      <c r="E387" s="230" t="s">
        <v>14</v>
      </c>
      <c r="F387" s="229" t="s">
        <v>108</v>
      </c>
      <c r="G387" s="232">
        <v>14579.49</v>
      </c>
      <c r="H387" s="225">
        <v>1489.79</v>
      </c>
      <c r="I387" s="231">
        <f t="shared" si="12"/>
        <v>18640.364799999996</v>
      </c>
      <c r="J387" s="311"/>
    </row>
    <row r="388" spans="2:10" s="226" customFormat="1" x14ac:dyDescent="0.3">
      <c r="B388" s="224" t="s">
        <v>109</v>
      </c>
      <c r="C388" s="240" t="s">
        <v>569</v>
      </c>
      <c r="D388" s="227" t="s">
        <v>17</v>
      </c>
      <c r="E388" s="230" t="s">
        <v>14</v>
      </c>
      <c r="F388" s="229" t="s">
        <v>112</v>
      </c>
      <c r="G388" s="243">
        <v>13486.49</v>
      </c>
      <c r="H388" s="232">
        <v>1489.79</v>
      </c>
      <c r="I388" s="231">
        <f t="shared" si="12"/>
        <v>17372.484799999998</v>
      </c>
      <c r="J388" s="311"/>
    </row>
    <row r="389" spans="2:10" s="226" customFormat="1" x14ac:dyDescent="0.3">
      <c r="B389" s="224" t="s">
        <v>570</v>
      </c>
      <c r="C389" s="315" t="s">
        <v>777</v>
      </c>
      <c r="D389" s="227" t="s">
        <v>17</v>
      </c>
      <c r="E389" s="230" t="s">
        <v>14</v>
      </c>
      <c r="F389" s="229" t="s">
        <v>103</v>
      </c>
      <c r="G389" s="243">
        <v>14579.49</v>
      </c>
      <c r="H389" s="232">
        <v>1489.79</v>
      </c>
      <c r="I389" s="231">
        <f t="shared" si="12"/>
        <v>18640.364799999996</v>
      </c>
      <c r="J389" s="311"/>
    </row>
    <row r="390" spans="2:10" s="226" customFormat="1" x14ac:dyDescent="0.3">
      <c r="B390" s="226" t="s">
        <v>274</v>
      </c>
      <c r="C390" s="229" t="s">
        <v>480</v>
      </c>
      <c r="D390" s="229" t="s">
        <v>10</v>
      </c>
      <c r="E390" s="230" t="s">
        <v>625</v>
      </c>
      <c r="F390" s="229"/>
      <c r="G390" s="257">
        <v>0</v>
      </c>
      <c r="H390" s="225">
        <v>0</v>
      </c>
      <c r="I390" s="231">
        <f t="shared" si="12"/>
        <v>0</v>
      </c>
    </row>
    <row r="391" spans="2:10" s="226" customFormat="1" x14ac:dyDescent="0.3">
      <c r="B391" s="224" t="s">
        <v>109</v>
      </c>
      <c r="C391" s="314" t="s">
        <v>778</v>
      </c>
      <c r="D391" s="227" t="s">
        <v>17</v>
      </c>
      <c r="E391" s="230" t="s">
        <v>14</v>
      </c>
      <c r="F391" s="229" t="s">
        <v>103</v>
      </c>
      <c r="G391" s="243">
        <v>14579.49</v>
      </c>
      <c r="H391" s="232">
        <v>1489.79</v>
      </c>
      <c r="I391" s="231">
        <f t="shared" si="12"/>
        <v>18640.364799999996</v>
      </c>
      <c r="J391" s="311"/>
    </row>
    <row r="392" spans="2:10" s="226" customFormat="1" x14ac:dyDescent="0.3">
      <c r="B392" s="224" t="s">
        <v>109</v>
      </c>
      <c r="C392" s="316" t="s">
        <v>574</v>
      </c>
      <c r="D392" s="227" t="s">
        <v>17</v>
      </c>
      <c r="E392" s="230" t="s">
        <v>14</v>
      </c>
      <c r="F392" s="229" t="s">
        <v>112</v>
      </c>
      <c r="G392" s="243">
        <v>13486.49</v>
      </c>
      <c r="H392" s="232">
        <v>1489.79</v>
      </c>
      <c r="I392" s="231">
        <f t="shared" si="12"/>
        <v>17372.484799999998</v>
      </c>
      <c r="J392" s="311"/>
    </row>
    <row r="393" spans="2:10" s="226" customFormat="1" x14ac:dyDescent="0.3">
      <c r="B393" s="224" t="s">
        <v>109</v>
      </c>
      <c r="C393" s="316" t="s">
        <v>575</v>
      </c>
      <c r="D393" s="227" t="s">
        <v>17</v>
      </c>
      <c r="E393" s="230" t="s">
        <v>14</v>
      </c>
      <c r="F393" s="229" t="s">
        <v>112</v>
      </c>
      <c r="G393" s="243">
        <v>13486.49</v>
      </c>
      <c r="H393" s="232">
        <v>1489.79</v>
      </c>
      <c r="I393" s="231">
        <f t="shared" si="12"/>
        <v>17372.484799999998</v>
      </c>
      <c r="J393" s="311"/>
    </row>
    <row r="394" spans="2:10" s="226" customFormat="1" x14ac:dyDescent="0.3">
      <c r="B394" s="224" t="s">
        <v>109</v>
      </c>
      <c r="C394" s="316" t="s">
        <v>576</v>
      </c>
      <c r="D394" s="227" t="s">
        <v>17</v>
      </c>
      <c r="E394" s="230" t="s">
        <v>14</v>
      </c>
      <c r="F394" s="229" t="s">
        <v>101</v>
      </c>
      <c r="G394" s="243">
        <v>16664</v>
      </c>
      <c r="H394" s="232">
        <v>500</v>
      </c>
      <c r="I394" s="231">
        <f t="shared" si="12"/>
        <v>19910.239999999998</v>
      </c>
      <c r="J394" s="311"/>
    </row>
    <row r="395" spans="2:10" s="226" customFormat="1" x14ac:dyDescent="0.3">
      <c r="B395" s="224" t="s">
        <v>109</v>
      </c>
      <c r="C395" s="316" t="s">
        <v>577</v>
      </c>
      <c r="D395" s="227" t="s">
        <v>17</v>
      </c>
      <c r="E395" s="230" t="s">
        <v>14</v>
      </c>
      <c r="F395" s="229" t="s">
        <v>112</v>
      </c>
      <c r="G395" s="243">
        <v>13486.49</v>
      </c>
      <c r="H395" s="232">
        <v>1489.79</v>
      </c>
      <c r="I395" s="231">
        <f t="shared" si="12"/>
        <v>17372.484799999998</v>
      </c>
      <c r="J395" s="311"/>
    </row>
    <row r="396" spans="2:10" s="226" customFormat="1" x14ac:dyDescent="0.3">
      <c r="B396" s="224" t="s">
        <v>109</v>
      </c>
      <c r="C396" s="240" t="s">
        <v>578</v>
      </c>
      <c r="D396" s="227" t="s">
        <v>17</v>
      </c>
      <c r="E396" s="230" t="s">
        <v>14</v>
      </c>
      <c r="F396" s="229" t="s">
        <v>108</v>
      </c>
      <c r="G396" s="243">
        <v>13486.49</v>
      </c>
      <c r="H396" s="232">
        <v>1489.79</v>
      </c>
      <c r="I396" s="231">
        <f t="shared" si="12"/>
        <v>17372.484799999998</v>
      </c>
    </row>
    <row r="397" spans="2:10" s="226" customFormat="1" x14ac:dyDescent="0.3">
      <c r="B397" s="224" t="s">
        <v>109</v>
      </c>
      <c r="C397" s="316" t="s">
        <v>579</v>
      </c>
      <c r="D397" s="227" t="s">
        <v>17</v>
      </c>
      <c r="E397" s="230" t="s">
        <v>14</v>
      </c>
      <c r="F397" s="229" t="s">
        <v>103</v>
      </c>
      <c r="G397" s="243">
        <v>14579.49</v>
      </c>
      <c r="H397" s="232">
        <v>1489.79</v>
      </c>
      <c r="I397" s="231">
        <f t="shared" si="12"/>
        <v>18640.364799999996</v>
      </c>
    </row>
    <row r="398" spans="2:10" s="226" customFormat="1" x14ac:dyDescent="0.3">
      <c r="B398" s="224" t="s">
        <v>109</v>
      </c>
      <c r="C398" s="240" t="s">
        <v>580</v>
      </c>
      <c r="D398" s="227" t="s">
        <v>17</v>
      </c>
      <c r="E398" s="230" t="s">
        <v>14</v>
      </c>
      <c r="F398" s="229" t="s">
        <v>112</v>
      </c>
      <c r="G398" s="232">
        <v>13082</v>
      </c>
      <c r="H398" s="225">
        <v>1445</v>
      </c>
      <c r="I398" s="231">
        <f t="shared" si="12"/>
        <v>16851.32</v>
      </c>
    </row>
    <row r="399" spans="2:10" s="226" customFormat="1" x14ac:dyDescent="0.3">
      <c r="B399" s="224" t="s">
        <v>109</v>
      </c>
      <c r="C399" s="240" t="s">
        <v>581</v>
      </c>
      <c r="D399" s="227" t="s">
        <v>17</v>
      </c>
      <c r="E399" s="230" t="s">
        <v>14</v>
      </c>
      <c r="F399" s="317" t="s">
        <v>748</v>
      </c>
      <c r="G399" s="231">
        <v>13486.49</v>
      </c>
      <c r="H399" s="263">
        <v>1489.79</v>
      </c>
      <c r="I399" s="231">
        <f t="shared" si="12"/>
        <v>17372.484799999998</v>
      </c>
    </row>
    <row r="400" spans="2:10" s="226" customFormat="1" x14ac:dyDescent="0.3">
      <c r="B400" s="224" t="s">
        <v>109</v>
      </c>
      <c r="C400" s="240" t="s">
        <v>582</v>
      </c>
      <c r="D400" s="227" t="s">
        <v>17</v>
      </c>
      <c r="E400" s="230" t="s">
        <v>14</v>
      </c>
      <c r="F400" s="229" t="s">
        <v>108</v>
      </c>
      <c r="G400" s="243">
        <v>13486.49</v>
      </c>
      <c r="H400" s="232">
        <v>1489.79</v>
      </c>
      <c r="I400" s="231">
        <f t="shared" si="12"/>
        <v>17372.484799999998</v>
      </c>
    </row>
    <row r="401" spans="1:9" x14ac:dyDescent="0.3">
      <c r="A401" s="226"/>
      <c r="B401" s="224" t="s">
        <v>109</v>
      </c>
      <c r="C401" s="240" t="s">
        <v>583</v>
      </c>
      <c r="D401" s="227" t="s">
        <v>17</v>
      </c>
      <c r="E401" s="230" t="s">
        <v>14</v>
      </c>
      <c r="F401" s="229" t="s">
        <v>108</v>
      </c>
      <c r="G401" s="243">
        <v>13486.49</v>
      </c>
      <c r="H401" s="232">
        <v>1489.79</v>
      </c>
      <c r="I401" s="231">
        <f t="shared" si="12"/>
        <v>17372.484799999998</v>
      </c>
    </row>
    <row r="402" spans="1:9" x14ac:dyDescent="0.3">
      <c r="A402" s="226"/>
      <c r="B402" s="224" t="s">
        <v>109</v>
      </c>
      <c r="C402" s="240" t="s">
        <v>584</v>
      </c>
      <c r="D402" s="227" t="s">
        <v>17</v>
      </c>
      <c r="E402" s="230" t="s">
        <v>14</v>
      </c>
      <c r="F402" s="229" t="s">
        <v>103</v>
      </c>
      <c r="G402" s="243">
        <v>14579.49</v>
      </c>
      <c r="H402" s="232">
        <v>1489.79</v>
      </c>
      <c r="I402" s="231">
        <f t="shared" si="12"/>
        <v>18640.364799999996</v>
      </c>
    </row>
    <row r="403" spans="1:9" x14ac:dyDescent="0.3">
      <c r="A403" s="226"/>
      <c r="B403" s="224" t="s">
        <v>586</v>
      </c>
      <c r="C403" s="256" t="s">
        <v>587</v>
      </c>
      <c r="D403" s="227" t="s">
        <v>17</v>
      </c>
      <c r="E403" s="230" t="s">
        <v>625</v>
      </c>
      <c r="F403" s="229" t="s">
        <v>420</v>
      </c>
      <c r="G403" s="225">
        <v>11014</v>
      </c>
      <c r="H403" s="225">
        <v>330</v>
      </c>
      <c r="I403" s="231">
        <f>(G403+H403)*1.16</f>
        <v>13159.039999999999</v>
      </c>
    </row>
    <row r="404" spans="1:9" x14ac:dyDescent="0.3">
      <c r="A404" s="226"/>
      <c r="B404" s="224" t="s">
        <v>57</v>
      </c>
      <c r="C404" s="229" t="s">
        <v>589</v>
      </c>
      <c r="D404" s="227" t="s">
        <v>17</v>
      </c>
      <c r="E404" s="230" t="s">
        <v>625</v>
      </c>
      <c r="F404" s="229" t="s">
        <v>634</v>
      </c>
      <c r="G404" s="225">
        <v>16664</v>
      </c>
      <c r="H404" s="225">
        <v>500</v>
      </c>
      <c r="I404" s="231">
        <f>(G404+H404)*1.16</f>
        <v>19910.239999999998</v>
      </c>
    </row>
    <row r="405" spans="1:9" x14ac:dyDescent="0.3">
      <c r="A405" s="226"/>
      <c r="B405" s="224" t="s">
        <v>242</v>
      </c>
      <c r="C405" s="229" t="s">
        <v>590</v>
      </c>
      <c r="D405" s="227" t="s">
        <v>17</v>
      </c>
      <c r="E405" s="230" t="s">
        <v>15</v>
      </c>
      <c r="F405" s="229" t="s">
        <v>734</v>
      </c>
      <c r="G405" s="225">
        <v>6080</v>
      </c>
      <c r="H405" s="225">
        <v>182.4</v>
      </c>
      <c r="I405" s="231">
        <f>(G405+H405)*1.16</f>
        <v>7264.3839999999991</v>
      </c>
    </row>
    <row r="406" spans="1:9" x14ac:dyDescent="0.3">
      <c r="A406" s="226"/>
      <c r="B406" s="224" t="s">
        <v>274</v>
      </c>
      <c r="C406" s="318" t="s">
        <v>591</v>
      </c>
      <c r="D406" s="227" t="s">
        <v>17</v>
      </c>
      <c r="E406" s="230" t="s">
        <v>624</v>
      </c>
      <c r="F406" s="229" t="s">
        <v>627</v>
      </c>
      <c r="G406" s="225">
        <v>5476</v>
      </c>
      <c r="H406" s="225">
        <v>164</v>
      </c>
      <c r="I406" s="231">
        <f>(G406+H406)*1.16</f>
        <v>6542.4</v>
      </c>
    </row>
    <row r="407" spans="1:9" x14ac:dyDescent="0.3">
      <c r="A407" s="226"/>
      <c r="B407" s="224" t="s">
        <v>65</v>
      </c>
      <c r="C407" s="229" t="s">
        <v>595</v>
      </c>
      <c r="D407" s="227" t="s">
        <v>17</v>
      </c>
      <c r="E407" s="230" t="s">
        <v>625</v>
      </c>
      <c r="F407" s="229" t="s">
        <v>739</v>
      </c>
      <c r="G407" s="225">
        <v>6942.66</v>
      </c>
      <c r="H407" s="225">
        <v>208.28</v>
      </c>
      <c r="I407" s="231">
        <f>(G407+H407)*1.16</f>
        <v>8295.0903999999991</v>
      </c>
    </row>
    <row r="408" spans="1:9" x14ac:dyDescent="0.3">
      <c r="A408" s="226"/>
      <c r="B408" s="226" t="s">
        <v>160</v>
      </c>
      <c r="C408" s="240" t="s">
        <v>481</v>
      </c>
      <c r="D408" s="229" t="s">
        <v>10</v>
      </c>
      <c r="E408" s="230" t="s">
        <v>625</v>
      </c>
      <c r="G408" s="257">
        <v>0</v>
      </c>
      <c r="H408" s="225">
        <v>0</v>
      </c>
      <c r="I408" s="231">
        <f>SUM(G408+H408)*1.16</f>
        <v>0</v>
      </c>
    </row>
    <row r="409" spans="1:9" x14ac:dyDescent="0.3">
      <c r="A409" s="226"/>
      <c r="B409" s="226" t="s">
        <v>274</v>
      </c>
      <c r="C409" s="226" t="s">
        <v>597</v>
      </c>
      <c r="D409" s="227" t="s">
        <v>10</v>
      </c>
      <c r="E409" s="230" t="s">
        <v>11</v>
      </c>
      <c r="G409" s="225"/>
      <c r="H409" s="225">
        <v>0</v>
      </c>
      <c r="I409" s="231">
        <f>(G409+H409)*1.16</f>
        <v>0</v>
      </c>
    </row>
    <row r="410" spans="1:9" x14ac:dyDescent="0.3">
      <c r="A410" s="226"/>
      <c r="B410" s="226" t="s">
        <v>232</v>
      </c>
      <c r="C410" s="226" t="s">
        <v>598</v>
      </c>
      <c r="D410" s="227" t="s">
        <v>17</v>
      </c>
      <c r="E410" s="230" t="s">
        <v>624</v>
      </c>
      <c r="F410" s="294" t="s">
        <v>678</v>
      </c>
      <c r="G410" s="231">
        <v>5999</v>
      </c>
      <c r="H410" s="232">
        <v>179.97</v>
      </c>
      <c r="I410" s="231">
        <f>SUM(G410+H410)*1.16</f>
        <v>7167.6052</v>
      </c>
    </row>
    <row r="411" spans="1:9" x14ac:dyDescent="0.3">
      <c r="A411" s="226"/>
      <c r="B411" s="226" t="s">
        <v>232</v>
      </c>
      <c r="C411" s="226" t="s">
        <v>599</v>
      </c>
      <c r="D411" s="227" t="s">
        <v>17</v>
      </c>
      <c r="E411" s="230" t="s">
        <v>15</v>
      </c>
      <c r="F411" s="229" t="s">
        <v>715</v>
      </c>
      <c r="G411" s="225">
        <v>5999</v>
      </c>
      <c r="H411" s="225">
        <v>180</v>
      </c>
      <c r="I411" s="231">
        <f>SUM(G411+H411)*1.16</f>
        <v>7167.6399999999994</v>
      </c>
    </row>
    <row r="412" spans="1:9" x14ac:dyDescent="0.3">
      <c r="B412" s="226" t="s">
        <v>215</v>
      </c>
      <c r="C412" s="240" t="s">
        <v>498</v>
      </c>
      <c r="D412" s="229" t="s">
        <v>10</v>
      </c>
      <c r="E412" s="230" t="s">
        <v>625</v>
      </c>
      <c r="G412" s="257">
        <v>0</v>
      </c>
      <c r="H412" s="225">
        <v>0</v>
      </c>
      <c r="I412" s="231">
        <f>SUM(G412+H412)*1.16</f>
        <v>0</v>
      </c>
    </row>
    <row r="413" spans="1:9" x14ac:dyDescent="0.3">
      <c r="A413" s="226"/>
      <c r="B413" s="224" t="s">
        <v>65</v>
      </c>
      <c r="C413" s="259" t="s">
        <v>603</v>
      </c>
      <c r="D413" s="227" t="s">
        <v>17</v>
      </c>
      <c r="E413" s="230" t="s">
        <v>11</v>
      </c>
      <c r="F413" s="229" t="s">
        <v>640</v>
      </c>
      <c r="G413" s="225">
        <v>6542</v>
      </c>
      <c r="H413" s="225">
        <v>196</v>
      </c>
      <c r="I413" s="231">
        <f>SUM(G413:H413)*1.16</f>
        <v>7816.079999999999</v>
      </c>
    </row>
    <row r="414" spans="1:9" x14ac:dyDescent="0.3">
      <c r="A414" s="226"/>
      <c r="B414" s="224" t="s">
        <v>256</v>
      </c>
      <c r="C414" s="259" t="s">
        <v>604</v>
      </c>
      <c r="D414" s="227" t="s">
        <v>17</v>
      </c>
      <c r="E414" s="230" t="s">
        <v>624</v>
      </c>
      <c r="F414" s="229" t="s">
        <v>730</v>
      </c>
      <c r="G414" s="225">
        <v>8356</v>
      </c>
      <c r="H414" s="225">
        <v>250.68</v>
      </c>
      <c r="I414" s="231">
        <f>SUM(G414:H414)*1.16</f>
        <v>9983.7487999999994</v>
      </c>
    </row>
    <row r="415" spans="1:9" x14ac:dyDescent="0.3">
      <c r="A415" s="226"/>
      <c r="B415" s="224" t="s">
        <v>242</v>
      </c>
      <c r="C415" s="224" t="s">
        <v>608</v>
      </c>
      <c r="D415" s="227" t="s">
        <v>17</v>
      </c>
      <c r="E415" s="230" t="s">
        <v>624</v>
      </c>
      <c r="F415" s="229" t="s">
        <v>674</v>
      </c>
      <c r="G415" s="231">
        <v>6080</v>
      </c>
      <c r="H415" s="232">
        <v>182.4</v>
      </c>
      <c r="I415" s="231">
        <f t="shared" ref="I415:I426" si="13">SUM(G415+H415)*1.16</f>
        <v>7264.3839999999991</v>
      </c>
    </row>
    <row r="416" spans="1:9" x14ac:dyDescent="0.3">
      <c r="A416" s="226"/>
      <c r="B416" s="259" t="s">
        <v>232</v>
      </c>
      <c r="C416" s="259" t="s">
        <v>610</v>
      </c>
      <c r="D416" s="227" t="s">
        <v>17</v>
      </c>
      <c r="E416" s="230" t="s">
        <v>624</v>
      </c>
      <c r="F416" s="229" t="s">
        <v>643</v>
      </c>
      <c r="G416" s="231">
        <v>5999</v>
      </c>
      <c r="H416" s="232">
        <v>179.9</v>
      </c>
      <c r="I416" s="231">
        <f t="shared" si="13"/>
        <v>7167.5239999999994</v>
      </c>
    </row>
    <row r="417" spans="1:14" x14ac:dyDescent="0.3">
      <c r="A417" s="226"/>
      <c r="B417" s="319" t="s">
        <v>274</v>
      </c>
      <c r="C417" s="259" t="s">
        <v>611</v>
      </c>
      <c r="D417" s="227" t="s">
        <v>17</v>
      </c>
      <c r="E417" s="230" t="s">
        <v>624</v>
      </c>
      <c r="F417" s="229" t="s">
        <v>644</v>
      </c>
      <c r="G417" s="231">
        <v>5475.7</v>
      </c>
      <c r="H417" s="232">
        <v>164.2</v>
      </c>
      <c r="I417" s="231">
        <f t="shared" si="13"/>
        <v>6542.2839999999987</v>
      </c>
    </row>
    <row r="418" spans="1:14" x14ac:dyDescent="0.3">
      <c r="A418" s="226"/>
      <c r="B418" s="319" t="s">
        <v>274</v>
      </c>
      <c r="C418" s="259" t="s">
        <v>612</v>
      </c>
      <c r="D418" s="227" t="s">
        <v>17</v>
      </c>
      <c r="E418" s="230" t="s">
        <v>624</v>
      </c>
      <c r="F418" s="229" t="s">
        <v>653</v>
      </c>
      <c r="G418" s="231">
        <v>5876</v>
      </c>
      <c r="H418" s="232">
        <v>176</v>
      </c>
      <c r="I418" s="231">
        <f t="shared" si="13"/>
        <v>7020.32</v>
      </c>
    </row>
    <row r="419" spans="1:14" x14ac:dyDescent="0.3">
      <c r="A419" s="226"/>
      <c r="B419" s="319" t="s">
        <v>70</v>
      </c>
      <c r="C419" s="320" t="s">
        <v>613</v>
      </c>
      <c r="D419" s="227" t="s">
        <v>17</v>
      </c>
      <c r="E419" s="321" t="s">
        <v>15</v>
      </c>
      <c r="F419" s="226" t="s">
        <v>751</v>
      </c>
      <c r="G419" s="225">
        <v>5876</v>
      </c>
      <c r="H419" s="225">
        <v>176.28</v>
      </c>
      <c r="I419" s="231">
        <f t="shared" si="13"/>
        <v>7020.6447999999991</v>
      </c>
    </row>
    <row r="420" spans="1:14" x14ac:dyDescent="0.3">
      <c r="A420" s="226"/>
      <c r="B420" s="319" t="s">
        <v>242</v>
      </c>
      <c r="C420" s="259" t="s">
        <v>614</v>
      </c>
      <c r="D420" s="227" t="s">
        <v>17</v>
      </c>
      <c r="E420" s="230" t="s">
        <v>624</v>
      </c>
      <c r="F420" s="229" t="s">
        <v>677</v>
      </c>
      <c r="G420" s="231">
        <v>6080</v>
      </c>
      <c r="H420" s="232">
        <v>182</v>
      </c>
      <c r="I420" s="231">
        <f t="shared" si="13"/>
        <v>7263.9199999999992</v>
      </c>
    </row>
    <row r="421" spans="1:14" x14ac:dyDescent="0.3">
      <c r="A421" s="226"/>
      <c r="B421" s="319" t="s">
        <v>65</v>
      </c>
      <c r="C421" s="259" t="s">
        <v>615</v>
      </c>
      <c r="D421" s="227" t="s">
        <v>17</v>
      </c>
      <c r="E421" s="230" t="s">
        <v>624</v>
      </c>
      <c r="F421" s="229" t="s">
        <v>649</v>
      </c>
      <c r="G421" s="231">
        <v>6542</v>
      </c>
      <c r="H421" s="232">
        <v>196</v>
      </c>
      <c r="I421" s="231">
        <f t="shared" si="13"/>
        <v>7816.079999999999</v>
      </c>
    </row>
    <row r="422" spans="1:14" x14ac:dyDescent="0.3">
      <c r="A422" s="226"/>
      <c r="B422" s="319" t="s">
        <v>256</v>
      </c>
      <c r="C422" s="259" t="s">
        <v>616</v>
      </c>
      <c r="D422" s="227" t="s">
        <v>17</v>
      </c>
      <c r="E422" s="321" t="s">
        <v>624</v>
      </c>
      <c r="F422" s="229" t="s">
        <v>217</v>
      </c>
      <c r="G422" s="231">
        <v>8356</v>
      </c>
      <c r="H422" s="232">
        <v>251</v>
      </c>
      <c r="I422" s="231">
        <f t="shared" si="13"/>
        <v>9984.119999999999</v>
      </c>
    </row>
    <row r="423" spans="1:14" x14ac:dyDescent="0.3">
      <c r="B423" s="226" t="s">
        <v>500</v>
      </c>
      <c r="C423" s="240">
        <v>194600023</v>
      </c>
      <c r="D423" s="229" t="s">
        <v>10</v>
      </c>
      <c r="E423" s="230" t="s">
        <v>625</v>
      </c>
      <c r="G423" s="257">
        <v>0</v>
      </c>
      <c r="H423" s="225">
        <v>0</v>
      </c>
      <c r="I423" s="231">
        <f t="shared" si="13"/>
        <v>0</v>
      </c>
      <c r="L423" s="264"/>
    </row>
    <row r="424" spans="1:14" x14ac:dyDescent="0.3">
      <c r="A424" s="226"/>
      <c r="B424" s="319" t="s">
        <v>70</v>
      </c>
      <c r="C424" s="259" t="s">
        <v>618</v>
      </c>
      <c r="D424" s="227" t="s">
        <v>17</v>
      </c>
      <c r="E424" s="321" t="s">
        <v>11</v>
      </c>
      <c r="F424" s="229" t="s">
        <v>629</v>
      </c>
      <c r="G424" s="225">
        <v>5876</v>
      </c>
      <c r="H424" s="225">
        <v>176.28</v>
      </c>
      <c r="I424" s="231">
        <f t="shared" si="13"/>
        <v>7020.6447999999991</v>
      </c>
      <c r="L424" s="264"/>
    </row>
    <row r="425" spans="1:14" x14ac:dyDescent="0.3">
      <c r="A425" s="226"/>
      <c r="B425" s="319" t="s">
        <v>70</v>
      </c>
      <c r="C425" s="259" t="s">
        <v>619</v>
      </c>
      <c r="D425" s="227" t="s">
        <v>17</v>
      </c>
      <c r="E425" s="321" t="s">
        <v>11</v>
      </c>
      <c r="F425" s="229" t="s">
        <v>629</v>
      </c>
      <c r="G425" s="225">
        <v>5876</v>
      </c>
      <c r="H425" s="225">
        <v>176.28</v>
      </c>
      <c r="I425" s="231">
        <f t="shared" si="13"/>
        <v>7020.6447999999991</v>
      </c>
      <c r="L425" s="264"/>
    </row>
    <row r="426" spans="1:14" x14ac:dyDescent="0.3">
      <c r="A426" s="226"/>
      <c r="B426" s="319" t="s">
        <v>242</v>
      </c>
      <c r="C426" s="259" t="s">
        <v>620</v>
      </c>
      <c r="D426" s="227" t="s">
        <v>17</v>
      </c>
      <c r="E426" s="321" t="s">
        <v>15</v>
      </c>
      <c r="F426" s="251" t="s">
        <v>760</v>
      </c>
      <c r="G426" s="322">
        <v>5580</v>
      </c>
      <c r="H426" s="225">
        <v>182</v>
      </c>
      <c r="I426" s="231">
        <f t="shared" si="13"/>
        <v>6683.9199999999992</v>
      </c>
      <c r="L426" s="264"/>
    </row>
    <row r="427" spans="1:14" x14ac:dyDescent="0.3">
      <c r="A427" s="226"/>
      <c r="B427" s="319" t="s">
        <v>57</v>
      </c>
      <c r="C427" s="229" t="s">
        <v>631</v>
      </c>
      <c r="D427" s="227" t="s">
        <v>17</v>
      </c>
      <c r="E427" s="230" t="s">
        <v>625</v>
      </c>
      <c r="F427" s="229" t="s">
        <v>634</v>
      </c>
      <c r="G427" s="225">
        <v>16664</v>
      </c>
      <c r="H427" s="225">
        <v>500</v>
      </c>
      <c r="I427" s="231">
        <f t="shared" ref="I427:I433" si="14">(G427+H427)*1.16</f>
        <v>19910.239999999998</v>
      </c>
      <c r="L427" s="264"/>
    </row>
    <row r="428" spans="1:14" x14ac:dyDescent="0.3">
      <c r="A428" s="226"/>
      <c r="B428" s="259" t="s">
        <v>57</v>
      </c>
      <c r="C428" s="229" t="s">
        <v>641</v>
      </c>
      <c r="D428" s="227" t="s">
        <v>17</v>
      </c>
      <c r="E428" s="230" t="s">
        <v>625</v>
      </c>
      <c r="F428" s="229" t="s">
        <v>782</v>
      </c>
      <c r="G428" s="225">
        <v>11333.31</v>
      </c>
      <c r="H428" s="290">
        <v>340</v>
      </c>
      <c r="I428" s="231">
        <f t="shared" si="14"/>
        <v>13541.039599999998</v>
      </c>
      <c r="L428" s="264"/>
    </row>
    <row r="429" spans="1:14" x14ac:dyDescent="0.3">
      <c r="A429" s="226"/>
      <c r="B429" s="259" t="s">
        <v>256</v>
      </c>
      <c r="C429" s="224" t="s">
        <v>657</v>
      </c>
      <c r="D429" s="227" t="s">
        <v>17</v>
      </c>
      <c r="E429" s="230" t="s">
        <v>11</v>
      </c>
      <c r="F429" s="229" t="s">
        <v>727</v>
      </c>
      <c r="G429" s="225">
        <v>8356</v>
      </c>
      <c r="H429" s="262">
        <v>251</v>
      </c>
      <c r="I429" s="231">
        <f t="shared" si="14"/>
        <v>9984.119999999999</v>
      </c>
    </row>
    <row r="430" spans="1:14" x14ac:dyDescent="0.3">
      <c r="A430" s="226"/>
      <c r="B430" s="224" t="s">
        <v>70</v>
      </c>
      <c r="C430" s="224" t="s">
        <v>658</v>
      </c>
      <c r="D430" s="227" t="s">
        <v>17</v>
      </c>
      <c r="E430" s="230" t="s">
        <v>624</v>
      </c>
      <c r="F430" s="229" t="s">
        <v>661</v>
      </c>
      <c r="G430" s="225">
        <v>5876</v>
      </c>
      <c r="H430" s="262">
        <v>176.28</v>
      </c>
      <c r="I430" s="231">
        <f t="shared" si="14"/>
        <v>7020.6447999999991</v>
      </c>
    </row>
    <row r="431" spans="1:14" x14ac:dyDescent="0.3">
      <c r="A431" s="226"/>
      <c r="B431" s="224" t="s">
        <v>65</v>
      </c>
      <c r="C431" s="224" t="s">
        <v>663</v>
      </c>
      <c r="D431" s="227" t="s">
        <v>17</v>
      </c>
      <c r="E431" s="230" t="s">
        <v>624</v>
      </c>
      <c r="F431" s="226" t="s">
        <v>668</v>
      </c>
      <c r="G431" s="225">
        <v>6542</v>
      </c>
      <c r="H431" s="262">
        <v>196</v>
      </c>
      <c r="I431" s="263">
        <f t="shared" si="14"/>
        <v>7816.079999999999</v>
      </c>
      <c r="K431" s="277"/>
      <c r="L431" s="323"/>
    </row>
    <row r="432" spans="1:14" x14ac:dyDescent="0.3">
      <c r="A432" s="226"/>
      <c r="B432" s="224" t="s">
        <v>274</v>
      </c>
      <c r="C432" s="224" t="s">
        <v>664</v>
      </c>
      <c r="D432" s="227" t="s">
        <v>17</v>
      </c>
      <c r="E432" s="324" t="s">
        <v>11</v>
      </c>
      <c r="F432" s="325" t="s">
        <v>694</v>
      </c>
      <c r="G432" s="225">
        <v>5476</v>
      </c>
      <c r="H432" s="262">
        <v>164.28</v>
      </c>
      <c r="I432" s="263">
        <f t="shared" si="14"/>
        <v>6542.724799999999</v>
      </c>
      <c r="K432" s="278"/>
      <c r="L432" s="233"/>
      <c r="M432" s="241"/>
      <c r="N432" s="241"/>
    </row>
    <row r="433" spans="1:15" x14ac:dyDescent="0.3">
      <c r="A433" s="226"/>
      <c r="B433" s="224" t="s">
        <v>70</v>
      </c>
      <c r="C433" s="224" t="s">
        <v>665</v>
      </c>
      <c r="D433" s="227" t="s">
        <v>17</v>
      </c>
      <c r="E433" s="324" t="s">
        <v>625</v>
      </c>
      <c r="F433" s="326" t="s">
        <v>721</v>
      </c>
      <c r="G433" s="225">
        <v>5876</v>
      </c>
      <c r="H433" s="262">
        <v>176.28</v>
      </c>
      <c r="I433" s="263">
        <f t="shared" si="14"/>
        <v>7020.6447999999991</v>
      </c>
      <c r="N433" s="241"/>
    </row>
    <row r="434" spans="1:15" x14ac:dyDescent="0.3">
      <c r="B434" s="226" t="s">
        <v>501</v>
      </c>
      <c r="C434" s="240" t="s">
        <v>502</v>
      </c>
      <c r="D434" s="229" t="s">
        <v>10</v>
      </c>
      <c r="E434" s="230" t="s">
        <v>625</v>
      </c>
      <c r="G434" s="225">
        <v>0</v>
      </c>
      <c r="H434" s="225">
        <v>0</v>
      </c>
      <c r="I434" s="231">
        <f>SUM(G434+H434)*1.16</f>
        <v>0</v>
      </c>
      <c r="L434" s="241"/>
      <c r="N434" s="241"/>
    </row>
    <row r="435" spans="1:15" x14ac:dyDescent="0.3">
      <c r="B435" s="226" t="s">
        <v>256</v>
      </c>
      <c r="C435" s="229" t="s">
        <v>504</v>
      </c>
      <c r="D435" s="229" t="s">
        <v>10</v>
      </c>
      <c r="E435" s="230" t="s">
        <v>625</v>
      </c>
      <c r="G435" s="225">
        <v>0</v>
      </c>
      <c r="H435" s="225">
        <v>0</v>
      </c>
      <c r="I435" s="231">
        <f>SUM(G435+H435)*1.16</f>
        <v>0</v>
      </c>
      <c r="J435" s="224"/>
      <c r="L435" s="241"/>
      <c r="M435" s="241"/>
      <c r="N435" s="241"/>
      <c r="O435" s="241"/>
    </row>
    <row r="436" spans="1:15" x14ac:dyDescent="0.3">
      <c r="B436" s="226" t="s">
        <v>477</v>
      </c>
      <c r="C436" s="240">
        <v>188160016</v>
      </c>
      <c r="D436" s="229" t="s">
        <v>10</v>
      </c>
      <c r="E436" s="230" t="s">
        <v>625</v>
      </c>
      <c r="G436" s="257">
        <v>0</v>
      </c>
      <c r="H436" s="225">
        <v>0</v>
      </c>
      <c r="I436" s="231">
        <f>SUM(G436+H436)*1.16</f>
        <v>0</v>
      </c>
    </row>
    <row r="437" spans="1:15" x14ac:dyDescent="0.3">
      <c r="A437" s="226"/>
      <c r="B437" s="226" t="s">
        <v>70</v>
      </c>
      <c r="C437" s="261" t="s">
        <v>684</v>
      </c>
      <c r="D437" s="227" t="s">
        <v>17</v>
      </c>
      <c r="E437" s="230" t="s">
        <v>11</v>
      </c>
      <c r="F437" s="229" t="s">
        <v>732</v>
      </c>
      <c r="G437" s="262">
        <v>5876</v>
      </c>
      <c r="H437" s="262">
        <v>176.28</v>
      </c>
      <c r="I437" s="263">
        <f>(G437+H437)*1.16</f>
        <v>7020.6447999999991</v>
      </c>
    </row>
    <row r="438" spans="1:15" x14ac:dyDescent="0.3">
      <c r="A438" s="226"/>
      <c r="B438" s="224" t="s">
        <v>65</v>
      </c>
      <c r="C438" s="226" t="s">
        <v>687</v>
      </c>
      <c r="D438" s="227" t="s">
        <v>17</v>
      </c>
      <c r="E438" s="230" t="s">
        <v>624</v>
      </c>
      <c r="F438" s="229" t="s">
        <v>649</v>
      </c>
      <c r="G438" s="262">
        <v>6542</v>
      </c>
      <c r="H438" s="262">
        <v>196.26</v>
      </c>
      <c r="I438" s="263">
        <f>(G438+H438)*1.16</f>
        <v>7816.3815999999997</v>
      </c>
    </row>
    <row r="439" spans="1:15" x14ac:dyDescent="0.3">
      <c r="A439" s="226"/>
      <c r="B439" s="226" t="s">
        <v>688</v>
      </c>
      <c r="C439" s="240" t="s">
        <v>544</v>
      </c>
      <c r="D439" s="229" t="s">
        <v>17</v>
      </c>
      <c r="E439" s="230" t="s">
        <v>624</v>
      </c>
      <c r="F439" s="229" t="s">
        <v>797</v>
      </c>
      <c r="G439" s="257">
        <v>3401</v>
      </c>
      <c r="H439" s="225">
        <v>102.03</v>
      </c>
      <c r="I439" s="231">
        <f>SUM(G439+H439)*1.16</f>
        <v>4063.5147999999999</v>
      </c>
    </row>
    <row r="440" spans="1:15" x14ac:dyDescent="0.3">
      <c r="A440" s="226"/>
      <c r="B440" s="226" t="s">
        <v>70</v>
      </c>
      <c r="C440" s="229" t="s">
        <v>596</v>
      </c>
      <c r="D440" s="227" t="s">
        <v>17</v>
      </c>
      <c r="E440" s="230" t="s">
        <v>15</v>
      </c>
      <c r="F440" s="229" t="s">
        <v>740</v>
      </c>
      <c r="G440" s="225">
        <v>5876</v>
      </c>
      <c r="H440" s="225">
        <v>176.28</v>
      </c>
      <c r="I440" s="231">
        <f>(G440+H440)*1.16</f>
        <v>7020.6447999999991</v>
      </c>
    </row>
    <row r="441" spans="1:15" x14ac:dyDescent="0.3">
      <c r="A441" s="226"/>
      <c r="B441" s="226" t="s">
        <v>70</v>
      </c>
      <c r="C441" s="226" t="s">
        <v>697</v>
      </c>
      <c r="D441" s="227" t="s">
        <v>17</v>
      </c>
      <c r="E441" s="230" t="s">
        <v>624</v>
      </c>
      <c r="F441" s="229" t="s">
        <v>718</v>
      </c>
      <c r="G441" s="262">
        <v>5876</v>
      </c>
      <c r="H441" s="262">
        <v>176.28</v>
      </c>
      <c r="I441" s="263">
        <f>(G441+H441)*1.16</f>
        <v>7020.6447999999991</v>
      </c>
    </row>
    <row r="442" spans="1:15" x14ac:dyDescent="0.3">
      <c r="A442" s="226"/>
      <c r="B442" s="226" t="s">
        <v>70</v>
      </c>
      <c r="C442" s="224" t="s">
        <v>692</v>
      </c>
      <c r="D442" s="227" t="s">
        <v>17</v>
      </c>
      <c r="E442" s="230" t="s">
        <v>624</v>
      </c>
      <c r="F442" s="265" t="s">
        <v>757</v>
      </c>
      <c r="G442" s="262">
        <v>5876</v>
      </c>
      <c r="H442" s="262">
        <v>176.28</v>
      </c>
      <c r="I442" s="263">
        <f>(G442+H442)*1.16</f>
        <v>7020.6447999999991</v>
      </c>
    </row>
    <row r="443" spans="1:15" x14ac:dyDescent="0.3">
      <c r="A443" s="226"/>
      <c r="B443" s="226" t="s">
        <v>65</v>
      </c>
      <c r="C443" s="226" t="s">
        <v>702</v>
      </c>
      <c r="D443" s="227" t="s">
        <v>17</v>
      </c>
      <c r="E443" s="230" t="s">
        <v>624</v>
      </c>
      <c r="F443" s="229" t="s">
        <v>712</v>
      </c>
      <c r="G443" s="262">
        <v>6542</v>
      </c>
      <c r="H443" s="262">
        <v>196.26</v>
      </c>
      <c r="I443" s="263">
        <f>(G443+H443)*1.16</f>
        <v>7816.3815999999997</v>
      </c>
    </row>
    <row r="444" spans="1:15" x14ac:dyDescent="0.3">
      <c r="A444" s="226"/>
      <c r="B444" s="226" t="s">
        <v>274</v>
      </c>
      <c r="C444" s="226" t="s">
        <v>703</v>
      </c>
      <c r="D444" s="227" t="s">
        <v>17</v>
      </c>
      <c r="E444" s="230" t="s">
        <v>625</v>
      </c>
      <c r="F444" s="229" t="s">
        <v>721</v>
      </c>
      <c r="G444" s="262">
        <v>5476</v>
      </c>
      <c r="H444" s="262">
        <v>164.28</v>
      </c>
      <c r="I444" s="263">
        <f>(G444+H444)*1.16</f>
        <v>6542.724799999999</v>
      </c>
    </row>
    <row r="445" spans="1:15" x14ac:dyDescent="0.3">
      <c r="A445" s="226"/>
      <c r="B445" s="226" t="s">
        <v>232</v>
      </c>
      <c r="C445" s="224" t="s">
        <v>693</v>
      </c>
      <c r="D445" s="227" t="s">
        <v>10</v>
      </c>
      <c r="E445" s="230" t="s">
        <v>624</v>
      </c>
    </row>
    <row r="446" spans="1:15" x14ac:dyDescent="0.3">
      <c r="A446" s="226"/>
      <c r="B446" s="226" t="s">
        <v>70</v>
      </c>
      <c r="C446" s="224" t="s">
        <v>698</v>
      </c>
      <c r="D446" s="227" t="s">
        <v>17</v>
      </c>
      <c r="E446" s="230" t="s">
        <v>624</v>
      </c>
      <c r="F446" s="229" t="s">
        <v>745</v>
      </c>
      <c r="G446" s="262">
        <v>5876</v>
      </c>
      <c r="H446" s="262">
        <v>176.27</v>
      </c>
      <c r="I446" s="263">
        <f>(G446+H446)*1.16</f>
        <v>7020.6332000000002</v>
      </c>
    </row>
    <row r="447" spans="1:15" x14ac:dyDescent="0.3">
      <c r="A447" s="226"/>
      <c r="B447" s="226" t="s">
        <v>274</v>
      </c>
      <c r="C447" s="226" t="s">
        <v>704</v>
      </c>
      <c r="D447" s="227" t="s">
        <v>17</v>
      </c>
      <c r="E447" s="230" t="s">
        <v>15</v>
      </c>
      <c r="F447" s="251" t="s">
        <v>760</v>
      </c>
      <c r="G447" s="262">
        <v>5476</v>
      </c>
      <c r="H447" s="262">
        <v>164.25</v>
      </c>
      <c r="I447" s="263">
        <f>(G447+H447)*1.16</f>
        <v>6542.69</v>
      </c>
    </row>
    <row r="448" spans="1:15" x14ac:dyDescent="0.3">
      <c r="A448" s="226"/>
      <c r="B448" s="226" t="s">
        <v>256</v>
      </c>
      <c r="C448" s="265" t="s">
        <v>724</v>
      </c>
      <c r="D448" s="227" t="s">
        <v>17</v>
      </c>
      <c r="E448" s="230" t="s">
        <v>11</v>
      </c>
      <c r="F448" s="229" t="s">
        <v>795</v>
      </c>
      <c r="G448" s="262">
        <v>8356</v>
      </c>
      <c r="H448" s="262">
        <v>250.68</v>
      </c>
      <c r="I448" s="263">
        <f>(G448+H448)*1.16</f>
        <v>9983.7487999999994</v>
      </c>
    </row>
    <row r="1048558" spans="1:17" s="263" customFormat="1" x14ac:dyDescent="0.3">
      <c r="A1048558" s="224"/>
      <c r="B1048558" s="266"/>
      <c r="C1048558" s="229"/>
      <c r="D1048558" s="227"/>
      <c r="E1048558" s="230"/>
      <c r="F1048558" s="229"/>
      <c r="G1048558" s="262"/>
      <c r="H1048558" s="267"/>
      <c r="J1048558" s="226"/>
      <c r="K1048558" s="226"/>
      <c r="L1048558" s="226"/>
      <c r="M1048558" s="226"/>
      <c r="N1048558" s="226"/>
      <c r="O1048558" s="226"/>
      <c r="P1048558" s="226"/>
      <c r="Q1048558" s="226"/>
    </row>
  </sheetData>
  <autoFilter ref="B1:I448" xr:uid="{7E1580AC-5D85-42FF-A721-7DD24830F8A1}">
    <sortState xmlns:xlrd2="http://schemas.microsoft.com/office/spreadsheetml/2017/richdata2" ref="B4:I448">
      <sortCondition sortBy="cellColor" ref="B1:B448" dxfId="10"/>
    </sortState>
  </autoFilter>
  <hyperlinks>
    <hyperlink ref="F175" r:id="rId1" location="id=1155&amp;model=res.partner" display="http://52.52.31.46:8069/web - id=1155&amp;model=res.partner" xr:uid="{18AA5B48-9D66-4BF6-B73C-AA7C4CF5FC67}"/>
    <hyperlink ref="F223" r:id="rId2" location="id=1155&amp;model=res.partner" display="http://52.52.31.46:8069/web - id=1155&amp;model=res.partner" xr:uid="{2473B591-D9B2-43A7-A7BC-9FA061B6AC00}"/>
  </hyperlinks>
  <pageMargins left="0.7" right="0.7" top="0.75" bottom="0.75" header="0.3" footer="0.3"/>
  <pageSetup paperSize="9" scale="63" fitToHeight="0" orientation="portrait"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9135F-BDF8-479A-88BC-C714935D60E3}">
  <sheetPr codeName="Sheet39">
    <pageSetUpPr fitToPage="1"/>
  </sheetPr>
  <dimension ref="A1:U1048558"/>
  <sheetViews>
    <sheetView showGridLines="0" zoomScaleNormal="100" workbookViewId="0"/>
  </sheetViews>
  <sheetFormatPr defaultColWidth="8.88671875" defaultRowHeight="12" x14ac:dyDescent="0.3"/>
  <cols>
    <col min="1" max="1" width="8.88671875" style="224"/>
    <col min="2" max="2" width="31.109375" style="226" bestFit="1" customWidth="1"/>
    <col min="3" max="3" width="20.33203125" style="229" bestFit="1" customWidth="1"/>
    <col min="4" max="4" width="21.6640625" style="227" bestFit="1" customWidth="1"/>
    <col min="5" max="5" width="12.109375" style="230" customWidth="1"/>
    <col min="6" max="6" width="52.6640625" style="229" customWidth="1"/>
    <col min="7" max="7" width="12.44140625" style="262" bestFit="1" customWidth="1"/>
    <col min="8" max="8" width="8.77734375" style="262" bestFit="1" customWidth="1"/>
    <col min="9" max="9" width="12.44140625" style="263" bestFit="1" customWidth="1"/>
    <col min="10" max="10" width="12.109375" style="226" customWidth="1"/>
    <col min="11" max="11" width="26" style="226" bestFit="1" customWidth="1"/>
    <col min="12" max="12" width="12.44140625" style="226" bestFit="1" customWidth="1"/>
    <col min="13" max="13" width="15.21875" style="226" bestFit="1" customWidth="1"/>
    <col min="14" max="14" width="13.5546875" style="226" bestFit="1" customWidth="1"/>
    <col min="15" max="15" width="13.6640625" style="226" bestFit="1" customWidth="1"/>
    <col min="16" max="16" width="13.5546875" style="226" bestFit="1" customWidth="1"/>
    <col min="17" max="17" width="11.109375" style="226" bestFit="1" customWidth="1"/>
    <col min="18" max="18" width="8.88671875" style="226"/>
    <col min="19" max="19" width="11.109375" style="226" bestFit="1" customWidth="1"/>
    <col min="20" max="20" width="13.6640625" style="226" bestFit="1" customWidth="1"/>
    <col min="21" max="16384" width="8.88671875" style="226"/>
  </cols>
  <sheetData>
    <row r="1" spans="1:21" s="270" customFormat="1" x14ac:dyDescent="0.3">
      <c r="A1" s="268"/>
      <c r="B1" s="331" t="s">
        <v>0</v>
      </c>
      <c r="C1" s="332" t="s">
        <v>1</v>
      </c>
      <c r="D1" s="331" t="s">
        <v>2</v>
      </c>
      <c r="E1" s="333" t="s">
        <v>3</v>
      </c>
      <c r="F1" s="332" t="s">
        <v>4</v>
      </c>
      <c r="G1" s="334" t="s">
        <v>5</v>
      </c>
      <c r="H1" s="334" t="s">
        <v>6</v>
      </c>
      <c r="I1" s="334" t="s">
        <v>7</v>
      </c>
      <c r="J1" s="269"/>
      <c r="L1" s="271"/>
      <c r="M1" s="272"/>
      <c r="N1" s="272"/>
      <c r="O1" s="272"/>
      <c r="P1" s="272"/>
      <c r="Q1" s="272"/>
    </row>
    <row r="2" spans="1:21" x14ac:dyDescent="0.3">
      <c r="A2" s="226"/>
      <c r="B2" s="224" t="s">
        <v>242</v>
      </c>
      <c r="C2" s="229" t="s">
        <v>9</v>
      </c>
      <c r="D2" s="229" t="s">
        <v>10</v>
      </c>
      <c r="E2" s="230" t="s">
        <v>11</v>
      </c>
      <c r="G2" s="231">
        <v>0</v>
      </c>
      <c r="H2" s="232">
        <v>0</v>
      </c>
      <c r="I2" s="231">
        <f>SUM(G2+H2)*1.16</f>
        <v>0</v>
      </c>
      <c r="J2" s="233"/>
      <c r="L2" s="234" t="s">
        <v>624</v>
      </c>
      <c r="M2" s="234" t="s">
        <v>625</v>
      </c>
      <c r="N2" s="234" t="s">
        <v>11</v>
      </c>
      <c r="O2" s="234" t="s">
        <v>14</v>
      </c>
      <c r="P2" s="234" t="s">
        <v>15</v>
      </c>
      <c r="Q2" s="234" t="s">
        <v>626</v>
      </c>
    </row>
    <row r="3" spans="1:21" x14ac:dyDescent="0.3">
      <c r="A3" s="226"/>
      <c r="B3" s="224" t="s">
        <v>242</v>
      </c>
      <c r="C3" s="240" t="s">
        <v>16</v>
      </c>
      <c r="D3" s="229" t="s">
        <v>17</v>
      </c>
      <c r="E3" s="230" t="s">
        <v>11</v>
      </c>
      <c r="F3" s="229" t="s">
        <v>18</v>
      </c>
      <c r="G3" s="231">
        <v>5521.03</v>
      </c>
      <c r="H3" s="232">
        <v>500.07</v>
      </c>
      <c r="I3" s="231">
        <f>SUM(G3+H3)*1.16</f>
        <v>6984.4759999999987</v>
      </c>
      <c r="J3" s="233"/>
      <c r="K3" s="279" t="s">
        <v>19</v>
      </c>
      <c r="L3" s="280">
        <f>+COUNTIF(E:E,L2)</f>
        <v>84</v>
      </c>
      <c r="M3" s="280">
        <f>+COUNTIF(E:E,M2)</f>
        <v>151</v>
      </c>
      <c r="N3" s="280">
        <f>+COUNTIF(E:E,N2)</f>
        <v>38</v>
      </c>
      <c r="O3" s="280">
        <f>+COUNTIF(E:E,O2)</f>
        <v>114</v>
      </c>
      <c r="P3" s="280">
        <f>+COUNTIF(E:E,P2)</f>
        <v>60</v>
      </c>
      <c r="Q3" s="280">
        <f>SUM(L3+M3+N3+O3+P3)</f>
        <v>447</v>
      </c>
    </row>
    <row r="4" spans="1:21" x14ac:dyDescent="0.3">
      <c r="B4" s="224" t="s">
        <v>88</v>
      </c>
      <c r="C4" s="229" t="s">
        <v>21</v>
      </c>
      <c r="D4" s="229" t="s">
        <v>17</v>
      </c>
      <c r="E4" s="230" t="s">
        <v>14</v>
      </c>
      <c r="F4" s="229" t="s">
        <v>783</v>
      </c>
      <c r="G4" s="231">
        <v>11333.31</v>
      </c>
      <c r="H4" s="232">
        <v>340</v>
      </c>
      <c r="I4" s="231">
        <f t="shared" ref="I4:I26" si="0">SUM(G4+H4)*1.16</f>
        <v>13541.039599999998</v>
      </c>
      <c r="J4" s="235"/>
      <c r="K4" s="236" t="s">
        <v>23</v>
      </c>
      <c r="L4" s="237">
        <f>COUNTIFS(D:D,K4,E:E,L2)</f>
        <v>71</v>
      </c>
      <c r="M4" s="237">
        <f>COUNTIFS(D:D,K4,E:E,M2)</f>
        <v>90</v>
      </c>
      <c r="N4" s="237">
        <f>COUNTIFS(D:D,K4,E:E,N2)</f>
        <v>29</v>
      </c>
      <c r="O4" s="237">
        <f>COUNTIFS(D:D,K4,E:E,O2)</f>
        <v>103</v>
      </c>
      <c r="P4" s="237">
        <f>COUNTIFS(D:D,K4,E:E,P2)</f>
        <v>46</v>
      </c>
      <c r="Q4" s="237">
        <f>SUM(L4:P4)</f>
        <v>339</v>
      </c>
    </row>
    <row r="5" spans="1:21" x14ac:dyDescent="0.3">
      <c r="A5" s="226"/>
      <c r="B5" s="224" t="s">
        <v>688</v>
      </c>
      <c r="C5" s="240" t="s">
        <v>25</v>
      </c>
      <c r="D5" s="229" t="s">
        <v>17</v>
      </c>
      <c r="E5" s="230" t="s">
        <v>11</v>
      </c>
      <c r="F5" s="229" t="s">
        <v>26</v>
      </c>
      <c r="G5" s="231">
        <v>2849.5</v>
      </c>
      <c r="H5" s="232">
        <v>102</v>
      </c>
      <c r="I5" s="231">
        <f t="shared" si="0"/>
        <v>3423.74</v>
      </c>
      <c r="J5" s="233"/>
      <c r="K5" s="281" t="s">
        <v>27</v>
      </c>
      <c r="L5" s="282">
        <f>COUNTIFS(D:D,K5,E:E,L2)</f>
        <v>9</v>
      </c>
      <c r="M5" s="282">
        <f>COUNTIFS(D:D,K5,E:E,M2)</f>
        <v>53</v>
      </c>
      <c r="N5" s="282">
        <f>COUNTIFS(D:D,K5,E:E,N2)</f>
        <v>7</v>
      </c>
      <c r="O5" s="282">
        <f>COUNTIFS(D:D,K5,E:E,O2)</f>
        <v>8</v>
      </c>
      <c r="P5" s="282">
        <f>COUNTIFS(D:D,K5,E:E,P2)</f>
        <v>11</v>
      </c>
      <c r="Q5" s="282">
        <f>SUM(L5:P5)</f>
        <v>88</v>
      </c>
    </row>
    <row r="6" spans="1:21" x14ac:dyDescent="0.3">
      <c r="A6" s="226"/>
      <c r="B6" s="224" t="s">
        <v>28</v>
      </c>
      <c r="C6" s="240" t="s">
        <v>29</v>
      </c>
      <c r="D6" s="229" t="s">
        <v>17</v>
      </c>
      <c r="E6" s="230" t="s">
        <v>624</v>
      </c>
      <c r="F6" s="229" t="s">
        <v>753</v>
      </c>
      <c r="G6" s="231">
        <v>18668</v>
      </c>
      <c r="H6" s="232">
        <v>560</v>
      </c>
      <c r="I6" s="231">
        <f t="shared" si="0"/>
        <v>22304.48</v>
      </c>
      <c r="J6" s="233"/>
      <c r="K6" s="283" t="s">
        <v>31</v>
      </c>
      <c r="L6" s="284">
        <f>COUNTIFS(D:D,K6,E:E,L2)</f>
        <v>4</v>
      </c>
      <c r="M6" s="284">
        <f>COUNTIFS(D:D,K6,E:E,M2)</f>
        <v>8</v>
      </c>
      <c r="N6" s="284">
        <f>COUNTIFS(D:D,K6,E:E,N2)</f>
        <v>2</v>
      </c>
      <c r="O6" s="284">
        <f>COUNTIFS(D:D,K6,E:E,O2)</f>
        <v>3</v>
      </c>
      <c r="P6" s="284">
        <f>COUNTIFS(D:D,K6,E:E,P2)</f>
        <v>3</v>
      </c>
      <c r="Q6" s="284">
        <f>SUM(L6:P6)</f>
        <v>20</v>
      </c>
      <c r="T6" s="241"/>
    </row>
    <row r="7" spans="1:21" x14ac:dyDescent="0.3">
      <c r="A7" s="226"/>
      <c r="B7" s="224" t="s">
        <v>28</v>
      </c>
      <c r="C7" s="229" t="s">
        <v>32</v>
      </c>
      <c r="D7" s="229" t="s">
        <v>17</v>
      </c>
      <c r="E7" s="230" t="s">
        <v>15</v>
      </c>
      <c r="F7" s="229" t="s">
        <v>330</v>
      </c>
      <c r="G7" s="231">
        <v>18668</v>
      </c>
      <c r="H7" s="232">
        <v>560</v>
      </c>
      <c r="I7" s="231">
        <f t="shared" si="0"/>
        <v>22304.48</v>
      </c>
      <c r="J7" s="233"/>
      <c r="K7" s="283" t="s">
        <v>33</v>
      </c>
      <c r="L7" s="284">
        <f>L3-L6</f>
        <v>80</v>
      </c>
      <c r="M7" s="284">
        <f>M3-M6</f>
        <v>143</v>
      </c>
      <c r="N7" s="284">
        <f>N3-N6</f>
        <v>36</v>
      </c>
      <c r="O7" s="284">
        <f>O3-O6</f>
        <v>111</v>
      </c>
      <c r="P7" s="284">
        <f>P3-P6</f>
        <v>57</v>
      </c>
      <c r="Q7" s="284">
        <f>SUM(L7:P7)</f>
        <v>427</v>
      </c>
      <c r="R7" s="284"/>
      <c r="S7" s="285"/>
    </row>
    <row r="8" spans="1:21" x14ac:dyDescent="0.3">
      <c r="A8" s="226"/>
      <c r="B8" s="224" t="s">
        <v>28</v>
      </c>
      <c r="C8" s="229" t="s">
        <v>34</v>
      </c>
      <c r="D8" s="229" t="s">
        <v>17</v>
      </c>
      <c r="E8" s="230" t="s">
        <v>11</v>
      </c>
      <c r="F8" s="229" t="s">
        <v>779</v>
      </c>
      <c r="G8" s="231">
        <v>18668</v>
      </c>
      <c r="H8" s="232">
        <v>560.04</v>
      </c>
      <c r="I8" s="231">
        <f t="shared" si="0"/>
        <v>22304.526399999999</v>
      </c>
      <c r="J8" s="233"/>
      <c r="K8" s="238" t="s">
        <v>35</v>
      </c>
      <c r="L8" s="239">
        <f t="shared" ref="L8:Q8" si="1">L4/L7</f>
        <v>0.88749999999999996</v>
      </c>
      <c r="M8" s="239">
        <f t="shared" si="1"/>
        <v>0.62937062937062938</v>
      </c>
      <c r="N8" s="239">
        <f t="shared" si="1"/>
        <v>0.80555555555555558</v>
      </c>
      <c r="O8" s="239">
        <f t="shared" si="1"/>
        <v>0.92792792792792789</v>
      </c>
      <c r="P8" s="239">
        <f t="shared" si="1"/>
        <v>0.80701754385964908</v>
      </c>
      <c r="Q8" s="239">
        <f t="shared" si="1"/>
        <v>0.79391100702576112</v>
      </c>
      <c r="S8" s="239"/>
    </row>
    <row r="9" spans="1:21" x14ac:dyDescent="0.3">
      <c r="A9" s="226"/>
      <c r="B9" s="224" t="s">
        <v>36</v>
      </c>
      <c r="C9" s="240" t="s">
        <v>37</v>
      </c>
      <c r="D9" s="229" t="s">
        <v>17</v>
      </c>
      <c r="E9" s="230" t="s">
        <v>15</v>
      </c>
      <c r="F9" s="229" t="s">
        <v>313</v>
      </c>
      <c r="G9" s="231">
        <v>13592.2</v>
      </c>
      <c r="H9" s="232">
        <v>407.7</v>
      </c>
      <c r="I9" s="231">
        <f t="shared" si="0"/>
        <v>16239.884</v>
      </c>
      <c r="J9" s="233"/>
      <c r="K9" s="228"/>
      <c r="L9" s="228"/>
      <c r="M9" s="228"/>
      <c r="N9" s="228"/>
      <c r="O9" s="228"/>
      <c r="P9" s="228"/>
      <c r="Q9" s="228"/>
      <c r="R9" s="228"/>
    </row>
    <row r="10" spans="1:21" x14ac:dyDescent="0.3">
      <c r="A10" s="226" t="s">
        <v>55</v>
      </c>
      <c r="B10" s="224" t="s">
        <v>262</v>
      </c>
      <c r="C10" s="240" t="s">
        <v>39</v>
      </c>
      <c r="D10" s="229" t="s">
        <v>10</v>
      </c>
      <c r="E10" s="230" t="s">
        <v>14</v>
      </c>
      <c r="G10" s="231">
        <v>0</v>
      </c>
      <c r="H10" s="232">
        <v>0</v>
      </c>
      <c r="I10" s="231">
        <f t="shared" si="0"/>
        <v>0</v>
      </c>
      <c r="J10" s="233"/>
      <c r="K10" s="229" t="s">
        <v>41</v>
      </c>
      <c r="L10" s="232">
        <f>SUMIF(E2:E600,L2,I2:I603)</f>
        <v>614375.9852</v>
      </c>
      <c r="M10" s="232">
        <f>SUMIF(E2:E603,M2,I2:I603)</f>
        <v>1178313.6391999996</v>
      </c>
      <c r="N10" s="232">
        <f>SUMIF(E2:E600,N2,I2:I600)</f>
        <v>274164.14399999997</v>
      </c>
      <c r="O10" s="232">
        <f>SUMIF(E2:E600,O2,I2:I600)</f>
        <v>1678530.2196000009</v>
      </c>
      <c r="P10" s="232">
        <f>SUMIF(E2:E600,P2,I2:I600)</f>
        <v>460284.18359999999</v>
      </c>
      <c r="Q10" s="232">
        <f>SUM(L10:P10)</f>
        <v>4205668.1716</v>
      </c>
      <c r="R10" s="228"/>
      <c r="S10" s="241"/>
      <c r="T10" s="241"/>
      <c r="U10" s="242"/>
    </row>
    <row r="11" spans="1:21" x14ac:dyDescent="0.3">
      <c r="A11" s="226"/>
      <c r="B11" s="224" t="s">
        <v>215</v>
      </c>
      <c r="C11" s="240">
        <v>234310945</v>
      </c>
      <c r="D11" s="229" t="s">
        <v>17</v>
      </c>
      <c r="E11" s="230" t="s">
        <v>11</v>
      </c>
      <c r="F11" s="229" t="s">
        <v>733</v>
      </c>
      <c r="G11" s="232">
        <v>7659</v>
      </c>
      <c r="H11" s="232">
        <v>229.77</v>
      </c>
      <c r="I11" s="231">
        <f t="shared" si="0"/>
        <v>9150.9732000000004</v>
      </c>
      <c r="K11" s="227" t="s">
        <v>636</v>
      </c>
      <c r="L11" s="262"/>
      <c r="M11" s="262"/>
      <c r="N11" s="262"/>
      <c r="O11" s="262"/>
      <c r="P11" s="262"/>
      <c r="Q11" s="262"/>
      <c r="R11" s="228"/>
    </row>
    <row r="12" spans="1:21" x14ac:dyDescent="0.3">
      <c r="A12" s="226"/>
      <c r="B12" s="224" t="s">
        <v>242</v>
      </c>
      <c r="C12" s="240" t="s">
        <v>44</v>
      </c>
      <c r="D12" s="229" t="s">
        <v>17</v>
      </c>
      <c r="E12" s="230" t="s">
        <v>11</v>
      </c>
      <c r="F12" s="286" t="s">
        <v>720</v>
      </c>
      <c r="G12" s="232">
        <v>5476</v>
      </c>
      <c r="H12" s="232">
        <v>164.28</v>
      </c>
      <c r="I12" s="231">
        <f t="shared" si="0"/>
        <v>6542.724799999999</v>
      </c>
      <c r="K12" s="227"/>
      <c r="L12" s="227"/>
      <c r="M12" s="227"/>
      <c r="N12" s="227"/>
      <c r="O12" s="227"/>
      <c r="P12" s="227"/>
      <c r="Q12" s="227"/>
      <c r="R12" s="228"/>
    </row>
    <row r="13" spans="1:21" x14ac:dyDescent="0.3">
      <c r="A13" s="226"/>
      <c r="B13" s="224" t="s">
        <v>45</v>
      </c>
      <c r="C13" s="240" t="s">
        <v>46</v>
      </c>
      <c r="D13" s="229" t="s">
        <v>17</v>
      </c>
      <c r="E13" s="230" t="s">
        <v>624</v>
      </c>
      <c r="F13" s="248" t="s">
        <v>754</v>
      </c>
      <c r="G13" s="232">
        <v>6542</v>
      </c>
      <c r="H13" s="232">
        <v>196.26</v>
      </c>
      <c r="I13" s="231">
        <f t="shared" si="0"/>
        <v>7816.3815999999997</v>
      </c>
      <c r="M13" s="241"/>
    </row>
    <row r="14" spans="1:21" x14ac:dyDescent="0.3">
      <c r="A14" s="226"/>
      <c r="B14" s="224" t="s">
        <v>274</v>
      </c>
      <c r="C14" s="229" t="s">
        <v>49</v>
      </c>
      <c r="D14" s="229" t="s">
        <v>17</v>
      </c>
      <c r="E14" s="230" t="s">
        <v>11</v>
      </c>
      <c r="F14" s="229" t="s">
        <v>775</v>
      </c>
      <c r="G14" s="231">
        <v>5476</v>
      </c>
      <c r="H14" s="232">
        <v>164</v>
      </c>
      <c r="I14" s="231">
        <f t="shared" si="0"/>
        <v>6542.4</v>
      </c>
      <c r="J14" s="233"/>
    </row>
    <row r="15" spans="1:21" x14ac:dyDescent="0.3">
      <c r="A15" s="226"/>
      <c r="B15" s="224" t="s">
        <v>65</v>
      </c>
      <c r="C15" s="240" t="s">
        <v>51</v>
      </c>
      <c r="D15" s="229" t="s">
        <v>17</v>
      </c>
      <c r="E15" s="230" t="s">
        <v>11</v>
      </c>
      <c r="F15" s="229" t="s">
        <v>52</v>
      </c>
      <c r="G15" s="231">
        <v>6448.81</v>
      </c>
      <c r="H15" s="232">
        <v>530.48</v>
      </c>
      <c r="I15" s="231">
        <f t="shared" si="0"/>
        <v>8095.9764000000005</v>
      </c>
      <c r="J15" s="233"/>
    </row>
    <row r="16" spans="1:21" x14ac:dyDescent="0.3">
      <c r="A16" s="226"/>
      <c r="B16" s="224" t="s">
        <v>53</v>
      </c>
      <c r="C16" s="229" t="s">
        <v>54</v>
      </c>
      <c r="D16" s="229" t="s">
        <v>17</v>
      </c>
      <c r="E16" s="230" t="s">
        <v>11</v>
      </c>
      <c r="F16" s="229" t="s">
        <v>50</v>
      </c>
      <c r="G16" s="231">
        <v>7301.13</v>
      </c>
      <c r="H16" s="232">
        <v>658.61</v>
      </c>
      <c r="I16" s="231">
        <f t="shared" si="0"/>
        <v>9233.2983999999997</v>
      </c>
      <c r="J16" s="233"/>
      <c r="K16" s="287"/>
      <c r="N16" s="226" t="s">
        <v>55</v>
      </c>
    </row>
    <row r="17" spans="1:10" x14ac:dyDescent="0.3">
      <c r="A17" s="226"/>
      <c r="B17" s="224" t="s">
        <v>274</v>
      </c>
      <c r="C17" s="240" t="s">
        <v>56</v>
      </c>
      <c r="D17" s="229" t="s">
        <v>17</v>
      </c>
      <c r="E17" s="230" t="s">
        <v>11</v>
      </c>
      <c r="F17" s="229" t="s">
        <v>775</v>
      </c>
      <c r="G17" s="231">
        <v>5476</v>
      </c>
      <c r="H17" s="232">
        <v>164.28</v>
      </c>
      <c r="I17" s="231">
        <f t="shared" si="0"/>
        <v>6542.724799999999</v>
      </c>
      <c r="J17" s="233"/>
    </row>
    <row r="18" spans="1:10" x14ac:dyDescent="0.3">
      <c r="A18" s="226"/>
      <c r="B18" s="224" t="s">
        <v>57</v>
      </c>
      <c r="C18" s="229" t="s">
        <v>58</v>
      </c>
      <c r="D18" s="229" t="s">
        <v>17</v>
      </c>
      <c r="E18" s="230" t="s">
        <v>11</v>
      </c>
      <c r="F18" s="229" t="s">
        <v>59</v>
      </c>
      <c r="G18" s="231">
        <v>11420.02</v>
      </c>
      <c r="H18" s="225">
        <v>1025.46</v>
      </c>
      <c r="I18" s="231">
        <f t="shared" si="0"/>
        <v>14436.756799999999</v>
      </c>
      <c r="J18" s="233"/>
    </row>
    <row r="19" spans="1:10" x14ac:dyDescent="0.3">
      <c r="A19" s="226"/>
      <c r="B19" s="224" t="s">
        <v>743</v>
      </c>
      <c r="C19" s="240" t="s">
        <v>60</v>
      </c>
      <c r="D19" s="229" t="s">
        <v>17</v>
      </c>
      <c r="E19" s="230" t="s">
        <v>624</v>
      </c>
      <c r="F19" s="229" t="s">
        <v>755</v>
      </c>
      <c r="G19" s="231">
        <v>2831</v>
      </c>
      <c r="H19" s="232">
        <v>84.93</v>
      </c>
      <c r="I19" s="231">
        <f t="shared" si="0"/>
        <v>3382.4787999999994</v>
      </c>
      <c r="J19" s="233"/>
    </row>
    <row r="20" spans="1:10" x14ac:dyDescent="0.3">
      <c r="A20" s="226"/>
      <c r="B20" s="224" t="s">
        <v>160</v>
      </c>
      <c r="C20" s="229" t="s">
        <v>62</v>
      </c>
      <c r="D20" s="229" t="s">
        <v>10</v>
      </c>
      <c r="E20" s="230" t="s">
        <v>11</v>
      </c>
      <c r="G20" s="231">
        <v>0</v>
      </c>
      <c r="H20" s="232">
        <v>0</v>
      </c>
      <c r="I20" s="231">
        <f t="shared" si="0"/>
        <v>0</v>
      </c>
      <c r="J20" s="233"/>
    </row>
    <row r="21" spans="1:10" x14ac:dyDescent="0.3">
      <c r="A21" s="226"/>
      <c r="B21" s="224" t="s">
        <v>160</v>
      </c>
      <c r="C21" s="240" t="s">
        <v>63</v>
      </c>
      <c r="D21" s="229" t="s">
        <v>10</v>
      </c>
      <c r="E21" s="230" t="s">
        <v>11</v>
      </c>
      <c r="G21" s="231">
        <v>0</v>
      </c>
      <c r="H21" s="232">
        <v>0</v>
      </c>
      <c r="I21" s="231">
        <f t="shared" si="0"/>
        <v>0</v>
      </c>
      <c r="J21" s="233"/>
    </row>
    <row r="22" spans="1:10" x14ac:dyDescent="0.3">
      <c r="A22" s="226"/>
      <c r="B22" s="224" t="s">
        <v>256</v>
      </c>
      <c r="C22" s="240" t="s">
        <v>64</v>
      </c>
      <c r="D22" s="229" t="s">
        <v>17</v>
      </c>
      <c r="E22" s="230" t="s">
        <v>624</v>
      </c>
      <c r="F22" s="245" t="s">
        <v>593</v>
      </c>
      <c r="G22" s="231">
        <v>8356</v>
      </c>
      <c r="H22" s="232">
        <v>251</v>
      </c>
      <c r="I22" s="231">
        <f t="shared" si="0"/>
        <v>9984.119999999999</v>
      </c>
      <c r="J22" s="233"/>
    </row>
    <row r="23" spans="1:10" x14ac:dyDescent="0.3">
      <c r="A23" s="226"/>
      <c r="B23" s="226" t="s">
        <v>65</v>
      </c>
      <c r="C23" s="240" t="s">
        <v>66</v>
      </c>
      <c r="D23" s="229" t="s">
        <v>17</v>
      </c>
      <c r="E23" s="230" t="s">
        <v>15</v>
      </c>
      <c r="F23" s="229" t="s">
        <v>67</v>
      </c>
      <c r="G23" s="231">
        <v>5883.15</v>
      </c>
      <c r="H23" s="232">
        <v>655</v>
      </c>
      <c r="I23" s="231">
        <f t="shared" si="0"/>
        <v>7584.253999999999</v>
      </c>
      <c r="J23" s="233"/>
    </row>
    <row r="24" spans="1:10" x14ac:dyDescent="0.3">
      <c r="A24" s="226"/>
      <c r="B24" s="224" t="s">
        <v>256</v>
      </c>
      <c r="C24" s="240" t="s">
        <v>68</v>
      </c>
      <c r="D24" s="229" t="s">
        <v>17</v>
      </c>
      <c r="E24" s="230" t="s">
        <v>11</v>
      </c>
      <c r="F24" s="229" t="s">
        <v>758</v>
      </c>
      <c r="G24" s="231">
        <v>8356</v>
      </c>
      <c r="H24" s="232">
        <v>250.68</v>
      </c>
      <c r="I24" s="231">
        <f t="shared" si="0"/>
        <v>9983.7487999999994</v>
      </c>
      <c r="J24" s="233"/>
    </row>
    <row r="25" spans="1:10" x14ac:dyDescent="0.3">
      <c r="A25" s="226"/>
      <c r="B25" s="224" t="s">
        <v>70</v>
      </c>
      <c r="C25" s="240" t="s">
        <v>71</v>
      </c>
      <c r="D25" s="229" t="s">
        <v>17</v>
      </c>
      <c r="E25" s="230" t="s">
        <v>11</v>
      </c>
      <c r="F25" s="229" t="s">
        <v>40</v>
      </c>
      <c r="G25" s="231">
        <v>5876</v>
      </c>
      <c r="H25" s="232">
        <v>176</v>
      </c>
      <c r="I25" s="231">
        <f t="shared" si="0"/>
        <v>7020.32</v>
      </c>
      <c r="J25" s="233"/>
    </row>
    <row r="26" spans="1:10" x14ac:dyDescent="0.3">
      <c r="A26" s="226"/>
      <c r="B26" s="224" t="s">
        <v>57</v>
      </c>
      <c r="C26" s="240" t="s">
        <v>73</v>
      </c>
      <c r="D26" s="229" t="s">
        <v>17</v>
      </c>
      <c r="E26" s="230" t="s">
        <v>11</v>
      </c>
      <c r="F26" s="229" t="s">
        <v>18</v>
      </c>
      <c r="G26" s="231">
        <v>11420.02</v>
      </c>
      <c r="H26" s="232">
        <v>1025.46</v>
      </c>
      <c r="I26" s="231">
        <f t="shared" si="0"/>
        <v>14436.756799999999</v>
      </c>
      <c r="J26" s="233"/>
    </row>
    <row r="27" spans="1:10" x14ac:dyDescent="0.3">
      <c r="A27" s="226"/>
      <c r="B27" s="224" t="s">
        <v>74</v>
      </c>
      <c r="C27" s="240" t="s">
        <v>75</v>
      </c>
      <c r="D27" s="229" t="s">
        <v>76</v>
      </c>
      <c r="E27" s="230" t="s">
        <v>11</v>
      </c>
      <c r="G27" s="232">
        <v>0</v>
      </c>
      <c r="H27" s="232">
        <v>0</v>
      </c>
      <c r="I27" s="231">
        <v>0</v>
      </c>
    </row>
    <row r="28" spans="1:10" x14ac:dyDescent="0.3">
      <c r="A28" s="226"/>
      <c r="B28" s="224" t="s">
        <v>688</v>
      </c>
      <c r="C28" s="240" t="s">
        <v>77</v>
      </c>
      <c r="D28" s="229" t="s">
        <v>76</v>
      </c>
      <c r="E28" s="230" t="s">
        <v>11</v>
      </c>
      <c r="G28" s="232">
        <v>0</v>
      </c>
      <c r="H28" s="232"/>
      <c r="I28" s="231">
        <v>0</v>
      </c>
    </row>
    <row r="29" spans="1:10" ht="12.6" x14ac:dyDescent="0.3">
      <c r="A29" s="226"/>
      <c r="B29" s="226" t="s">
        <v>78</v>
      </c>
      <c r="C29" s="240" t="s">
        <v>79</v>
      </c>
      <c r="D29" s="229" t="s">
        <v>17</v>
      </c>
      <c r="E29" s="230" t="s">
        <v>625</v>
      </c>
      <c r="F29" s="229" t="s">
        <v>80</v>
      </c>
      <c r="G29" s="68">
        <v>14748</v>
      </c>
      <c r="H29" s="232">
        <v>442</v>
      </c>
      <c r="I29" s="231">
        <f>SUM(G29+H29)*1.16</f>
        <v>17620.399999999998</v>
      </c>
    </row>
    <row r="30" spans="1:10" x14ac:dyDescent="0.3">
      <c r="A30" s="226"/>
      <c r="B30" s="226" t="s">
        <v>78</v>
      </c>
      <c r="C30" s="240" t="s">
        <v>81</v>
      </c>
      <c r="D30" s="229" t="s">
        <v>10</v>
      </c>
      <c r="E30" s="230" t="s">
        <v>625</v>
      </c>
      <c r="G30" s="232">
        <v>0</v>
      </c>
      <c r="H30" s="232">
        <v>0</v>
      </c>
      <c r="I30" s="231">
        <f>SUM(G30+H30)*1.16</f>
        <v>0</v>
      </c>
    </row>
    <row r="31" spans="1:10" x14ac:dyDescent="0.3">
      <c r="A31" s="226"/>
      <c r="B31" s="224" t="s">
        <v>53</v>
      </c>
      <c r="C31" s="229" t="s">
        <v>82</v>
      </c>
      <c r="D31" s="229" t="s">
        <v>10</v>
      </c>
      <c r="E31" s="230" t="s">
        <v>11</v>
      </c>
      <c r="G31" s="231">
        <v>0</v>
      </c>
      <c r="H31" s="232">
        <v>0</v>
      </c>
      <c r="I31" s="231">
        <f>SUM(G31+H31)*1.16</f>
        <v>0</v>
      </c>
      <c r="J31" s="233"/>
    </row>
    <row r="32" spans="1:10" x14ac:dyDescent="0.3">
      <c r="A32" s="226"/>
      <c r="B32" s="224" t="s">
        <v>256</v>
      </c>
      <c r="C32" s="240" t="s">
        <v>83</v>
      </c>
      <c r="D32" s="229" t="s">
        <v>17</v>
      </c>
      <c r="E32" s="230" t="s">
        <v>11</v>
      </c>
      <c r="F32" s="229" t="s">
        <v>719</v>
      </c>
      <c r="G32" s="231">
        <v>8356</v>
      </c>
      <c r="H32" s="232">
        <v>250.68</v>
      </c>
      <c r="I32" s="231">
        <f>SUM(G32+H32)*1.16</f>
        <v>9983.7487999999994</v>
      </c>
      <c r="J32" s="233"/>
    </row>
    <row r="33" spans="2:11" s="226" customFormat="1" x14ac:dyDescent="0.3">
      <c r="B33" s="224" t="s">
        <v>260</v>
      </c>
      <c r="C33" s="240" t="s">
        <v>86</v>
      </c>
      <c r="D33" s="229" t="s">
        <v>17</v>
      </c>
      <c r="E33" s="230" t="s">
        <v>11</v>
      </c>
      <c r="F33" s="229" t="s">
        <v>640</v>
      </c>
      <c r="G33" s="231">
        <v>13083</v>
      </c>
      <c r="H33" s="232">
        <v>392</v>
      </c>
      <c r="I33" s="231">
        <f>SUM(G33+H33)*1.16</f>
        <v>15630.999999999998</v>
      </c>
      <c r="J33" s="233"/>
    </row>
    <row r="34" spans="2:11" s="226" customFormat="1" x14ac:dyDescent="0.3">
      <c r="B34" s="226" t="s">
        <v>160</v>
      </c>
      <c r="C34" s="240">
        <v>184080004</v>
      </c>
      <c r="D34" s="229" t="s">
        <v>10</v>
      </c>
      <c r="E34" s="230" t="s">
        <v>11</v>
      </c>
      <c r="F34" s="229"/>
      <c r="G34" s="232"/>
      <c r="H34" s="232"/>
      <c r="I34" s="231"/>
    </row>
    <row r="35" spans="2:11" s="226" customFormat="1" x14ac:dyDescent="0.3">
      <c r="B35" s="224" t="s">
        <v>88</v>
      </c>
      <c r="C35" s="240" t="s">
        <v>89</v>
      </c>
      <c r="D35" s="229" t="s">
        <v>17</v>
      </c>
      <c r="E35" s="230" t="s">
        <v>14</v>
      </c>
      <c r="F35" s="229" t="s">
        <v>639</v>
      </c>
      <c r="G35" s="232">
        <v>11463</v>
      </c>
      <c r="H35" s="232">
        <v>343.89</v>
      </c>
      <c r="I35" s="231">
        <f t="shared" ref="I35:I98" si="2">SUM(G35+H35)*1.16</f>
        <v>13695.992399999999</v>
      </c>
    </row>
    <row r="36" spans="2:11" s="226" customFormat="1" x14ac:dyDescent="0.3">
      <c r="B36" s="224" t="s">
        <v>215</v>
      </c>
      <c r="C36" s="240" t="s">
        <v>90</v>
      </c>
      <c r="D36" s="229" t="s">
        <v>17</v>
      </c>
      <c r="E36" s="230" t="s">
        <v>14</v>
      </c>
      <c r="F36" s="229" t="s">
        <v>790</v>
      </c>
      <c r="G36" s="243">
        <v>7659</v>
      </c>
      <c r="H36" s="232">
        <v>229.77</v>
      </c>
      <c r="I36" s="231">
        <f t="shared" si="2"/>
        <v>9150.9732000000004</v>
      </c>
      <c r="J36" s="244"/>
    </row>
    <row r="37" spans="2:11" s="226" customFormat="1" x14ac:dyDescent="0.3">
      <c r="B37" s="224" t="s">
        <v>242</v>
      </c>
      <c r="C37" s="240" t="s">
        <v>92</v>
      </c>
      <c r="D37" s="229" t="s">
        <v>17</v>
      </c>
      <c r="E37" s="230" t="s">
        <v>14</v>
      </c>
      <c r="F37" s="229" t="s">
        <v>783</v>
      </c>
      <c r="G37" s="243">
        <v>6080</v>
      </c>
      <c r="H37" s="232">
        <v>182.4</v>
      </c>
      <c r="I37" s="231">
        <f t="shared" si="2"/>
        <v>7264.3839999999991</v>
      </c>
      <c r="J37" s="244"/>
    </row>
    <row r="38" spans="2:11" s="226" customFormat="1" x14ac:dyDescent="0.3">
      <c r="B38" s="224" t="s">
        <v>57</v>
      </c>
      <c r="C38" s="240" t="s">
        <v>94</v>
      </c>
      <c r="D38" s="229" t="s">
        <v>17</v>
      </c>
      <c r="E38" s="230" t="s">
        <v>14</v>
      </c>
      <c r="F38" s="229" t="s">
        <v>637</v>
      </c>
      <c r="G38" s="232">
        <v>11333.31</v>
      </c>
      <c r="H38" s="232">
        <v>340</v>
      </c>
      <c r="I38" s="231">
        <f t="shared" si="2"/>
        <v>13541.039599999998</v>
      </c>
      <c r="J38" s="244"/>
    </row>
    <row r="39" spans="2:11" s="226" customFormat="1" x14ac:dyDescent="0.3">
      <c r="B39" s="224" t="s">
        <v>96</v>
      </c>
      <c r="C39" s="240" t="s">
        <v>97</v>
      </c>
      <c r="D39" s="229" t="s">
        <v>10</v>
      </c>
      <c r="E39" s="230" t="s">
        <v>14</v>
      </c>
      <c r="F39" s="229"/>
      <c r="G39" s="243"/>
      <c r="H39" s="232"/>
      <c r="I39" s="231">
        <f t="shared" si="2"/>
        <v>0</v>
      </c>
      <c r="J39" s="244"/>
    </row>
    <row r="40" spans="2:11" s="226" customFormat="1" x14ac:dyDescent="0.3">
      <c r="B40" s="224" t="s">
        <v>98</v>
      </c>
      <c r="C40" s="240" t="s">
        <v>99</v>
      </c>
      <c r="D40" s="229" t="s">
        <v>10</v>
      </c>
      <c r="E40" s="230" t="s">
        <v>14</v>
      </c>
      <c r="F40" s="229"/>
      <c r="G40" s="243">
        <v>0</v>
      </c>
      <c r="H40" s="232">
        <v>0</v>
      </c>
      <c r="I40" s="231">
        <f t="shared" si="2"/>
        <v>0</v>
      </c>
      <c r="J40" s="244"/>
    </row>
    <row r="41" spans="2:11" s="226" customFormat="1" x14ac:dyDescent="0.3">
      <c r="B41" s="224" t="s">
        <v>98</v>
      </c>
      <c r="C41" s="240" t="s">
        <v>100</v>
      </c>
      <c r="D41" s="229" t="s">
        <v>17</v>
      </c>
      <c r="E41" s="230" t="s">
        <v>14</v>
      </c>
      <c r="F41" s="229" t="s">
        <v>101</v>
      </c>
      <c r="G41" s="243">
        <v>15992</v>
      </c>
      <c r="H41" s="232">
        <v>480</v>
      </c>
      <c r="I41" s="231">
        <f t="shared" si="2"/>
        <v>19107.52</v>
      </c>
      <c r="J41" s="244"/>
    </row>
    <row r="42" spans="2:11" s="226" customFormat="1" x14ac:dyDescent="0.3">
      <c r="B42" s="224" t="s">
        <v>98</v>
      </c>
      <c r="C42" s="240" t="s">
        <v>102</v>
      </c>
      <c r="D42" s="229" t="s">
        <v>17</v>
      </c>
      <c r="E42" s="230" t="s">
        <v>14</v>
      </c>
      <c r="F42" s="229" t="s">
        <v>112</v>
      </c>
      <c r="G42" s="243">
        <v>13081.89</v>
      </c>
      <c r="H42" s="232">
        <v>1445.09</v>
      </c>
      <c r="I42" s="231">
        <f t="shared" si="2"/>
        <v>16851.2968</v>
      </c>
      <c r="J42" s="244"/>
    </row>
    <row r="43" spans="2:11" s="226" customFormat="1" x14ac:dyDescent="0.3">
      <c r="B43" s="224" t="s">
        <v>98</v>
      </c>
      <c r="C43" s="240" t="s">
        <v>104</v>
      </c>
      <c r="D43" s="229" t="s">
        <v>17</v>
      </c>
      <c r="E43" s="230" t="s">
        <v>14</v>
      </c>
      <c r="F43" s="229" t="s">
        <v>101</v>
      </c>
      <c r="G43" s="243">
        <v>15992</v>
      </c>
      <c r="H43" s="232">
        <v>480</v>
      </c>
      <c r="I43" s="231">
        <f t="shared" si="2"/>
        <v>19107.52</v>
      </c>
      <c r="J43" s="244"/>
    </row>
    <row r="44" spans="2:11" s="226" customFormat="1" x14ac:dyDescent="0.3">
      <c r="B44" s="224" t="s">
        <v>98</v>
      </c>
      <c r="C44" s="240" t="s">
        <v>105</v>
      </c>
      <c r="D44" s="229" t="s">
        <v>17</v>
      </c>
      <c r="E44" s="230" t="s">
        <v>14</v>
      </c>
      <c r="F44" s="229" t="s">
        <v>112</v>
      </c>
      <c r="G44" s="243">
        <v>13081.89</v>
      </c>
      <c r="H44" s="232">
        <v>1445.09</v>
      </c>
      <c r="I44" s="231">
        <f t="shared" si="2"/>
        <v>16851.2968</v>
      </c>
      <c r="J44" s="244"/>
    </row>
    <row r="45" spans="2:11" s="226" customFormat="1" x14ac:dyDescent="0.3">
      <c r="B45" s="224" t="s">
        <v>98</v>
      </c>
      <c r="C45" s="240" t="s">
        <v>106</v>
      </c>
      <c r="D45" s="229" t="s">
        <v>17</v>
      </c>
      <c r="E45" s="230" t="s">
        <v>14</v>
      </c>
      <c r="F45" s="229" t="s">
        <v>103</v>
      </c>
      <c r="G45" s="243">
        <v>14579.49</v>
      </c>
      <c r="H45" s="232">
        <v>1489.79</v>
      </c>
      <c r="I45" s="231">
        <f t="shared" si="2"/>
        <v>18640.364799999996</v>
      </c>
      <c r="J45" s="244"/>
    </row>
    <row r="46" spans="2:11" s="226" customFormat="1" x14ac:dyDescent="0.3">
      <c r="B46" s="224" t="s">
        <v>98</v>
      </c>
      <c r="C46" s="240" t="s">
        <v>107</v>
      </c>
      <c r="D46" s="229" t="s">
        <v>17</v>
      </c>
      <c r="E46" s="230" t="s">
        <v>14</v>
      </c>
      <c r="F46" s="229" t="s">
        <v>108</v>
      </c>
      <c r="G46" s="243">
        <v>13486</v>
      </c>
      <c r="H46" s="232">
        <v>1490</v>
      </c>
      <c r="I46" s="231">
        <f t="shared" si="2"/>
        <v>17372.16</v>
      </c>
      <c r="J46" s="244"/>
    </row>
    <row r="47" spans="2:11" s="226" customFormat="1" x14ac:dyDescent="0.3">
      <c r="B47" s="224" t="s">
        <v>109</v>
      </c>
      <c r="C47" s="240" t="s">
        <v>110</v>
      </c>
      <c r="D47" s="229" t="s">
        <v>17</v>
      </c>
      <c r="E47" s="230" t="s">
        <v>14</v>
      </c>
      <c r="F47" s="229" t="s">
        <v>108</v>
      </c>
      <c r="G47" s="243">
        <v>13486.49</v>
      </c>
      <c r="H47" s="232">
        <v>1489.79</v>
      </c>
      <c r="I47" s="231">
        <f t="shared" si="2"/>
        <v>17372.484799999998</v>
      </c>
      <c r="J47" s="244"/>
    </row>
    <row r="48" spans="2:11" s="226" customFormat="1" x14ac:dyDescent="0.3">
      <c r="B48" s="224" t="s">
        <v>109</v>
      </c>
      <c r="C48" s="240" t="s">
        <v>111</v>
      </c>
      <c r="D48" s="229" t="s">
        <v>17</v>
      </c>
      <c r="E48" s="230" t="s">
        <v>14</v>
      </c>
      <c r="F48" s="229" t="s">
        <v>112</v>
      </c>
      <c r="G48" s="243">
        <v>13486.49</v>
      </c>
      <c r="H48" s="232">
        <v>1489.79</v>
      </c>
      <c r="I48" s="231">
        <f t="shared" si="2"/>
        <v>17372.484799999998</v>
      </c>
      <c r="J48" s="244"/>
      <c r="K48" s="233"/>
    </row>
    <row r="49" spans="2:10" s="226" customFormat="1" x14ac:dyDescent="0.3">
      <c r="B49" s="224" t="s">
        <v>242</v>
      </c>
      <c r="C49" s="240" t="s">
        <v>113</v>
      </c>
      <c r="D49" s="229" t="s">
        <v>17</v>
      </c>
      <c r="E49" s="230" t="s">
        <v>14</v>
      </c>
      <c r="F49" s="229" t="s">
        <v>746</v>
      </c>
      <c r="G49" s="243">
        <v>4548.54</v>
      </c>
      <c r="H49" s="232">
        <v>507.98</v>
      </c>
      <c r="I49" s="231">
        <f t="shared" si="2"/>
        <v>5865.5632000000005</v>
      </c>
      <c r="J49" s="244"/>
    </row>
    <row r="50" spans="2:10" s="226" customFormat="1" x14ac:dyDescent="0.3">
      <c r="B50" s="224" t="s">
        <v>109</v>
      </c>
      <c r="C50" s="240" t="s">
        <v>115</v>
      </c>
      <c r="D50" s="229" t="s">
        <v>17</v>
      </c>
      <c r="E50" s="230" t="s">
        <v>14</v>
      </c>
      <c r="F50" s="229" t="s">
        <v>108</v>
      </c>
      <c r="G50" s="243">
        <v>13486.49</v>
      </c>
      <c r="H50" s="232">
        <v>1489.79</v>
      </c>
      <c r="I50" s="231">
        <f t="shared" si="2"/>
        <v>17372.484799999998</v>
      </c>
      <c r="J50" s="244"/>
    </row>
    <row r="51" spans="2:10" s="226" customFormat="1" x14ac:dyDescent="0.3">
      <c r="B51" s="224" t="s">
        <v>109</v>
      </c>
      <c r="C51" s="240" t="s">
        <v>116</v>
      </c>
      <c r="D51" s="229" t="s">
        <v>17</v>
      </c>
      <c r="E51" s="230" t="s">
        <v>14</v>
      </c>
      <c r="F51" s="229" t="s">
        <v>108</v>
      </c>
      <c r="G51" s="243">
        <v>13486.49</v>
      </c>
      <c r="H51" s="232">
        <v>1489.79</v>
      </c>
      <c r="I51" s="231">
        <f t="shared" si="2"/>
        <v>17372.484799999998</v>
      </c>
      <c r="J51" s="244"/>
    </row>
    <row r="52" spans="2:10" s="226" customFormat="1" x14ac:dyDescent="0.3">
      <c r="B52" s="224" t="s">
        <v>109</v>
      </c>
      <c r="C52" s="240" t="s">
        <v>117</v>
      </c>
      <c r="D52" s="229" t="s">
        <v>17</v>
      </c>
      <c r="E52" s="230" t="s">
        <v>14</v>
      </c>
      <c r="F52" s="229" t="s">
        <v>112</v>
      </c>
      <c r="G52" s="243">
        <v>13486.49</v>
      </c>
      <c r="H52" s="232">
        <v>1489.79</v>
      </c>
      <c r="I52" s="231">
        <f t="shared" si="2"/>
        <v>17372.484799999998</v>
      </c>
      <c r="J52" s="244"/>
    </row>
    <row r="53" spans="2:10" s="226" customFormat="1" x14ac:dyDescent="0.3">
      <c r="B53" s="224" t="s">
        <v>109</v>
      </c>
      <c r="C53" s="240" t="s">
        <v>118</v>
      </c>
      <c r="D53" s="229" t="s">
        <v>17</v>
      </c>
      <c r="E53" s="230" t="s">
        <v>14</v>
      </c>
      <c r="F53" s="229" t="s">
        <v>637</v>
      </c>
      <c r="G53" s="243">
        <v>13733</v>
      </c>
      <c r="H53" s="232">
        <v>340</v>
      </c>
      <c r="I53" s="231">
        <f t="shared" si="2"/>
        <v>16324.679999999998</v>
      </c>
      <c r="J53" s="244"/>
    </row>
    <row r="54" spans="2:10" s="226" customFormat="1" x14ac:dyDescent="0.3">
      <c r="B54" s="224" t="s">
        <v>109</v>
      </c>
      <c r="C54" s="240" t="s">
        <v>120</v>
      </c>
      <c r="D54" s="229" t="s">
        <v>17</v>
      </c>
      <c r="E54" s="230" t="s">
        <v>14</v>
      </c>
      <c r="F54" s="229" t="s">
        <v>101</v>
      </c>
      <c r="G54" s="243">
        <v>16664</v>
      </c>
      <c r="H54" s="232">
        <v>499.92</v>
      </c>
      <c r="I54" s="231">
        <f t="shared" si="2"/>
        <v>19910.147199999996</v>
      </c>
      <c r="J54" s="244"/>
    </row>
    <row r="55" spans="2:10" s="226" customFormat="1" x14ac:dyDescent="0.3">
      <c r="B55" s="224" t="s">
        <v>109</v>
      </c>
      <c r="C55" s="240" t="s">
        <v>121</v>
      </c>
      <c r="D55" s="229" t="s">
        <v>17</v>
      </c>
      <c r="E55" s="230" t="s">
        <v>14</v>
      </c>
      <c r="F55" s="229" t="s">
        <v>108</v>
      </c>
      <c r="G55" s="243">
        <v>14579</v>
      </c>
      <c r="H55" s="232">
        <v>1490</v>
      </c>
      <c r="I55" s="231">
        <f t="shared" si="2"/>
        <v>18640.039999999997</v>
      </c>
      <c r="J55" s="244"/>
    </row>
    <row r="56" spans="2:10" s="226" customFormat="1" x14ac:dyDescent="0.3">
      <c r="B56" s="224" t="s">
        <v>109</v>
      </c>
      <c r="C56" s="240" t="s">
        <v>122</v>
      </c>
      <c r="D56" s="229" t="s">
        <v>17</v>
      </c>
      <c r="E56" s="230" t="s">
        <v>14</v>
      </c>
      <c r="F56" s="229" t="s">
        <v>108</v>
      </c>
      <c r="G56" s="243">
        <v>14579.49</v>
      </c>
      <c r="H56" s="232">
        <v>1489.7</v>
      </c>
      <c r="I56" s="231">
        <f t="shared" si="2"/>
        <v>18640.260399999999</v>
      </c>
      <c r="J56" s="244"/>
    </row>
    <row r="57" spans="2:10" s="226" customFormat="1" x14ac:dyDescent="0.3">
      <c r="B57" s="224" t="s">
        <v>109</v>
      </c>
      <c r="C57" s="240" t="s">
        <v>123</v>
      </c>
      <c r="D57" s="229" t="s">
        <v>17</v>
      </c>
      <c r="E57" s="230" t="s">
        <v>14</v>
      </c>
      <c r="F57" s="229" t="s">
        <v>108</v>
      </c>
      <c r="G57" s="243">
        <v>13486.49</v>
      </c>
      <c r="H57" s="232">
        <v>1489.79</v>
      </c>
      <c r="I57" s="231">
        <f t="shared" si="2"/>
        <v>17372.484799999998</v>
      </c>
      <c r="J57" s="244"/>
    </row>
    <row r="58" spans="2:10" s="226" customFormat="1" x14ac:dyDescent="0.3">
      <c r="B58" s="224" t="s">
        <v>109</v>
      </c>
      <c r="C58" s="240" t="s">
        <v>124</v>
      </c>
      <c r="D58" s="229" t="s">
        <v>17</v>
      </c>
      <c r="E58" s="230" t="s">
        <v>14</v>
      </c>
      <c r="F58" s="229" t="s">
        <v>108</v>
      </c>
      <c r="G58" s="243">
        <v>14579</v>
      </c>
      <c r="H58" s="232">
        <v>1490</v>
      </c>
      <c r="I58" s="231">
        <f t="shared" si="2"/>
        <v>18640.039999999997</v>
      </c>
      <c r="J58" s="244"/>
    </row>
    <row r="59" spans="2:10" s="226" customFormat="1" x14ac:dyDescent="0.3">
      <c r="B59" s="224" t="s">
        <v>109</v>
      </c>
      <c r="C59" s="240" t="s">
        <v>125</v>
      </c>
      <c r="D59" s="229" t="s">
        <v>17</v>
      </c>
      <c r="E59" s="230" t="s">
        <v>14</v>
      </c>
      <c r="F59" s="229" t="s">
        <v>682</v>
      </c>
      <c r="G59" s="243">
        <v>13486</v>
      </c>
      <c r="H59" s="232">
        <v>1490</v>
      </c>
      <c r="I59" s="231">
        <f t="shared" si="2"/>
        <v>17372.16</v>
      </c>
      <c r="J59" s="244"/>
    </row>
    <row r="60" spans="2:10" s="226" customFormat="1" x14ac:dyDescent="0.3">
      <c r="B60" s="224" t="s">
        <v>109</v>
      </c>
      <c r="C60" s="240" t="s">
        <v>126</v>
      </c>
      <c r="D60" s="229" t="s">
        <v>17</v>
      </c>
      <c r="E60" s="230" t="s">
        <v>14</v>
      </c>
      <c r="F60" s="229" t="s">
        <v>103</v>
      </c>
      <c r="G60" s="243">
        <v>14579.49</v>
      </c>
      <c r="H60" s="232">
        <v>1489.79</v>
      </c>
      <c r="I60" s="231">
        <f t="shared" si="2"/>
        <v>18640.364799999996</v>
      </c>
      <c r="J60" s="244"/>
    </row>
    <row r="61" spans="2:10" s="226" customFormat="1" x14ac:dyDescent="0.3">
      <c r="B61" s="224" t="s">
        <v>98</v>
      </c>
      <c r="C61" s="240" t="s">
        <v>127</v>
      </c>
      <c r="D61" s="229" t="s">
        <v>17</v>
      </c>
      <c r="E61" s="230" t="s">
        <v>14</v>
      </c>
      <c r="F61" s="229" t="s">
        <v>103</v>
      </c>
      <c r="G61" s="243">
        <v>14579.49</v>
      </c>
      <c r="H61" s="232">
        <v>1489.79</v>
      </c>
      <c r="I61" s="231">
        <f t="shared" si="2"/>
        <v>18640.364799999996</v>
      </c>
      <c r="J61" s="244"/>
    </row>
    <row r="62" spans="2:10" s="226" customFormat="1" x14ac:dyDescent="0.3">
      <c r="B62" s="224" t="s">
        <v>96</v>
      </c>
      <c r="C62" s="240" t="s">
        <v>128</v>
      </c>
      <c r="D62" s="229" t="s">
        <v>17</v>
      </c>
      <c r="E62" s="230" t="s">
        <v>14</v>
      </c>
      <c r="F62" s="229" t="s">
        <v>764</v>
      </c>
      <c r="G62" s="243">
        <v>8356</v>
      </c>
      <c r="H62" s="232">
        <v>250.68</v>
      </c>
      <c r="I62" s="231">
        <f t="shared" si="2"/>
        <v>9983.7487999999994</v>
      </c>
      <c r="J62" s="244"/>
    </row>
    <row r="63" spans="2:10" s="226" customFormat="1" x14ac:dyDescent="0.3">
      <c r="B63" s="224" t="s">
        <v>65</v>
      </c>
      <c r="C63" s="229" t="s">
        <v>130</v>
      </c>
      <c r="D63" s="229" t="s">
        <v>10</v>
      </c>
      <c r="E63" s="230" t="s">
        <v>14</v>
      </c>
      <c r="F63" s="229"/>
      <c r="G63" s="243">
        <v>0</v>
      </c>
      <c r="H63" s="232">
        <v>0</v>
      </c>
      <c r="I63" s="231">
        <f t="shared" si="2"/>
        <v>0</v>
      </c>
      <c r="J63" s="244"/>
    </row>
    <row r="64" spans="2:10" s="226" customFormat="1" x14ac:dyDescent="0.3">
      <c r="B64" s="224" t="s">
        <v>109</v>
      </c>
      <c r="C64" s="240" t="s">
        <v>131</v>
      </c>
      <c r="D64" s="229" t="s">
        <v>17</v>
      </c>
      <c r="E64" s="230" t="s">
        <v>14</v>
      </c>
      <c r="F64" s="229" t="s">
        <v>103</v>
      </c>
      <c r="G64" s="243">
        <v>14579.49</v>
      </c>
      <c r="H64" s="232">
        <v>1489.79</v>
      </c>
      <c r="I64" s="231">
        <f t="shared" si="2"/>
        <v>18640.364799999996</v>
      </c>
      <c r="J64" s="244"/>
    </row>
    <row r="65" spans="2:11" s="226" customFormat="1" x14ac:dyDescent="0.3">
      <c r="B65" s="224" t="s">
        <v>109</v>
      </c>
      <c r="C65" s="240" t="s">
        <v>132</v>
      </c>
      <c r="D65" s="229" t="s">
        <v>17</v>
      </c>
      <c r="E65" s="230" t="s">
        <v>14</v>
      </c>
      <c r="F65" s="229" t="s">
        <v>654</v>
      </c>
      <c r="G65" s="288">
        <v>13486</v>
      </c>
      <c r="H65" s="289">
        <v>1490</v>
      </c>
      <c r="I65" s="231">
        <f t="shared" si="2"/>
        <v>17372.16</v>
      </c>
      <c r="J65" s="244"/>
    </row>
    <row r="66" spans="2:11" s="226" customFormat="1" x14ac:dyDescent="0.3">
      <c r="B66" s="224" t="s">
        <v>109</v>
      </c>
      <c r="C66" s="240" t="s">
        <v>134</v>
      </c>
      <c r="D66" s="229" t="s">
        <v>17</v>
      </c>
      <c r="E66" s="230" t="s">
        <v>14</v>
      </c>
      <c r="F66" s="229" t="s">
        <v>103</v>
      </c>
      <c r="G66" s="243">
        <v>14579.49</v>
      </c>
      <c r="H66" s="232">
        <v>1489.79</v>
      </c>
      <c r="I66" s="231">
        <f t="shared" si="2"/>
        <v>18640.364799999996</v>
      </c>
      <c r="J66" s="244"/>
    </row>
    <row r="67" spans="2:11" s="226" customFormat="1" x14ac:dyDescent="0.3">
      <c r="B67" s="224" t="s">
        <v>648</v>
      </c>
      <c r="C67" s="240" t="s">
        <v>135</v>
      </c>
      <c r="D67" s="229" t="s">
        <v>17</v>
      </c>
      <c r="E67" s="230" t="s">
        <v>14</v>
      </c>
      <c r="F67" s="229" t="s">
        <v>108</v>
      </c>
      <c r="G67" s="243">
        <v>17351.349999999999</v>
      </c>
      <c r="H67" s="232">
        <v>1914.33</v>
      </c>
      <c r="I67" s="231">
        <f t="shared" si="2"/>
        <v>22348.1888</v>
      </c>
      <c r="J67" s="244"/>
    </row>
    <row r="68" spans="2:11" s="226" customFormat="1" x14ac:dyDescent="0.3">
      <c r="B68" s="224" t="s">
        <v>109</v>
      </c>
      <c r="C68" s="240" t="s">
        <v>136</v>
      </c>
      <c r="D68" s="229" t="s">
        <v>17</v>
      </c>
      <c r="E68" s="230" t="s">
        <v>14</v>
      </c>
      <c r="F68" s="229" t="s">
        <v>112</v>
      </c>
      <c r="G68" s="243">
        <v>13486.4</v>
      </c>
      <c r="H68" s="232">
        <v>1490</v>
      </c>
      <c r="I68" s="231">
        <f t="shared" si="2"/>
        <v>17372.624</v>
      </c>
      <c r="J68" s="244"/>
    </row>
    <row r="69" spans="2:11" s="226" customFormat="1" x14ac:dyDescent="0.3">
      <c r="B69" s="224" t="s">
        <v>109</v>
      </c>
      <c r="C69" s="240" t="s">
        <v>137</v>
      </c>
      <c r="D69" s="229" t="s">
        <v>17</v>
      </c>
      <c r="E69" s="230" t="s">
        <v>14</v>
      </c>
      <c r="F69" s="229" t="s">
        <v>103</v>
      </c>
      <c r="G69" s="243">
        <v>14579.49</v>
      </c>
      <c r="H69" s="232">
        <v>1489.79</v>
      </c>
      <c r="I69" s="231">
        <f t="shared" si="2"/>
        <v>18640.364799999996</v>
      </c>
      <c r="J69" s="244"/>
    </row>
    <row r="70" spans="2:11" s="226" customFormat="1" x14ac:dyDescent="0.3">
      <c r="B70" s="224" t="s">
        <v>274</v>
      </c>
      <c r="C70" s="240" t="s">
        <v>138</v>
      </c>
      <c r="D70" s="229" t="s">
        <v>17</v>
      </c>
      <c r="E70" s="230" t="s">
        <v>14</v>
      </c>
      <c r="F70" s="229" t="s">
        <v>112</v>
      </c>
      <c r="G70" s="243">
        <v>4415.28</v>
      </c>
      <c r="H70" s="232">
        <v>449.25</v>
      </c>
      <c r="I70" s="231">
        <f t="shared" si="2"/>
        <v>5642.8547999999992</v>
      </c>
      <c r="J70" s="244"/>
    </row>
    <row r="71" spans="2:11" s="226" customFormat="1" x14ac:dyDescent="0.3">
      <c r="B71" s="224" t="s">
        <v>57</v>
      </c>
      <c r="C71" s="240" t="s">
        <v>139</v>
      </c>
      <c r="D71" s="229" t="s">
        <v>17</v>
      </c>
      <c r="E71" s="230" t="s">
        <v>14</v>
      </c>
      <c r="F71" s="229" t="s">
        <v>630</v>
      </c>
      <c r="G71" s="243">
        <v>11333</v>
      </c>
      <c r="H71" s="232">
        <v>340</v>
      </c>
      <c r="I71" s="231">
        <f t="shared" si="2"/>
        <v>13540.679999999998</v>
      </c>
      <c r="J71" s="244"/>
      <c r="K71" s="270"/>
    </row>
    <row r="72" spans="2:11" s="226" customFormat="1" x14ac:dyDescent="0.3">
      <c r="B72" s="224" t="s">
        <v>109</v>
      </c>
      <c r="C72" s="240" t="s">
        <v>141</v>
      </c>
      <c r="D72" s="229" t="s">
        <v>17</v>
      </c>
      <c r="E72" s="230" t="s">
        <v>14</v>
      </c>
      <c r="F72" s="229" t="s">
        <v>103</v>
      </c>
      <c r="G72" s="243">
        <v>14579.49</v>
      </c>
      <c r="H72" s="232">
        <v>1489.79</v>
      </c>
      <c r="I72" s="231">
        <f t="shared" si="2"/>
        <v>18640.364799999996</v>
      </c>
      <c r="J72" s="244"/>
    </row>
    <row r="73" spans="2:11" s="226" customFormat="1" x14ac:dyDescent="0.3">
      <c r="B73" s="224" t="s">
        <v>109</v>
      </c>
      <c r="C73" s="240" t="s">
        <v>142</v>
      </c>
      <c r="D73" s="229" t="s">
        <v>17</v>
      </c>
      <c r="E73" s="230" t="s">
        <v>14</v>
      </c>
      <c r="F73" s="229" t="s">
        <v>103</v>
      </c>
      <c r="G73" s="243">
        <v>14579.49</v>
      </c>
      <c r="H73" s="232">
        <v>1489.79</v>
      </c>
      <c r="I73" s="231">
        <f t="shared" si="2"/>
        <v>18640.364799999996</v>
      </c>
      <c r="J73" s="244"/>
    </row>
    <row r="74" spans="2:11" s="226" customFormat="1" x14ac:dyDescent="0.3">
      <c r="B74" s="224" t="s">
        <v>747</v>
      </c>
      <c r="C74" s="240" t="s">
        <v>144</v>
      </c>
      <c r="D74" s="229" t="s">
        <v>17</v>
      </c>
      <c r="E74" s="230" t="s">
        <v>14</v>
      </c>
      <c r="F74" s="229" t="s">
        <v>108</v>
      </c>
      <c r="G74" s="243">
        <v>15526.32</v>
      </c>
      <c r="H74" s="232">
        <v>1713.86</v>
      </c>
      <c r="I74" s="231">
        <f t="shared" si="2"/>
        <v>19998.608799999998</v>
      </c>
      <c r="J74" s="244"/>
    </row>
    <row r="75" spans="2:11" s="226" customFormat="1" x14ac:dyDescent="0.3">
      <c r="B75" s="224" t="s">
        <v>109</v>
      </c>
      <c r="C75" s="240" t="s">
        <v>145</v>
      </c>
      <c r="D75" s="229" t="s">
        <v>17</v>
      </c>
      <c r="E75" s="230" t="s">
        <v>14</v>
      </c>
      <c r="F75" s="229" t="s">
        <v>108</v>
      </c>
      <c r="G75" s="243">
        <v>14579</v>
      </c>
      <c r="H75" s="290">
        <v>1489.79</v>
      </c>
      <c r="I75" s="231">
        <f t="shared" si="2"/>
        <v>18639.796399999999</v>
      </c>
      <c r="J75" s="244"/>
    </row>
    <row r="76" spans="2:11" s="226" customFormat="1" x14ac:dyDescent="0.3">
      <c r="B76" s="224" t="s">
        <v>109</v>
      </c>
      <c r="C76" s="240" t="s">
        <v>146</v>
      </c>
      <c r="D76" s="229" t="s">
        <v>17</v>
      </c>
      <c r="E76" s="230" t="s">
        <v>14</v>
      </c>
      <c r="F76" s="229" t="s">
        <v>103</v>
      </c>
      <c r="G76" s="243">
        <v>14579.49</v>
      </c>
      <c r="H76" s="232">
        <v>1489.79</v>
      </c>
      <c r="I76" s="231">
        <f t="shared" si="2"/>
        <v>18640.364799999996</v>
      </c>
      <c r="J76" s="244"/>
    </row>
    <row r="77" spans="2:11" s="226" customFormat="1" x14ac:dyDescent="0.3">
      <c r="B77" s="224" t="s">
        <v>109</v>
      </c>
      <c r="C77" s="240" t="s">
        <v>147</v>
      </c>
      <c r="D77" s="229" t="s">
        <v>17</v>
      </c>
      <c r="E77" s="230" t="s">
        <v>14</v>
      </c>
      <c r="F77" s="229" t="s">
        <v>103</v>
      </c>
      <c r="G77" s="243">
        <v>14579.49</v>
      </c>
      <c r="H77" s="232">
        <v>1489.79</v>
      </c>
      <c r="I77" s="231">
        <f t="shared" si="2"/>
        <v>18640.364799999996</v>
      </c>
      <c r="J77" s="244"/>
    </row>
    <row r="78" spans="2:11" s="226" customFormat="1" x14ac:dyDescent="0.3">
      <c r="B78" s="224" t="s">
        <v>109</v>
      </c>
      <c r="C78" s="240" t="s">
        <v>148</v>
      </c>
      <c r="D78" s="229" t="s">
        <v>17</v>
      </c>
      <c r="E78" s="230" t="s">
        <v>14</v>
      </c>
      <c r="F78" s="229" t="s">
        <v>103</v>
      </c>
      <c r="G78" s="243">
        <v>14579.49</v>
      </c>
      <c r="H78" s="232">
        <v>1489.79</v>
      </c>
      <c r="I78" s="231">
        <f t="shared" si="2"/>
        <v>18640.364799999996</v>
      </c>
      <c r="J78" s="244"/>
    </row>
    <row r="79" spans="2:11" s="226" customFormat="1" x14ac:dyDescent="0.3">
      <c r="B79" s="224" t="s">
        <v>96</v>
      </c>
      <c r="C79" s="240" t="s">
        <v>149</v>
      </c>
      <c r="D79" s="229" t="s">
        <v>17</v>
      </c>
      <c r="E79" s="230" t="s">
        <v>14</v>
      </c>
      <c r="F79" s="229" t="s">
        <v>108</v>
      </c>
      <c r="G79" s="243">
        <v>10009.15</v>
      </c>
      <c r="H79" s="232">
        <v>1107.81</v>
      </c>
      <c r="I79" s="231">
        <f t="shared" si="2"/>
        <v>12895.673599999998</v>
      </c>
      <c r="J79" s="244"/>
    </row>
    <row r="80" spans="2:11" s="226" customFormat="1" x14ac:dyDescent="0.3">
      <c r="B80" s="224" t="s">
        <v>96</v>
      </c>
      <c r="C80" s="240" t="s">
        <v>150</v>
      </c>
      <c r="D80" s="229" t="s">
        <v>17</v>
      </c>
      <c r="E80" s="230" t="s">
        <v>14</v>
      </c>
      <c r="F80" s="229" t="s">
        <v>771</v>
      </c>
      <c r="G80" s="243">
        <v>11536</v>
      </c>
      <c r="H80" s="232">
        <v>346</v>
      </c>
      <c r="I80" s="231">
        <f t="shared" si="2"/>
        <v>13783.119999999999</v>
      </c>
      <c r="J80" s="244"/>
    </row>
    <row r="81" spans="2:10" s="226" customFormat="1" x14ac:dyDescent="0.3">
      <c r="B81" s="224" t="s">
        <v>109</v>
      </c>
      <c r="C81" s="240" t="s">
        <v>151</v>
      </c>
      <c r="D81" s="229" t="s">
        <v>17</v>
      </c>
      <c r="E81" s="230" t="s">
        <v>14</v>
      </c>
      <c r="F81" s="229" t="s">
        <v>103</v>
      </c>
      <c r="G81" s="243">
        <v>14579.49</v>
      </c>
      <c r="H81" s="232">
        <v>1489.79</v>
      </c>
      <c r="I81" s="231">
        <f t="shared" si="2"/>
        <v>18640.364799999996</v>
      </c>
      <c r="J81" s="244"/>
    </row>
    <row r="82" spans="2:10" s="226" customFormat="1" x14ac:dyDescent="0.3">
      <c r="B82" s="224" t="s">
        <v>109</v>
      </c>
      <c r="C82" s="240" t="s">
        <v>152</v>
      </c>
      <c r="D82" s="229" t="s">
        <v>17</v>
      </c>
      <c r="E82" s="230" t="s">
        <v>14</v>
      </c>
      <c r="F82" s="229" t="s">
        <v>112</v>
      </c>
      <c r="G82" s="243">
        <v>13486.4</v>
      </c>
      <c r="H82" s="232">
        <v>1489.7</v>
      </c>
      <c r="I82" s="231">
        <f t="shared" si="2"/>
        <v>17372.275999999998</v>
      </c>
      <c r="J82" s="244"/>
    </row>
    <row r="83" spans="2:10" s="226" customFormat="1" x14ac:dyDescent="0.3">
      <c r="B83" s="224" t="s">
        <v>109</v>
      </c>
      <c r="C83" s="240" t="s">
        <v>154</v>
      </c>
      <c r="D83" s="229" t="s">
        <v>17</v>
      </c>
      <c r="E83" s="230" t="s">
        <v>14</v>
      </c>
      <c r="F83" s="229" t="s">
        <v>108</v>
      </c>
      <c r="G83" s="243">
        <v>13486.49</v>
      </c>
      <c r="H83" s="232">
        <v>1489.79</v>
      </c>
      <c r="I83" s="231">
        <f t="shared" si="2"/>
        <v>17372.484799999998</v>
      </c>
      <c r="J83" s="244"/>
    </row>
    <row r="84" spans="2:10" s="226" customFormat="1" x14ac:dyDescent="0.3">
      <c r="B84" s="224" t="s">
        <v>109</v>
      </c>
      <c r="C84" s="240" t="s">
        <v>155</v>
      </c>
      <c r="D84" s="229" t="s">
        <v>17</v>
      </c>
      <c r="E84" s="230" t="s">
        <v>14</v>
      </c>
      <c r="F84" s="229" t="s">
        <v>108</v>
      </c>
      <c r="G84" s="243">
        <v>17351.349999999999</v>
      </c>
      <c r="H84" s="232">
        <v>1914.33</v>
      </c>
      <c r="I84" s="231">
        <f t="shared" si="2"/>
        <v>22348.1888</v>
      </c>
      <c r="J84" s="244"/>
    </row>
    <row r="85" spans="2:10" s="226" customFormat="1" x14ac:dyDescent="0.3">
      <c r="B85" s="224" t="s">
        <v>109</v>
      </c>
      <c r="C85" s="240" t="s">
        <v>156</v>
      </c>
      <c r="D85" s="229" t="s">
        <v>17</v>
      </c>
      <c r="E85" s="230" t="s">
        <v>14</v>
      </c>
      <c r="F85" s="229" t="s">
        <v>108</v>
      </c>
      <c r="G85" s="232">
        <v>17351.349999999999</v>
      </c>
      <c r="H85" s="232">
        <v>1914.33</v>
      </c>
      <c r="I85" s="231">
        <f t="shared" si="2"/>
        <v>22348.1888</v>
      </c>
      <c r="J85" s="244"/>
    </row>
    <row r="86" spans="2:10" s="226" customFormat="1" x14ac:dyDescent="0.3">
      <c r="B86" s="224" t="s">
        <v>109</v>
      </c>
      <c r="C86" s="240" t="s">
        <v>157</v>
      </c>
      <c r="D86" s="229" t="s">
        <v>17</v>
      </c>
      <c r="E86" s="230" t="s">
        <v>14</v>
      </c>
      <c r="F86" s="229" t="s">
        <v>108</v>
      </c>
      <c r="G86" s="232">
        <v>17351.349999999999</v>
      </c>
      <c r="H86" s="232">
        <v>1914.33</v>
      </c>
      <c r="I86" s="231">
        <f t="shared" si="2"/>
        <v>22348.1888</v>
      </c>
      <c r="J86" s="244"/>
    </row>
    <row r="87" spans="2:10" s="226" customFormat="1" x14ac:dyDescent="0.3">
      <c r="B87" s="224" t="s">
        <v>96</v>
      </c>
      <c r="C87" s="240" t="s">
        <v>158</v>
      </c>
      <c r="D87" s="229" t="s">
        <v>17</v>
      </c>
      <c r="E87" s="230" t="s">
        <v>624</v>
      </c>
      <c r="F87" s="229" t="s">
        <v>159</v>
      </c>
      <c r="G87" s="232">
        <v>11184.09</v>
      </c>
      <c r="H87" s="232">
        <v>345.9</v>
      </c>
      <c r="I87" s="231">
        <f t="shared" si="2"/>
        <v>13374.788399999999</v>
      </c>
      <c r="J87" s="233"/>
    </row>
    <row r="88" spans="2:10" s="226" customFormat="1" x14ac:dyDescent="0.3">
      <c r="B88" s="224" t="s">
        <v>160</v>
      </c>
      <c r="C88" s="240" t="s">
        <v>161</v>
      </c>
      <c r="D88" s="229" t="s">
        <v>17</v>
      </c>
      <c r="E88" s="230" t="s">
        <v>624</v>
      </c>
      <c r="F88" s="224" t="s">
        <v>162</v>
      </c>
      <c r="G88" s="232">
        <v>1369.73</v>
      </c>
      <c r="H88" s="232">
        <v>130.33000000000001</v>
      </c>
      <c r="I88" s="231">
        <f t="shared" si="2"/>
        <v>1740.0695999999998</v>
      </c>
      <c r="J88" s="233"/>
    </row>
    <row r="89" spans="2:10" s="226" customFormat="1" x14ac:dyDescent="0.3">
      <c r="B89" s="224" t="s">
        <v>96</v>
      </c>
      <c r="C89" s="229" t="s">
        <v>163</v>
      </c>
      <c r="D89" s="229" t="s">
        <v>17</v>
      </c>
      <c r="E89" s="230" t="s">
        <v>624</v>
      </c>
      <c r="F89" s="229" t="s">
        <v>162</v>
      </c>
      <c r="G89" s="232">
        <v>7516.83</v>
      </c>
      <c r="H89" s="232">
        <v>677.8</v>
      </c>
      <c r="I89" s="231">
        <f t="shared" si="2"/>
        <v>9505.7707999999984</v>
      </c>
      <c r="J89" s="233"/>
    </row>
    <row r="90" spans="2:10" s="226" customFormat="1" x14ac:dyDescent="0.3">
      <c r="B90" s="224" t="s">
        <v>96</v>
      </c>
      <c r="C90" s="240" t="s">
        <v>164</v>
      </c>
      <c r="D90" s="229" t="s">
        <v>17</v>
      </c>
      <c r="E90" s="230" t="s">
        <v>624</v>
      </c>
      <c r="F90" s="229" t="s">
        <v>162</v>
      </c>
      <c r="G90" s="247">
        <v>4930.83</v>
      </c>
      <c r="H90" s="232">
        <v>447.5</v>
      </c>
      <c r="I90" s="231">
        <f t="shared" si="2"/>
        <v>6238.8627999999999</v>
      </c>
      <c r="J90" s="233"/>
    </row>
    <row r="91" spans="2:10" s="226" customFormat="1" x14ac:dyDescent="0.3">
      <c r="B91" s="224" t="s">
        <v>165</v>
      </c>
      <c r="C91" s="240" t="s">
        <v>166</v>
      </c>
      <c r="D91" s="229" t="s">
        <v>17</v>
      </c>
      <c r="E91" s="230" t="s">
        <v>624</v>
      </c>
      <c r="F91" s="229" t="s">
        <v>162</v>
      </c>
      <c r="G91" s="247">
        <v>9610.67</v>
      </c>
      <c r="H91" s="232">
        <v>864.3</v>
      </c>
      <c r="I91" s="231">
        <f t="shared" si="2"/>
        <v>12150.965199999999</v>
      </c>
      <c r="J91" s="233"/>
    </row>
    <row r="92" spans="2:10" s="226" customFormat="1" x14ac:dyDescent="0.3">
      <c r="B92" s="224" t="s">
        <v>165</v>
      </c>
      <c r="C92" s="240" t="s">
        <v>167</v>
      </c>
      <c r="D92" s="229" t="s">
        <v>17</v>
      </c>
      <c r="E92" s="230" t="s">
        <v>624</v>
      </c>
      <c r="F92" s="229" t="s">
        <v>162</v>
      </c>
      <c r="G92" s="232">
        <v>7046.31</v>
      </c>
      <c r="H92" s="232">
        <v>635.91999999999996</v>
      </c>
      <c r="I92" s="231">
        <f t="shared" si="2"/>
        <v>8911.3868000000002</v>
      </c>
      <c r="J92" s="233"/>
    </row>
    <row r="93" spans="2:10" s="226" customFormat="1" x14ac:dyDescent="0.3">
      <c r="B93" s="224" t="s">
        <v>168</v>
      </c>
      <c r="C93" s="240" t="s">
        <v>169</v>
      </c>
      <c r="D93" s="229" t="s">
        <v>17</v>
      </c>
      <c r="E93" s="230" t="s">
        <v>624</v>
      </c>
      <c r="F93" s="229" t="s">
        <v>162</v>
      </c>
      <c r="G93" s="232">
        <v>8501.6200000000008</v>
      </c>
      <c r="H93" s="232">
        <v>765.53</v>
      </c>
      <c r="I93" s="231">
        <f t="shared" si="2"/>
        <v>10749.894</v>
      </c>
      <c r="J93" s="233"/>
    </row>
    <row r="94" spans="2:10" s="226" customFormat="1" x14ac:dyDescent="0.3">
      <c r="B94" s="224" t="s">
        <v>170</v>
      </c>
      <c r="C94" s="240" t="s">
        <v>171</v>
      </c>
      <c r="D94" s="229" t="s">
        <v>17</v>
      </c>
      <c r="E94" s="230" t="s">
        <v>624</v>
      </c>
      <c r="F94" s="229" t="s">
        <v>162</v>
      </c>
      <c r="G94" s="232">
        <v>4178.5</v>
      </c>
      <c r="H94" s="232">
        <v>380.5</v>
      </c>
      <c r="I94" s="231">
        <f t="shared" si="2"/>
        <v>5288.44</v>
      </c>
      <c r="J94" s="233"/>
    </row>
    <row r="95" spans="2:10" s="226" customFormat="1" x14ac:dyDescent="0.3">
      <c r="B95" s="224" t="s">
        <v>70</v>
      </c>
      <c r="C95" s="229" t="s">
        <v>172</v>
      </c>
      <c r="D95" s="229" t="s">
        <v>17</v>
      </c>
      <c r="E95" s="230" t="s">
        <v>624</v>
      </c>
      <c r="F95" s="229" t="s">
        <v>173</v>
      </c>
      <c r="G95" s="232">
        <v>5011.62</v>
      </c>
      <c r="H95" s="232">
        <v>154.99</v>
      </c>
      <c r="I95" s="231">
        <f t="shared" si="2"/>
        <v>5993.2675999999992</v>
      </c>
      <c r="J95" s="233"/>
    </row>
    <row r="96" spans="2:10" s="226" customFormat="1" x14ac:dyDescent="0.3">
      <c r="B96" s="224" t="s">
        <v>70</v>
      </c>
      <c r="C96" s="240" t="s">
        <v>174</v>
      </c>
      <c r="D96" s="229" t="s">
        <v>17</v>
      </c>
      <c r="E96" s="230" t="s">
        <v>624</v>
      </c>
      <c r="F96" s="224" t="s">
        <v>175</v>
      </c>
      <c r="G96" s="231">
        <v>5011.6499999999996</v>
      </c>
      <c r="H96" s="232">
        <v>154.99</v>
      </c>
      <c r="I96" s="231">
        <f t="shared" si="2"/>
        <v>5993.3023999999987</v>
      </c>
      <c r="J96" s="233"/>
    </row>
    <row r="97" spans="1:10" x14ac:dyDescent="0.3">
      <c r="A97" s="226"/>
      <c r="B97" s="224" t="s">
        <v>176</v>
      </c>
      <c r="C97" s="240" t="s">
        <v>177</v>
      </c>
      <c r="D97" s="229" t="s">
        <v>17</v>
      </c>
      <c r="E97" s="230" t="s">
        <v>624</v>
      </c>
      <c r="F97" s="229" t="s">
        <v>159</v>
      </c>
      <c r="G97" s="231">
        <v>14093</v>
      </c>
      <c r="H97" s="232">
        <v>1265</v>
      </c>
      <c r="I97" s="231">
        <f t="shared" si="2"/>
        <v>17815.28</v>
      </c>
      <c r="J97" s="233"/>
    </row>
    <row r="98" spans="1:10" x14ac:dyDescent="0.3">
      <c r="A98" s="226"/>
      <c r="B98" s="224" t="s">
        <v>70</v>
      </c>
      <c r="C98" s="240" t="s">
        <v>178</v>
      </c>
      <c r="D98" s="229" t="s">
        <v>17</v>
      </c>
      <c r="E98" s="230" t="s">
        <v>624</v>
      </c>
      <c r="F98" s="224" t="s">
        <v>179</v>
      </c>
      <c r="G98" s="231">
        <v>5876</v>
      </c>
      <c r="H98" s="232">
        <v>176</v>
      </c>
      <c r="I98" s="231">
        <f t="shared" si="2"/>
        <v>7020.32</v>
      </c>
      <c r="J98" s="233"/>
    </row>
    <row r="99" spans="1:10" x14ac:dyDescent="0.3">
      <c r="A99" s="226"/>
      <c r="B99" s="224" t="s">
        <v>170</v>
      </c>
      <c r="C99" s="240" t="s">
        <v>180</v>
      </c>
      <c r="D99" s="229" t="s">
        <v>17</v>
      </c>
      <c r="E99" s="230" t="s">
        <v>624</v>
      </c>
      <c r="F99" s="229" t="s">
        <v>162</v>
      </c>
      <c r="G99" s="231">
        <v>4700.46</v>
      </c>
      <c r="H99" s="232">
        <v>1682.92</v>
      </c>
      <c r="I99" s="231">
        <f t="shared" ref="I99:I109" si="3">SUM(G99+H99)*1.16</f>
        <v>7404.7208000000001</v>
      </c>
      <c r="J99" s="233"/>
    </row>
    <row r="100" spans="1:10" x14ac:dyDescent="0.3">
      <c r="A100" s="226"/>
      <c r="B100" s="224" t="s">
        <v>170</v>
      </c>
      <c r="C100" s="240" t="s">
        <v>181</v>
      </c>
      <c r="D100" s="229" t="s">
        <v>17</v>
      </c>
      <c r="E100" s="230" t="s">
        <v>624</v>
      </c>
      <c r="F100" s="229" t="s">
        <v>162</v>
      </c>
      <c r="G100" s="231">
        <v>4700.46</v>
      </c>
      <c r="H100" s="232">
        <v>1682.92</v>
      </c>
      <c r="I100" s="231">
        <f t="shared" si="3"/>
        <v>7404.7208000000001</v>
      </c>
      <c r="J100" s="233"/>
    </row>
    <row r="101" spans="1:10" x14ac:dyDescent="0.3">
      <c r="A101" s="226"/>
      <c r="B101" s="224" t="s">
        <v>170</v>
      </c>
      <c r="C101" s="240" t="s">
        <v>182</v>
      </c>
      <c r="D101" s="229" t="s">
        <v>17</v>
      </c>
      <c r="E101" s="230" t="s">
        <v>624</v>
      </c>
      <c r="F101" s="229" t="s">
        <v>162</v>
      </c>
      <c r="G101" s="231">
        <v>4700.46</v>
      </c>
      <c r="H101" s="232">
        <v>1682.92</v>
      </c>
      <c r="I101" s="231">
        <f t="shared" si="3"/>
        <v>7404.7208000000001</v>
      </c>
      <c r="J101" s="233"/>
    </row>
    <row r="102" spans="1:10" x14ac:dyDescent="0.3">
      <c r="A102" s="226"/>
      <c r="B102" s="224" t="s">
        <v>170</v>
      </c>
      <c r="C102" s="240" t="s">
        <v>183</v>
      </c>
      <c r="D102" s="229" t="s">
        <v>17</v>
      </c>
      <c r="E102" s="230" t="s">
        <v>624</v>
      </c>
      <c r="F102" s="229" t="s">
        <v>162</v>
      </c>
      <c r="G102" s="231">
        <v>4700.46</v>
      </c>
      <c r="H102" s="232">
        <v>1682.92</v>
      </c>
      <c r="I102" s="231">
        <f t="shared" si="3"/>
        <v>7404.7208000000001</v>
      </c>
      <c r="J102" s="233"/>
    </row>
    <row r="103" spans="1:10" x14ac:dyDescent="0.3">
      <c r="A103" s="226"/>
      <c r="B103" s="224" t="s">
        <v>256</v>
      </c>
      <c r="C103" s="291" t="s">
        <v>184</v>
      </c>
      <c r="D103" s="229" t="s">
        <v>17</v>
      </c>
      <c r="E103" s="230" t="s">
        <v>624</v>
      </c>
      <c r="F103" s="229" t="s">
        <v>185</v>
      </c>
      <c r="G103" s="232">
        <v>7006.67</v>
      </c>
      <c r="H103" s="232">
        <v>632.38</v>
      </c>
      <c r="I103" s="231">
        <f t="shared" si="3"/>
        <v>8861.2979999999989</v>
      </c>
      <c r="J103" s="233"/>
    </row>
    <row r="104" spans="1:10" x14ac:dyDescent="0.3">
      <c r="A104" s="226"/>
      <c r="B104" s="224" t="s">
        <v>88</v>
      </c>
      <c r="C104" s="240" t="s">
        <v>186</v>
      </c>
      <c r="D104" s="229" t="s">
        <v>17</v>
      </c>
      <c r="E104" s="230" t="s">
        <v>14</v>
      </c>
      <c r="F104" s="229" t="s">
        <v>759</v>
      </c>
      <c r="G104" s="243">
        <v>11463.08</v>
      </c>
      <c r="H104" s="232">
        <v>390</v>
      </c>
      <c r="I104" s="231">
        <f t="shared" si="3"/>
        <v>13749.572799999998</v>
      </c>
      <c r="J104" s="244"/>
    </row>
    <row r="105" spans="1:10" x14ac:dyDescent="0.3">
      <c r="A105" s="226"/>
      <c r="B105" s="224" t="s">
        <v>256</v>
      </c>
      <c r="C105" s="240" t="s">
        <v>187</v>
      </c>
      <c r="D105" s="229" t="s">
        <v>17</v>
      </c>
      <c r="E105" s="230" t="s">
        <v>624</v>
      </c>
      <c r="F105" s="292" t="s">
        <v>188</v>
      </c>
      <c r="G105" s="232">
        <v>8355.5</v>
      </c>
      <c r="H105" s="232">
        <v>250.67</v>
      </c>
      <c r="I105" s="231">
        <f t="shared" si="3"/>
        <v>9983.1571999999996</v>
      </c>
      <c r="J105" s="233"/>
    </row>
    <row r="106" spans="1:10" x14ac:dyDescent="0.3">
      <c r="A106" s="226"/>
      <c r="B106" s="224" t="s">
        <v>242</v>
      </c>
      <c r="C106" s="240" t="s">
        <v>189</v>
      </c>
      <c r="D106" s="229" t="s">
        <v>10</v>
      </c>
      <c r="E106" s="230" t="s">
        <v>624</v>
      </c>
      <c r="F106" s="245"/>
      <c r="G106" s="232">
        <v>0</v>
      </c>
      <c r="H106" s="232">
        <v>0</v>
      </c>
      <c r="I106" s="231">
        <f t="shared" si="3"/>
        <v>0</v>
      </c>
      <c r="J106" s="233"/>
    </row>
    <row r="107" spans="1:10" x14ac:dyDescent="0.3">
      <c r="A107" s="226"/>
      <c r="B107" s="224" t="s">
        <v>70</v>
      </c>
      <c r="C107" s="240" t="s">
        <v>190</v>
      </c>
      <c r="D107" s="229" t="s">
        <v>17</v>
      </c>
      <c r="E107" s="230" t="s">
        <v>624</v>
      </c>
      <c r="F107" s="229" t="s">
        <v>191</v>
      </c>
      <c r="G107" s="232">
        <v>5876</v>
      </c>
      <c r="H107" s="232">
        <v>176</v>
      </c>
      <c r="I107" s="231">
        <f t="shared" si="3"/>
        <v>7020.32</v>
      </c>
    </row>
    <row r="108" spans="1:10" x14ac:dyDescent="0.3">
      <c r="A108" s="226"/>
      <c r="B108" s="224" t="s">
        <v>688</v>
      </c>
      <c r="C108" s="240" t="s">
        <v>192</v>
      </c>
      <c r="D108" s="229" t="s">
        <v>17</v>
      </c>
      <c r="E108" s="230" t="s">
        <v>624</v>
      </c>
      <c r="F108" s="229" t="s">
        <v>193</v>
      </c>
      <c r="G108" s="232">
        <v>2675</v>
      </c>
      <c r="H108" s="232">
        <v>262.47000000000003</v>
      </c>
      <c r="I108" s="231">
        <f t="shared" si="3"/>
        <v>3407.4652000000001</v>
      </c>
      <c r="J108" s="233"/>
    </row>
    <row r="109" spans="1:10" x14ac:dyDescent="0.3">
      <c r="A109" s="226"/>
      <c r="B109" s="224" t="s">
        <v>688</v>
      </c>
      <c r="C109" s="240" t="s">
        <v>194</v>
      </c>
      <c r="D109" s="229" t="s">
        <v>17</v>
      </c>
      <c r="E109" s="230" t="s">
        <v>624</v>
      </c>
      <c r="F109" s="229" t="s">
        <v>193</v>
      </c>
      <c r="G109" s="232">
        <v>2675</v>
      </c>
      <c r="H109" s="232">
        <v>262.47000000000003</v>
      </c>
      <c r="I109" s="231">
        <f t="shared" si="3"/>
        <v>3407.4652000000001</v>
      </c>
      <c r="J109" s="233"/>
    </row>
    <row r="110" spans="1:10" x14ac:dyDescent="0.3">
      <c r="B110" s="224" t="s">
        <v>20</v>
      </c>
      <c r="C110" s="229" t="s">
        <v>195</v>
      </c>
      <c r="D110" s="229" t="s">
        <v>17</v>
      </c>
      <c r="E110" s="230" t="s">
        <v>625</v>
      </c>
      <c r="F110" s="229" t="s">
        <v>738</v>
      </c>
      <c r="G110" s="232">
        <v>12620.64</v>
      </c>
      <c r="H110" s="232">
        <v>378.62</v>
      </c>
      <c r="I110" s="231">
        <f>SUM(G110:H110)*1.16</f>
        <v>15079.141599999999</v>
      </c>
    </row>
    <row r="111" spans="1:10" x14ac:dyDescent="0.3">
      <c r="A111" s="226"/>
      <c r="B111" s="224" t="s">
        <v>143</v>
      </c>
      <c r="C111" s="240" t="s">
        <v>196</v>
      </c>
      <c r="D111" s="229" t="s">
        <v>17</v>
      </c>
      <c r="E111" s="230" t="s">
        <v>624</v>
      </c>
      <c r="F111" s="293" t="s">
        <v>197</v>
      </c>
      <c r="G111" s="231">
        <v>9580.68</v>
      </c>
      <c r="H111" s="232">
        <v>918.53</v>
      </c>
      <c r="I111" s="231">
        <f t="shared" ref="I111:I119" si="4">SUM(G111+H111)*1.16</f>
        <v>12179.0836</v>
      </c>
      <c r="J111" s="233"/>
    </row>
    <row r="112" spans="1:10" x14ac:dyDescent="0.3">
      <c r="A112" s="226"/>
      <c r="B112" s="224" t="s">
        <v>143</v>
      </c>
      <c r="C112" s="229" t="s">
        <v>198</v>
      </c>
      <c r="D112" s="229" t="s">
        <v>17</v>
      </c>
      <c r="E112" s="230" t="s">
        <v>624</v>
      </c>
      <c r="F112" s="229" t="s">
        <v>197</v>
      </c>
      <c r="G112" s="231">
        <v>9580.68</v>
      </c>
      <c r="H112" s="232">
        <v>918.53</v>
      </c>
      <c r="I112" s="231">
        <f t="shared" si="4"/>
        <v>12179.0836</v>
      </c>
      <c r="J112" s="233"/>
    </row>
    <row r="113" spans="1:10" x14ac:dyDescent="0.3">
      <c r="A113" s="226"/>
      <c r="B113" s="224" t="s">
        <v>143</v>
      </c>
      <c r="C113" s="229" t="s">
        <v>199</v>
      </c>
      <c r="D113" s="229" t="s">
        <v>17</v>
      </c>
      <c r="E113" s="230" t="s">
        <v>624</v>
      </c>
      <c r="F113" s="229" t="s">
        <v>197</v>
      </c>
      <c r="G113" s="231">
        <v>9580.68</v>
      </c>
      <c r="H113" s="232">
        <v>918.53</v>
      </c>
      <c r="I113" s="231">
        <f t="shared" si="4"/>
        <v>12179.0836</v>
      </c>
      <c r="J113" s="233"/>
    </row>
    <row r="114" spans="1:10" x14ac:dyDescent="0.3">
      <c r="A114" s="226"/>
      <c r="B114" s="224" t="s">
        <v>143</v>
      </c>
      <c r="C114" s="229" t="s">
        <v>200</v>
      </c>
      <c r="D114" s="229" t="s">
        <v>17</v>
      </c>
      <c r="E114" s="230" t="s">
        <v>624</v>
      </c>
      <c r="F114" s="229" t="s">
        <v>197</v>
      </c>
      <c r="G114" s="231">
        <v>9580.68</v>
      </c>
      <c r="H114" s="232">
        <v>918.53</v>
      </c>
      <c r="I114" s="231">
        <f t="shared" si="4"/>
        <v>12179.0836</v>
      </c>
      <c r="J114" s="233"/>
    </row>
    <row r="115" spans="1:10" x14ac:dyDescent="0.3">
      <c r="A115" s="226"/>
      <c r="B115" s="224" t="s">
        <v>143</v>
      </c>
      <c r="C115" s="229" t="s">
        <v>201</v>
      </c>
      <c r="D115" s="229" t="s">
        <v>17</v>
      </c>
      <c r="E115" s="230" t="s">
        <v>624</v>
      </c>
      <c r="F115" s="229" t="s">
        <v>197</v>
      </c>
      <c r="G115" s="231">
        <v>9580.68</v>
      </c>
      <c r="H115" s="232">
        <v>918.53</v>
      </c>
      <c r="I115" s="231">
        <f t="shared" si="4"/>
        <v>12179.0836</v>
      </c>
      <c r="J115" s="233"/>
    </row>
    <row r="116" spans="1:10" x14ac:dyDescent="0.3">
      <c r="A116" s="226"/>
      <c r="B116" s="224" t="s">
        <v>20</v>
      </c>
      <c r="C116" s="240" t="s">
        <v>202</v>
      </c>
      <c r="D116" s="229" t="s">
        <v>17</v>
      </c>
      <c r="E116" s="230" t="s">
        <v>15</v>
      </c>
      <c r="F116" s="224" t="s">
        <v>313</v>
      </c>
      <c r="G116" s="232">
        <v>14626.77</v>
      </c>
      <c r="H116" s="232">
        <v>452.38</v>
      </c>
      <c r="I116" s="231">
        <f t="shared" si="4"/>
        <v>17491.813999999998</v>
      </c>
      <c r="J116" s="233"/>
    </row>
    <row r="117" spans="1:10" x14ac:dyDescent="0.3">
      <c r="A117" s="226"/>
      <c r="B117" s="224" t="s">
        <v>242</v>
      </c>
      <c r="C117" s="240" t="s">
        <v>204</v>
      </c>
      <c r="D117" s="229" t="s">
        <v>17</v>
      </c>
      <c r="E117" s="230" t="s">
        <v>624</v>
      </c>
      <c r="F117" s="248" t="s">
        <v>205</v>
      </c>
      <c r="G117" s="232">
        <v>5507.91</v>
      </c>
      <c r="H117" s="232">
        <v>453.8</v>
      </c>
      <c r="I117" s="231">
        <f t="shared" si="4"/>
        <v>6915.5835999999999</v>
      </c>
      <c r="J117" s="233"/>
    </row>
    <row r="118" spans="1:10" x14ac:dyDescent="0.3">
      <c r="A118" s="226"/>
      <c r="B118" s="224" t="s">
        <v>688</v>
      </c>
      <c r="C118" s="240" t="s">
        <v>206</v>
      </c>
      <c r="D118" s="229" t="s">
        <v>10</v>
      </c>
      <c r="E118" s="230" t="s">
        <v>624</v>
      </c>
      <c r="F118" s="246"/>
      <c r="G118" s="247">
        <v>0</v>
      </c>
      <c r="H118" s="232">
        <v>0</v>
      </c>
      <c r="I118" s="231">
        <f t="shared" si="4"/>
        <v>0</v>
      </c>
      <c r="J118" s="233"/>
    </row>
    <row r="119" spans="1:10" x14ac:dyDescent="0.3">
      <c r="A119" s="226"/>
      <c r="B119" s="224" t="s">
        <v>274</v>
      </c>
      <c r="C119" s="240" t="s">
        <v>208</v>
      </c>
      <c r="D119" s="229" t="s">
        <v>17</v>
      </c>
      <c r="E119" s="230" t="s">
        <v>624</v>
      </c>
      <c r="F119" s="248" t="s">
        <v>209</v>
      </c>
      <c r="G119" s="232">
        <v>5476</v>
      </c>
      <c r="H119" s="232">
        <v>164.28</v>
      </c>
      <c r="I119" s="231">
        <f t="shared" si="4"/>
        <v>6542.724799999999</v>
      </c>
      <c r="J119" s="233"/>
    </row>
    <row r="120" spans="1:10" x14ac:dyDescent="0.3">
      <c r="A120" s="226"/>
      <c r="B120" s="224" t="s">
        <v>20</v>
      </c>
      <c r="C120" s="240" t="s">
        <v>210</v>
      </c>
      <c r="D120" s="229" t="s">
        <v>17</v>
      </c>
      <c r="E120" s="230" t="s">
        <v>625</v>
      </c>
      <c r="F120" s="229" t="s">
        <v>473</v>
      </c>
      <c r="G120" s="232">
        <v>13359</v>
      </c>
      <c r="H120" s="232">
        <v>401</v>
      </c>
      <c r="I120" s="231">
        <f>SUM(G120+H120)*1.16</f>
        <v>15961.599999999999</v>
      </c>
      <c r="J120" s="233"/>
    </row>
    <row r="121" spans="1:10" x14ac:dyDescent="0.3">
      <c r="A121" s="226"/>
      <c r="B121" s="224" t="s">
        <v>70</v>
      </c>
      <c r="C121" s="240" t="s">
        <v>211</v>
      </c>
      <c r="D121" s="229" t="s">
        <v>10</v>
      </c>
      <c r="E121" s="230" t="s">
        <v>624</v>
      </c>
      <c r="F121" s="246"/>
      <c r="G121" s="232">
        <v>0</v>
      </c>
      <c r="H121" s="232">
        <v>0</v>
      </c>
      <c r="I121" s="231">
        <f t="shared" ref="I121:I142" si="5">SUM(G121+H121)*1.16</f>
        <v>0</v>
      </c>
      <c r="J121" s="233"/>
    </row>
    <row r="122" spans="1:10" x14ac:dyDescent="0.3">
      <c r="A122" s="226"/>
      <c r="B122" s="224" t="s">
        <v>242</v>
      </c>
      <c r="C122" s="229" t="s">
        <v>213</v>
      </c>
      <c r="D122" s="229" t="s">
        <v>17</v>
      </c>
      <c r="E122" s="230" t="s">
        <v>14</v>
      </c>
      <c r="F122" s="246" t="s">
        <v>783</v>
      </c>
      <c r="G122" s="232">
        <v>6080</v>
      </c>
      <c r="H122" s="232">
        <v>182</v>
      </c>
      <c r="I122" s="231">
        <f t="shared" si="5"/>
        <v>7263.9199999999992</v>
      </c>
      <c r="J122" s="233"/>
    </row>
    <row r="123" spans="1:10" x14ac:dyDescent="0.3">
      <c r="A123" s="226"/>
      <c r="B123" s="224" t="s">
        <v>215</v>
      </c>
      <c r="C123" s="240" t="s">
        <v>216</v>
      </c>
      <c r="D123" s="229" t="s">
        <v>17</v>
      </c>
      <c r="E123" s="230" t="s">
        <v>624</v>
      </c>
      <c r="F123" s="229" t="s">
        <v>217</v>
      </c>
      <c r="G123" s="232">
        <v>7659</v>
      </c>
      <c r="H123" s="232">
        <v>230</v>
      </c>
      <c r="I123" s="231">
        <f t="shared" si="5"/>
        <v>9151.24</v>
      </c>
    </row>
    <row r="124" spans="1:10" x14ac:dyDescent="0.3">
      <c r="B124" s="224" t="s">
        <v>274</v>
      </c>
      <c r="C124" s="240" t="s">
        <v>218</v>
      </c>
      <c r="D124" s="229" t="s">
        <v>17</v>
      </c>
      <c r="E124" s="230" t="s">
        <v>624</v>
      </c>
      <c r="F124" s="294" t="s">
        <v>686</v>
      </c>
      <c r="G124" s="295">
        <v>5476</v>
      </c>
      <c r="H124" s="232">
        <v>164</v>
      </c>
      <c r="I124" s="231">
        <f t="shared" si="5"/>
        <v>6542.4</v>
      </c>
      <c r="J124" s="233"/>
    </row>
    <row r="125" spans="1:10" x14ac:dyDescent="0.3">
      <c r="A125" s="226"/>
      <c r="B125" s="224" t="s">
        <v>65</v>
      </c>
      <c r="C125" s="240" t="s">
        <v>220</v>
      </c>
      <c r="D125" s="229" t="s">
        <v>17</v>
      </c>
      <c r="E125" s="230" t="s">
        <v>624</v>
      </c>
      <c r="F125" s="229" t="s">
        <v>789</v>
      </c>
      <c r="G125" s="232">
        <v>5876</v>
      </c>
      <c r="H125" s="232">
        <v>176.28</v>
      </c>
      <c r="I125" s="231">
        <f t="shared" si="5"/>
        <v>7020.6447999999991</v>
      </c>
    </row>
    <row r="126" spans="1:10" x14ac:dyDescent="0.3">
      <c r="A126" s="226"/>
      <c r="B126" s="224" t="s">
        <v>215</v>
      </c>
      <c r="C126" s="240" t="s">
        <v>221</v>
      </c>
      <c r="D126" s="229" t="s">
        <v>17</v>
      </c>
      <c r="E126" s="230" t="s">
        <v>11</v>
      </c>
      <c r="F126" s="229" t="s">
        <v>640</v>
      </c>
      <c r="G126" s="231">
        <v>8258.73</v>
      </c>
      <c r="H126" s="232">
        <v>248</v>
      </c>
      <c r="I126" s="231">
        <f t="shared" si="5"/>
        <v>9867.8067999999985</v>
      </c>
      <c r="J126" s="233"/>
    </row>
    <row r="127" spans="1:10" x14ac:dyDescent="0.3">
      <c r="A127" s="226"/>
      <c r="B127" s="224" t="s">
        <v>242</v>
      </c>
      <c r="C127" s="240" t="s">
        <v>223</v>
      </c>
      <c r="D127" s="229" t="s">
        <v>17</v>
      </c>
      <c r="E127" s="230" t="s">
        <v>624</v>
      </c>
      <c r="F127" s="248" t="s">
        <v>784</v>
      </c>
      <c r="G127" s="231">
        <v>5000</v>
      </c>
      <c r="H127" s="232">
        <v>182.4</v>
      </c>
      <c r="I127" s="231">
        <f t="shared" si="5"/>
        <v>6011.5839999999989</v>
      </c>
      <c r="J127" s="233"/>
    </row>
    <row r="128" spans="1:10" x14ac:dyDescent="0.3">
      <c r="A128" s="226"/>
      <c r="B128" s="224" t="s">
        <v>242</v>
      </c>
      <c r="C128" s="240" t="s">
        <v>225</v>
      </c>
      <c r="D128" s="229" t="s">
        <v>17</v>
      </c>
      <c r="E128" s="230" t="s">
        <v>624</v>
      </c>
      <c r="F128" s="248" t="s">
        <v>217</v>
      </c>
      <c r="G128" s="231">
        <v>6080</v>
      </c>
      <c r="H128" s="232">
        <v>182</v>
      </c>
      <c r="I128" s="231">
        <f t="shared" si="5"/>
        <v>7263.9199999999992</v>
      </c>
      <c r="J128" s="233"/>
    </row>
    <row r="129" spans="1:10" x14ac:dyDescent="0.3">
      <c r="A129" s="226"/>
      <c r="B129" s="224" t="s">
        <v>65</v>
      </c>
      <c r="C129" s="229" t="s">
        <v>226</v>
      </c>
      <c r="D129" s="229" t="s">
        <v>17</v>
      </c>
      <c r="E129" s="230" t="s">
        <v>624</v>
      </c>
      <c r="F129" s="296" t="s">
        <v>650</v>
      </c>
      <c r="G129" s="231">
        <v>6542</v>
      </c>
      <c r="H129" s="232">
        <v>196</v>
      </c>
      <c r="I129" s="231">
        <f t="shared" si="5"/>
        <v>7816.079999999999</v>
      </c>
      <c r="J129" s="233"/>
    </row>
    <row r="130" spans="1:10" x14ac:dyDescent="0.3">
      <c r="A130" s="226"/>
      <c r="B130" s="224" t="s">
        <v>242</v>
      </c>
      <c r="C130" s="229" t="s">
        <v>228</v>
      </c>
      <c r="D130" s="229" t="s">
        <v>17</v>
      </c>
      <c r="E130" s="230" t="s">
        <v>624</v>
      </c>
      <c r="F130" s="248" t="s">
        <v>217</v>
      </c>
      <c r="G130" s="231">
        <v>6080</v>
      </c>
      <c r="H130" s="232">
        <v>182</v>
      </c>
      <c r="I130" s="231">
        <f t="shared" si="5"/>
        <v>7263.9199999999992</v>
      </c>
      <c r="J130" s="233"/>
    </row>
    <row r="131" spans="1:10" x14ac:dyDescent="0.3">
      <c r="B131" s="224" t="s">
        <v>256</v>
      </c>
      <c r="C131" s="249" t="s">
        <v>229</v>
      </c>
      <c r="D131" s="229" t="s">
        <v>17</v>
      </c>
      <c r="E131" s="230" t="s">
        <v>624</v>
      </c>
      <c r="F131" s="248" t="s">
        <v>711</v>
      </c>
      <c r="G131" s="231">
        <v>8356</v>
      </c>
      <c r="H131" s="232">
        <v>250.68</v>
      </c>
      <c r="I131" s="231">
        <f t="shared" si="5"/>
        <v>9983.7487999999994</v>
      </c>
      <c r="J131" s="233"/>
    </row>
    <row r="132" spans="1:10" x14ac:dyDescent="0.3">
      <c r="A132" s="226"/>
      <c r="B132" s="224" t="s">
        <v>70</v>
      </c>
      <c r="C132" s="240" t="s">
        <v>230</v>
      </c>
      <c r="D132" s="229" t="s">
        <v>17</v>
      </c>
      <c r="E132" s="230" t="s">
        <v>624</v>
      </c>
      <c r="F132" s="248" t="s">
        <v>231</v>
      </c>
      <c r="G132" s="231">
        <v>5206.8100000000004</v>
      </c>
      <c r="H132" s="232">
        <v>503</v>
      </c>
      <c r="I132" s="231">
        <f t="shared" si="5"/>
        <v>6623.3796000000002</v>
      </c>
      <c r="J132" s="233"/>
    </row>
    <row r="133" spans="1:10" x14ac:dyDescent="0.3">
      <c r="A133" s="226"/>
      <c r="B133" s="224" t="s">
        <v>232</v>
      </c>
      <c r="C133" s="240" t="s">
        <v>233</v>
      </c>
      <c r="D133" s="229" t="s">
        <v>10</v>
      </c>
      <c r="E133" s="230" t="s">
        <v>15</v>
      </c>
      <c r="F133" s="248"/>
      <c r="G133" s="231">
        <v>0</v>
      </c>
      <c r="H133" s="232">
        <v>0</v>
      </c>
      <c r="I133" s="231">
        <f t="shared" si="5"/>
        <v>0</v>
      </c>
      <c r="J133" s="233"/>
    </row>
    <row r="134" spans="1:10" x14ac:dyDescent="0.3">
      <c r="A134" s="226"/>
      <c r="B134" s="224" t="s">
        <v>65</v>
      </c>
      <c r="C134" s="240" t="s">
        <v>234</v>
      </c>
      <c r="D134" s="229" t="s">
        <v>17</v>
      </c>
      <c r="E134" s="230" t="s">
        <v>15</v>
      </c>
      <c r="F134" s="229" t="s">
        <v>67</v>
      </c>
      <c r="G134" s="232">
        <v>5883.15</v>
      </c>
      <c r="H134" s="225">
        <v>654.58000000000004</v>
      </c>
      <c r="I134" s="231">
        <f t="shared" si="5"/>
        <v>7583.7667999999994</v>
      </c>
      <c r="J134" s="233"/>
    </row>
    <row r="135" spans="1:10" x14ac:dyDescent="0.3">
      <c r="A135" s="226"/>
      <c r="B135" s="224" t="s">
        <v>65</v>
      </c>
      <c r="C135" s="240" t="s">
        <v>235</v>
      </c>
      <c r="D135" s="229" t="s">
        <v>17</v>
      </c>
      <c r="E135" s="230" t="s">
        <v>15</v>
      </c>
      <c r="F135" s="229" t="s">
        <v>67</v>
      </c>
      <c r="G135" s="232">
        <v>5883.15</v>
      </c>
      <c r="H135" s="225">
        <v>654.58000000000004</v>
      </c>
      <c r="I135" s="231">
        <f t="shared" si="5"/>
        <v>7583.7667999999994</v>
      </c>
      <c r="J135" s="233"/>
    </row>
    <row r="136" spans="1:10" x14ac:dyDescent="0.3">
      <c r="A136" s="226"/>
      <c r="B136" s="224" t="s">
        <v>57</v>
      </c>
      <c r="C136" s="229" t="s">
        <v>236</v>
      </c>
      <c r="D136" s="229" t="s">
        <v>17</v>
      </c>
      <c r="E136" s="230" t="s">
        <v>11</v>
      </c>
      <c r="F136" s="229" t="s">
        <v>772</v>
      </c>
      <c r="G136" s="231">
        <v>11333.31</v>
      </c>
      <c r="H136" s="232">
        <v>340</v>
      </c>
      <c r="I136" s="231">
        <f>SUM(G136+H136)*1.16</f>
        <v>13541.039599999998</v>
      </c>
      <c r="J136" s="233"/>
    </row>
    <row r="137" spans="1:10" ht="0.6" customHeight="1" x14ac:dyDescent="0.3">
      <c r="A137" s="226"/>
      <c r="B137" s="224" t="s">
        <v>57</v>
      </c>
      <c r="C137" s="240" t="s">
        <v>237</v>
      </c>
      <c r="D137" s="229" t="s">
        <v>17</v>
      </c>
      <c r="E137" s="230" t="s">
        <v>624</v>
      </c>
      <c r="F137" s="229" t="s">
        <v>238</v>
      </c>
      <c r="G137" s="231">
        <v>11333.31</v>
      </c>
      <c r="H137" s="232">
        <v>340</v>
      </c>
      <c r="I137" s="231">
        <f t="shared" si="5"/>
        <v>13541.039599999998</v>
      </c>
      <c r="J137" s="233"/>
    </row>
    <row r="138" spans="1:10" s="224" customFormat="1" x14ac:dyDescent="0.3">
      <c r="B138" s="224" t="s">
        <v>74</v>
      </c>
      <c r="C138" s="240" t="s">
        <v>239</v>
      </c>
      <c r="D138" s="229" t="s">
        <v>17</v>
      </c>
      <c r="E138" s="230" t="s">
        <v>625</v>
      </c>
      <c r="F138" s="229" t="s">
        <v>738</v>
      </c>
      <c r="G138" s="232">
        <v>12620.64</v>
      </c>
      <c r="H138" s="232">
        <v>378.62</v>
      </c>
      <c r="I138" s="231">
        <f t="shared" si="5"/>
        <v>15079.141599999999</v>
      </c>
      <c r="J138" s="235"/>
    </row>
    <row r="139" spans="1:10" x14ac:dyDescent="0.3">
      <c r="B139" s="224" t="s">
        <v>689</v>
      </c>
      <c r="C139" s="229" t="s">
        <v>240</v>
      </c>
      <c r="D139" s="229" t="s">
        <v>17</v>
      </c>
      <c r="E139" s="230" t="s">
        <v>625</v>
      </c>
      <c r="F139" s="229" t="s">
        <v>737</v>
      </c>
      <c r="G139" s="232">
        <v>13000</v>
      </c>
      <c r="H139" s="225">
        <v>390</v>
      </c>
      <c r="I139" s="225">
        <f t="shared" si="5"/>
        <v>15532.4</v>
      </c>
      <c r="J139" s="233"/>
    </row>
    <row r="140" spans="1:10" x14ac:dyDescent="0.3">
      <c r="A140" s="226"/>
      <c r="B140" s="224" t="s">
        <v>242</v>
      </c>
      <c r="C140" s="229" t="s">
        <v>243</v>
      </c>
      <c r="D140" s="229" t="s">
        <v>17</v>
      </c>
      <c r="E140" s="230" t="s">
        <v>11</v>
      </c>
      <c r="F140" s="229" t="s">
        <v>726</v>
      </c>
      <c r="G140" s="225">
        <v>6080</v>
      </c>
      <c r="H140" s="232">
        <v>182.4</v>
      </c>
      <c r="I140" s="231">
        <f t="shared" si="5"/>
        <v>7264.3839999999991</v>
      </c>
      <c r="J140" s="233"/>
    </row>
    <row r="141" spans="1:10" x14ac:dyDescent="0.3">
      <c r="A141" s="226"/>
      <c r="B141" s="224" t="s">
        <v>57</v>
      </c>
      <c r="C141" s="229" t="s">
        <v>244</v>
      </c>
      <c r="D141" s="229" t="s">
        <v>17</v>
      </c>
      <c r="E141" s="230" t="s">
        <v>624</v>
      </c>
      <c r="F141" s="248" t="s">
        <v>245</v>
      </c>
      <c r="G141" s="231">
        <v>9814.75</v>
      </c>
      <c r="H141" s="232">
        <v>940.76</v>
      </c>
      <c r="I141" s="231">
        <f t="shared" si="5"/>
        <v>12476.391599999999</v>
      </c>
      <c r="J141" s="233"/>
    </row>
    <row r="142" spans="1:10" x14ac:dyDescent="0.3">
      <c r="B142" s="224" t="s">
        <v>274</v>
      </c>
      <c r="C142" s="249" t="s">
        <v>246</v>
      </c>
      <c r="D142" s="229" t="s">
        <v>10</v>
      </c>
      <c r="E142" s="230" t="s">
        <v>624</v>
      </c>
      <c r="F142" s="248"/>
      <c r="G142" s="231">
        <v>0</v>
      </c>
      <c r="H142" s="232">
        <v>0</v>
      </c>
      <c r="I142" s="231">
        <f t="shared" si="5"/>
        <v>0</v>
      </c>
      <c r="J142" s="233"/>
    </row>
    <row r="143" spans="1:10" x14ac:dyDescent="0.3">
      <c r="A143" s="226"/>
      <c r="B143" s="224" t="s">
        <v>170</v>
      </c>
      <c r="C143" s="240" t="s">
        <v>247</v>
      </c>
      <c r="D143" s="229" t="s">
        <v>76</v>
      </c>
      <c r="E143" s="230" t="s">
        <v>624</v>
      </c>
      <c r="G143" s="232"/>
      <c r="H143" s="232"/>
      <c r="I143" s="231"/>
    </row>
    <row r="144" spans="1:10" x14ac:dyDescent="0.3">
      <c r="A144" s="226"/>
      <c r="B144" s="224" t="s">
        <v>170</v>
      </c>
      <c r="C144" s="240" t="s">
        <v>248</v>
      </c>
      <c r="D144" s="229" t="s">
        <v>76</v>
      </c>
      <c r="E144" s="230" t="s">
        <v>624</v>
      </c>
      <c r="G144" s="232"/>
      <c r="H144" s="232"/>
      <c r="I144" s="231"/>
    </row>
    <row r="145" spans="1:10" x14ac:dyDescent="0.3">
      <c r="A145" s="226"/>
      <c r="B145" s="224" t="s">
        <v>170</v>
      </c>
      <c r="C145" s="240" t="s">
        <v>249</v>
      </c>
      <c r="D145" s="229" t="s">
        <v>76</v>
      </c>
      <c r="E145" s="230" t="s">
        <v>625</v>
      </c>
      <c r="G145" s="232">
        <v>0</v>
      </c>
      <c r="H145" s="232">
        <v>0</v>
      </c>
      <c r="I145" s="231">
        <v>0</v>
      </c>
    </row>
    <row r="146" spans="1:10" x14ac:dyDescent="0.3">
      <c r="A146" s="226"/>
      <c r="B146" s="224" t="s">
        <v>170</v>
      </c>
      <c r="C146" s="240" t="s">
        <v>250</v>
      </c>
      <c r="D146" s="229" t="s">
        <v>76</v>
      </c>
      <c r="E146" s="230" t="s">
        <v>625</v>
      </c>
      <c r="G146" s="232">
        <v>0</v>
      </c>
      <c r="H146" s="232">
        <v>0</v>
      </c>
      <c r="I146" s="231">
        <v>0</v>
      </c>
    </row>
    <row r="147" spans="1:10" x14ac:dyDescent="0.3">
      <c r="A147" s="226"/>
      <c r="B147" s="224" t="s">
        <v>170</v>
      </c>
      <c r="C147" s="240" t="s">
        <v>251</v>
      </c>
      <c r="D147" s="229" t="s">
        <v>76</v>
      </c>
      <c r="E147" s="230" t="s">
        <v>625</v>
      </c>
      <c r="G147" s="232">
        <v>0</v>
      </c>
      <c r="H147" s="232">
        <v>0</v>
      </c>
      <c r="I147" s="231">
        <v>0</v>
      </c>
    </row>
    <row r="148" spans="1:10" x14ac:dyDescent="0.3">
      <c r="A148" s="226"/>
      <c r="B148" s="224" t="s">
        <v>170</v>
      </c>
      <c r="C148" s="240" t="s">
        <v>252</v>
      </c>
      <c r="D148" s="229" t="s">
        <v>76</v>
      </c>
      <c r="E148" s="230" t="s">
        <v>625</v>
      </c>
      <c r="G148" s="232">
        <v>0</v>
      </c>
      <c r="H148" s="232">
        <v>0</v>
      </c>
      <c r="I148" s="231">
        <v>0</v>
      </c>
    </row>
    <row r="149" spans="1:10" x14ac:dyDescent="0.3">
      <c r="A149" s="226"/>
      <c r="B149" s="224" t="s">
        <v>688</v>
      </c>
      <c r="C149" s="240" t="s">
        <v>253</v>
      </c>
      <c r="D149" s="229" t="s">
        <v>76</v>
      </c>
      <c r="E149" s="230" t="s">
        <v>624</v>
      </c>
      <c r="G149" s="232"/>
      <c r="H149" s="232"/>
      <c r="I149" s="231"/>
    </row>
    <row r="150" spans="1:10" x14ac:dyDescent="0.3">
      <c r="A150" s="226"/>
      <c r="B150" s="224" t="s">
        <v>774</v>
      </c>
      <c r="C150" s="229" t="s">
        <v>255</v>
      </c>
      <c r="D150" s="229" t="s">
        <v>76</v>
      </c>
      <c r="E150" s="230" t="s">
        <v>624</v>
      </c>
      <c r="G150" s="232"/>
      <c r="H150" s="232"/>
      <c r="I150" s="231"/>
    </row>
    <row r="151" spans="1:10" x14ac:dyDescent="0.3">
      <c r="A151" s="226"/>
      <c r="B151" s="224" t="s">
        <v>256</v>
      </c>
      <c r="C151" s="297" t="s">
        <v>257</v>
      </c>
      <c r="D151" s="229" t="s">
        <v>17</v>
      </c>
      <c r="E151" s="230" t="s">
        <v>624</v>
      </c>
      <c r="F151" s="226" t="s">
        <v>669</v>
      </c>
      <c r="G151" s="232">
        <v>8356</v>
      </c>
      <c r="H151" s="232">
        <v>250.68</v>
      </c>
      <c r="I151" s="231">
        <f t="shared" ref="I151:I172" si="6">SUM(G151+H151)*1.16</f>
        <v>9983.7487999999994</v>
      </c>
      <c r="J151" s="233"/>
    </row>
    <row r="152" spans="1:10" x14ac:dyDescent="0.3">
      <c r="A152" s="226"/>
      <c r="B152" s="224" t="s">
        <v>57</v>
      </c>
      <c r="C152" s="297" t="s">
        <v>259</v>
      </c>
      <c r="D152" s="229" t="s">
        <v>17</v>
      </c>
      <c r="E152" s="230" t="s">
        <v>15</v>
      </c>
      <c r="F152" s="298" t="s">
        <v>642</v>
      </c>
      <c r="G152" s="232">
        <v>10200</v>
      </c>
      <c r="H152" s="232">
        <v>306</v>
      </c>
      <c r="I152" s="231">
        <f t="shared" si="6"/>
        <v>12186.96</v>
      </c>
      <c r="J152" s="233"/>
    </row>
    <row r="153" spans="1:10" x14ac:dyDescent="0.3">
      <c r="B153" s="224" t="s">
        <v>260</v>
      </c>
      <c r="C153" s="250" t="s">
        <v>261</v>
      </c>
      <c r="D153" s="229" t="s">
        <v>17</v>
      </c>
      <c r="E153" s="230" t="s">
        <v>14</v>
      </c>
      <c r="F153" s="298" t="s">
        <v>685</v>
      </c>
      <c r="G153" s="232">
        <v>14197</v>
      </c>
      <c r="H153" s="225">
        <v>425.9</v>
      </c>
      <c r="I153" s="231">
        <f t="shared" si="6"/>
        <v>16962.563999999998</v>
      </c>
      <c r="J153" s="233"/>
    </row>
    <row r="154" spans="1:10" x14ac:dyDescent="0.3">
      <c r="A154" s="226"/>
      <c r="B154" s="224" t="s">
        <v>262</v>
      </c>
      <c r="C154" s="250" t="s">
        <v>263</v>
      </c>
      <c r="D154" s="229" t="s">
        <v>17</v>
      </c>
      <c r="E154" s="230" t="s">
        <v>624</v>
      </c>
      <c r="F154" s="298" t="s">
        <v>753</v>
      </c>
      <c r="G154" s="231">
        <v>11932</v>
      </c>
      <c r="H154" s="232">
        <v>357.96</v>
      </c>
      <c r="I154" s="231">
        <f t="shared" si="6"/>
        <v>14256.353599999999</v>
      </c>
      <c r="J154" s="233"/>
    </row>
    <row r="155" spans="1:10" x14ac:dyDescent="0.3">
      <c r="A155" s="226"/>
      <c r="B155" s="224" t="s">
        <v>652</v>
      </c>
      <c r="C155" s="250" t="s">
        <v>264</v>
      </c>
      <c r="D155" s="229" t="s">
        <v>17</v>
      </c>
      <c r="E155" s="230" t="s">
        <v>14</v>
      </c>
      <c r="F155" s="226" t="s">
        <v>667</v>
      </c>
      <c r="G155" s="232">
        <v>11463</v>
      </c>
      <c r="H155" s="232">
        <v>344</v>
      </c>
      <c r="I155" s="231">
        <f t="shared" si="6"/>
        <v>13696.119999999999</v>
      </c>
      <c r="J155" s="233"/>
    </row>
    <row r="156" spans="1:10" x14ac:dyDescent="0.3">
      <c r="A156" s="226"/>
      <c r="B156" s="224" t="s">
        <v>652</v>
      </c>
      <c r="C156" s="250" t="s">
        <v>266</v>
      </c>
      <c r="D156" s="229" t="s">
        <v>17</v>
      </c>
      <c r="E156" s="230" t="s">
        <v>14</v>
      </c>
      <c r="F156" s="251" t="s">
        <v>709</v>
      </c>
      <c r="G156" s="232">
        <v>11463</v>
      </c>
      <c r="H156" s="232">
        <v>344</v>
      </c>
      <c r="I156" s="231">
        <f t="shared" si="6"/>
        <v>13696.119999999999</v>
      </c>
      <c r="J156" s="233"/>
    </row>
    <row r="157" spans="1:10" x14ac:dyDescent="0.3">
      <c r="A157" s="226"/>
      <c r="B157" s="224" t="s">
        <v>232</v>
      </c>
      <c r="C157" s="250" t="s">
        <v>267</v>
      </c>
      <c r="D157" s="229" t="s">
        <v>10</v>
      </c>
      <c r="E157" s="230" t="s">
        <v>14</v>
      </c>
      <c r="F157" s="251"/>
      <c r="G157" s="232">
        <v>0</v>
      </c>
      <c r="H157" s="232">
        <v>0</v>
      </c>
      <c r="I157" s="231">
        <f t="shared" si="6"/>
        <v>0</v>
      </c>
      <c r="J157" s="233"/>
    </row>
    <row r="158" spans="1:10" x14ac:dyDescent="0.3">
      <c r="A158" s="226"/>
      <c r="B158" s="224" t="s">
        <v>688</v>
      </c>
      <c r="C158" s="252" t="s">
        <v>268</v>
      </c>
      <c r="D158" s="229" t="s">
        <v>17</v>
      </c>
      <c r="E158" s="230" t="s">
        <v>15</v>
      </c>
      <c r="F158" s="251" t="s">
        <v>269</v>
      </c>
      <c r="G158" s="232">
        <v>3401</v>
      </c>
      <c r="H158" s="232">
        <v>102</v>
      </c>
      <c r="I158" s="231">
        <f t="shared" si="6"/>
        <v>4063.4799999999996</v>
      </c>
      <c r="J158" s="233"/>
    </row>
    <row r="159" spans="1:10" x14ac:dyDescent="0.3">
      <c r="A159" s="226"/>
      <c r="B159" s="224" t="s">
        <v>70</v>
      </c>
      <c r="C159" s="252" t="s">
        <v>270</v>
      </c>
      <c r="D159" s="229" t="s">
        <v>17</v>
      </c>
      <c r="E159" s="230" t="s">
        <v>15</v>
      </c>
      <c r="F159" s="251" t="s">
        <v>269</v>
      </c>
      <c r="G159" s="232">
        <v>5876</v>
      </c>
      <c r="H159" s="232">
        <v>176</v>
      </c>
      <c r="I159" s="231">
        <f t="shared" si="6"/>
        <v>7020.32</v>
      </c>
      <c r="J159" s="233"/>
    </row>
    <row r="160" spans="1:10" x14ac:dyDescent="0.3">
      <c r="A160" s="226"/>
      <c r="B160" s="224" t="s">
        <v>256</v>
      </c>
      <c r="C160" s="299" t="s">
        <v>271</v>
      </c>
      <c r="D160" s="229" t="s">
        <v>17</v>
      </c>
      <c r="E160" s="230" t="s">
        <v>11</v>
      </c>
      <c r="F160" s="229" t="s">
        <v>629</v>
      </c>
      <c r="G160" s="232">
        <v>8356</v>
      </c>
      <c r="H160" s="232">
        <v>251</v>
      </c>
      <c r="I160" s="231">
        <f t="shared" si="6"/>
        <v>9984.119999999999</v>
      </c>
      <c r="J160" s="233"/>
    </row>
    <row r="161" spans="1:10" x14ac:dyDescent="0.3">
      <c r="A161" s="226"/>
      <c r="B161" s="224" t="s">
        <v>57</v>
      </c>
      <c r="C161" s="299" t="s">
        <v>272</v>
      </c>
      <c r="D161" s="229" t="s">
        <v>17</v>
      </c>
      <c r="E161" s="230" t="s">
        <v>15</v>
      </c>
      <c r="F161" s="251" t="s">
        <v>273</v>
      </c>
      <c r="G161" s="232">
        <v>11333</v>
      </c>
      <c r="H161" s="232">
        <v>340</v>
      </c>
      <c r="I161" s="231">
        <f t="shared" si="6"/>
        <v>13540.679999999998</v>
      </c>
      <c r="J161" s="233"/>
    </row>
    <row r="162" spans="1:10" x14ac:dyDescent="0.3">
      <c r="A162" s="226"/>
      <c r="B162" s="224" t="s">
        <v>274</v>
      </c>
      <c r="C162" s="299" t="s">
        <v>275</v>
      </c>
      <c r="D162" s="229" t="s">
        <v>17</v>
      </c>
      <c r="E162" s="230" t="s">
        <v>15</v>
      </c>
      <c r="F162" s="251" t="s">
        <v>273</v>
      </c>
      <c r="G162" s="232">
        <v>5476</v>
      </c>
      <c r="H162" s="232">
        <v>164</v>
      </c>
      <c r="I162" s="231">
        <f t="shared" si="6"/>
        <v>6542.4</v>
      </c>
      <c r="J162" s="233"/>
    </row>
    <row r="163" spans="1:10" x14ac:dyDescent="0.3">
      <c r="A163" s="226"/>
      <c r="B163" s="224" t="s">
        <v>256</v>
      </c>
      <c r="C163" s="299" t="s">
        <v>276</v>
      </c>
      <c r="D163" s="229" t="s">
        <v>17</v>
      </c>
      <c r="E163" s="230" t="s">
        <v>15</v>
      </c>
      <c r="F163" s="251" t="s">
        <v>277</v>
      </c>
      <c r="G163" s="232">
        <v>7304</v>
      </c>
      <c r="H163" s="232">
        <v>251</v>
      </c>
      <c r="I163" s="231">
        <f t="shared" si="6"/>
        <v>8763.7999999999993</v>
      </c>
      <c r="J163" s="233"/>
    </row>
    <row r="164" spans="1:10" x14ac:dyDescent="0.3">
      <c r="A164" s="226"/>
      <c r="B164" s="224" t="s">
        <v>70</v>
      </c>
      <c r="C164" s="252" t="s">
        <v>278</v>
      </c>
      <c r="D164" s="229" t="s">
        <v>17</v>
      </c>
      <c r="E164" s="230" t="s">
        <v>15</v>
      </c>
      <c r="F164" s="251" t="s">
        <v>769</v>
      </c>
      <c r="G164" s="232">
        <v>5476</v>
      </c>
      <c r="H164" s="232">
        <v>164.28</v>
      </c>
      <c r="I164" s="231">
        <f t="shared" si="6"/>
        <v>6542.724799999999</v>
      </c>
      <c r="J164" s="233"/>
    </row>
    <row r="165" spans="1:10" x14ac:dyDescent="0.3">
      <c r="A165" s="226"/>
      <c r="B165" s="224" t="s">
        <v>65</v>
      </c>
      <c r="C165" s="252" t="s">
        <v>280</v>
      </c>
      <c r="D165" s="229" t="s">
        <v>17</v>
      </c>
      <c r="E165" s="230" t="s">
        <v>14</v>
      </c>
      <c r="F165" s="251" t="s">
        <v>792</v>
      </c>
      <c r="G165" s="232">
        <v>6542</v>
      </c>
      <c r="H165" s="232">
        <v>196.6</v>
      </c>
      <c r="I165" s="231">
        <f t="shared" si="6"/>
        <v>7816.7759999999998</v>
      </c>
      <c r="J165" s="233"/>
    </row>
    <row r="166" spans="1:10" x14ac:dyDescent="0.3">
      <c r="A166" s="226"/>
      <c r="B166" s="224" t="s">
        <v>232</v>
      </c>
      <c r="C166" s="252" t="s">
        <v>281</v>
      </c>
      <c r="D166" s="229" t="s">
        <v>17</v>
      </c>
      <c r="E166" s="230" t="s">
        <v>15</v>
      </c>
      <c r="F166" s="251" t="s">
        <v>282</v>
      </c>
      <c r="G166" s="232">
        <v>4783.58</v>
      </c>
      <c r="H166" s="232">
        <v>156</v>
      </c>
      <c r="I166" s="231">
        <f t="shared" si="6"/>
        <v>5729.9127999999992</v>
      </c>
      <c r="J166" s="233"/>
    </row>
    <row r="167" spans="1:10" x14ac:dyDescent="0.3">
      <c r="A167" s="226"/>
      <c r="B167" s="224" t="s">
        <v>262</v>
      </c>
      <c r="C167" s="252" t="s">
        <v>283</v>
      </c>
      <c r="D167" s="229" t="s">
        <v>17</v>
      </c>
      <c r="E167" s="230" t="s">
        <v>15</v>
      </c>
      <c r="F167" s="251" t="s">
        <v>282</v>
      </c>
      <c r="G167" s="232">
        <v>9364</v>
      </c>
      <c r="H167" s="232">
        <v>307</v>
      </c>
      <c r="I167" s="231">
        <f t="shared" si="6"/>
        <v>11218.359999999999</v>
      </c>
      <c r="J167" s="233"/>
    </row>
    <row r="168" spans="1:10" x14ac:dyDescent="0.3">
      <c r="A168" s="226"/>
      <c r="B168" s="224" t="s">
        <v>284</v>
      </c>
      <c r="C168" s="252" t="s">
        <v>285</v>
      </c>
      <c r="D168" s="229" t="s">
        <v>10</v>
      </c>
      <c r="E168" s="230" t="s">
        <v>15</v>
      </c>
      <c r="F168" s="251"/>
      <c r="G168" s="232">
        <v>0</v>
      </c>
      <c r="H168" s="232">
        <v>0</v>
      </c>
      <c r="I168" s="231">
        <f t="shared" si="6"/>
        <v>0</v>
      </c>
      <c r="J168" s="233"/>
    </row>
    <row r="169" spans="1:10" x14ac:dyDescent="0.3">
      <c r="A169" s="226"/>
      <c r="B169" s="224" t="s">
        <v>65</v>
      </c>
      <c r="C169" s="252" t="s">
        <v>286</v>
      </c>
      <c r="D169" s="229" t="s">
        <v>17</v>
      </c>
      <c r="E169" s="230" t="s">
        <v>15</v>
      </c>
      <c r="F169" s="251" t="s">
        <v>760</v>
      </c>
      <c r="G169" s="232">
        <v>6042</v>
      </c>
      <c r="H169" s="232">
        <v>196.26</v>
      </c>
      <c r="I169" s="231">
        <f t="shared" si="6"/>
        <v>7236.3815999999997</v>
      </c>
      <c r="J169" s="233"/>
    </row>
    <row r="170" spans="1:10" x14ac:dyDescent="0.3">
      <c r="B170" s="224" t="s">
        <v>652</v>
      </c>
      <c r="C170" s="252" t="s">
        <v>289</v>
      </c>
      <c r="D170" s="229" t="s">
        <v>17</v>
      </c>
      <c r="E170" s="230" t="s">
        <v>14</v>
      </c>
      <c r="F170" s="229" t="s">
        <v>667</v>
      </c>
      <c r="G170" s="300">
        <v>11463</v>
      </c>
      <c r="H170" s="232">
        <v>390</v>
      </c>
      <c r="I170" s="231">
        <f t="shared" si="6"/>
        <v>13749.48</v>
      </c>
      <c r="J170" s="235"/>
    </row>
    <row r="171" spans="1:10" x14ac:dyDescent="0.3">
      <c r="A171" s="226"/>
      <c r="B171" s="224" t="s">
        <v>256</v>
      </c>
      <c r="C171" s="253" t="s">
        <v>290</v>
      </c>
      <c r="D171" s="227" t="s">
        <v>17</v>
      </c>
      <c r="E171" s="230" t="s">
        <v>15</v>
      </c>
      <c r="F171" s="251" t="s">
        <v>313</v>
      </c>
      <c r="G171" s="232">
        <v>8356</v>
      </c>
      <c r="H171" s="225">
        <v>250.68</v>
      </c>
      <c r="I171" s="231">
        <f t="shared" si="6"/>
        <v>9983.7487999999994</v>
      </c>
      <c r="J171" s="233"/>
    </row>
    <row r="172" spans="1:10" x14ac:dyDescent="0.3">
      <c r="A172" s="226"/>
      <c r="B172" s="224" t="s">
        <v>256</v>
      </c>
      <c r="C172" s="301" t="s">
        <v>292</v>
      </c>
      <c r="D172" s="227" t="s">
        <v>17</v>
      </c>
      <c r="E172" s="230" t="s">
        <v>15</v>
      </c>
      <c r="F172" s="251" t="s">
        <v>293</v>
      </c>
      <c r="G172" s="232">
        <v>8356</v>
      </c>
      <c r="H172" s="225">
        <v>251</v>
      </c>
      <c r="I172" s="231">
        <f t="shared" si="6"/>
        <v>9984.119999999999</v>
      </c>
      <c r="J172" s="233"/>
    </row>
    <row r="173" spans="1:10" x14ac:dyDescent="0.3">
      <c r="A173" s="226"/>
      <c r="B173" s="224" t="s">
        <v>70</v>
      </c>
      <c r="C173" s="301" t="s">
        <v>294</v>
      </c>
      <c r="D173" s="227" t="s">
        <v>17</v>
      </c>
      <c r="E173" s="230" t="s">
        <v>15</v>
      </c>
      <c r="F173" s="229" t="s">
        <v>769</v>
      </c>
      <c r="G173" s="225">
        <v>5476</v>
      </c>
      <c r="H173" s="225">
        <v>164.2</v>
      </c>
      <c r="I173" s="231">
        <f>SUM(G173:H173)*1.16</f>
        <v>6542.6319999999996</v>
      </c>
    </row>
    <row r="174" spans="1:10" x14ac:dyDescent="0.3">
      <c r="A174" s="226"/>
      <c r="B174" s="224" t="s">
        <v>274</v>
      </c>
      <c r="C174" s="301" t="s">
        <v>295</v>
      </c>
      <c r="D174" s="227" t="s">
        <v>10</v>
      </c>
      <c r="E174" s="230" t="s">
        <v>15</v>
      </c>
      <c r="F174" s="251"/>
      <c r="G174" s="232">
        <v>0</v>
      </c>
      <c r="H174" s="225">
        <v>0</v>
      </c>
      <c r="I174" s="231">
        <f>SUM(G174+H174)*1.16</f>
        <v>0</v>
      </c>
      <c r="J174" s="233"/>
    </row>
    <row r="175" spans="1:10" x14ac:dyDescent="0.3">
      <c r="A175" s="226"/>
      <c r="B175" s="224" t="s">
        <v>65</v>
      </c>
      <c r="C175" s="253" t="s">
        <v>296</v>
      </c>
      <c r="D175" s="227" t="s">
        <v>17</v>
      </c>
      <c r="E175" s="230" t="s">
        <v>15</v>
      </c>
      <c r="F175" s="302" t="s">
        <v>67</v>
      </c>
      <c r="G175" s="232">
        <v>5883.15</v>
      </c>
      <c r="H175" s="225">
        <v>654.58000000000004</v>
      </c>
      <c r="I175" s="231">
        <f>SUM(G175+H175)*1.16</f>
        <v>7583.7667999999994</v>
      </c>
      <c r="J175" s="233"/>
    </row>
    <row r="176" spans="1:10" x14ac:dyDescent="0.3">
      <c r="B176" s="224" t="s">
        <v>297</v>
      </c>
      <c r="C176" s="301" t="s">
        <v>298</v>
      </c>
      <c r="D176" s="227" t="s">
        <v>17</v>
      </c>
      <c r="E176" s="230" t="s">
        <v>15</v>
      </c>
      <c r="F176" s="251" t="s">
        <v>708</v>
      </c>
      <c r="G176" s="303">
        <v>9772</v>
      </c>
      <c r="H176" s="225">
        <v>293</v>
      </c>
      <c r="I176" s="231">
        <f>SUM(G176+H176)*1.16</f>
        <v>11675.4</v>
      </c>
      <c r="J176" s="235"/>
    </row>
    <row r="177" spans="1:10" x14ac:dyDescent="0.3">
      <c r="A177" s="226"/>
      <c r="B177" s="224" t="s">
        <v>70</v>
      </c>
      <c r="C177" s="253" t="s">
        <v>299</v>
      </c>
      <c r="D177" s="227" t="s">
        <v>10</v>
      </c>
      <c r="E177" s="230" t="s">
        <v>15</v>
      </c>
      <c r="F177" s="251"/>
      <c r="G177" s="232">
        <v>0</v>
      </c>
      <c r="H177" s="225">
        <v>0</v>
      </c>
      <c r="I177" s="231">
        <f>SUM(G177+H177)*1.16</f>
        <v>0</v>
      </c>
      <c r="J177" s="233"/>
    </row>
    <row r="178" spans="1:10" x14ac:dyDescent="0.3">
      <c r="A178" s="226"/>
      <c r="B178" s="224" t="s">
        <v>215</v>
      </c>
      <c r="C178" s="253" t="s">
        <v>300</v>
      </c>
      <c r="D178" s="227" t="s">
        <v>17</v>
      </c>
      <c r="E178" s="230" t="s">
        <v>14</v>
      </c>
      <c r="F178" s="251" t="s">
        <v>783</v>
      </c>
      <c r="G178" s="231">
        <v>7659</v>
      </c>
      <c r="H178" s="225">
        <v>229.77</v>
      </c>
      <c r="I178" s="231">
        <f>SUM(G178+H178)*1.16</f>
        <v>9150.9732000000004</v>
      </c>
      <c r="J178" s="233"/>
    </row>
    <row r="179" spans="1:10" x14ac:dyDescent="0.3">
      <c r="A179" s="226"/>
      <c r="B179" s="224" t="s">
        <v>256</v>
      </c>
      <c r="C179" s="301" t="s">
        <v>301</v>
      </c>
      <c r="D179" s="227" t="s">
        <v>17</v>
      </c>
      <c r="E179" s="230" t="s">
        <v>11</v>
      </c>
      <c r="F179" s="229" t="s">
        <v>656</v>
      </c>
      <c r="G179" s="225">
        <v>8356</v>
      </c>
      <c r="H179" s="225">
        <v>250.68</v>
      </c>
      <c r="I179" s="231">
        <f>(G179+H179)*1.16</f>
        <v>9983.7487999999994</v>
      </c>
    </row>
    <row r="180" spans="1:10" x14ac:dyDescent="0.3">
      <c r="A180" s="226"/>
      <c r="B180" s="224" t="s">
        <v>160</v>
      </c>
      <c r="C180" s="301" t="s">
        <v>303</v>
      </c>
      <c r="D180" s="227" t="s">
        <v>76</v>
      </c>
      <c r="E180" s="230" t="s">
        <v>15</v>
      </c>
      <c r="G180" s="225"/>
      <c r="H180" s="225"/>
      <c r="I180" s="231"/>
    </row>
    <row r="181" spans="1:10" x14ac:dyDescent="0.3">
      <c r="A181" s="226"/>
      <c r="B181" s="224" t="s">
        <v>262</v>
      </c>
      <c r="C181" s="253" t="s">
        <v>304</v>
      </c>
      <c r="D181" s="227" t="s">
        <v>10</v>
      </c>
      <c r="E181" s="230" t="s">
        <v>15</v>
      </c>
      <c r="F181" s="251"/>
      <c r="G181" s="232">
        <v>0</v>
      </c>
      <c r="H181" s="225">
        <v>0</v>
      </c>
      <c r="I181" s="231">
        <f t="shared" ref="I181:I217" si="7">SUM(G181+H181)*1.16</f>
        <v>0</v>
      </c>
      <c r="J181" s="233"/>
    </row>
    <row r="182" spans="1:10" x14ac:dyDescent="0.3">
      <c r="A182" s="226"/>
      <c r="B182" s="224" t="s">
        <v>78</v>
      </c>
      <c r="C182" s="253" t="s">
        <v>306</v>
      </c>
      <c r="D182" s="227" t="s">
        <v>17</v>
      </c>
      <c r="E182" s="230" t="s">
        <v>14</v>
      </c>
      <c r="F182" s="229" t="s">
        <v>792</v>
      </c>
      <c r="G182" s="232">
        <v>14839</v>
      </c>
      <c r="H182" s="225">
        <v>445.17</v>
      </c>
      <c r="I182" s="231">
        <f t="shared" si="7"/>
        <v>17729.637199999997</v>
      </c>
      <c r="J182" s="233"/>
    </row>
    <row r="183" spans="1:10" x14ac:dyDescent="0.3">
      <c r="A183" s="226"/>
      <c r="B183" s="224" t="s">
        <v>88</v>
      </c>
      <c r="C183" s="299" t="s">
        <v>307</v>
      </c>
      <c r="D183" s="229" t="s">
        <v>17</v>
      </c>
      <c r="E183" s="230" t="s">
        <v>625</v>
      </c>
      <c r="F183" s="226" t="s">
        <v>793</v>
      </c>
      <c r="G183" s="232">
        <v>12620.64</v>
      </c>
      <c r="H183" s="232">
        <v>378.62</v>
      </c>
      <c r="I183" s="231">
        <f t="shared" si="7"/>
        <v>15079.141599999999</v>
      </c>
      <c r="J183" s="233"/>
    </row>
    <row r="184" spans="1:10" x14ac:dyDescent="0.3">
      <c r="A184" s="226"/>
      <c r="B184" s="224" t="s">
        <v>242</v>
      </c>
      <c r="C184" s="252" t="s">
        <v>308</v>
      </c>
      <c r="D184" s="229" t="s">
        <v>17</v>
      </c>
      <c r="E184" s="230" t="s">
        <v>14</v>
      </c>
      <c r="F184" s="248" t="s">
        <v>783</v>
      </c>
      <c r="G184" s="231">
        <v>6080</v>
      </c>
      <c r="H184" s="232">
        <v>182.4</v>
      </c>
      <c r="I184" s="231">
        <f t="shared" si="7"/>
        <v>7264.3839999999991</v>
      </c>
      <c r="J184" s="233"/>
    </row>
    <row r="185" spans="1:10" x14ac:dyDescent="0.3">
      <c r="A185" s="226"/>
      <c r="B185" s="224" t="s">
        <v>260</v>
      </c>
      <c r="C185" s="252" t="s">
        <v>309</v>
      </c>
      <c r="D185" s="229" t="s">
        <v>17</v>
      </c>
      <c r="E185" s="230" t="s">
        <v>15</v>
      </c>
      <c r="F185" s="255" t="s">
        <v>310</v>
      </c>
      <c r="G185" s="232">
        <v>10079.99</v>
      </c>
      <c r="H185" s="225">
        <v>1116</v>
      </c>
      <c r="I185" s="231">
        <f t="shared" si="7"/>
        <v>12987.348399999999</v>
      </c>
      <c r="J185" s="233"/>
    </row>
    <row r="186" spans="1:10" x14ac:dyDescent="0.3">
      <c r="A186" s="226"/>
      <c r="B186" s="224" t="s">
        <v>20</v>
      </c>
      <c r="C186" s="299" t="s">
        <v>311</v>
      </c>
      <c r="D186" s="229" t="s">
        <v>17</v>
      </c>
      <c r="E186" s="230" t="s">
        <v>15</v>
      </c>
      <c r="F186" s="229" t="s">
        <v>310</v>
      </c>
      <c r="G186" s="232">
        <v>7863.64</v>
      </c>
      <c r="H186" s="225">
        <v>872.13</v>
      </c>
      <c r="I186" s="231">
        <f t="shared" si="7"/>
        <v>10133.493199999999</v>
      </c>
      <c r="J186" s="233"/>
    </row>
    <row r="187" spans="1:10" x14ac:dyDescent="0.3">
      <c r="A187" s="226"/>
      <c r="B187" s="224" t="s">
        <v>215</v>
      </c>
      <c r="C187" s="252" t="s">
        <v>312</v>
      </c>
      <c r="D187" s="229" t="s">
        <v>17</v>
      </c>
      <c r="E187" s="230" t="s">
        <v>15</v>
      </c>
      <c r="F187" s="251" t="s">
        <v>313</v>
      </c>
      <c r="G187" s="232">
        <v>7157.79</v>
      </c>
      <c r="H187" s="225">
        <v>723.12</v>
      </c>
      <c r="I187" s="231">
        <f t="shared" si="7"/>
        <v>9141.855599999999</v>
      </c>
      <c r="J187" s="233"/>
    </row>
    <row r="188" spans="1:10" x14ac:dyDescent="0.3">
      <c r="A188" s="226"/>
      <c r="B188" s="224" t="s">
        <v>143</v>
      </c>
      <c r="C188" s="299" t="s">
        <v>314</v>
      </c>
      <c r="D188" s="229" t="s">
        <v>17</v>
      </c>
      <c r="E188" s="230" t="s">
        <v>15</v>
      </c>
      <c r="F188" s="229" t="s">
        <v>313</v>
      </c>
      <c r="G188" s="232">
        <v>11662.03</v>
      </c>
      <c r="H188" s="225">
        <v>1289.3800000000001</v>
      </c>
      <c r="I188" s="231">
        <f t="shared" si="7"/>
        <v>15023.6356</v>
      </c>
      <c r="J188" s="233"/>
    </row>
    <row r="189" spans="1:10" x14ac:dyDescent="0.3">
      <c r="A189" s="226"/>
      <c r="B189" s="224" t="s">
        <v>85</v>
      </c>
      <c r="C189" s="299" t="s">
        <v>315</v>
      </c>
      <c r="D189" s="229" t="s">
        <v>17</v>
      </c>
      <c r="E189" s="230" t="s">
        <v>15</v>
      </c>
      <c r="F189" s="229" t="s">
        <v>313</v>
      </c>
      <c r="G189" s="232">
        <v>12081.29</v>
      </c>
      <c r="H189" s="225">
        <v>1214.79</v>
      </c>
      <c r="I189" s="231">
        <f t="shared" si="7"/>
        <v>15423.452800000001</v>
      </c>
      <c r="J189" s="233"/>
    </row>
    <row r="190" spans="1:10" x14ac:dyDescent="0.3">
      <c r="A190" s="226"/>
      <c r="B190" s="224" t="s">
        <v>85</v>
      </c>
      <c r="C190" s="252" t="s">
        <v>316</v>
      </c>
      <c r="D190" s="229" t="s">
        <v>17</v>
      </c>
      <c r="E190" s="230" t="s">
        <v>15</v>
      </c>
      <c r="F190" s="229" t="s">
        <v>313</v>
      </c>
      <c r="G190" s="232">
        <v>12081.29</v>
      </c>
      <c r="H190" s="225">
        <v>1214.79</v>
      </c>
      <c r="I190" s="231">
        <f t="shared" si="7"/>
        <v>15423.452800000001</v>
      </c>
      <c r="J190" s="233"/>
    </row>
    <row r="191" spans="1:10" x14ac:dyDescent="0.3">
      <c r="B191" s="224" t="s">
        <v>74</v>
      </c>
      <c r="C191" s="299" t="s">
        <v>317</v>
      </c>
      <c r="D191" s="229" t="s">
        <v>17</v>
      </c>
      <c r="E191" s="230" t="s">
        <v>625</v>
      </c>
      <c r="F191" s="229" t="s">
        <v>738</v>
      </c>
      <c r="G191" s="232">
        <v>12620.64</v>
      </c>
      <c r="H191" s="232">
        <v>378.62</v>
      </c>
      <c r="I191" s="231">
        <f t="shared" si="7"/>
        <v>15079.141599999999</v>
      </c>
      <c r="J191" s="233"/>
    </row>
    <row r="192" spans="1:10" x14ac:dyDescent="0.3">
      <c r="A192" s="226"/>
      <c r="B192" s="224" t="s">
        <v>53</v>
      </c>
      <c r="C192" s="252" t="s">
        <v>318</v>
      </c>
      <c r="D192" s="229" t="s">
        <v>17</v>
      </c>
      <c r="E192" s="230" t="s">
        <v>11</v>
      </c>
      <c r="F192" s="229" t="s">
        <v>50</v>
      </c>
      <c r="G192" s="231">
        <v>7301.13</v>
      </c>
      <c r="H192" s="225">
        <v>658.61</v>
      </c>
      <c r="I192" s="231">
        <f t="shared" si="7"/>
        <v>9233.2983999999997</v>
      </c>
      <c r="J192" s="233"/>
    </row>
    <row r="193" spans="1:10" x14ac:dyDescent="0.3">
      <c r="A193" s="226"/>
      <c r="B193" s="224" t="s">
        <v>260</v>
      </c>
      <c r="C193" s="299" t="s">
        <v>319</v>
      </c>
      <c r="D193" s="229" t="s">
        <v>17</v>
      </c>
      <c r="E193" s="230" t="s">
        <v>15</v>
      </c>
      <c r="F193" s="229" t="s">
        <v>310</v>
      </c>
      <c r="G193" s="225">
        <v>12081.29</v>
      </c>
      <c r="H193" s="225">
        <v>1215</v>
      </c>
      <c r="I193" s="231">
        <f t="shared" si="7"/>
        <v>15423.696400000001</v>
      </c>
    </row>
    <row r="194" spans="1:10" x14ac:dyDescent="0.3">
      <c r="A194" s="226"/>
      <c r="B194" s="224" t="s">
        <v>57</v>
      </c>
      <c r="C194" s="252" t="s">
        <v>320</v>
      </c>
      <c r="D194" s="229" t="s">
        <v>17</v>
      </c>
      <c r="E194" s="230" t="s">
        <v>15</v>
      </c>
      <c r="F194" s="251" t="s">
        <v>708</v>
      </c>
      <c r="G194" s="232">
        <v>11333</v>
      </c>
      <c r="H194" s="225">
        <v>340</v>
      </c>
      <c r="I194" s="231">
        <f t="shared" si="7"/>
        <v>13540.679999999998</v>
      </c>
      <c r="J194" s="233"/>
    </row>
    <row r="195" spans="1:10" x14ac:dyDescent="0.3">
      <c r="A195" s="226"/>
      <c r="B195" s="224" t="s">
        <v>274</v>
      </c>
      <c r="C195" s="252" t="s">
        <v>321</v>
      </c>
      <c r="D195" s="229" t="s">
        <v>17</v>
      </c>
      <c r="E195" s="230" t="s">
        <v>15</v>
      </c>
      <c r="F195" s="229" t="s">
        <v>769</v>
      </c>
      <c r="G195" s="232">
        <v>5476</v>
      </c>
      <c r="H195" s="225">
        <v>164.28</v>
      </c>
      <c r="I195" s="231">
        <f t="shared" si="7"/>
        <v>6542.724799999999</v>
      </c>
      <c r="J195" s="233"/>
    </row>
    <row r="196" spans="1:10" x14ac:dyDescent="0.3">
      <c r="A196" s="226"/>
      <c r="B196" s="224" t="s">
        <v>256</v>
      </c>
      <c r="C196" s="252" t="s">
        <v>322</v>
      </c>
      <c r="D196" s="229" t="s">
        <v>10</v>
      </c>
      <c r="E196" s="230" t="s">
        <v>625</v>
      </c>
      <c r="F196" s="251"/>
      <c r="G196" s="232">
        <v>0</v>
      </c>
      <c r="H196" s="225">
        <v>0</v>
      </c>
      <c r="I196" s="231">
        <f t="shared" si="7"/>
        <v>0</v>
      </c>
      <c r="J196" s="233"/>
    </row>
    <row r="197" spans="1:10" x14ac:dyDescent="0.3">
      <c r="B197" s="224" t="s">
        <v>74</v>
      </c>
      <c r="C197" s="252" t="s">
        <v>324</v>
      </c>
      <c r="D197" s="229" t="s">
        <v>17</v>
      </c>
      <c r="E197" s="230" t="s">
        <v>625</v>
      </c>
      <c r="F197" s="229" t="s">
        <v>737</v>
      </c>
      <c r="G197" s="232">
        <v>13000</v>
      </c>
      <c r="H197" s="225">
        <v>390</v>
      </c>
      <c r="I197" s="225">
        <f t="shared" si="7"/>
        <v>15532.4</v>
      </c>
      <c r="J197" s="233"/>
    </row>
    <row r="198" spans="1:10" x14ac:dyDescent="0.3">
      <c r="A198" s="226"/>
      <c r="B198" s="224" t="s">
        <v>85</v>
      </c>
      <c r="C198" s="252" t="s">
        <v>325</v>
      </c>
      <c r="D198" s="229" t="s">
        <v>17</v>
      </c>
      <c r="E198" s="230" t="s">
        <v>15</v>
      </c>
      <c r="F198" s="251" t="s">
        <v>326</v>
      </c>
      <c r="G198" s="232">
        <v>11793.45</v>
      </c>
      <c r="H198" s="225">
        <v>1115.5899999999999</v>
      </c>
      <c r="I198" s="231">
        <f t="shared" si="7"/>
        <v>14974.4864</v>
      </c>
      <c r="J198" s="233"/>
    </row>
    <row r="199" spans="1:10" x14ac:dyDescent="0.3">
      <c r="B199" s="224" t="s">
        <v>785</v>
      </c>
      <c r="C199" s="252" t="s">
        <v>327</v>
      </c>
      <c r="D199" s="229" t="s">
        <v>10</v>
      </c>
      <c r="E199" s="230" t="s">
        <v>15</v>
      </c>
      <c r="F199" s="251"/>
      <c r="G199" s="232">
        <v>0</v>
      </c>
      <c r="H199" s="225">
        <v>0</v>
      </c>
      <c r="I199" s="231">
        <f t="shared" si="7"/>
        <v>0</v>
      </c>
      <c r="J199" s="235"/>
    </row>
    <row r="200" spans="1:10" x14ac:dyDescent="0.3">
      <c r="A200" s="226"/>
      <c r="B200" s="224" t="s">
        <v>242</v>
      </c>
      <c r="C200" s="252" t="s">
        <v>329</v>
      </c>
      <c r="D200" s="229" t="s">
        <v>17</v>
      </c>
      <c r="E200" s="230" t="s">
        <v>14</v>
      </c>
      <c r="F200" s="251" t="s">
        <v>783</v>
      </c>
      <c r="G200" s="232">
        <v>6080</v>
      </c>
      <c r="H200" s="225">
        <v>182</v>
      </c>
      <c r="I200" s="231">
        <f t="shared" si="7"/>
        <v>7263.9199999999992</v>
      </c>
      <c r="J200" s="233"/>
    </row>
    <row r="201" spans="1:10" x14ac:dyDescent="0.3">
      <c r="A201" s="226"/>
      <c r="B201" s="224" t="s">
        <v>232</v>
      </c>
      <c r="C201" s="252" t="s">
        <v>331</v>
      </c>
      <c r="D201" s="229" t="s">
        <v>10</v>
      </c>
      <c r="E201" s="230" t="s">
        <v>624</v>
      </c>
      <c r="G201" s="232">
        <v>0</v>
      </c>
      <c r="H201" s="225">
        <v>0</v>
      </c>
      <c r="I201" s="231">
        <f t="shared" si="7"/>
        <v>0</v>
      </c>
      <c r="J201" s="233"/>
    </row>
    <row r="202" spans="1:10" x14ac:dyDescent="0.3">
      <c r="A202" s="226"/>
      <c r="B202" s="224" t="s">
        <v>65</v>
      </c>
      <c r="C202" s="252" t="s">
        <v>332</v>
      </c>
      <c r="D202" s="229" t="s">
        <v>17</v>
      </c>
      <c r="E202" s="230" t="s">
        <v>625</v>
      </c>
      <c r="F202" s="229" t="s">
        <v>333</v>
      </c>
      <c r="G202" s="232">
        <v>6542</v>
      </c>
      <c r="H202" s="225">
        <v>196.26</v>
      </c>
      <c r="I202" s="231">
        <f t="shared" si="7"/>
        <v>7816.3815999999997</v>
      </c>
      <c r="J202" s="233"/>
    </row>
    <row r="203" spans="1:10" x14ac:dyDescent="0.3">
      <c r="A203" s="226"/>
      <c r="B203" s="224" t="s">
        <v>65</v>
      </c>
      <c r="C203" s="252" t="s">
        <v>334</v>
      </c>
      <c r="D203" s="229" t="s">
        <v>10</v>
      </c>
      <c r="E203" s="230" t="s">
        <v>14</v>
      </c>
      <c r="F203" s="255"/>
      <c r="G203" s="225">
        <v>0</v>
      </c>
      <c r="H203" s="225">
        <v>0</v>
      </c>
      <c r="I203" s="231">
        <f t="shared" si="7"/>
        <v>0</v>
      </c>
      <c r="J203" s="233"/>
    </row>
    <row r="204" spans="1:10" x14ac:dyDescent="0.3">
      <c r="A204" s="226"/>
      <c r="B204" s="224" t="s">
        <v>72</v>
      </c>
      <c r="C204" s="299" t="s">
        <v>335</v>
      </c>
      <c r="D204" s="229" t="s">
        <v>17</v>
      </c>
      <c r="E204" s="230" t="s">
        <v>15</v>
      </c>
      <c r="F204" s="251" t="s">
        <v>336</v>
      </c>
      <c r="G204" s="232">
        <v>9059.73</v>
      </c>
      <c r="H204" s="225">
        <v>1003.52</v>
      </c>
      <c r="I204" s="231">
        <f t="shared" si="7"/>
        <v>11673.369999999999</v>
      </c>
      <c r="J204" s="233"/>
    </row>
    <row r="205" spans="1:10" x14ac:dyDescent="0.3">
      <c r="A205" s="226"/>
      <c r="B205" s="224" t="s">
        <v>96</v>
      </c>
      <c r="C205" s="252" t="s">
        <v>337</v>
      </c>
      <c r="D205" s="229" t="s">
        <v>10</v>
      </c>
      <c r="E205" s="230" t="s">
        <v>14</v>
      </c>
      <c r="F205" s="251"/>
      <c r="G205" s="232">
        <v>0</v>
      </c>
      <c r="H205" s="225">
        <v>0</v>
      </c>
      <c r="I205" s="231">
        <f t="shared" si="7"/>
        <v>0</v>
      </c>
      <c r="J205" s="233"/>
    </row>
    <row r="206" spans="1:10" x14ac:dyDescent="0.3">
      <c r="A206" s="226"/>
      <c r="B206" s="224" t="s">
        <v>70</v>
      </c>
      <c r="C206" s="299" t="s">
        <v>339</v>
      </c>
      <c r="D206" s="229" t="s">
        <v>10</v>
      </c>
      <c r="E206" s="230" t="s">
        <v>11</v>
      </c>
      <c r="F206" s="265"/>
      <c r="G206" s="225">
        <v>0</v>
      </c>
      <c r="H206" s="225">
        <v>0</v>
      </c>
      <c r="I206" s="231">
        <f t="shared" si="7"/>
        <v>0</v>
      </c>
    </row>
    <row r="207" spans="1:10" x14ac:dyDescent="0.3">
      <c r="A207" s="226"/>
      <c r="B207" s="254" t="s">
        <v>53</v>
      </c>
      <c r="C207" s="252" t="s">
        <v>340</v>
      </c>
      <c r="D207" s="229" t="s">
        <v>10</v>
      </c>
      <c r="E207" s="230" t="s">
        <v>15</v>
      </c>
      <c r="F207" s="251"/>
      <c r="G207" s="232">
        <v>0</v>
      </c>
      <c r="H207" s="225">
        <v>0</v>
      </c>
      <c r="I207" s="231">
        <f t="shared" si="7"/>
        <v>0</v>
      </c>
      <c r="J207" s="233"/>
    </row>
    <row r="208" spans="1:10" x14ac:dyDescent="0.3">
      <c r="A208" s="226"/>
      <c r="B208" s="224" t="s">
        <v>256</v>
      </c>
      <c r="C208" s="252" t="s">
        <v>341</v>
      </c>
      <c r="D208" s="229" t="s">
        <v>17</v>
      </c>
      <c r="E208" s="230" t="s">
        <v>15</v>
      </c>
      <c r="F208" s="251" t="s">
        <v>760</v>
      </c>
      <c r="G208" s="232">
        <v>7756</v>
      </c>
      <c r="H208" s="225">
        <v>723.12</v>
      </c>
      <c r="I208" s="231">
        <f t="shared" si="7"/>
        <v>9835.7792000000009</v>
      </c>
      <c r="J208" s="233"/>
    </row>
    <row r="209" spans="1:10" x14ac:dyDescent="0.3">
      <c r="A209" s="226"/>
      <c r="B209" s="224" t="s">
        <v>262</v>
      </c>
      <c r="C209" s="252" t="s">
        <v>343</v>
      </c>
      <c r="D209" s="229" t="s">
        <v>10</v>
      </c>
      <c r="E209" s="230" t="s">
        <v>15</v>
      </c>
      <c r="F209" s="251"/>
      <c r="G209" s="232">
        <v>0</v>
      </c>
      <c r="H209" s="225">
        <v>0</v>
      </c>
      <c r="I209" s="231">
        <f t="shared" si="7"/>
        <v>0</v>
      </c>
      <c r="J209" s="233"/>
    </row>
    <row r="210" spans="1:10" x14ac:dyDescent="0.3">
      <c r="A210" s="226"/>
      <c r="B210" s="224" t="s">
        <v>143</v>
      </c>
      <c r="C210" s="252" t="s">
        <v>345</v>
      </c>
      <c r="D210" s="229" t="s">
        <v>17</v>
      </c>
      <c r="E210" s="230" t="s">
        <v>15</v>
      </c>
      <c r="F210" s="251" t="s">
        <v>344</v>
      </c>
      <c r="G210" s="232">
        <v>11058.79</v>
      </c>
      <c r="H210" s="225">
        <v>419.68</v>
      </c>
      <c r="I210" s="231">
        <f t="shared" si="7"/>
        <v>13315.0252</v>
      </c>
      <c r="J210" s="233"/>
    </row>
    <row r="211" spans="1:10" x14ac:dyDescent="0.3">
      <c r="A211" s="226"/>
      <c r="B211" s="224" t="s">
        <v>786</v>
      </c>
      <c r="C211" s="252" t="s">
        <v>347</v>
      </c>
      <c r="D211" s="229" t="s">
        <v>17</v>
      </c>
      <c r="E211" s="230" t="s">
        <v>14</v>
      </c>
      <c r="F211" s="229" t="s">
        <v>792</v>
      </c>
      <c r="G211" s="232">
        <v>12152</v>
      </c>
      <c r="H211" s="225">
        <v>364.56</v>
      </c>
      <c r="I211" s="231">
        <f t="shared" si="7"/>
        <v>14519.209599999998</v>
      </c>
      <c r="J211" s="233"/>
    </row>
    <row r="212" spans="1:10" x14ac:dyDescent="0.3">
      <c r="A212" s="226"/>
      <c r="B212" s="224" t="s">
        <v>232</v>
      </c>
      <c r="C212" s="252" t="s">
        <v>348</v>
      </c>
      <c r="D212" s="229" t="s">
        <v>17</v>
      </c>
      <c r="E212" s="230" t="s">
        <v>15</v>
      </c>
      <c r="F212" s="229" t="s">
        <v>344</v>
      </c>
      <c r="G212" s="232">
        <v>3744.69</v>
      </c>
      <c r="H212" s="225">
        <v>419.68</v>
      </c>
      <c r="I212" s="231">
        <f t="shared" si="7"/>
        <v>4830.6691999999994</v>
      </c>
      <c r="J212" s="233"/>
    </row>
    <row r="213" spans="1:10" ht="13.95" customHeight="1" x14ac:dyDescent="0.3">
      <c r="A213" s="226"/>
      <c r="B213" s="224" t="s">
        <v>65</v>
      </c>
      <c r="C213" s="252" t="s">
        <v>349</v>
      </c>
      <c r="D213" s="229" t="s">
        <v>17</v>
      </c>
      <c r="E213" s="230" t="s">
        <v>624</v>
      </c>
      <c r="F213" s="251" t="s">
        <v>649</v>
      </c>
      <c r="G213" s="232">
        <v>6542</v>
      </c>
      <c r="H213" s="225">
        <v>196.26</v>
      </c>
      <c r="I213" s="231">
        <f t="shared" si="7"/>
        <v>7816.3815999999997</v>
      </c>
      <c r="J213" s="233"/>
    </row>
    <row r="214" spans="1:10" x14ac:dyDescent="0.3">
      <c r="B214" s="224" t="s">
        <v>260</v>
      </c>
      <c r="C214" s="299" t="s">
        <v>351</v>
      </c>
      <c r="D214" s="229" t="s">
        <v>17</v>
      </c>
      <c r="E214" s="230" t="s">
        <v>624</v>
      </c>
      <c r="F214" s="251" t="s">
        <v>765</v>
      </c>
      <c r="G214" s="232">
        <v>11812.66</v>
      </c>
      <c r="H214" s="225">
        <v>365.34</v>
      </c>
      <c r="I214" s="231">
        <f t="shared" si="7"/>
        <v>14126.48</v>
      </c>
      <c r="J214" s="235"/>
    </row>
    <row r="215" spans="1:10" x14ac:dyDescent="0.3">
      <c r="B215" s="224" t="s">
        <v>260</v>
      </c>
      <c r="C215" s="252" t="s">
        <v>352</v>
      </c>
      <c r="D215" s="229" t="s">
        <v>17</v>
      </c>
      <c r="E215" s="230" t="s">
        <v>14</v>
      </c>
      <c r="F215" s="229" t="s">
        <v>685</v>
      </c>
      <c r="G215" s="232">
        <v>14197</v>
      </c>
      <c r="H215" s="225">
        <v>425.9</v>
      </c>
      <c r="I215" s="231">
        <f t="shared" si="7"/>
        <v>16962.563999999998</v>
      </c>
      <c r="J215" s="235"/>
    </row>
    <row r="216" spans="1:10" x14ac:dyDescent="0.3">
      <c r="A216" s="226"/>
      <c r="B216" s="224" t="s">
        <v>85</v>
      </c>
      <c r="C216" s="252" t="s">
        <v>353</v>
      </c>
      <c r="D216" s="229" t="s">
        <v>17</v>
      </c>
      <c r="E216" s="230" t="s">
        <v>15</v>
      </c>
      <c r="F216" s="229" t="s">
        <v>350</v>
      </c>
      <c r="G216" s="232">
        <v>11817</v>
      </c>
      <c r="H216" s="225">
        <v>365</v>
      </c>
      <c r="I216" s="231">
        <f t="shared" si="7"/>
        <v>14131.119999999999</v>
      </c>
      <c r="J216" s="233"/>
    </row>
    <row r="217" spans="1:10" x14ac:dyDescent="0.3">
      <c r="A217" s="226"/>
      <c r="B217" s="224" t="s">
        <v>232</v>
      </c>
      <c r="C217" s="240" t="s">
        <v>354</v>
      </c>
      <c r="D217" s="229" t="s">
        <v>10</v>
      </c>
      <c r="E217" s="230" t="s">
        <v>15</v>
      </c>
      <c r="F217" s="255"/>
      <c r="G217" s="225">
        <v>0</v>
      </c>
      <c r="H217" s="225">
        <v>0</v>
      </c>
      <c r="I217" s="231">
        <f t="shared" si="7"/>
        <v>0</v>
      </c>
      <c r="J217" s="233"/>
    </row>
    <row r="218" spans="1:10" x14ac:dyDescent="0.3">
      <c r="A218" s="226"/>
      <c r="B218" s="224" t="s">
        <v>652</v>
      </c>
      <c r="C218" s="240" t="s">
        <v>355</v>
      </c>
      <c r="D218" s="229" t="s">
        <v>76</v>
      </c>
      <c r="E218" s="230" t="s">
        <v>14</v>
      </c>
      <c r="G218" s="225"/>
      <c r="H218" s="225"/>
      <c r="I218" s="231"/>
    </row>
    <row r="219" spans="1:10" x14ac:dyDescent="0.3">
      <c r="A219" s="226"/>
      <c r="B219" s="224" t="s">
        <v>262</v>
      </c>
      <c r="C219" s="229" t="s">
        <v>356</v>
      </c>
      <c r="D219" s="229" t="s">
        <v>10</v>
      </c>
      <c r="E219" s="230" t="s">
        <v>15</v>
      </c>
      <c r="F219" s="248"/>
      <c r="G219" s="225">
        <v>0</v>
      </c>
      <c r="H219" s="225">
        <v>0</v>
      </c>
      <c r="I219" s="231">
        <f>SUM(G219+H219)*1.16</f>
        <v>0</v>
      </c>
      <c r="J219" s="233"/>
    </row>
    <row r="220" spans="1:10" x14ac:dyDescent="0.3">
      <c r="A220" s="226"/>
      <c r="B220" s="224" t="s">
        <v>96</v>
      </c>
      <c r="C220" s="240" t="s">
        <v>357</v>
      </c>
      <c r="D220" s="229" t="s">
        <v>76</v>
      </c>
      <c r="E220" s="230" t="s">
        <v>14</v>
      </c>
      <c r="G220" s="225"/>
      <c r="H220" s="225"/>
      <c r="I220" s="231"/>
    </row>
    <row r="221" spans="1:10" x14ac:dyDescent="0.3">
      <c r="A221" s="226"/>
      <c r="B221" s="224" t="s">
        <v>70</v>
      </c>
      <c r="C221" s="240" t="s">
        <v>358</v>
      </c>
      <c r="D221" s="229" t="s">
        <v>10</v>
      </c>
      <c r="E221" s="230" t="s">
        <v>15</v>
      </c>
      <c r="F221" s="256"/>
      <c r="G221" s="232">
        <v>0</v>
      </c>
      <c r="H221" s="225">
        <v>0</v>
      </c>
      <c r="I221" s="231">
        <f t="shared" ref="I221:I226" si="8">SUM(G221+H221)*1.16</f>
        <v>0</v>
      </c>
      <c r="J221" s="233"/>
    </row>
    <row r="222" spans="1:10" x14ac:dyDescent="0.3">
      <c r="A222" s="226"/>
      <c r="B222" s="224" t="s">
        <v>256</v>
      </c>
      <c r="C222" s="240" t="s">
        <v>359</v>
      </c>
      <c r="D222" s="229" t="s">
        <v>17</v>
      </c>
      <c r="E222" s="230" t="s">
        <v>11</v>
      </c>
      <c r="F222" s="229" t="s">
        <v>40</v>
      </c>
      <c r="G222" s="231">
        <v>8356</v>
      </c>
      <c r="H222" s="232">
        <v>251</v>
      </c>
      <c r="I222" s="231">
        <f t="shared" si="8"/>
        <v>9984.119999999999</v>
      </c>
      <c r="J222" s="233"/>
    </row>
    <row r="223" spans="1:10" x14ac:dyDescent="0.3">
      <c r="A223" s="226"/>
      <c r="B223" s="224" t="s">
        <v>65</v>
      </c>
      <c r="C223" s="229" t="s">
        <v>360</v>
      </c>
      <c r="D223" s="229" t="s">
        <v>17</v>
      </c>
      <c r="E223" s="230" t="s">
        <v>15</v>
      </c>
      <c r="F223" s="302" t="s">
        <v>67</v>
      </c>
      <c r="G223" s="232">
        <v>5883.15</v>
      </c>
      <c r="H223" s="225">
        <v>654.58000000000004</v>
      </c>
      <c r="I223" s="231">
        <f t="shared" si="8"/>
        <v>7583.7667999999994</v>
      </c>
      <c r="J223" s="233"/>
    </row>
    <row r="224" spans="1:10" x14ac:dyDescent="0.3">
      <c r="A224" s="226"/>
      <c r="B224" s="224" t="s">
        <v>57</v>
      </c>
      <c r="C224" s="229" t="s">
        <v>362</v>
      </c>
      <c r="D224" s="229" t="s">
        <v>10</v>
      </c>
      <c r="E224" s="230" t="s">
        <v>14</v>
      </c>
      <c r="G224" s="243">
        <v>0</v>
      </c>
      <c r="H224" s="225">
        <v>0</v>
      </c>
      <c r="I224" s="231">
        <f t="shared" si="8"/>
        <v>0</v>
      </c>
      <c r="J224" s="244"/>
    </row>
    <row r="225" spans="1:11" x14ac:dyDescent="0.3">
      <c r="A225" s="226"/>
      <c r="B225" s="224" t="s">
        <v>274</v>
      </c>
      <c r="C225" s="240" t="s">
        <v>363</v>
      </c>
      <c r="D225" s="229" t="s">
        <v>10</v>
      </c>
      <c r="E225" s="230" t="s">
        <v>624</v>
      </c>
      <c r="G225" s="232">
        <v>0</v>
      </c>
      <c r="H225" s="225">
        <v>0</v>
      </c>
      <c r="I225" s="231">
        <f t="shared" si="8"/>
        <v>0</v>
      </c>
      <c r="J225" s="233"/>
    </row>
    <row r="226" spans="1:11" x14ac:dyDescent="0.3">
      <c r="A226" s="226"/>
      <c r="B226" s="224" t="s">
        <v>70</v>
      </c>
      <c r="C226" s="240" t="s">
        <v>364</v>
      </c>
      <c r="D226" s="229" t="s">
        <v>17</v>
      </c>
      <c r="E226" s="230" t="s">
        <v>624</v>
      </c>
      <c r="F226" s="256" t="s">
        <v>761</v>
      </c>
      <c r="G226" s="232">
        <v>4500</v>
      </c>
      <c r="H226" s="225">
        <v>176.28</v>
      </c>
      <c r="I226" s="231">
        <f t="shared" si="8"/>
        <v>5424.4847999999993</v>
      </c>
      <c r="J226" s="233"/>
    </row>
    <row r="227" spans="1:11" x14ac:dyDescent="0.3">
      <c r="A227" s="226"/>
      <c r="B227" s="224" t="s">
        <v>688</v>
      </c>
      <c r="C227" s="240" t="s">
        <v>365</v>
      </c>
      <c r="D227" s="229" t="s">
        <v>76</v>
      </c>
      <c r="E227" s="230" t="s">
        <v>14</v>
      </c>
      <c r="G227" s="225"/>
      <c r="H227" s="225"/>
      <c r="I227" s="231"/>
    </row>
    <row r="228" spans="1:11" x14ac:dyDescent="0.3">
      <c r="A228" s="226"/>
      <c r="B228" s="224" t="s">
        <v>20</v>
      </c>
      <c r="C228" s="250" t="s">
        <v>366</v>
      </c>
      <c r="D228" s="229" t="s">
        <v>76</v>
      </c>
      <c r="E228" s="230" t="s">
        <v>15</v>
      </c>
      <c r="G228" s="225"/>
      <c r="H228" s="225"/>
      <c r="I228" s="231"/>
    </row>
    <row r="229" spans="1:11" x14ac:dyDescent="0.3">
      <c r="A229" s="226"/>
      <c r="B229" s="224" t="s">
        <v>232</v>
      </c>
      <c r="C229" s="240" t="s">
        <v>367</v>
      </c>
      <c r="D229" s="229" t="s">
        <v>17</v>
      </c>
      <c r="E229" s="230" t="s">
        <v>15</v>
      </c>
      <c r="F229" s="304" t="s">
        <v>330</v>
      </c>
      <c r="G229" s="232">
        <v>5386.9</v>
      </c>
      <c r="H229" s="225">
        <v>167</v>
      </c>
      <c r="I229" s="231">
        <f>SUM(G229+H229)*1.16</f>
        <v>6442.5239999999994</v>
      </c>
      <c r="J229" s="233"/>
    </row>
    <row r="230" spans="1:11" x14ac:dyDescent="0.3">
      <c r="A230" s="226"/>
      <c r="B230" s="224" t="s">
        <v>688</v>
      </c>
      <c r="C230" s="240" t="s">
        <v>368</v>
      </c>
      <c r="D230" s="229" t="s">
        <v>76</v>
      </c>
      <c r="E230" s="230" t="s">
        <v>625</v>
      </c>
      <c r="G230" s="225">
        <v>0</v>
      </c>
      <c r="H230" s="225">
        <v>0</v>
      </c>
      <c r="I230" s="231">
        <v>0</v>
      </c>
    </row>
    <row r="231" spans="1:11" x14ac:dyDescent="0.3">
      <c r="A231" s="226"/>
      <c r="B231" s="224" t="s">
        <v>735</v>
      </c>
      <c r="C231" s="240" t="s">
        <v>369</v>
      </c>
      <c r="D231" s="229" t="s">
        <v>76</v>
      </c>
      <c r="E231" s="230" t="s">
        <v>625</v>
      </c>
      <c r="G231" s="225">
        <v>0</v>
      </c>
      <c r="H231" s="225">
        <v>0</v>
      </c>
      <c r="I231" s="231">
        <v>0</v>
      </c>
    </row>
    <row r="232" spans="1:11" x14ac:dyDescent="0.3">
      <c r="A232" s="226"/>
      <c r="B232" s="224" t="s">
        <v>370</v>
      </c>
      <c r="C232" s="240" t="s">
        <v>371</v>
      </c>
      <c r="D232" s="229" t="s">
        <v>76</v>
      </c>
      <c r="E232" s="230" t="s">
        <v>625</v>
      </c>
      <c r="G232" s="225">
        <v>0</v>
      </c>
      <c r="H232" s="225">
        <v>0</v>
      </c>
      <c r="I232" s="231">
        <v>0</v>
      </c>
    </row>
    <row r="233" spans="1:11" x14ac:dyDescent="0.3">
      <c r="A233" s="226"/>
      <c r="B233" s="224" t="s">
        <v>370</v>
      </c>
      <c r="C233" s="240" t="s">
        <v>372</v>
      </c>
      <c r="D233" s="229" t="s">
        <v>76</v>
      </c>
      <c r="E233" s="230" t="s">
        <v>625</v>
      </c>
      <c r="G233" s="225">
        <v>0</v>
      </c>
      <c r="H233" s="225">
        <v>0</v>
      </c>
      <c r="I233" s="231">
        <v>0</v>
      </c>
    </row>
    <row r="234" spans="1:11" x14ac:dyDescent="0.3">
      <c r="A234" s="226"/>
      <c r="B234" s="224" t="s">
        <v>88</v>
      </c>
      <c r="C234" s="240" t="s">
        <v>373</v>
      </c>
      <c r="D234" s="229" t="s">
        <v>17</v>
      </c>
      <c r="E234" s="230" t="s">
        <v>625</v>
      </c>
      <c r="F234" s="229" t="s">
        <v>374</v>
      </c>
      <c r="G234" s="232">
        <v>13359.42</v>
      </c>
      <c r="H234" s="225">
        <v>400.78</v>
      </c>
      <c r="I234" s="231">
        <f t="shared" ref="I234:I297" si="9">SUM(G234+H234)*1.16</f>
        <v>15961.832</v>
      </c>
      <c r="J234" s="233"/>
    </row>
    <row r="235" spans="1:11" x14ac:dyDescent="0.3">
      <c r="B235" s="224" t="s">
        <v>74</v>
      </c>
      <c r="C235" s="305" t="s">
        <v>375</v>
      </c>
      <c r="D235" s="229" t="s">
        <v>17</v>
      </c>
      <c r="E235" s="230" t="s">
        <v>625</v>
      </c>
      <c r="F235" s="229" t="s">
        <v>737</v>
      </c>
      <c r="G235" s="232">
        <v>13000</v>
      </c>
      <c r="H235" s="225">
        <v>390</v>
      </c>
      <c r="I235" s="225">
        <f t="shared" si="9"/>
        <v>15532.4</v>
      </c>
      <c r="J235" s="233"/>
    </row>
    <row r="236" spans="1:11" x14ac:dyDescent="0.3">
      <c r="A236" s="226"/>
      <c r="B236" s="224" t="s">
        <v>376</v>
      </c>
      <c r="C236" s="229" t="s">
        <v>377</v>
      </c>
      <c r="D236" s="229" t="s">
        <v>10</v>
      </c>
      <c r="E236" s="230" t="s">
        <v>625</v>
      </c>
      <c r="G236" s="257">
        <v>0</v>
      </c>
      <c r="H236" s="225">
        <v>0</v>
      </c>
      <c r="I236" s="231">
        <f t="shared" si="9"/>
        <v>0</v>
      </c>
      <c r="J236" s="233"/>
    </row>
    <row r="237" spans="1:11" x14ac:dyDescent="0.3">
      <c r="B237" s="224" t="s">
        <v>74</v>
      </c>
      <c r="C237" s="229" t="s">
        <v>378</v>
      </c>
      <c r="D237" s="229" t="s">
        <v>17</v>
      </c>
      <c r="E237" s="230" t="s">
        <v>625</v>
      </c>
      <c r="F237" s="229" t="s">
        <v>738</v>
      </c>
      <c r="G237" s="232">
        <v>12620.64</v>
      </c>
      <c r="H237" s="232">
        <v>378.62</v>
      </c>
      <c r="I237" s="231">
        <f t="shared" si="9"/>
        <v>15079.141599999999</v>
      </c>
      <c r="J237" s="233"/>
    </row>
    <row r="238" spans="1:11" x14ac:dyDescent="0.3">
      <c r="B238" s="224" t="s">
        <v>74</v>
      </c>
      <c r="C238" s="229" t="s">
        <v>381</v>
      </c>
      <c r="D238" s="229" t="s">
        <v>17</v>
      </c>
      <c r="E238" s="230" t="s">
        <v>625</v>
      </c>
      <c r="F238" s="229" t="s">
        <v>737</v>
      </c>
      <c r="G238" s="232">
        <v>13000</v>
      </c>
      <c r="H238" s="225">
        <v>390</v>
      </c>
      <c r="I238" s="225">
        <f t="shared" si="9"/>
        <v>15532.4</v>
      </c>
      <c r="J238" s="233"/>
    </row>
    <row r="239" spans="1:11" x14ac:dyDescent="0.3">
      <c r="B239" s="224" t="s">
        <v>74</v>
      </c>
      <c r="C239" s="240" t="s">
        <v>382</v>
      </c>
      <c r="D239" s="229" t="s">
        <v>17</v>
      </c>
      <c r="E239" s="230" t="s">
        <v>625</v>
      </c>
      <c r="F239" s="229" t="s">
        <v>737</v>
      </c>
      <c r="G239" s="232">
        <v>13000</v>
      </c>
      <c r="H239" s="225">
        <v>390</v>
      </c>
      <c r="I239" s="225">
        <f t="shared" si="9"/>
        <v>15532.4</v>
      </c>
      <c r="J239" s="233"/>
      <c r="K239" s="241"/>
    </row>
    <row r="240" spans="1:11" x14ac:dyDescent="0.3">
      <c r="B240" s="306" t="s">
        <v>74</v>
      </c>
      <c r="C240" s="240" t="s">
        <v>383</v>
      </c>
      <c r="D240" s="229" t="s">
        <v>17</v>
      </c>
      <c r="E240" s="230" t="s">
        <v>625</v>
      </c>
      <c r="F240" s="229" t="s">
        <v>738</v>
      </c>
      <c r="G240" s="232">
        <v>12620.64</v>
      </c>
      <c r="H240" s="232">
        <v>378.62</v>
      </c>
      <c r="I240" s="231">
        <f t="shared" si="9"/>
        <v>15079.141599999999</v>
      </c>
      <c r="J240" s="233"/>
    </row>
    <row r="241" spans="1:13" x14ac:dyDescent="0.3">
      <c r="A241" s="226"/>
      <c r="B241" s="224" t="s">
        <v>688</v>
      </c>
      <c r="C241" s="229" t="s">
        <v>385</v>
      </c>
      <c r="D241" s="229" t="s">
        <v>17</v>
      </c>
      <c r="E241" s="230" t="s">
        <v>625</v>
      </c>
      <c r="F241" s="229" t="s">
        <v>545</v>
      </c>
      <c r="G241" s="257">
        <v>3972</v>
      </c>
      <c r="H241" s="225">
        <v>119.16</v>
      </c>
      <c r="I241" s="231">
        <f t="shared" si="9"/>
        <v>4745.7455999999993</v>
      </c>
      <c r="J241" s="233"/>
    </row>
    <row r="242" spans="1:13" x14ac:dyDescent="0.3">
      <c r="B242" s="306" t="s">
        <v>74</v>
      </c>
      <c r="C242" s="229" t="s">
        <v>386</v>
      </c>
      <c r="D242" s="229" t="s">
        <v>17</v>
      </c>
      <c r="E242" s="230" t="s">
        <v>625</v>
      </c>
      <c r="F242" s="229" t="s">
        <v>738</v>
      </c>
      <c r="G242" s="232">
        <v>12620.64</v>
      </c>
      <c r="H242" s="232">
        <v>378.62</v>
      </c>
      <c r="I242" s="231">
        <f t="shared" si="9"/>
        <v>15079.141599999999</v>
      </c>
      <c r="J242" s="233"/>
    </row>
    <row r="243" spans="1:13" x14ac:dyDescent="0.3">
      <c r="B243" s="224" t="s">
        <v>74</v>
      </c>
      <c r="C243" s="240" t="s">
        <v>387</v>
      </c>
      <c r="D243" s="229" t="s">
        <v>17</v>
      </c>
      <c r="E243" s="230" t="s">
        <v>625</v>
      </c>
      <c r="F243" s="229" t="s">
        <v>737</v>
      </c>
      <c r="G243" s="232">
        <v>13000</v>
      </c>
      <c r="H243" s="225">
        <v>390</v>
      </c>
      <c r="I243" s="225">
        <f t="shared" si="9"/>
        <v>15532.4</v>
      </c>
      <c r="J243" s="233"/>
      <c r="K243" s="241"/>
      <c r="L243" s="241"/>
      <c r="M243" s="241"/>
    </row>
    <row r="244" spans="1:13" x14ac:dyDescent="0.3">
      <c r="B244" s="224" t="s">
        <v>74</v>
      </c>
      <c r="C244" s="305" t="s">
        <v>388</v>
      </c>
      <c r="D244" s="229" t="s">
        <v>17</v>
      </c>
      <c r="E244" s="230" t="s">
        <v>625</v>
      </c>
      <c r="F244" s="229" t="s">
        <v>738</v>
      </c>
      <c r="G244" s="232">
        <v>12620.64</v>
      </c>
      <c r="H244" s="232">
        <v>378.62</v>
      </c>
      <c r="I244" s="225">
        <f t="shared" si="9"/>
        <v>15079.141599999999</v>
      </c>
      <c r="J244" s="233"/>
      <c r="K244" s="241"/>
    </row>
    <row r="245" spans="1:13" x14ac:dyDescent="0.3">
      <c r="B245" s="224" t="s">
        <v>74</v>
      </c>
      <c r="C245" s="240" t="s">
        <v>389</v>
      </c>
      <c r="D245" s="229" t="s">
        <v>17</v>
      </c>
      <c r="E245" s="230" t="s">
        <v>625</v>
      </c>
      <c r="F245" s="229" t="s">
        <v>738</v>
      </c>
      <c r="G245" s="232">
        <v>12620.64</v>
      </c>
      <c r="H245" s="232">
        <v>378.62</v>
      </c>
      <c r="I245" s="225">
        <f t="shared" si="9"/>
        <v>15079.141599999999</v>
      </c>
      <c r="J245" s="233"/>
      <c r="K245" s="241"/>
    </row>
    <row r="246" spans="1:13" x14ac:dyDescent="0.3">
      <c r="B246" s="224" t="s">
        <v>74</v>
      </c>
      <c r="C246" s="240" t="s">
        <v>390</v>
      </c>
      <c r="D246" s="229" t="s">
        <v>17</v>
      </c>
      <c r="E246" s="230" t="s">
        <v>625</v>
      </c>
      <c r="F246" s="229" t="s">
        <v>738</v>
      </c>
      <c r="G246" s="232">
        <v>12620.64</v>
      </c>
      <c r="H246" s="232">
        <v>378.62</v>
      </c>
      <c r="I246" s="225">
        <f t="shared" si="9"/>
        <v>15079.141599999999</v>
      </c>
      <c r="J246" s="233"/>
      <c r="K246" s="241"/>
      <c r="L246" s="241"/>
    </row>
    <row r="247" spans="1:13" x14ac:dyDescent="0.3">
      <c r="A247" s="226"/>
      <c r="B247" s="224" t="s">
        <v>256</v>
      </c>
      <c r="C247" s="229" t="s">
        <v>391</v>
      </c>
      <c r="D247" s="229" t="s">
        <v>17</v>
      </c>
      <c r="E247" s="230" t="s">
        <v>624</v>
      </c>
      <c r="F247" s="248" t="s">
        <v>716</v>
      </c>
      <c r="G247" s="231">
        <v>9917.94</v>
      </c>
      <c r="H247" s="225">
        <v>297.54000000000002</v>
      </c>
      <c r="I247" s="231">
        <f t="shared" si="9"/>
        <v>11849.9568</v>
      </c>
      <c r="J247" s="233"/>
    </row>
    <row r="248" spans="1:13" x14ac:dyDescent="0.3">
      <c r="A248" s="226"/>
      <c r="B248" s="224" t="s">
        <v>256</v>
      </c>
      <c r="C248" s="240" t="s">
        <v>393</v>
      </c>
      <c r="D248" s="229" t="s">
        <v>10</v>
      </c>
      <c r="E248" s="230" t="s">
        <v>625</v>
      </c>
      <c r="G248" s="225">
        <v>0</v>
      </c>
      <c r="H248" s="225">
        <v>0</v>
      </c>
      <c r="I248" s="231">
        <f t="shared" si="9"/>
        <v>0</v>
      </c>
      <c r="J248" s="233"/>
    </row>
    <row r="249" spans="1:13" x14ac:dyDescent="0.3">
      <c r="A249" s="226"/>
      <c r="B249" s="224" t="s">
        <v>96</v>
      </c>
      <c r="C249" s="229" t="s">
        <v>395</v>
      </c>
      <c r="D249" s="229" t="s">
        <v>17</v>
      </c>
      <c r="E249" s="230" t="s">
        <v>625</v>
      </c>
      <c r="F249" s="229" t="s">
        <v>396</v>
      </c>
      <c r="G249" s="257">
        <v>14250</v>
      </c>
      <c r="H249" s="225">
        <v>1277.52</v>
      </c>
      <c r="I249" s="231">
        <f t="shared" si="9"/>
        <v>18011.923199999997</v>
      </c>
      <c r="J249" s="233"/>
    </row>
    <row r="250" spans="1:13" x14ac:dyDescent="0.3">
      <c r="A250" s="226"/>
      <c r="B250" s="224" t="s">
        <v>96</v>
      </c>
      <c r="C250" s="240" t="s">
        <v>397</v>
      </c>
      <c r="D250" s="229" t="s">
        <v>10</v>
      </c>
      <c r="E250" s="230" t="s">
        <v>625</v>
      </c>
      <c r="G250" s="257">
        <v>0</v>
      </c>
      <c r="H250" s="225">
        <v>0</v>
      </c>
      <c r="I250" s="231">
        <f t="shared" si="9"/>
        <v>0</v>
      </c>
      <c r="J250" s="233"/>
    </row>
    <row r="251" spans="1:13" x14ac:dyDescent="0.3">
      <c r="A251" s="226"/>
      <c r="B251" s="224" t="s">
        <v>96</v>
      </c>
      <c r="C251" s="240" t="s">
        <v>398</v>
      </c>
      <c r="D251" s="229" t="s">
        <v>10</v>
      </c>
      <c r="E251" s="230" t="s">
        <v>625</v>
      </c>
      <c r="G251" s="225">
        <v>0</v>
      </c>
      <c r="H251" s="225">
        <v>0</v>
      </c>
      <c r="I251" s="231">
        <f t="shared" si="9"/>
        <v>0</v>
      </c>
      <c r="J251" s="233"/>
    </row>
    <row r="252" spans="1:13" x14ac:dyDescent="0.3">
      <c r="A252" s="226"/>
      <c r="B252" s="224" t="s">
        <v>96</v>
      </c>
      <c r="C252" s="229" t="s">
        <v>399</v>
      </c>
      <c r="D252" s="229" t="s">
        <v>10</v>
      </c>
      <c r="E252" s="230" t="s">
        <v>625</v>
      </c>
      <c r="G252" s="225">
        <v>0</v>
      </c>
      <c r="H252" s="225">
        <v>0</v>
      </c>
      <c r="I252" s="231">
        <f t="shared" si="9"/>
        <v>0</v>
      </c>
      <c r="J252" s="233"/>
    </row>
    <row r="253" spans="1:13" x14ac:dyDescent="0.3">
      <c r="A253" s="226"/>
      <c r="B253" s="224" t="s">
        <v>65</v>
      </c>
      <c r="C253" s="240">
        <v>188240011</v>
      </c>
      <c r="D253" s="229" t="s">
        <v>10</v>
      </c>
      <c r="E253" s="230" t="s">
        <v>625</v>
      </c>
      <c r="G253" s="257">
        <v>0</v>
      </c>
      <c r="H253" s="225">
        <v>0</v>
      </c>
      <c r="I253" s="231">
        <f t="shared" si="9"/>
        <v>0</v>
      </c>
      <c r="J253" s="233"/>
    </row>
    <row r="254" spans="1:13" x14ac:dyDescent="0.3">
      <c r="A254" s="226"/>
      <c r="B254" s="224" t="s">
        <v>74</v>
      </c>
      <c r="C254" s="240" t="s">
        <v>400</v>
      </c>
      <c r="D254" s="229" t="s">
        <v>17</v>
      </c>
      <c r="E254" s="230" t="s">
        <v>625</v>
      </c>
      <c r="F254" s="229" t="s">
        <v>634</v>
      </c>
      <c r="G254" s="232">
        <v>16731</v>
      </c>
      <c r="H254" s="225">
        <v>502</v>
      </c>
      <c r="I254" s="231">
        <f t="shared" si="9"/>
        <v>19990.28</v>
      </c>
      <c r="J254" s="233"/>
    </row>
    <row r="255" spans="1:13" x14ac:dyDescent="0.3">
      <c r="A255" s="226"/>
      <c r="B255" s="224" t="s">
        <v>262</v>
      </c>
      <c r="C255" s="229" t="s">
        <v>401</v>
      </c>
      <c r="D255" s="229" t="s">
        <v>10</v>
      </c>
      <c r="E255" s="230" t="s">
        <v>625</v>
      </c>
      <c r="G255" s="258">
        <v>0</v>
      </c>
      <c r="H255" s="225">
        <v>0</v>
      </c>
      <c r="I255" s="225">
        <f t="shared" si="9"/>
        <v>0</v>
      </c>
      <c r="J255" s="233"/>
      <c r="K255" s="241"/>
    </row>
    <row r="256" spans="1:13" x14ac:dyDescent="0.3">
      <c r="A256" s="226"/>
      <c r="B256" s="224" t="s">
        <v>256</v>
      </c>
      <c r="C256" s="229" t="s">
        <v>402</v>
      </c>
      <c r="D256" s="229" t="s">
        <v>17</v>
      </c>
      <c r="E256" s="230" t="s">
        <v>625</v>
      </c>
      <c r="F256" s="229" t="s">
        <v>721</v>
      </c>
      <c r="G256" s="225">
        <v>9082</v>
      </c>
      <c r="H256" s="225">
        <v>272</v>
      </c>
      <c r="I256" s="231">
        <f t="shared" si="9"/>
        <v>10850.64</v>
      </c>
      <c r="J256" s="233"/>
    </row>
    <row r="257" spans="1:10" x14ac:dyDescent="0.3">
      <c r="A257" s="226"/>
      <c r="B257" s="224" t="s">
        <v>78</v>
      </c>
      <c r="C257" s="229" t="s">
        <v>403</v>
      </c>
      <c r="D257" s="229" t="s">
        <v>17</v>
      </c>
      <c r="E257" s="230" t="s">
        <v>14</v>
      </c>
      <c r="F257" s="229" t="s">
        <v>792</v>
      </c>
      <c r="G257" s="232">
        <v>14839</v>
      </c>
      <c r="H257" s="225">
        <v>445.17</v>
      </c>
      <c r="I257" s="225">
        <f t="shared" si="9"/>
        <v>17729.637199999997</v>
      </c>
      <c r="J257" s="233"/>
    </row>
    <row r="258" spans="1:10" x14ac:dyDescent="0.3">
      <c r="A258" s="226"/>
      <c r="B258" s="224" t="s">
        <v>215</v>
      </c>
      <c r="C258" s="229" t="s">
        <v>404</v>
      </c>
      <c r="D258" s="229" t="s">
        <v>10</v>
      </c>
      <c r="E258" s="230" t="s">
        <v>625</v>
      </c>
      <c r="G258" s="225">
        <v>0</v>
      </c>
      <c r="H258" s="225">
        <v>0</v>
      </c>
      <c r="I258" s="225">
        <f t="shared" si="9"/>
        <v>0</v>
      </c>
      <c r="J258" s="233"/>
    </row>
    <row r="259" spans="1:10" x14ac:dyDescent="0.3">
      <c r="B259" s="224" t="s">
        <v>74</v>
      </c>
      <c r="C259" s="240" t="s">
        <v>405</v>
      </c>
      <c r="D259" s="229" t="s">
        <v>17</v>
      </c>
      <c r="E259" s="230" t="s">
        <v>625</v>
      </c>
      <c r="F259" s="229" t="s">
        <v>738</v>
      </c>
      <c r="G259" s="232">
        <v>12620.64</v>
      </c>
      <c r="H259" s="232">
        <v>378.62</v>
      </c>
      <c r="I259" s="225">
        <f t="shared" si="9"/>
        <v>15079.141599999999</v>
      </c>
      <c r="J259" s="233"/>
    </row>
    <row r="260" spans="1:10" x14ac:dyDescent="0.3">
      <c r="A260" s="226"/>
      <c r="B260" s="224" t="s">
        <v>78</v>
      </c>
      <c r="C260" s="240" t="s">
        <v>406</v>
      </c>
      <c r="D260" s="229" t="s">
        <v>17</v>
      </c>
      <c r="E260" s="230" t="s">
        <v>625</v>
      </c>
      <c r="F260" s="229" t="s">
        <v>791</v>
      </c>
      <c r="G260" s="225">
        <v>14748.35</v>
      </c>
      <c r="H260" s="225">
        <v>442.45</v>
      </c>
      <c r="I260" s="225">
        <f t="shared" si="9"/>
        <v>17621.328000000001</v>
      </c>
      <c r="J260" s="233"/>
    </row>
    <row r="261" spans="1:10" x14ac:dyDescent="0.3">
      <c r="A261" s="226"/>
      <c r="B261" s="224" t="s">
        <v>262</v>
      </c>
      <c r="C261" s="229">
        <v>188320009</v>
      </c>
      <c r="D261" s="229" t="s">
        <v>10</v>
      </c>
      <c r="E261" s="230" t="s">
        <v>625</v>
      </c>
      <c r="G261" s="225">
        <v>0</v>
      </c>
      <c r="H261" s="225">
        <v>0</v>
      </c>
      <c r="I261" s="225">
        <f t="shared" si="9"/>
        <v>0</v>
      </c>
      <c r="J261" s="233"/>
    </row>
    <row r="262" spans="1:10" x14ac:dyDescent="0.3">
      <c r="A262" s="226"/>
      <c r="B262" s="224" t="s">
        <v>78</v>
      </c>
      <c r="C262" s="229" t="s">
        <v>407</v>
      </c>
      <c r="D262" s="229" t="s">
        <v>10</v>
      </c>
      <c r="E262" s="230" t="s">
        <v>625</v>
      </c>
      <c r="G262" s="258">
        <v>0</v>
      </c>
      <c r="H262" s="225">
        <v>0</v>
      </c>
      <c r="I262" s="225">
        <f t="shared" si="9"/>
        <v>0</v>
      </c>
      <c r="J262" s="233"/>
    </row>
    <row r="263" spans="1:10" x14ac:dyDescent="0.3">
      <c r="A263" s="226"/>
      <c r="B263" s="226" t="s">
        <v>215</v>
      </c>
      <c r="C263" s="229" t="s">
        <v>408</v>
      </c>
      <c r="D263" s="229" t="s">
        <v>17</v>
      </c>
      <c r="E263" s="230" t="s">
        <v>625</v>
      </c>
      <c r="F263" s="229" t="s">
        <v>409</v>
      </c>
      <c r="G263" s="307">
        <v>9081.7199999999993</v>
      </c>
      <c r="H263" s="225">
        <v>272</v>
      </c>
      <c r="I263" s="231">
        <f t="shared" si="9"/>
        <v>10850.315199999999</v>
      </c>
      <c r="J263" s="233"/>
    </row>
    <row r="264" spans="1:10" x14ac:dyDescent="0.3">
      <c r="A264" s="226"/>
      <c r="B264" s="226" t="s">
        <v>242</v>
      </c>
      <c r="C264" s="308">
        <v>198240021</v>
      </c>
      <c r="D264" s="229" t="s">
        <v>17</v>
      </c>
      <c r="E264" s="230" t="s">
        <v>11</v>
      </c>
      <c r="F264" s="229" t="s">
        <v>726</v>
      </c>
      <c r="G264" s="225">
        <v>7187.5</v>
      </c>
      <c r="H264" s="225">
        <v>215.6</v>
      </c>
      <c r="I264" s="231">
        <f t="shared" si="9"/>
        <v>8587.5959999999995</v>
      </c>
    </row>
    <row r="265" spans="1:10" x14ac:dyDescent="0.3">
      <c r="A265" s="226"/>
      <c r="B265" s="224" t="s">
        <v>96</v>
      </c>
      <c r="C265" s="240" t="s">
        <v>416</v>
      </c>
      <c r="D265" s="229" t="s">
        <v>17</v>
      </c>
      <c r="E265" s="230" t="s">
        <v>14</v>
      </c>
      <c r="F265" s="229" t="s">
        <v>792</v>
      </c>
      <c r="G265" s="225">
        <v>13603</v>
      </c>
      <c r="H265" s="225">
        <v>408.09</v>
      </c>
      <c r="I265" s="225">
        <f t="shared" si="9"/>
        <v>16252.864399999999</v>
      </c>
      <c r="J265" s="233"/>
    </row>
    <row r="266" spans="1:10" x14ac:dyDescent="0.3">
      <c r="A266" s="226"/>
      <c r="B266" s="224" t="s">
        <v>215</v>
      </c>
      <c r="C266" s="240" t="s">
        <v>421</v>
      </c>
      <c r="D266" s="229" t="s">
        <v>17</v>
      </c>
      <c r="E266" s="230" t="s">
        <v>625</v>
      </c>
      <c r="F266" s="229" t="s">
        <v>737</v>
      </c>
      <c r="G266" s="225">
        <v>9500</v>
      </c>
      <c r="H266" s="225">
        <v>272.45</v>
      </c>
      <c r="I266" s="225">
        <f t="shared" si="9"/>
        <v>11336.041999999999</v>
      </c>
      <c r="J266" s="233"/>
    </row>
    <row r="267" spans="1:10" x14ac:dyDescent="0.3">
      <c r="A267" s="226"/>
      <c r="B267" s="224" t="s">
        <v>262</v>
      </c>
      <c r="C267" s="229" t="s">
        <v>413</v>
      </c>
      <c r="D267" s="229" t="s">
        <v>10</v>
      </c>
      <c r="E267" s="230" t="s">
        <v>625</v>
      </c>
      <c r="G267" s="257">
        <v>0</v>
      </c>
      <c r="H267" s="225">
        <v>0</v>
      </c>
      <c r="I267" s="231">
        <f t="shared" si="9"/>
        <v>0</v>
      </c>
      <c r="J267" s="233"/>
    </row>
    <row r="268" spans="1:10" x14ac:dyDescent="0.3">
      <c r="A268" s="226"/>
      <c r="B268" s="226" t="s">
        <v>274</v>
      </c>
      <c r="C268" s="240" t="s">
        <v>414</v>
      </c>
      <c r="D268" s="229" t="s">
        <v>17</v>
      </c>
      <c r="E268" s="230" t="s">
        <v>625</v>
      </c>
      <c r="F268" s="229" t="s">
        <v>695</v>
      </c>
      <c r="G268" s="225">
        <v>6462</v>
      </c>
      <c r="H268" s="225">
        <v>193.87</v>
      </c>
      <c r="I268" s="231">
        <f t="shared" si="9"/>
        <v>7720.8091999999997</v>
      </c>
    </row>
    <row r="269" spans="1:10" x14ac:dyDescent="0.3">
      <c r="A269" s="226"/>
      <c r="B269" s="224" t="s">
        <v>65</v>
      </c>
      <c r="C269" s="240" t="s">
        <v>429</v>
      </c>
      <c r="D269" s="229" t="s">
        <v>10</v>
      </c>
      <c r="E269" s="230" t="s">
        <v>625</v>
      </c>
      <c r="G269" s="225">
        <v>0</v>
      </c>
      <c r="H269" s="225">
        <v>0</v>
      </c>
      <c r="I269" s="231">
        <f t="shared" si="9"/>
        <v>0</v>
      </c>
      <c r="J269" s="233"/>
    </row>
    <row r="270" spans="1:10" x14ac:dyDescent="0.3">
      <c r="B270" s="224" t="s">
        <v>74</v>
      </c>
      <c r="C270" s="240" t="s">
        <v>417</v>
      </c>
      <c r="D270" s="229" t="s">
        <v>17</v>
      </c>
      <c r="E270" s="230" t="s">
        <v>625</v>
      </c>
      <c r="F270" s="229" t="s">
        <v>738</v>
      </c>
      <c r="G270" s="232">
        <v>12620.64</v>
      </c>
      <c r="H270" s="232">
        <v>378.62</v>
      </c>
      <c r="I270" s="231">
        <f t="shared" si="9"/>
        <v>15079.141599999999</v>
      </c>
      <c r="J270" s="233"/>
    </row>
    <row r="271" spans="1:10" x14ac:dyDescent="0.3">
      <c r="A271" s="226"/>
      <c r="B271" s="226" t="s">
        <v>57</v>
      </c>
      <c r="C271" s="229" t="s">
        <v>418</v>
      </c>
      <c r="D271" s="229" t="s">
        <v>17</v>
      </c>
      <c r="E271" s="230" t="s">
        <v>625</v>
      </c>
      <c r="F271" s="229" t="s">
        <v>634</v>
      </c>
      <c r="G271" s="257">
        <v>16664</v>
      </c>
      <c r="H271" s="225">
        <v>500</v>
      </c>
      <c r="I271" s="231">
        <f t="shared" si="9"/>
        <v>19910.239999999998</v>
      </c>
      <c r="J271" s="233"/>
    </row>
    <row r="272" spans="1:10" x14ac:dyDescent="0.3">
      <c r="A272" s="226"/>
      <c r="B272" s="226" t="s">
        <v>57</v>
      </c>
      <c r="C272" s="229" t="s">
        <v>419</v>
      </c>
      <c r="D272" s="229" t="s">
        <v>17</v>
      </c>
      <c r="E272" s="230" t="s">
        <v>625</v>
      </c>
      <c r="F272" s="229" t="s">
        <v>420</v>
      </c>
      <c r="G272" s="257">
        <v>13359</v>
      </c>
      <c r="H272" s="225">
        <v>401</v>
      </c>
      <c r="I272" s="231">
        <f t="shared" si="9"/>
        <v>15961.599999999999</v>
      </c>
      <c r="J272" s="233"/>
    </row>
    <row r="273" spans="1:10" x14ac:dyDescent="0.3">
      <c r="A273" s="226"/>
      <c r="B273" s="224" t="s">
        <v>215</v>
      </c>
      <c r="C273" s="240" t="s">
        <v>442</v>
      </c>
      <c r="D273" s="229" t="s">
        <v>10</v>
      </c>
      <c r="E273" s="230" t="s">
        <v>625</v>
      </c>
      <c r="G273" s="258">
        <v>0</v>
      </c>
      <c r="H273" s="225">
        <v>0</v>
      </c>
      <c r="I273" s="225">
        <f t="shared" si="9"/>
        <v>0</v>
      </c>
    </row>
    <row r="274" spans="1:10" x14ac:dyDescent="0.3">
      <c r="B274" s="224" t="s">
        <v>74</v>
      </c>
      <c r="C274" s="240" t="s">
        <v>422</v>
      </c>
      <c r="D274" s="229" t="s">
        <v>17</v>
      </c>
      <c r="E274" s="230" t="s">
        <v>625</v>
      </c>
      <c r="F274" s="229" t="s">
        <v>738</v>
      </c>
      <c r="G274" s="232">
        <v>12620.64</v>
      </c>
      <c r="H274" s="232">
        <v>378.62</v>
      </c>
      <c r="I274" s="231">
        <f t="shared" si="9"/>
        <v>15079.141599999999</v>
      </c>
      <c r="J274" s="233"/>
    </row>
    <row r="275" spans="1:10" x14ac:dyDescent="0.3">
      <c r="A275" s="226"/>
      <c r="B275" s="226" t="s">
        <v>215</v>
      </c>
      <c r="C275" s="229" t="s">
        <v>423</v>
      </c>
      <c r="D275" s="229" t="s">
        <v>17</v>
      </c>
      <c r="E275" s="230" t="s">
        <v>625</v>
      </c>
      <c r="F275" s="229" t="s">
        <v>424</v>
      </c>
      <c r="G275" s="225">
        <v>0</v>
      </c>
      <c r="H275" s="225">
        <v>0</v>
      </c>
      <c r="I275" s="231">
        <f t="shared" si="9"/>
        <v>0</v>
      </c>
      <c r="J275" s="233"/>
    </row>
    <row r="276" spans="1:10" x14ac:dyDescent="0.3">
      <c r="A276" s="226"/>
      <c r="B276" s="226" t="s">
        <v>74</v>
      </c>
      <c r="C276" s="240" t="s">
        <v>425</v>
      </c>
      <c r="D276" s="229" t="s">
        <v>17</v>
      </c>
      <c r="E276" s="230" t="s">
        <v>625</v>
      </c>
      <c r="F276" s="229" t="s">
        <v>426</v>
      </c>
      <c r="G276" s="225">
        <v>0</v>
      </c>
      <c r="H276" s="225">
        <v>0</v>
      </c>
      <c r="I276" s="231">
        <f t="shared" si="9"/>
        <v>0</v>
      </c>
      <c r="J276" s="233"/>
    </row>
    <row r="277" spans="1:10" x14ac:dyDescent="0.3">
      <c r="A277" s="226"/>
      <c r="B277" s="226" t="s">
        <v>74</v>
      </c>
      <c r="C277" s="240" t="s">
        <v>427</v>
      </c>
      <c r="D277" s="229" t="s">
        <v>17</v>
      </c>
      <c r="E277" s="230" t="s">
        <v>625</v>
      </c>
      <c r="F277" s="229" t="s">
        <v>428</v>
      </c>
      <c r="G277" s="225">
        <v>0</v>
      </c>
      <c r="H277" s="225">
        <v>0</v>
      </c>
      <c r="I277" s="231">
        <f t="shared" si="9"/>
        <v>0</v>
      </c>
      <c r="J277" s="233"/>
    </row>
    <row r="278" spans="1:10" x14ac:dyDescent="0.3">
      <c r="A278" s="226"/>
      <c r="B278" s="224" t="s">
        <v>501</v>
      </c>
      <c r="C278" s="240" t="s">
        <v>447</v>
      </c>
      <c r="D278" s="229" t="s">
        <v>10</v>
      </c>
      <c r="E278" s="230" t="s">
        <v>625</v>
      </c>
      <c r="G278" s="225"/>
      <c r="H278" s="225"/>
      <c r="I278" s="231">
        <f t="shared" si="9"/>
        <v>0</v>
      </c>
    </row>
    <row r="279" spans="1:10" x14ac:dyDescent="0.3">
      <c r="A279" s="226"/>
      <c r="B279" s="226" t="s">
        <v>688</v>
      </c>
      <c r="C279" s="240" t="s">
        <v>430</v>
      </c>
      <c r="D279" s="229" t="s">
        <v>17</v>
      </c>
      <c r="E279" s="230" t="s">
        <v>625</v>
      </c>
      <c r="F279" s="229" t="s">
        <v>671</v>
      </c>
      <c r="G279" s="257">
        <v>0</v>
      </c>
      <c r="H279" s="225">
        <v>0</v>
      </c>
      <c r="I279" s="231">
        <f t="shared" si="9"/>
        <v>0</v>
      </c>
      <c r="J279" s="233"/>
    </row>
    <row r="280" spans="1:10" x14ac:dyDescent="0.3">
      <c r="A280" s="226"/>
      <c r="B280" s="224" t="s">
        <v>773</v>
      </c>
      <c r="C280" s="229" t="s">
        <v>449</v>
      </c>
      <c r="D280" s="229" t="s">
        <v>17</v>
      </c>
      <c r="E280" s="230" t="s">
        <v>14</v>
      </c>
      <c r="F280" s="229" t="s">
        <v>792</v>
      </c>
      <c r="G280" s="225">
        <v>9815</v>
      </c>
      <c r="H280" s="225">
        <v>294.45</v>
      </c>
      <c r="I280" s="231">
        <f t="shared" si="9"/>
        <v>11726.962</v>
      </c>
      <c r="J280" s="233"/>
    </row>
    <row r="281" spans="1:10" x14ac:dyDescent="0.3">
      <c r="A281" s="226"/>
      <c r="B281" s="226" t="s">
        <v>74</v>
      </c>
      <c r="C281" s="229" t="s">
        <v>433</v>
      </c>
      <c r="D281" s="229" t="s">
        <v>17</v>
      </c>
      <c r="E281" s="230" t="s">
        <v>625</v>
      </c>
      <c r="F281" s="229" t="s">
        <v>634</v>
      </c>
      <c r="G281" s="232">
        <v>16731</v>
      </c>
      <c r="H281" s="225">
        <v>502</v>
      </c>
      <c r="I281" s="231">
        <f t="shared" si="9"/>
        <v>19990.28</v>
      </c>
      <c r="J281" s="233"/>
    </row>
    <row r="282" spans="1:10" x14ac:dyDescent="0.3">
      <c r="B282" s="224" t="s">
        <v>74</v>
      </c>
      <c r="C282" s="240" t="s">
        <v>434</v>
      </c>
      <c r="D282" s="229" t="s">
        <v>17</v>
      </c>
      <c r="E282" s="230" t="s">
        <v>625</v>
      </c>
      <c r="F282" s="229" t="s">
        <v>738</v>
      </c>
      <c r="G282" s="232">
        <v>12620.64</v>
      </c>
      <c r="H282" s="232">
        <v>378.62</v>
      </c>
      <c r="I282" s="231">
        <f t="shared" si="9"/>
        <v>15079.141599999999</v>
      </c>
      <c r="J282" s="233"/>
    </row>
    <row r="283" spans="1:10" x14ac:dyDescent="0.3">
      <c r="A283" s="226"/>
      <c r="B283" s="224" t="s">
        <v>262</v>
      </c>
      <c r="C283" s="240" t="s">
        <v>435</v>
      </c>
      <c r="D283" s="229" t="s">
        <v>17</v>
      </c>
      <c r="E283" s="230" t="s">
        <v>625</v>
      </c>
      <c r="F283" s="229" t="s">
        <v>634</v>
      </c>
      <c r="G283" s="225">
        <v>14210</v>
      </c>
      <c r="H283" s="225">
        <v>426</v>
      </c>
      <c r="I283" s="231">
        <f t="shared" si="9"/>
        <v>16977.759999999998</v>
      </c>
      <c r="J283" s="233"/>
    </row>
    <row r="284" spans="1:10" x14ac:dyDescent="0.3">
      <c r="A284" s="226"/>
      <c r="B284" s="224" t="s">
        <v>78</v>
      </c>
      <c r="C284" s="240" t="s">
        <v>436</v>
      </c>
      <c r="D284" s="229" t="s">
        <v>17</v>
      </c>
      <c r="E284" s="230" t="s">
        <v>625</v>
      </c>
      <c r="F284" s="229" t="s">
        <v>701</v>
      </c>
      <c r="G284" s="225">
        <v>14748.35</v>
      </c>
      <c r="H284" s="225">
        <v>442.45</v>
      </c>
      <c r="I284" s="231">
        <f t="shared" si="9"/>
        <v>17621.328000000001</v>
      </c>
      <c r="J284" s="233"/>
    </row>
    <row r="285" spans="1:10" x14ac:dyDescent="0.3">
      <c r="B285" s="224" t="s">
        <v>74</v>
      </c>
      <c r="C285" s="229" t="s">
        <v>437</v>
      </c>
      <c r="D285" s="229" t="s">
        <v>17</v>
      </c>
      <c r="E285" s="230" t="s">
        <v>625</v>
      </c>
      <c r="F285" s="229" t="s">
        <v>738</v>
      </c>
      <c r="G285" s="232">
        <v>12620.64</v>
      </c>
      <c r="H285" s="232">
        <v>378.62</v>
      </c>
      <c r="I285" s="231">
        <f t="shared" si="9"/>
        <v>15079.141599999999</v>
      </c>
      <c r="J285" s="233"/>
    </row>
    <row r="286" spans="1:10" x14ac:dyDescent="0.3">
      <c r="B286" s="306" t="s">
        <v>74</v>
      </c>
      <c r="C286" s="240" t="s">
        <v>438</v>
      </c>
      <c r="D286" s="229" t="s">
        <v>17</v>
      </c>
      <c r="E286" s="230" t="s">
        <v>625</v>
      </c>
      <c r="F286" s="229" t="s">
        <v>738</v>
      </c>
      <c r="G286" s="232">
        <v>12620.64</v>
      </c>
      <c r="H286" s="232">
        <v>378.62</v>
      </c>
      <c r="I286" s="231">
        <f t="shared" si="9"/>
        <v>15079.141599999999</v>
      </c>
      <c r="J286" s="233"/>
    </row>
    <row r="287" spans="1:10" x14ac:dyDescent="0.3">
      <c r="B287" s="306" t="s">
        <v>74</v>
      </c>
      <c r="C287" s="240" t="s">
        <v>439</v>
      </c>
      <c r="D287" s="229" t="s">
        <v>17</v>
      </c>
      <c r="E287" s="230" t="s">
        <v>625</v>
      </c>
      <c r="F287" s="229" t="s">
        <v>738</v>
      </c>
      <c r="G287" s="232">
        <v>12620.64</v>
      </c>
      <c r="H287" s="232">
        <v>378.62</v>
      </c>
      <c r="I287" s="231">
        <f t="shared" si="9"/>
        <v>15079.141599999999</v>
      </c>
      <c r="J287" s="233"/>
    </row>
    <row r="288" spans="1:10" x14ac:dyDescent="0.3">
      <c r="A288" s="226"/>
      <c r="B288" s="224" t="s">
        <v>242</v>
      </c>
      <c r="C288" s="240" t="s">
        <v>452</v>
      </c>
      <c r="D288" s="229" t="s">
        <v>17</v>
      </c>
      <c r="E288" s="230" t="s">
        <v>625</v>
      </c>
      <c r="F288" s="229" t="s">
        <v>781</v>
      </c>
      <c r="G288" s="225">
        <v>7187.52</v>
      </c>
      <c r="H288" s="225">
        <v>215.63</v>
      </c>
      <c r="I288" s="231">
        <f t="shared" si="9"/>
        <v>8587.6540000000005</v>
      </c>
      <c r="J288" s="233"/>
    </row>
    <row r="289" spans="1:10" x14ac:dyDescent="0.3">
      <c r="A289" s="226"/>
      <c r="B289" s="226" t="s">
        <v>96</v>
      </c>
      <c r="C289" s="329" t="s">
        <v>441</v>
      </c>
      <c r="D289" s="229" t="s">
        <v>17</v>
      </c>
      <c r="E289" s="230" t="s">
        <v>14</v>
      </c>
      <c r="F289" s="229" t="s">
        <v>792</v>
      </c>
      <c r="G289" s="225">
        <v>13603</v>
      </c>
      <c r="H289" s="225">
        <v>408.09</v>
      </c>
      <c r="I289" s="231">
        <f t="shared" si="9"/>
        <v>16252.864399999999</v>
      </c>
      <c r="J289" s="233"/>
    </row>
    <row r="290" spans="1:10" x14ac:dyDescent="0.3">
      <c r="A290" s="226"/>
      <c r="B290" s="224" t="s">
        <v>455</v>
      </c>
      <c r="C290" s="240">
        <v>196800022</v>
      </c>
      <c r="D290" s="229" t="s">
        <v>10</v>
      </c>
      <c r="E290" s="230" t="s">
        <v>625</v>
      </c>
      <c r="G290" s="257">
        <v>0</v>
      </c>
      <c r="H290" s="225">
        <v>0</v>
      </c>
      <c r="I290" s="231">
        <f t="shared" si="9"/>
        <v>0</v>
      </c>
      <c r="J290" s="233"/>
    </row>
    <row r="291" spans="1:10" x14ac:dyDescent="0.3">
      <c r="A291" s="226"/>
      <c r="B291" s="224" t="s">
        <v>443</v>
      </c>
      <c r="C291" s="229" t="s">
        <v>444</v>
      </c>
      <c r="D291" s="229" t="s">
        <v>17</v>
      </c>
      <c r="E291" s="230" t="s">
        <v>625</v>
      </c>
      <c r="F291" s="229" t="s">
        <v>445</v>
      </c>
      <c r="G291" s="257">
        <v>11124.11</v>
      </c>
      <c r="H291" s="225">
        <v>909.04</v>
      </c>
      <c r="I291" s="231">
        <f t="shared" si="9"/>
        <v>13958.454000000002</v>
      </c>
      <c r="J291" s="233"/>
    </row>
    <row r="292" spans="1:10" x14ac:dyDescent="0.3">
      <c r="A292" s="226"/>
      <c r="B292" s="224" t="s">
        <v>256</v>
      </c>
      <c r="C292" s="229" t="s">
        <v>457</v>
      </c>
      <c r="D292" s="229" t="s">
        <v>10</v>
      </c>
      <c r="E292" s="230" t="s">
        <v>625</v>
      </c>
      <c r="G292" s="257">
        <v>0</v>
      </c>
      <c r="H292" s="225">
        <v>0</v>
      </c>
      <c r="I292" s="231">
        <f t="shared" si="9"/>
        <v>0</v>
      </c>
    </row>
    <row r="293" spans="1:10" x14ac:dyDescent="0.3">
      <c r="A293" s="226"/>
      <c r="B293" s="224" t="s">
        <v>78</v>
      </c>
      <c r="C293" s="240" t="s">
        <v>458</v>
      </c>
      <c r="D293" s="229" t="s">
        <v>10</v>
      </c>
      <c r="E293" s="230" t="s">
        <v>625</v>
      </c>
      <c r="G293" s="257">
        <v>0</v>
      </c>
      <c r="H293" s="225">
        <v>0</v>
      </c>
      <c r="I293" s="231">
        <f t="shared" si="9"/>
        <v>0</v>
      </c>
    </row>
    <row r="294" spans="1:10" x14ac:dyDescent="0.3">
      <c r="A294" s="226"/>
      <c r="B294" s="224" t="s">
        <v>256</v>
      </c>
      <c r="C294" s="240" t="s">
        <v>450</v>
      </c>
      <c r="D294" s="229" t="s">
        <v>17</v>
      </c>
      <c r="E294" s="230" t="s">
        <v>625</v>
      </c>
      <c r="F294" s="229" t="s">
        <v>451</v>
      </c>
      <c r="G294" s="257">
        <v>6150.86</v>
      </c>
      <c r="H294" s="225">
        <v>506.36</v>
      </c>
      <c r="I294" s="231">
        <f t="shared" si="9"/>
        <v>7722.3751999999986</v>
      </c>
      <c r="J294" s="233"/>
    </row>
    <row r="295" spans="1:10" x14ac:dyDescent="0.3">
      <c r="A295" s="226"/>
      <c r="B295" s="224" t="s">
        <v>88</v>
      </c>
      <c r="C295" s="229" t="s">
        <v>472</v>
      </c>
      <c r="D295" s="229" t="s">
        <v>17</v>
      </c>
      <c r="E295" s="230" t="s">
        <v>625</v>
      </c>
      <c r="F295" s="229" t="s">
        <v>737</v>
      </c>
      <c r="G295" s="232">
        <v>13000</v>
      </c>
      <c r="H295" s="225">
        <v>390</v>
      </c>
      <c r="I295" s="231">
        <f t="shared" si="9"/>
        <v>15532.4</v>
      </c>
    </row>
    <row r="296" spans="1:10" x14ac:dyDescent="0.3">
      <c r="A296" s="226"/>
      <c r="B296" s="224" t="s">
        <v>160</v>
      </c>
      <c r="C296" s="229" t="s">
        <v>453</v>
      </c>
      <c r="D296" s="229" t="s">
        <v>17</v>
      </c>
      <c r="E296" s="230" t="s">
        <v>625</v>
      </c>
      <c r="F296" s="229" t="s">
        <v>454</v>
      </c>
      <c r="G296" s="257">
        <v>2089.63</v>
      </c>
      <c r="H296" s="225">
        <v>177.53</v>
      </c>
      <c r="I296" s="231">
        <f t="shared" si="9"/>
        <v>2629.9056</v>
      </c>
      <c r="J296" s="233"/>
    </row>
    <row r="297" spans="1:10" x14ac:dyDescent="0.3">
      <c r="A297" s="226"/>
      <c r="B297" s="224" t="s">
        <v>750</v>
      </c>
      <c r="C297" s="229" t="s">
        <v>483</v>
      </c>
      <c r="D297" s="229" t="s">
        <v>17</v>
      </c>
      <c r="E297" s="230" t="s">
        <v>14</v>
      </c>
      <c r="F297" s="229" t="s">
        <v>792</v>
      </c>
      <c r="G297" s="225">
        <v>13603</v>
      </c>
      <c r="H297" s="225">
        <v>408.09</v>
      </c>
      <c r="I297" s="225">
        <f t="shared" si="9"/>
        <v>16252.864399999999</v>
      </c>
      <c r="J297" s="233"/>
    </row>
    <row r="298" spans="1:10" x14ac:dyDescent="0.3">
      <c r="A298" s="226"/>
      <c r="B298" s="224" t="s">
        <v>70</v>
      </c>
      <c r="C298" s="240" t="s">
        <v>456</v>
      </c>
      <c r="D298" s="229" t="s">
        <v>17</v>
      </c>
      <c r="E298" s="230" t="s">
        <v>625</v>
      </c>
      <c r="F298" s="229" t="s">
        <v>787</v>
      </c>
      <c r="G298" s="225">
        <v>6942.66</v>
      </c>
      <c r="H298" s="225">
        <v>208.28</v>
      </c>
      <c r="I298" s="231">
        <f t="shared" ref="I298:I306" si="10">SUM(G298+H298)*1.16</f>
        <v>8295.0903999999991</v>
      </c>
    </row>
    <row r="299" spans="1:10" x14ac:dyDescent="0.3">
      <c r="A299" s="226"/>
      <c r="B299" s="224" t="s">
        <v>484</v>
      </c>
      <c r="C299" s="229" t="s">
        <v>485</v>
      </c>
      <c r="D299" s="229" t="s">
        <v>17</v>
      </c>
      <c r="E299" s="230" t="s">
        <v>625</v>
      </c>
      <c r="F299" s="229" t="s">
        <v>737</v>
      </c>
      <c r="G299" s="232">
        <v>13000</v>
      </c>
      <c r="H299" s="225">
        <v>390</v>
      </c>
      <c r="I299" s="231">
        <f t="shared" si="10"/>
        <v>15532.4</v>
      </c>
      <c r="J299" s="233"/>
    </row>
    <row r="300" spans="1:10" x14ac:dyDescent="0.3">
      <c r="A300" s="226"/>
      <c r="B300" s="224" t="s">
        <v>65</v>
      </c>
      <c r="C300" s="240">
        <v>188240010</v>
      </c>
      <c r="D300" s="229" t="s">
        <v>10</v>
      </c>
      <c r="E300" s="230" t="s">
        <v>625</v>
      </c>
      <c r="G300" s="257">
        <v>0</v>
      </c>
      <c r="H300" s="225">
        <v>0</v>
      </c>
      <c r="I300" s="231">
        <f t="shared" si="10"/>
        <v>0</v>
      </c>
      <c r="J300" s="233"/>
    </row>
    <row r="301" spans="1:10" x14ac:dyDescent="0.3">
      <c r="B301" s="224" t="s">
        <v>74</v>
      </c>
      <c r="C301" s="229" t="s">
        <v>460</v>
      </c>
      <c r="D301" s="229" t="s">
        <v>17</v>
      </c>
      <c r="E301" s="230" t="s">
        <v>625</v>
      </c>
      <c r="F301" s="229" t="s">
        <v>738</v>
      </c>
      <c r="G301" s="232">
        <v>12620.64</v>
      </c>
      <c r="H301" s="232">
        <v>378.62</v>
      </c>
      <c r="I301" s="231">
        <f t="shared" si="10"/>
        <v>15079.141599999999</v>
      </c>
      <c r="J301" s="233"/>
    </row>
    <row r="302" spans="1:10" x14ac:dyDescent="0.3">
      <c r="A302" s="226"/>
      <c r="B302" s="224" t="s">
        <v>96</v>
      </c>
      <c r="C302" s="229" t="s">
        <v>488</v>
      </c>
      <c r="D302" s="229" t="s">
        <v>17</v>
      </c>
      <c r="E302" s="230" t="s">
        <v>14</v>
      </c>
      <c r="F302" s="229" t="s">
        <v>792</v>
      </c>
      <c r="G302" s="225">
        <v>13603</v>
      </c>
      <c r="H302" s="225">
        <v>408.09</v>
      </c>
      <c r="I302" s="231">
        <f t="shared" si="10"/>
        <v>16252.864399999999</v>
      </c>
      <c r="J302" s="233"/>
    </row>
    <row r="303" spans="1:10" x14ac:dyDescent="0.3">
      <c r="A303" s="226"/>
      <c r="B303" s="224" t="s">
        <v>256</v>
      </c>
      <c r="C303" s="240" t="s">
        <v>489</v>
      </c>
      <c r="D303" s="229" t="s">
        <v>10</v>
      </c>
      <c r="E303" s="230" t="s">
        <v>625</v>
      </c>
      <c r="G303" s="257">
        <v>0</v>
      </c>
      <c r="H303" s="225">
        <v>0</v>
      </c>
      <c r="I303" s="231">
        <f t="shared" si="10"/>
        <v>0</v>
      </c>
      <c r="J303" s="233"/>
    </row>
    <row r="304" spans="1:10" x14ac:dyDescent="0.3">
      <c r="A304" s="226"/>
      <c r="B304" s="224" t="s">
        <v>65</v>
      </c>
      <c r="C304" s="240" t="s">
        <v>490</v>
      </c>
      <c r="D304" s="229" t="s">
        <v>10</v>
      </c>
      <c r="E304" s="230" t="s">
        <v>625</v>
      </c>
      <c r="G304" s="257">
        <v>0</v>
      </c>
      <c r="H304" s="225">
        <v>0</v>
      </c>
      <c r="I304" s="231">
        <f t="shared" si="10"/>
        <v>0</v>
      </c>
      <c r="J304" s="233"/>
    </row>
    <row r="305" spans="1:10" x14ac:dyDescent="0.3">
      <c r="A305" s="226"/>
      <c r="B305" s="226" t="s">
        <v>53</v>
      </c>
      <c r="C305" s="240" t="s">
        <v>464</v>
      </c>
      <c r="D305" s="229" t="s">
        <v>17</v>
      </c>
      <c r="E305" s="230" t="s">
        <v>625</v>
      </c>
      <c r="F305" s="229" t="s">
        <v>465</v>
      </c>
      <c r="G305" s="309">
        <v>9104.94</v>
      </c>
      <c r="H305" s="225">
        <v>273</v>
      </c>
      <c r="I305" s="231">
        <f t="shared" si="10"/>
        <v>10878.410400000001</v>
      </c>
      <c r="J305" s="233"/>
    </row>
    <row r="306" spans="1:10" x14ac:dyDescent="0.3">
      <c r="A306" s="226"/>
      <c r="B306" s="224" t="s">
        <v>45</v>
      </c>
      <c r="C306" s="240" t="s">
        <v>505</v>
      </c>
      <c r="D306" s="229" t="s">
        <v>17</v>
      </c>
      <c r="E306" s="230" t="s">
        <v>14</v>
      </c>
      <c r="F306" s="229" t="s">
        <v>792</v>
      </c>
      <c r="G306" s="225">
        <v>9815</v>
      </c>
      <c r="H306" s="225">
        <v>294.45</v>
      </c>
      <c r="I306" s="231">
        <f t="shared" si="10"/>
        <v>11726.962</v>
      </c>
      <c r="J306" s="233"/>
    </row>
    <row r="307" spans="1:10" x14ac:dyDescent="0.3">
      <c r="A307" s="226"/>
      <c r="B307" s="224" t="s">
        <v>506</v>
      </c>
      <c r="C307" s="229" t="s">
        <v>507</v>
      </c>
      <c r="D307" s="229" t="s">
        <v>10</v>
      </c>
      <c r="E307" s="230" t="s">
        <v>625</v>
      </c>
      <c r="G307" s="257">
        <v>0</v>
      </c>
      <c r="H307" s="225">
        <v>0</v>
      </c>
      <c r="I307" s="231">
        <f t="shared" ref="I307:I333" si="11">SUM(G307+H307)*1.16</f>
        <v>0</v>
      </c>
      <c r="J307" s="233"/>
    </row>
    <row r="308" spans="1:10" x14ac:dyDescent="0.3">
      <c r="A308" s="226"/>
      <c r="B308" s="226" t="s">
        <v>262</v>
      </c>
      <c r="C308" s="240" t="s">
        <v>469</v>
      </c>
      <c r="D308" s="229" t="s">
        <v>17</v>
      </c>
      <c r="E308" s="230" t="s">
        <v>625</v>
      </c>
      <c r="F308" s="229" t="s">
        <v>80</v>
      </c>
      <c r="G308" s="257">
        <v>8977.6</v>
      </c>
      <c r="H308" s="225">
        <v>807.93</v>
      </c>
      <c r="I308" s="231">
        <f t="shared" si="11"/>
        <v>11351.2148</v>
      </c>
      <c r="J308" s="233"/>
    </row>
    <row r="309" spans="1:10" x14ac:dyDescent="0.3">
      <c r="A309" s="226"/>
      <c r="B309" s="224" t="s">
        <v>215</v>
      </c>
      <c r="C309" s="229" t="s">
        <v>508</v>
      </c>
      <c r="D309" s="229" t="s">
        <v>10</v>
      </c>
      <c r="E309" s="230" t="s">
        <v>625</v>
      </c>
      <c r="G309" s="257">
        <v>0</v>
      </c>
      <c r="H309" s="225">
        <v>0</v>
      </c>
      <c r="I309" s="231">
        <f t="shared" si="11"/>
        <v>0</v>
      </c>
      <c r="J309" s="233"/>
    </row>
    <row r="310" spans="1:10" x14ac:dyDescent="0.3">
      <c r="A310" s="226"/>
      <c r="B310" s="224" t="s">
        <v>96</v>
      </c>
      <c r="C310" s="328" t="s">
        <v>510</v>
      </c>
      <c r="D310" s="229" t="s">
        <v>17</v>
      </c>
      <c r="E310" s="230" t="s">
        <v>14</v>
      </c>
      <c r="F310" s="229" t="s">
        <v>792</v>
      </c>
      <c r="G310" s="225">
        <v>13603</v>
      </c>
      <c r="H310" s="225">
        <v>408.09</v>
      </c>
      <c r="I310" s="231">
        <f t="shared" si="11"/>
        <v>16252.864399999999</v>
      </c>
      <c r="J310" s="233"/>
    </row>
    <row r="311" spans="1:10" x14ac:dyDescent="0.3">
      <c r="B311" s="224" t="s">
        <v>65</v>
      </c>
      <c r="C311" s="229" t="s">
        <v>513</v>
      </c>
      <c r="D311" s="229" t="s">
        <v>10</v>
      </c>
      <c r="E311" s="230" t="s">
        <v>625</v>
      </c>
      <c r="G311" s="257">
        <v>0</v>
      </c>
      <c r="H311" s="225">
        <v>0</v>
      </c>
      <c r="I311" s="231">
        <f t="shared" si="11"/>
        <v>0</v>
      </c>
      <c r="J311" s="233"/>
    </row>
    <row r="312" spans="1:10" x14ac:dyDescent="0.3">
      <c r="A312" s="226"/>
      <c r="B312" s="226" t="s">
        <v>256</v>
      </c>
      <c r="C312" s="229" t="s">
        <v>474</v>
      </c>
      <c r="D312" s="229" t="s">
        <v>17</v>
      </c>
      <c r="E312" s="230" t="s">
        <v>625</v>
      </c>
      <c r="F312" s="229" t="s">
        <v>396</v>
      </c>
      <c r="G312" s="257">
        <v>11975</v>
      </c>
      <c r="H312" s="225">
        <v>1074.8900000000001</v>
      </c>
      <c r="I312" s="231">
        <f t="shared" si="11"/>
        <v>15137.872399999998</v>
      </c>
      <c r="J312" s="233"/>
    </row>
    <row r="313" spans="1:10" x14ac:dyDescent="0.3">
      <c r="A313" s="226"/>
      <c r="B313" s="226" t="s">
        <v>256</v>
      </c>
      <c r="C313" s="240" t="s">
        <v>475</v>
      </c>
      <c r="D313" s="229" t="s">
        <v>17</v>
      </c>
      <c r="E313" s="230" t="s">
        <v>625</v>
      </c>
      <c r="F313" s="229" t="s">
        <v>476</v>
      </c>
      <c r="G313" s="257">
        <v>6567.49</v>
      </c>
      <c r="H313" s="225">
        <v>593.27</v>
      </c>
      <c r="I313" s="231">
        <f t="shared" si="11"/>
        <v>8306.4815999999992</v>
      </c>
      <c r="J313" s="233"/>
    </row>
    <row r="314" spans="1:10" x14ac:dyDescent="0.3">
      <c r="A314" s="226"/>
      <c r="B314" s="226" t="s">
        <v>690</v>
      </c>
      <c r="C314" s="240">
        <v>188160012</v>
      </c>
      <c r="D314" s="229" t="s">
        <v>17</v>
      </c>
      <c r="E314" s="230" t="s">
        <v>625</v>
      </c>
      <c r="F314" s="229" t="s">
        <v>478</v>
      </c>
      <c r="G314" s="257">
        <v>3292.63</v>
      </c>
      <c r="H314" s="225">
        <v>301.58999999999997</v>
      </c>
      <c r="I314" s="231">
        <f t="shared" si="11"/>
        <v>4169.2951999999996</v>
      </c>
      <c r="J314" s="233"/>
    </row>
    <row r="315" spans="1:10" x14ac:dyDescent="0.3">
      <c r="A315" s="226"/>
      <c r="B315" s="224" t="s">
        <v>501</v>
      </c>
      <c r="C315" s="240" t="s">
        <v>515</v>
      </c>
      <c r="D315" s="229" t="s">
        <v>10</v>
      </c>
      <c r="E315" s="230" t="s">
        <v>625</v>
      </c>
      <c r="G315" s="257">
        <v>0</v>
      </c>
      <c r="H315" s="225">
        <v>0</v>
      </c>
      <c r="I315" s="231">
        <f t="shared" si="11"/>
        <v>0</v>
      </c>
      <c r="J315" s="233"/>
    </row>
    <row r="316" spans="1:10" x14ac:dyDescent="0.3">
      <c r="A316" s="226"/>
      <c r="B316" s="224" t="s">
        <v>256</v>
      </c>
      <c r="C316" s="240" t="s">
        <v>519</v>
      </c>
      <c r="D316" s="229" t="s">
        <v>10</v>
      </c>
      <c r="E316" s="230" t="s">
        <v>625</v>
      </c>
      <c r="G316" s="225">
        <v>0</v>
      </c>
      <c r="H316" s="225">
        <v>0</v>
      </c>
      <c r="I316" s="231">
        <f t="shared" si="11"/>
        <v>0</v>
      </c>
      <c r="J316" s="233"/>
    </row>
    <row r="317" spans="1:10" x14ac:dyDescent="0.3">
      <c r="A317" s="226"/>
      <c r="B317" s="224" t="s">
        <v>262</v>
      </c>
      <c r="C317" s="240" t="s">
        <v>520</v>
      </c>
      <c r="D317" s="229" t="s">
        <v>10</v>
      </c>
      <c r="E317" s="230" t="s">
        <v>625</v>
      </c>
      <c r="F317" s="229" t="s">
        <v>241</v>
      </c>
      <c r="G317" s="258">
        <v>0</v>
      </c>
      <c r="H317" s="225">
        <v>0</v>
      </c>
      <c r="I317" s="225">
        <f t="shared" si="11"/>
        <v>0</v>
      </c>
      <c r="J317" s="233"/>
    </row>
    <row r="318" spans="1:10" x14ac:dyDescent="0.3">
      <c r="A318" s="226"/>
      <c r="B318" s="224" t="s">
        <v>78</v>
      </c>
      <c r="C318" s="240" t="s">
        <v>521</v>
      </c>
      <c r="D318" s="229" t="s">
        <v>10</v>
      </c>
      <c r="E318" s="230" t="s">
        <v>625</v>
      </c>
      <c r="G318" s="247">
        <v>0</v>
      </c>
      <c r="H318" s="225">
        <v>0</v>
      </c>
      <c r="I318" s="231">
        <f t="shared" si="11"/>
        <v>0</v>
      </c>
    </row>
    <row r="319" spans="1:10" x14ac:dyDescent="0.3">
      <c r="A319" s="226"/>
      <c r="B319" s="224" t="s">
        <v>74</v>
      </c>
      <c r="C319" s="240" t="s">
        <v>529</v>
      </c>
      <c r="D319" s="229" t="s">
        <v>17</v>
      </c>
      <c r="E319" s="230" t="s">
        <v>625</v>
      </c>
      <c r="F319" s="229" t="s">
        <v>737</v>
      </c>
      <c r="G319" s="232">
        <v>13000</v>
      </c>
      <c r="H319" s="225">
        <v>390</v>
      </c>
      <c r="I319" s="225">
        <f t="shared" si="11"/>
        <v>15532.4</v>
      </c>
      <c r="J319" s="233"/>
    </row>
    <row r="320" spans="1:10" x14ac:dyDescent="0.3">
      <c r="A320" s="226"/>
      <c r="B320" s="224" t="s">
        <v>78</v>
      </c>
      <c r="C320" s="240" t="s">
        <v>530</v>
      </c>
      <c r="D320" s="229" t="s">
        <v>10</v>
      </c>
      <c r="E320" s="230" t="s">
        <v>625</v>
      </c>
      <c r="F320" s="229" t="s">
        <v>241</v>
      </c>
      <c r="G320" s="225">
        <v>0</v>
      </c>
      <c r="H320" s="225">
        <v>0</v>
      </c>
      <c r="I320" s="225">
        <f t="shared" si="11"/>
        <v>0</v>
      </c>
      <c r="J320" s="233"/>
    </row>
    <row r="321" spans="2:10" s="226" customFormat="1" x14ac:dyDescent="0.3">
      <c r="B321" s="224" t="s">
        <v>74</v>
      </c>
      <c r="C321" s="240" t="s">
        <v>486</v>
      </c>
      <c r="D321" s="229" t="s">
        <v>17</v>
      </c>
      <c r="E321" s="230" t="s">
        <v>625</v>
      </c>
      <c r="F321" s="229" t="s">
        <v>420</v>
      </c>
      <c r="G321" s="257">
        <v>9287.26</v>
      </c>
      <c r="H321" s="225">
        <v>835.51</v>
      </c>
      <c r="I321" s="231">
        <f t="shared" si="11"/>
        <v>11742.413199999999</v>
      </c>
      <c r="J321" s="233"/>
    </row>
    <row r="322" spans="2:10" s="226" customFormat="1" x14ac:dyDescent="0.3">
      <c r="B322" s="224" t="s">
        <v>215</v>
      </c>
      <c r="C322" s="229" t="s">
        <v>487</v>
      </c>
      <c r="D322" s="229" t="s">
        <v>17</v>
      </c>
      <c r="E322" s="230" t="s">
        <v>624</v>
      </c>
      <c r="F322" s="248" t="s">
        <v>197</v>
      </c>
      <c r="G322" s="225">
        <v>9081.7199999999993</v>
      </c>
      <c r="H322" s="225">
        <v>272.45</v>
      </c>
      <c r="I322" s="231">
        <f t="shared" si="11"/>
        <v>10850.8372</v>
      </c>
      <c r="J322" s="233"/>
    </row>
    <row r="323" spans="2:10" s="226" customFormat="1" x14ac:dyDescent="0.3">
      <c r="B323" s="224" t="s">
        <v>74</v>
      </c>
      <c r="C323" s="229" t="s">
        <v>532</v>
      </c>
      <c r="D323" s="229" t="s">
        <v>17</v>
      </c>
      <c r="E323" s="230" t="s">
        <v>625</v>
      </c>
      <c r="F323" s="229" t="s">
        <v>737</v>
      </c>
      <c r="G323" s="232">
        <v>13000</v>
      </c>
      <c r="H323" s="225">
        <v>390</v>
      </c>
      <c r="I323" s="225">
        <f t="shared" si="11"/>
        <v>15532.4</v>
      </c>
      <c r="J323" s="233"/>
    </row>
    <row r="324" spans="2:10" s="226" customFormat="1" x14ac:dyDescent="0.3">
      <c r="B324" s="224" t="s">
        <v>546</v>
      </c>
      <c r="C324" s="240" t="s">
        <v>547</v>
      </c>
      <c r="D324" s="229" t="s">
        <v>17</v>
      </c>
      <c r="E324" s="230" t="s">
        <v>625</v>
      </c>
      <c r="F324" s="229" t="s">
        <v>737</v>
      </c>
      <c r="G324" s="232">
        <v>13000</v>
      </c>
      <c r="H324" s="225">
        <v>390</v>
      </c>
      <c r="I324" s="225">
        <f t="shared" si="11"/>
        <v>15532.4</v>
      </c>
      <c r="J324" s="233"/>
    </row>
    <row r="325" spans="2:10" s="226" customFormat="1" x14ac:dyDescent="0.3">
      <c r="B325" s="224" t="s">
        <v>256</v>
      </c>
      <c r="C325" s="240" t="s">
        <v>548</v>
      </c>
      <c r="D325" s="229" t="s">
        <v>10</v>
      </c>
      <c r="E325" s="230" t="s">
        <v>625</v>
      </c>
      <c r="F325" s="229"/>
      <c r="G325" s="257">
        <v>0</v>
      </c>
      <c r="H325" s="225">
        <v>0</v>
      </c>
      <c r="I325" s="231">
        <f t="shared" si="11"/>
        <v>0</v>
      </c>
      <c r="J325" s="233"/>
    </row>
    <row r="326" spans="2:10" s="226" customFormat="1" x14ac:dyDescent="0.3">
      <c r="B326" s="224" t="s">
        <v>65</v>
      </c>
      <c r="C326" s="240" t="s">
        <v>491</v>
      </c>
      <c r="D326" s="229" t="s">
        <v>17</v>
      </c>
      <c r="E326" s="230" t="s">
        <v>625</v>
      </c>
      <c r="F326" s="229" t="s">
        <v>492</v>
      </c>
      <c r="G326" s="309">
        <v>7741.92</v>
      </c>
      <c r="H326" s="225">
        <v>232</v>
      </c>
      <c r="I326" s="231">
        <f t="shared" si="11"/>
        <v>9249.7471999999998</v>
      </c>
      <c r="J326" s="233"/>
    </row>
    <row r="327" spans="2:10" s="226" customFormat="1" x14ac:dyDescent="0.3">
      <c r="B327" s="224" t="s">
        <v>74</v>
      </c>
      <c r="C327" s="240" t="s">
        <v>493</v>
      </c>
      <c r="D327" s="229" t="s">
        <v>17</v>
      </c>
      <c r="E327" s="230" t="s">
        <v>625</v>
      </c>
      <c r="F327" s="229" t="s">
        <v>494</v>
      </c>
      <c r="G327" s="257">
        <v>13660.83</v>
      </c>
      <c r="H327" s="225">
        <v>1225</v>
      </c>
      <c r="I327" s="231">
        <f t="shared" si="11"/>
        <v>17267.5628</v>
      </c>
      <c r="J327" s="233"/>
    </row>
    <row r="328" spans="2:10" s="226" customFormat="1" x14ac:dyDescent="0.3">
      <c r="B328" s="224" t="s">
        <v>274</v>
      </c>
      <c r="C328" s="240">
        <v>198200020</v>
      </c>
      <c r="D328" s="229" t="s">
        <v>17</v>
      </c>
      <c r="E328" s="230" t="s">
        <v>625</v>
      </c>
      <c r="F328" s="229" t="s">
        <v>495</v>
      </c>
      <c r="G328" s="309">
        <v>6942.66</v>
      </c>
      <c r="H328" s="225">
        <v>208</v>
      </c>
      <c r="I328" s="231">
        <f t="shared" si="11"/>
        <v>8294.7655999999988</v>
      </c>
      <c r="J328" s="233"/>
    </row>
    <row r="329" spans="2:10" s="226" customFormat="1" x14ac:dyDescent="0.3">
      <c r="B329" s="224" t="s">
        <v>57</v>
      </c>
      <c r="C329" s="240" t="s">
        <v>496</v>
      </c>
      <c r="D329" s="229" t="s">
        <v>17</v>
      </c>
      <c r="E329" s="230" t="s">
        <v>14</v>
      </c>
      <c r="F329" s="229" t="s">
        <v>710</v>
      </c>
      <c r="G329" s="257">
        <v>11333.31</v>
      </c>
      <c r="H329" s="225">
        <v>340</v>
      </c>
      <c r="I329" s="231">
        <f t="shared" si="11"/>
        <v>13541.039599999998</v>
      </c>
      <c r="J329" s="233"/>
    </row>
    <row r="330" spans="2:10" s="226" customFormat="1" x14ac:dyDescent="0.3">
      <c r="B330" s="224" t="s">
        <v>274</v>
      </c>
      <c r="C330" s="229" t="s">
        <v>572</v>
      </c>
      <c r="D330" s="227" t="s">
        <v>10</v>
      </c>
      <c r="E330" s="230" t="s">
        <v>625</v>
      </c>
      <c r="F330" s="229"/>
      <c r="G330" s="225">
        <v>0</v>
      </c>
      <c r="H330" s="225">
        <v>0</v>
      </c>
      <c r="I330" s="231">
        <f t="shared" si="11"/>
        <v>0</v>
      </c>
      <c r="J330" s="233"/>
    </row>
    <row r="331" spans="2:10" s="226" customFormat="1" x14ac:dyDescent="0.3">
      <c r="B331" s="224" t="s">
        <v>242</v>
      </c>
      <c r="C331" s="260" t="s">
        <v>602</v>
      </c>
      <c r="D331" s="227" t="s">
        <v>17</v>
      </c>
      <c r="E331" s="230" t="s">
        <v>624</v>
      </c>
      <c r="F331" s="229" t="s">
        <v>754</v>
      </c>
      <c r="G331" s="231">
        <v>9815</v>
      </c>
      <c r="H331" s="232">
        <v>294.45</v>
      </c>
      <c r="I331" s="231">
        <f t="shared" si="11"/>
        <v>11726.962</v>
      </c>
      <c r="J331" s="233"/>
    </row>
    <row r="332" spans="2:10" s="226" customFormat="1" x14ac:dyDescent="0.3">
      <c r="B332" s="259" t="s">
        <v>274</v>
      </c>
      <c r="C332" s="260" t="s">
        <v>617</v>
      </c>
      <c r="D332" s="227" t="s">
        <v>10</v>
      </c>
      <c r="E332" s="230" t="s">
        <v>624</v>
      </c>
      <c r="F332" s="229"/>
      <c r="G332" s="231">
        <v>0</v>
      </c>
      <c r="H332" s="232">
        <v>0</v>
      </c>
      <c r="I332" s="231">
        <f t="shared" si="11"/>
        <v>0</v>
      </c>
      <c r="J332" s="233"/>
    </row>
    <row r="333" spans="2:10" s="226" customFormat="1" x14ac:dyDescent="0.3">
      <c r="B333" s="224" t="s">
        <v>274</v>
      </c>
      <c r="C333" s="261" t="s">
        <v>672</v>
      </c>
      <c r="D333" s="227" t="s">
        <v>10</v>
      </c>
      <c r="E333" s="230" t="s">
        <v>624</v>
      </c>
      <c r="F333" s="229"/>
      <c r="G333" s="225">
        <v>0</v>
      </c>
      <c r="H333" s="262">
        <v>0</v>
      </c>
      <c r="I333" s="263">
        <f t="shared" si="11"/>
        <v>0</v>
      </c>
      <c r="J333" s="233"/>
    </row>
    <row r="334" spans="2:10" s="226" customFormat="1" x14ac:dyDescent="0.3">
      <c r="B334" s="224" t="s">
        <v>242</v>
      </c>
      <c r="C334" s="261" t="s">
        <v>676</v>
      </c>
      <c r="D334" s="227" t="s">
        <v>17</v>
      </c>
      <c r="E334" s="230" t="s">
        <v>14</v>
      </c>
      <c r="F334" s="229" t="s">
        <v>788</v>
      </c>
      <c r="G334" s="225">
        <v>6080</v>
      </c>
      <c r="H334" s="262">
        <v>182.4</v>
      </c>
      <c r="I334" s="231">
        <f>SUM(G334+H334)*1.16</f>
        <v>7264.3839999999991</v>
      </c>
      <c r="J334" s="233"/>
    </row>
    <row r="335" spans="2:10" s="226" customFormat="1" x14ac:dyDescent="0.3">
      <c r="B335" s="224" t="s">
        <v>242</v>
      </c>
      <c r="C335" s="261" t="s">
        <v>680</v>
      </c>
      <c r="D335" s="227" t="s">
        <v>17</v>
      </c>
      <c r="E335" s="310" t="s">
        <v>624</v>
      </c>
      <c r="F335" s="229" t="s">
        <v>749</v>
      </c>
      <c r="G335" s="262">
        <v>6080</v>
      </c>
      <c r="H335" s="262">
        <v>182.4</v>
      </c>
      <c r="I335" s="231">
        <f>SUM(G335+H335)*1.16</f>
        <v>7264.3839999999991</v>
      </c>
      <c r="J335" s="233"/>
    </row>
    <row r="336" spans="2:10" s="226" customFormat="1" x14ac:dyDescent="0.3">
      <c r="B336" s="224" t="s">
        <v>242</v>
      </c>
      <c r="C336" s="226" t="s">
        <v>706</v>
      </c>
      <c r="D336" s="227" t="s">
        <v>17</v>
      </c>
      <c r="E336" s="230" t="s">
        <v>624</v>
      </c>
      <c r="F336" s="229" t="s">
        <v>752</v>
      </c>
      <c r="G336" s="262">
        <v>6080</v>
      </c>
      <c r="H336" s="262">
        <v>182.4</v>
      </c>
      <c r="I336" s="231">
        <f>SUM(G336+H336)*1.16</f>
        <v>7264.3839999999991</v>
      </c>
      <c r="J336" s="233"/>
    </row>
    <row r="337" spans="1:10" x14ac:dyDescent="0.3">
      <c r="A337" s="226"/>
      <c r="B337" s="224" t="s">
        <v>96</v>
      </c>
      <c r="C337" s="229" t="s">
        <v>509</v>
      </c>
      <c r="D337" s="229" t="s">
        <v>17</v>
      </c>
      <c r="E337" s="230" t="s">
        <v>625</v>
      </c>
      <c r="F337" s="229" t="s">
        <v>80</v>
      </c>
      <c r="G337" s="257">
        <v>11406.25</v>
      </c>
      <c r="H337" s="225">
        <v>1024.24</v>
      </c>
      <c r="I337" s="231">
        <f>SUM(G337+H337)*1.16</f>
        <v>14419.368399999999</v>
      </c>
      <c r="J337" s="233"/>
    </row>
    <row r="338" spans="1:10" x14ac:dyDescent="0.3">
      <c r="A338" s="226"/>
      <c r="B338" s="224" t="s">
        <v>242</v>
      </c>
      <c r="C338" s="226" t="s">
        <v>707</v>
      </c>
      <c r="D338" s="227" t="s">
        <v>17</v>
      </c>
      <c r="E338" s="230" t="s">
        <v>624</v>
      </c>
      <c r="F338" s="229" t="s">
        <v>741</v>
      </c>
      <c r="G338" s="262">
        <v>5776</v>
      </c>
      <c r="H338" s="262">
        <v>182.4</v>
      </c>
      <c r="I338" s="231">
        <f>SUM(G338:H338)*1.16</f>
        <v>6911.7439999999988</v>
      </c>
      <c r="J338" s="233"/>
    </row>
    <row r="339" spans="1:10" x14ac:dyDescent="0.3">
      <c r="A339" s="226"/>
      <c r="B339" s="224" t="s">
        <v>688</v>
      </c>
      <c r="C339" s="240" t="s">
        <v>511</v>
      </c>
      <c r="D339" s="229" t="s">
        <v>17</v>
      </c>
      <c r="E339" s="230" t="s">
        <v>625</v>
      </c>
      <c r="F339" s="229" t="s">
        <v>512</v>
      </c>
      <c r="G339" s="309">
        <v>2510</v>
      </c>
      <c r="H339" s="225">
        <v>201</v>
      </c>
      <c r="I339" s="231">
        <f t="shared" ref="I339:I368" si="12">SUM(G339+H339)*1.16</f>
        <v>3144.7599999999998</v>
      </c>
      <c r="J339" s="233"/>
    </row>
    <row r="340" spans="1:10" x14ac:dyDescent="0.3">
      <c r="A340" s="226"/>
      <c r="B340" s="226" t="s">
        <v>96</v>
      </c>
      <c r="C340" s="240" t="s">
        <v>410</v>
      </c>
      <c r="D340" s="229" t="s">
        <v>10</v>
      </c>
      <c r="E340" s="230" t="s">
        <v>625</v>
      </c>
      <c r="G340" s="225">
        <v>0</v>
      </c>
      <c r="H340" s="225">
        <v>0</v>
      </c>
      <c r="I340" s="231">
        <f t="shared" si="12"/>
        <v>0</v>
      </c>
      <c r="J340" s="233"/>
    </row>
    <row r="341" spans="1:10" x14ac:dyDescent="0.3">
      <c r="A341" s="226"/>
      <c r="B341" s="226" t="s">
        <v>78</v>
      </c>
      <c r="C341" s="229" t="s">
        <v>411</v>
      </c>
      <c r="D341" s="229" t="s">
        <v>10</v>
      </c>
      <c r="E341" s="230" t="s">
        <v>625</v>
      </c>
      <c r="G341" s="257">
        <v>0</v>
      </c>
      <c r="H341" s="225">
        <v>0</v>
      </c>
      <c r="I341" s="231">
        <f t="shared" si="12"/>
        <v>0</v>
      </c>
      <c r="J341" s="233"/>
    </row>
    <row r="342" spans="1:10" x14ac:dyDescent="0.3">
      <c r="B342" s="306" t="s">
        <v>74</v>
      </c>
      <c r="C342" s="229" t="s">
        <v>516</v>
      </c>
      <c r="D342" s="229" t="s">
        <v>17</v>
      </c>
      <c r="E342" s="230" t="s">
        <v>625</v>
      </c>
      <c r="F342" s="229" t="s">
        <v>738</v>
      </c>
      <c r="G342" s="232">
        <v>12620.64</v>
      </c>
      <c r="H342" s="232">
        <v>378.62</v>
      </c>
      <c r="I342" s="231">
        <f t="shared" si="12"/>
        <v>15079.141599999999</v>
      </c>
      <c r="J342" s="233"/>
    </row>
    <row r="343" spans="1:10" x14ac:dyDescent="0.3">
      <c r="A343" s="226"/>
      <c r="B343" s="224" t="s">
        <v>262</v>
      </c>
      <c r="C343" s="240" t="s">
        <v>517</v>
      </c>
      <c r="D343" s="229" t="s">
        <v>17</v>
      </c>
      <c r="E343" s="230" t="s">
        <v>625</v>
      </c>
      <c r="F343" s="229" t="s">
        <v>80</v>
      </c>
      <c r="G343" s="225">
        <v>14210</v>
      </c>
      <c r="H343" s="225">
        <v>426</v>
      </c>
      <c r="I343" s="231">
        <f t="shared" si="12"/>
        <v>16977.759999999998</v>
      </c>
      <c r="J343" s="233"/>
    </row>
    <row r="344" spans="1:10" x14ac:dyDescent="0.3">
      <c r="A344" s="226"/>
      <c r="B344" s="224" t="s">
        <v>78</v>
      </c>
      <c r="C344" s="240" t="s">
        <v>518</v>
      </c>
      <c r="D344" s="229" t="s">
        <v>17</v>
      </c>
      <c r="E344" s="230" t="s">
        <v>625</v>
      </c>
      <c r="F344" s="229" t="s">
        <v>80</v>
      </c>
      <c r="G344" s="247">
        <v>14748</v>
      </c>
      <c r="H344" s="225">
        <v>442</v>
      </c>
      <c r="I344" s="231">
        <f t="shared" si="12"/>
        <v>17620.399999999998</v>
      </c>
      <c r="J344" s="233"/>
    </row>
    <row r="345" spans="1:10" x14ac:dyDescent="0.3">
      <c r="A345" s="226"/>
      <c r="B345" s="226" t="s">
        <v>688</v>
      </c>
      <c r="C345" s="240" t="s">
        <v>432</v>
      </c>
      <c r="D345" s="229" t="s">
        <v>10</v>
      </c>
      <c r="E345" s="230" t="s">
        <v>625</v>
      </c>
      <c r="G345" s="257">
        <v>0</v>
      </c>
      <c r="H345" s="225">
        <v>0</v>
      </c>
      <c r="I345" s="231">
        <f t="shared" si="12"/>
        <v>0</v>
      </c>
      <c r="J345" s="233"/>
    </row>
    <row r="346" spans="1:10" x14ac:dyDescent="0.3">
      <c r="A346" s="226"/>
      <c r="B346" s="226" t="s">
        <v>256</v>
      </c>
      <c r="C346" s="229" t="s">
        <v>440</v>
      </c>
      <c r="D346" s="229" t="s">
        <v>10</v>
      </c>
      <c r="E346" s="230" t="s">
        <v>625</v>
      </c>
      <c r="G346" s="257">
        <v>0</v>
      </c>
      <c r="H346" s="225">
        <v>0</v>
      </c>
      <c r="I346" s="231">
        <f t="shared" si="12"/>
        <v>0</v>
      </c>
      <c r="J346" s="233"/>
    </row>
    <row r="347" spans="1:10" x14ac:dyDescent="0.3">
      <c r="A347" s="226"/>
      <c r="B347" s="226" t="s">
        <v>262</v>
      </c>
      <c r="C347" s="240" t="s">
        <v>461</v>
      </c>
      <c r="D347" s="229" t="s">
        <v>10</v>
      </c>
      <c r="E347" s="230" t="s">
        <v>625</v>
      </c>
      <c r="G347" s="257">
        <v>0</v>
      </c>
      <c r="H347" s="225">
        <v>0</v>
      </c>
      <c r="I347" s="231">
        <f t="shared" si="12"/>
        <v>0</v>
      </c>
      <c r="J347" s="233"/>
    </row>
    <row r="348" spans="1:10" x14ac:dyDescent="0.3">
      <c r="A348" s="226"/>
      <c r="B348" s="224" t="s">
        <v>78</v>
      </c>
      <c r="C348" s="240" t="s">
        <v>522</v>
      </c>
      <c r="D348" s="229" t="s">
        <v>17</v>
      </c>
      <c r="E348" s="230" t="s">
        <v>625</v>
      </c>
      <c r="F348" s="229" t="s">
        <v>634</v>
      </c>
      <c r="G348" s="247">
        <v>14748</v>
      </c>
      <c r="H348" s="225">
        <v>442</v>
      </c>
      <c r="I348" s="231">
        <f t="shared" si="12"/>
        <v>17620.399999999998</v>
      </c>
      <c r="J348" s="233"/>
    </row>
    <row r="349" spans="1:10" x14ac:dyDescent="0.3">
      <c r="B349" s="224" t="s">
        <v>74</v>
      </c>
      <c r="C349" s="240" t="s">
        <v>523</v>
      </c>
      <c r="D349" s="229" t="s">
        <v>17</v>
      </c>
      <c r="E349" s="230" t="s">
        <v>625</v>
      </c>
      <c r="F349" s="229" t="s">
        <v>738</v>
      </c>
      <c r="G349" s="232">
        <v>12620.64</v>
      </c>
      <c r="H349" s="232">
        <v>378.62</v>
      </c>
      <c r="I349" s="225">
        <f t="shared" si="12"/>
        <v>15079.141599999999</v>
      </c>
      <c r="J349" s="233"/>
    </row>
    <row r="350" spans="1:10" x14ac:dyDescent="0.3">
      <c r="B350" s="224" t="s">
        <v>74</v>
      </c>
      <c r="C350" s="229" t="s">
        <v>524</v>
      </c>
      <c r="D350" s="229" t="s">
        <v>17</v>
      </c>
      <c r="E350" s="230" t="s">
        <v>625</v>
      </c>
      <c r="F350" s="229" t="s">
        <v>738</v>
      </c>
      <c r="G350" s="232">
        <v>12620.64</v>
      </c>
      <c r="H350" s="232">
        <v>378.62</v>
      </c>
      <c r="I350" s="231">
        <f t="shared" si="12"/>
        <v>15079.141599999999</v>
      </c>
      <c r="J350" s="233"/>
    </row>
    <row r="351" spans="1:10" x14ac:dyDescent="0.3">
      <c r="B351" s="224" t="s">
        <v>74</v>
      </c>
      <c r="C351" s="240" t="s">
        <v>525</v>
      </c>
      <c r="D351" s="229" t="s">
        <v>17</v>
      </c>
      <c r="E351" s="230" t="s">
        <v>625</v>
      </c>
      <c r="F351" s="229" t="s">
        <v>738</v>
      </c>
      <c r="G351" s="232">
        <v>12620.64</v>
      </c>
      <c r="H351" s="232">
        <v>378.62</v>
      </c>
      <c r="I351" s="231">
        <f t="shared" si="12"/>
        <v>15079.141599999999</v>
      </c>
      <c r="J351" s="233"/>
    </row>
    <row r="352" spans="1:10" x14ac:dyDescent="0.3">
      <c r="B352" s="224" t="s">
        <v>74</v>
      </c>
      <c r="C352" s="229" t="s">
        <v>526</v>
      </c>
      <c r="D352" s="229" t="s">
        <v>17</v>
      </c>
      <c r="E352" s="230" t="s">
        <v>625</v>
      </c>
      <c r="F352" s="229" t="s">
        <v>738</v>
      </c>
      <c r="G352" s="232">
        <v>12620.64</v>
      </c>
      <c r="H352" s="232">
        <v>378.62</v>
      </c>
      <c r="I352" s="231">
        <f t="shared" si="12"/>
        <v>15079.141599999999</v>
      </c>
      <c r="J352" s="233"/>
    </row>
    <row r="353" spans="1:10" x14ac:dyDescent="0.3">
      <c r="B353" s="306" t="s">
        <v>74</v>
      </c>
      <c r="C353" s="229" t="s">
        <v>527</v>
      </c>
      <c r="D353" s="229" t="s">
        <v>17</v>
      </c>
      <c r="E353" s="230" t="s">
        <v>625</v>
      </c>
      <c r="F353" s="229" t="s">
        <v>738</v>
      </c>
      <c r="G353" s="232">
        <v>12620.64</v>
      </c>
      <c r="H353" s="232">
        <v>378.62</v>
      </c>
      <c r="I353" s="231">
        <f t="shared" si="12"/>
        <v>15079.141599999999</v>
      </c>
      <c r="J353" s="233"/>
    </row>
    <row r="354" spans="1:10" x14ac:dyDescent="0.3">
      <c r="A354" s="226"/>
      <c r="B354" s="224" t="s">
        <v>74</v>
      </c>
      <c r="C354" s="229" t="s">
        <v>528</v>
      </c>
      <c r="D354" s="229" t="s">
        <v>17</v>
      </c>
      <c r="E354" s="230" t="s">
        <v>625</v>
      </c>
      <c r="F354" s="226" t="s">
        <v>793</v>
      </c>
      <c r="G354" s="232">
        <v>12620.64</v>
      </c>
      <c r="H354" s="232">
        <v>378.62</v>
      </c>
      <c r="I354" s="231">
        <f t="shared" si="12"/>
        <v>15079.141599999999</v>
      </c>
      <c r="J354" s="233"/>
    </row>
    <row r="355" spans="1:10" x14ac:dyDescent="0.3">
      <c r="B355" s="226" t="s">
        <v>96</v>
      </c>
      <c r="C355" s="240" t="s">
        <v>462</v>
      </c>
      <c r="D355" s="229" t="s">
        <v>10</v>
      </c>
      <c r="E355" s="230" t="s">
        <v>625</v>
      </c>
      <c r="G355" s="257">
        <v>0</v>
      </c>
      <c r="H355" s="225">
        <v>0</v>
      </c>
      <c r="I355" s="231">
        <f t="shared" si="12"/>
        <v>0</v>
      </c>
      <c r="J355" s="233"/>
    </row>
    <row r="356" spans="1:10" x14ac:dyDescent="0.3">
      <c r="A356" s="226"/>
      <c r="B356" s="226" t="s">
        <v>96</v>
      </c>
      <c r="C356" s="240" t="s">
        <v>463</v>
      </c>
      <c r="D356" s="229" t="s">
        <v>10</v>
      </c>
      <c r="E356" s="230" t="s">
        <v>625</v>
      </c>
      <c r="G356" s="257">
        <v>0</v>
      </c>
      <c r="H356" s="225">
        <v>0</v>
      </c>
      <c r="I356" s="231">
        <f t="shared" si="12"/>
        <v>0</v>
      </c>
      <c r="J356" s="233"/>
    </row>
    <row r="357" spans="1:10" x14ac:dyDescent="0.3">
      <c r="B357" s="224" t="s">
        <v>74</v>
      </c>
      <c r="C357" s="240" t="s">
        <v>531</v>
      </c>
      <c r="D357" s="229" t="s">
        <v>17</v>
      </c>
      <c r="E357" s="230" t="s">
        <v>625</v>
      </c>
      <c r="F357" s="229" t="s">
        <v>738</v>
      </c>
      <c r="G357" s="232">
        <v>12620.64</v>
      </c>
      <c r="H357" s="232">
        <v>378.62</v>
      </c>
      <c r="I357" s="231">
        <f t="shared" si="12"/>
        <v>15079.141599999999</v>
      </c>
      <c r="J357" s="233"/>
    </row>
    <row r="358" spans="1:10" x14ac:dyDescent="0.3">
      <c r="B358" s="226" t="s">
        <v>376</v>
      </c>
      <c r="C358" s="229" t="s">
        <v>466</v>
      </c>
      <c r="D358" s="229" t="s">
        <v>10</v>
      </c>
      <c r="E358" s="230" t="s">
        <v>625</v>
      </c>
      <c r="G358" s="257">
        <v>0</v>
      </c>
      <c r="H358" s="225">
        <v>0</v>
      </c>
      <c r="I358" s="231">
        <f t="shared" si="12"/>
        <v>0</v>
      </c>
      <c r="J358" s="233"/>
    </row>
    <row r="359" spans="1:10" x14ac:dyDescent="0.3">
      <c r="B359" s="224" t="s">
        <v>74</v>
      </c>
      <c r="C359" s="229" t="s">
        <v>533</v>
      </c>
      <c r="D359" s="229" t="s">
        <v>17</v>
      </c>
      <c r="E359" s="230" t="s">
        <v>625</v>
      </c>
      <c r="F359" s="229" t="s">
        <v>738</v>
      </c>
      <c r="G359" s="232">
        <v>12620.64</v>
      </c>
      <c r="H359" s="232">
        <v>378.62</v>
      </c>
      <c r="I359" s="231">
        <f t="shared" si="12"/>
        <v>15079.141599999999</v>
      </c>
      <c r="J359" s="233"/>
    </row>
    <row r="360" spans="1:10" x14ac:dyDescent="0.3">
      <c r="B360" s="224" t="s">
        <v>74</v>
      </c>
      <c r="C360" s="229" t="s">
        <v>534</v>
      </c>
      <c r="D360" s="229" t="s">
        <v>17</v>
      </c>
      <c r="E360" s="230" t="s">
        <v>625</v>
      </c>
      <c r="F360" s="229" t="s">
        <v>738</v>
      </c>
      <c r="G360" s="232">
        <v>12620.64</v>
      </c>
      <c r="H360" s="232">
        <v>378.62</v>
      </c>
      <c r="I360" s="231">
        <f t="shared" si="12"/>
        <v>15079.141599999999</v>
      </c>
      <c r="J360" s="233"/>
    </row>
    <row r="361" spans="1:10" x14ac:dyDescent="0.3">
      <c r="A361" s="226"/>
      <c r="B361" s="226" t="s">
        <v>535</v>
      </c>
      <c r="C361" s="240" t="s">
        <v>536</v>
      </c>
      <c r="D361" s="229" t="s">
        <v>17</v>
      </c>
      <c r="E361" s="230" t="s">
        <v>625</v>
      </c>
      <c r="F361" s="229" t="s">
        <v>537</v>
      </c>
      <c r="G361" s="257">
        <v>3218.6</v>
      </c>
      <c r="H361" s="225">
        <v>97</v>
      </c>
      <c r="I361" s="231">
        <f t="shared" si="12"/>
        <v>3846.0959999999995</v>
      </c>
      <c r="J361" s="233"/>
    </row>
    <row r="362" spans="1:10" x14ac:dyDescent="0.3">
      <c r="A362" s="226"/>
      <c r="B362" s="226" t="s">
        <v>467</v>
      </c>
      <c r="C362" s="229" t="s">
        <v>468</v>
      </c>
      <c r="D362" s="229" t="s">
        <v>10</v>
      </c>
      <c r="E362" s="230" t="s">
        <v>625</v>
      </c>
      <c r="G362" s="257">
        <v>0</v>
      </c>
      <c r="H362" s="225">
        <v>0</v>
      </c>
      <c r="I362" s="231">
        <f t="shared" si="12"/>
        <v>0</v>
      </c>
      <c r="J362" s="233"/>
    </row>
    <row r="363" spans="1:10" x14ac:dyDescent="0.3">
      <c r="A363" s="226"/>
      <c r="B363" s="226" t="s">
        <v>215</v>
      </c>
      <c r="C363" s="229" t="s">
        <v>539</v>
      </c>
      <c r="D363" s="229" t="s">
        <v>17</v>
      </c>
      <c r="E363" s="230" t="s">
        <v>625</v>
      </c>
      <c r="F363" s="229" t="s">
        <v>540</v>
      </c>
      <c r="G363" s="257">
        <v>7010.25</v>
      </c>
      <c r="H363" s="225">
        <v>632.70000000000005</v>
      </c>
      <c r="I363" s="231">
        <f t="shared" si="12"/>
        <v>8865.8219999999983</v>
      </c>
      <c r="J363" s="233"/>
    </row>
    <row r="364" spans="1:10" x14ac:dyDescent="0.3">
      <c r="A364" s="226"/>
      <c r="B364" s="226" t="s">
        <v>65</v>
      </c>
      <c r="C364" s="229" t="s">
        <v>541</v>
      </c>
      <c r="D364" s="229" t="s">
        <v>10</v>
      </c>
      <c r="E364" s="230" t="s">
        <v>625</v>
      </c>
      <c r="G364" s="257">
        <v>0</v>
      </c>
      <c r="H364" s="225">
        <v>0</v>
      </c>
      <c r="I364" s="231">
        <f t="shared" si="12"/>
        <v>0</v>
      </c>
      <c r="J364" s="233"/>
    </row>
    <row r="365" spans="1:10" x14ac:dyDescent="0.3">
      <c r="A365" s="226"/>
      <c r="B365" s="226" t="s">
        <v>74</v>
      </c>
      <c r="C365" s="240" t="s">
        <v>543</v>
      </c>
      <c r="D365" s="229" t="s">
        <v>17</v>
      </c>
      <c r="E365" s="230" t="s">
        <v>625</v>
      </c>
      <c r="F365" s="229" t="s">
        <v>542</v>
      </c>
      <c r="G365" s="257">
        <v>9495.49</v>
      </c>
      <c r="H365" s="225">
        <v>854</v>
      </c>
      <c r="I365" s="231">
        <f t="shared" si="12"/>
        <v>12005.408399999998</v>
      </c>
      <c r="J365" s="233"/>
    </row>
    <row r="366" spans="1:10" x14ac:dyDescent="0.3">
      <c r="A366" s="226"/>
      <c r="B366" s="226" t="s">
        <v>96</v>
      </c>
      <c r="C366" s="229" t="s">
        <v>470</v>
      </c>
      <c r="D366" s="229" t="s">
        <v>10</v>
      </c>
      <c r="E366" s="230" t="s">
        <v>625</v>
      </c>
      <c r="G366" s="257">
        <v>0</v>
      </c>
      <c r="H366" s="225">
        <v>0</v>
      </c>
      <c r="I366" s="231">
        <f t="shared" si="12"/>
        <v>0</v>
      </c>
      <c r="J366" s="233"/>
    </row>
    <row r="367" spans="1:10" x14ac:dyDescent="0.3">
      <c r="A367" s="226"/>
      <c r="B367" s="226" t="s">
        <v>96</v>
      </c>
      <c r="C367" s="240" t="s">
        <v>471</v>
      </c>
      <c r="D367" s="229" t="s">
        <v>17</v>
      </c>
      <c r="E367" s="230" t="s">
        <v>625</v>
      </c>
      <c r="F367" s="229" t="s">
        <v>770</v>
      </c>
      <c r="G367" s="257">
        <v>13242.8</v>
      </c>
      <c r="H367" s="225">
        <v>397.28</v>
      </c>
      <c r="I367" s="231">
        <f t="shared" si="12"/>
        <v>15822.492799999998</v>
      </c>
    </row>
    <row r="368" spans="1:10" x14ac:dyDescent="0.3">
      <c r="A368" s="226"/>
      <c r="B368" s="226" t="s">
        <v>53</v>
      </c>
      <c r="C368" s="240" t="s">
        <v>479</v>
      </c>
      <c r="D368" s="229" t="s">
        <v>10</v>
      </c>
      <c r="E368" s="230" t="s">
        <v>625</v>
      </c>
      <c r="G368" s="257">
        <v>0</v>
      </c>
      <c r="H368" s="225">
        <v>0</v>
      </c>
      <c r="I368" s="231">
        <f t="shared" si="12"/>
        <v>0</v>
      </c>
      <c r="J368" s="233"/>
    </row>
    <row r="369" spans="2:14" s="226" customFormat="1" x14ac:dyDescent="0.3">
      <c r="B369" s="224" t="s">
        <v>96</v>
      </c>
      <c r="C369" s="240" t="s">
        <v>549</v>
      </c>
      <c r="D369" s="229" t="s">
        <v>76</v>
      </c>
      <c r="E369" s="230" t="s">
        <v>15</v>
      </c>
      <c r="F369" s="229"/>
      <c r="G369" s="225"/>
      <c r="H369" s="225"/>
      <c r="I369" s="231"/>
    </row>
    <row r="370" spans="2:14" s="226" customFormat="1" x14ac:dyDescent="0.3">
      <c r="B370" s="224" t="s">
        <v>109</v>
      </c>
      <c r="C370" s="240" t="s">
        <v>550</v>
      </c>
      <c r="D370" s="229" t="s">
        <v>17</v>
      </c>
      <c r="E370" s="230" t="s">
        <v>14</v>
      </c>
      <c r="F370" s="229" t="s">
        <v>108</v>
      </c>
      <c r="G370" s="243">
        <v>14579.49</v>
      </c>
      <c r="H370" s="225">
        <v>1489.79</v>
      </c>
      <c r="I370" s="231">
        <f t="shared" ref="I370:I402" si="13">SUM(G370+H370)*1.16</f>
        <v>18640.364799999996</v>
      </c>
      <c r="J370" s="244"/>
    </row>
    <row r="371" spans="2:14" s="226" customFormat="1" x14ac:dyDescent="0.3">
      <c r="B371" s="224" t="s">
        <v>109</v>
      </c>
      <c r="C371" s="240" t="s">
        <v>551</v>
      </c>
      <c r="D371" s="229" t="s">
        <v>17</v>
      </c>
      <c r="E371" s="230" t="s">
        <v>14</v>
      </c>
      <c r="F371" s="229" t="s">
        <v>112</v>
      </c>
      <c r="G371" s="243">
        <v>13486.4</v>
      </c>
      <c r="H371" s="232">
        <v>1489.7</v>
      </c>
      <c r="I371" s="231">
        <f t="shared" si="13"/>
        <v>17372.275999999998</v>
      </c>
      <c r="J371" s="244"/>
    </row>
    <row r="372" spans="2:14" s="226" customFormat="1" x14ac:dyDescent="0.3">
      <c r="B372" s="224" t="s">
        <v>109</v>
      </c>
      <c r="C372" s="240" t="s">
        <v>552</v>
      </c>
      <c r="D372" s="229" t="s">
        <v>17</v>
      </c>
      <c r="E372" s="230" t="s">
        <v>14</v>
      </c>
      <c r="F372" s="229" t="s">
        <v>112</v>
      </c>
      <c r="G372" s="243">
        <v>13486.4</v>
      </c>
      <c r="H372" s="232">
        <v>1489.7</v>
      </c>
      <c r="I372" s="231">
        <f t="shared" si="13"/>
        <v>17372.275999999998</v>
      </c>
      <c r="J372" s="244"/>
    </row>
    <row r="373" spans="2:14" s="226" customFormat="1" x14ac:dyDescent="0.3">
      <c r="B373" s="224" t="s">
        <v>109</v>
      </c>
      <c r="C373" s="240" t="s">
        <v>553</v>
      </c>
      <c r="D373" s="229" t="s">
        <v>17</v>
      </c>
      <c r="E373" s="230" t="s">
        <v>14</v>
      </c>
      <c r="F373" s="229" t="s">
        <v>112</v>
      </c>
      <c r="G373" s="243">
        <v>13486.4</v>
      </c>
      <c r="H373" s="232">
        <v>1489.7</v>
      </c>
      <c r="I373" s="231">
        <f t="shared" si="13"/>
        <v>17372.275999999998</v>
      </c>
      <c r="J373" s="244"/>
      <c r="N373" s="327"/>
    </row>
    <row r="374" spans="2:14" s="226" customFormat="1" x14ac:dyDescent="0.3">
      <c r="B374" s="224" t="s">
        <v>109</v>
      </c>
      <c r="C374" s="240" t="s">
        <v>554</v>
      </c>
      <c r="D374" s="229" t="s">
        <v>17</v>
      </c>
      <c r="E374" s="230" t="s">
        <v>14</v>
      </c>
      <c r="F374" s="229" t="s">
        <v>112</v>
      </c>
      <c r="G374" s="243">
        <v>13486.4</v>
      </c>
      <c r="H374" s="232">
        <v>1489.7</v>
      </c>
      <c r="I374" s="231">
        <f t="shared" si="13"/>
        <v>17372.275999999998</v>
      </c>
      <c r="J374" s="244"/>
    </row>
    <row r="375" spans="2:14" s="226" customFormat="1" x14ac:dyDescent="0.3">
      <c r="B375" s="224" t="s">
        <v>109</v>
      </c>
      <c r="C375" s="240" t="s">
        <v>555</v>
      </c>
      <c r="D375" s="229" t="s">
        <v>17</v>
      </c>
      <c r="E375" s="230" t="s">
        <v>14</v>
      </c>
      <c r="F375" s="229" t="s">
        <v>112</v>
      </c>
      <c r="G375" s="243">
        <v>13486.4</v>
      </c>
      <c r="H375" s="232">
        <v>1489.7</v>
      </c>
      <c r="I375" s="231">
        <f t="shared" si="13"/>
        <v>17372.275999999998</v>
      </c>
      <c r="J375" s="244"/>
    </row>
    <row r="376" spans="2:14" s="226" customFormat="1" x14ac:dyDescent="0.3">
      <c r="B376" s="224" t="s">
        <v>109</v>
      </c>
      <c r="C376" s="240" t="s">
        <v>556</v>
      </c>
      <c r="D376" s="229" t="s">
        <v>17</v>
      </c>
      <c r="E376" s="230" t="s">
        <v>14</v>
      </c>
      <c r="F376" s="229" t="s">
        <v>112</v>
      </c>
      <c r="G376" s="243">
        <v>13486.4</v>
      </c>
      <c r="H376" s="232">
        <v>1489.7</v>
      </c>
      <c r="I376" s="231">
        <f t="shared" si="13"/>
        <v>17372.275999999998</v>
      </c>
      <c r="J376" s="244"/>
    </row>
    <row r="377" spans="2:14" s="226" customFormat="1" x14ac:dyDescent="0.3">
      <c r="B377" s="224" t="s">
        <v>109</v>
      </c>
      <c r="C377" s="240" t="s">
        <v>557</v>
      </c>
      <c r="D377" s="229" t="s">
        <v>17</v>
      </c>
      <c r="E377" s="230" t="s">
        <v>14</v>
      </c>
      <c r="F377" s="229" t="s">
        <v>675</v>
      </c>
      <c r="G377" s="232">
        <v>13486</v>
      </c>
      <c r="H377" s="225">
        <v>1490</v>
      </c>
      <c r="I377" s="231">
        <f t="shared" si="13"/>
        <v>17372.16</v>
      </c>
      <c r="J377" s="311"/>
    </row>
    <row r="378" spans="2:14" s="226" customFormat="1" x14ac:dyDescent="0.3">
      <c r="B378" s="224" t="s">
        <v>109</v>
      </c>
      <c r="C378" s="240" t="s">
        <v>558</v>
      </c>
      <c r="D378" s="229" t="s">
        <v>17</v>
      </c>
      <c r="E378" s="230" t="s">
        <v>14</v>
      </c>
      <c r="F378" s="229" t="s">
        <v>112</v>
      </c>
      <c r="G378" s="243">
        <v>13081.89</v>
      </c>
      <c r="H378" s="263">
        <v>1445</v>
      </c>
      <c r="I378" s="231">
        <f t="shared" si="13"/>
        <v>16851.1924</v>
      </c>
      <c r="J378" s="311"/>
    </row>
    <row r="379" spans="2:14" s="226" customFormat="1" x14ac:dyDescent="0.3">
      <c r="B379" s="224" t="s">
        <v>109</v>
      </c>
      <c r="C379" s="240" t="s">
        <v>559</v>
      </c>
      <c r="D379" s="229" t="s">
        <v>17</v>
      </c>
      <c r="E379" s="230" t="s">
        <v>14</v>
      </c>
      <c r="F379" s="229" t="s">
        <v>108</v>
      </c>
      <c r="G379" s="232">
        <v>13486.49</v>
      </c>
      <c r="H379" s="232">
        <v>1489.79</v>
      </c>
      <c r="I379" s="231">
        <f t="shared" si="13"/>
        <v>17372.484799999998</v>
      </c>
      <c r="J379" s="311"/>
    </row>
    <row r="380" spans="2:14" s="226" customFormat="1" x14ac:dyDescent="0.3">
      <c r="B380" s="224" t="s">
        <v>256</v>
      </c>
      <c r="C380" s="229" t="s">
        <v>560</v>
      </c>
      <c r="D380" s="229" t="s">
        <v>17</v>
      </c>
      <c r="E380" s="230" t="s">
        <v>15</v>
      </c>
      <c r="F380" s="251" t="s">
        <v>561</v>
      </c>
      <c r="G380" s="232">
        <v>6007.39</v>
      </c>
      <c r="H380" s="225">
        <v>668.2</v>
      </c>
      <c r="I380" s="231">
        <f t="shared" si="13"/>
        <v>7743.6843999999992</v>
      </c>
      <c r="J380" s="233"/>
    </row>
    <row r="381" spans="2:14" s="226" customFormat="1" x14ac:dyDescent="0.3">
      <c r="B381" s="224" t="s">
        <v>109</v>
      </c>
      <c r="C381" s="240" t="s">
        <v>562</v>
      </c>
      <c r="D381" s="229" t="s">
        <v>17</v>
      </c>
      <c r="E381" s="230" t="s">
        <v>14</v>
      </c>
      <c r="F381" s="229" t="s">
        <v>108</v>
      </c>
      <c r="G381" s="232">
        <v>13486.49</v>
      </c>
      <c r="H381" s="232">
        <v>1489.79</v>
      </c>
      <c r="I381" s="231">
        <f t="shared" si="13"/>
        <v>17372.484799999998</v>
      </c>
      <c r="J381" s="311"/>
    </row>
    <row r="382" spans="2:14" s="226" customFormat="1" x14ac:dyDescent="0.3">
      <c r="B382" s="224" t="s">
        <v>215</v>
      </c>
      <c r="C382" s="229" t="s">
        <v>563</v>
      </c>
      <c r="D382" s="229" t="s">
        <v>17</v>
      </c>
      <c r="E382" s="230" t="s">
        <v>15</v>
      </c>
      <c r="F382" s="229" t="s">
        <v>561</v>
      </c>
      <c r="G382" s="232">
        <v>5550.08</v>
      </c>
      <c r="H382" s="225">
        <v>493.75</v>
      </c>
      <c r="I382" s="231">
        <f t="shared" si="13"/>
        <v>7010.8427999999994</v>
      </c>
      <c r="J382" s="233"/>
    </row>
    <row r="383" spans="2:14" s="226" customFormat="1" x14ac:dyDescent="0.3">
      <c r="B383" s="224" t="s">
        <v>109</v>
      </c>
      <c r="C383" s="240" t="s">
        <v>564</v>
      </c>
      <c r="D383" s="227" t="s">
        <v>17</v>
      </c>
      <c r="E383" s="230" t="s">
        <v>14</v>
      </c>
      <c r="F383" s="229" t="s">
        <v>108</v>
      </c>
      <c r="G383" s="232">
        <v>14579</v>
      </c>
      <c r="H383" s="225">
        <v>1490</v>
      </c>
      <c r="I383" s="231">
        <f t="shared" si="13"/>
        <v>18640.039999999997</v>
      </c>
      <c r="J383" s="311"/>
    </row>
    <row r="384" spans="2:14" s="228" customFormat="1" x14ac:dyDescent="0.3">
      <c r="B384" s="227" t="s">
        <v>109</v>
      </c>
      <c r="C384" s="240" t="s">
        <v>565</v>
      </c>
      <c r="D384" s="227" t="s">
        <v>17</v>
      </c>
      <c r="E384" s="230" t="s">
        <v>14</v>
      </c>
      <c r="F384" s="229" t="s">
        <v>112</v>
      </c>
      <c r="G384" s="225">
        <v>13082</v>
      </c>
      <c r="H384" s="312">
        <v>1445</v>
      </c>
      <c r="I384" s="225">
        <f t="shared" si="13"/>
        <v>16851.32</v>
      </c>
      <c r="J384" s="313"/>
    </row>
    <row r="385" spans="2:10" s="226" customFormat="1" x14ac:dyDescent="0.3">
      <c r="B385" s="224" t="s">
        <v>109</v>
      </c>
      <c r="C385" s="314" t="s">
        <v>566</v>
      </c>
      <c r="D385" s="227" t="s">
        <v>17</v>
      </c>
      <c r="E385" s="230" t="s">
        <v>14</v>
      </c>
      <c r="F385" s="229" t="s">
        <v>103</v>
      </c>
      <c r="G385" s="243">
        <v>14579.49</v>
      </c>
      <c r="H385" s="232">
        <v>1489.79</v>
      </c>
      <c r="I385" s="231">
        <f t="shared" si="13"/>
        <v>18640.364799999996</v>
      </c>
      <c r="J385" s="311"/>
    </row>
    <row r="386" spans="2:10" s="226" customFormat="1" x14ac:dyDescent="0.3">
      <c r="B386" s="224" t="s">
        <v>109</v>
      </c>
      <c r="C386" s="240" t="s">
        <v>567</v>
      </c>
      <c r="D386" s="227" t="s">
        <v>17</v>
      </c>
      <c r="E386" s="230" t="s">
        <v>14</v>
      </c>
      <c r="F386" s="229" t="s">
        <v>112</v>
      </c>
      <c r="G386" s="232">
        <v>13486</v>
      </c>
      <c r="H386" s="225">
        <v>1490</v>
      </c>
      <c r="I386" s="231">
        <f t="shared" si="13"/>
        <v>17372.16</v>
      </c>
      <c r="J386" s="311"/>
    </row>
    <row r="387" spans="2:10" s="226" customFormat="1" x14ac:dyDescent="0.3">
      <c r="B387" s="224" t="s">
        <v>109</v>
      </c>
      <c r="C387" s="315" t="s">
        <v>776</v>
      </c>
      <c r="D387" s="227" t="s">
        <v>17</v>
      </c>
      <c r="E387" s="230" t="s">
        <v>14</v>
      </c>
      <c r="F387" s="229" t="s">
        <v>108</v>
      </c>
      <c r="G387" s="232">
        <v>14579.49</v>
      </c>
      <c r="H387" s="225">
        <v>1489.79</v>
      </c>
      <c r="I387" s="231">
        <f t="shared" si="13"/>
        <v>18640.364799999996</v>
      </c>
      <c r="J387" s="311"/>
    </row>
    <row r="388" spans="2:10" s="226" customFormat="1" x14ac:dyDescent="0.3">
      <c r="B388" s="224" t="s">
        <v>109</v>
      </c>
      <c r="C388" s="240" t="s">
        <v>569</v>
      </c>
      <c r="D388" s="227" t="s">
        <v>17</v>
      </c>
      <c r="E388" s="230" t="s">
        <v>14</v>
      </c>
      <c r="F388" s="229" t="s">
        <v>112</v>
      </c>
      <c r="G388" s="243">
        <v>13486.49</v>
      </c>
      <c r="H388" s="232">
        <v>1489.79</v>
      </c>
      <c r="I388" s="231">
        <f t="shared" si="13"/>
        <v>17372.484799999998</v>
      </c>
      <c r="J388" s="311"/>
    </row>
    <row r="389" spans="2:10" s="226" customFormat="1" x14ac:dyDescent="0.3">
      <c r="B389" s="224" t="s">
        <v>570</v>
      </c>
      <c r="C389" s="315" t="s">
        <v>777</v>
      </c>
      <c r="D389" s="227" t="s">
        <v>17</v>
      </c>
      <c r="E389" s="230" t="s">
        <v>14</v>
      </c>
      <c r="F389" s="229" t="s">
        <v>103</v>
      </c>
      <c r="G389" s="243">
        <v>14579.49</v>
      </c>
      <c r="H389" s="232">
        <v>1489.79</v>
      </c>
      <c r="I389" s="231">
        <f t="shared" si="13"/>
        <v>18640.364799999996</v>
      </c>
      <c r="J389" s="311"/>
    </row>
    <row r="390" spans="2:10" s="226" customFormat="1" x14ac:dyDescent="0.3">
      <c r="B390" s="226" t="s">
        <v>274</v>
      </c>
      <c r="C390" s="229" t="s">
        <v>480</v>
      </c>
      <c r="D390" s="229" t="s">
        <v>10</v>
      </c>
      <c r="E390" s="230" t="s">
        <v>625</v>
      </c>
      <c r="F390" s="229"/>
      <c r="G390" s="257">
        <v>0</v>
      </c>
      <c r="H390" s="225">
        <v>0</v>
      </c>
      <c r="I390" s="231">
        <f t="shared" si="13"/>
        <v>0</v>
      </c>
    </row>
    <row r="391" spans="2:10" s="226" customFormat="1" x14ac:dyDescent="0.3">
      <c r="B391" s="224" t="s">
        <v>109</v>
      </c>
      <c r="C391" s="314" t="s">
        <v>778</v>
      </c>
      <c r="D391" s="227" t="s">
        <v>17</v>
      </c>
      <c r="E391" s="230" t="s">
        <v>14</v>
      </c>
      <c r="F391" s="229" t="s">
        <v>103</v>
      </c>
      <c r="G391" s="243">
        <v>14579.49</v>
      </c>
      <c r="H391" s="232">
        <v>1489.79</v>
      </c>
      <c r="I391" s="231">
        <f t="shared" si="13"/>
        <v>18640.364799999996</v>
      </c>
      <c r="J391" s="311"/>
    </row>
    <row r="392" spans="2:10" s="226" customFormat="1" x14ac:dyDescent="0.3">
      <c r="B392" s="224" t="s">
        <v>109</v>
      </c>
      <c r="C392" s="316" t="s">
        <v>574</v>
      </c>
      <c r="D392" s="227" t="s">
        <v>17</v>
      </c>
      <c r="E392" s="230" t="s">
        <v>14</v>
      </c>
      <c r="F392" s="229" t="s">
        <v>112</v>
      </c>
      <c r="G392" s="243">
        <v>13486.49</v>
      </c>
      <c r="H392" s="232">
        <v>1489.79</v>
      </c>
      <c r="I392" s="231">
        <f t="shared" si="13"/>
        <v>17372.484799999998</v>
      </c>
      <c r="J392" s="311"/>
    </row>
    <row r="393" spans="2:10" s="226" customFormat="1" x14ac:dyDescent="0.3">
      <c r="B393" s="224" t="s">
        <v>109</v>
      </c>
      <c r="C393" s="316" t="s">
        <v>575</v>
      </c>
      <c r="D393" s="227" t="s">
        <v>17</v>
      </c>
      <c r="E393" s="230" t="s">
        <v>14</v>
      </c>
      <c r="F393" s="229" t="s">
        <v>112</v>
      </c>
      <c r="G393" s="243">
        <v>13486.49</v>
      </c>
      <c r="H393" s="232">
        <v>1489.79</v>
      </c>
      <c r="I393" s="231">
        <f t="shared" si="13"/>
        <v>17372.484799999998</v>
      </c>
      <c r="J393" s="311"/>
    </row>
    <row r="394" spans="2:10" s="226" customFormat="1" x14ac:dyDescent="0.3">
      <c r="B394" s="224" t="s">
        <v>109</v>
      </c>
      <c r="C394" s="316" t="s">
        <v>576</v>
      </c>
      <c r="D394" s="227" t="s">
        <v>17</v>
      </c>
      <c r="E394" s="230" t="s">
        <v>14</v>
      </c>
      <c r="F394" s="229" t="s">
        <v>101</v>
      </c>
      <c r="G394" s="243">
        <v>16664</v>
      </c>
      <c r="H394" s="232">
        <v>500</v>
      </c>
      <c r="I394" s="231">
        <f t="shared" si="13"/>
        <v>19910.239999999998</v>
      </c>
      <c r="J394" s="311"/>
    </row>
    <row r="395" spans="2:10" s="226" customFormat="1" x14ac:dyDescent="0.3">
      <c r="B395" s="224" t="s">
        <v>109</v>
      </c>
      <c r="C395" s="316" t="s">
        <v>577</v>
      </c>
      <c r="D395" s="227" t="s">
        <v>17</v>
      </c>
      <c r="E395" s="230" t="s">
        <v>14</v>
      </c>
      <c r="F395" s="229" t="s">
        <v>112</v>
      </c>
      <c r="G395" s="243">
        <v>13486.49</v>
      </c>
      <c r="H395" s="232">
        <v>1489.79</v>
      </c>
      <c r="I395" s="231">
        <f t="shared" si="13"/>
        <v>17372.484799999998</v>
      </c>
      <c r="J395" s="311"/>
    </row>
    <row r="396" spans="2:10" s="226" customFormat="1" x14ac:dyDescent="0.3">
      <c r="B396" s="224" t="s">
        <v>109</v>
      </c>
      <c r="C396" s="240" t="s">
        <v>578</v>
      </c>
      <c r="D396" s="227" t="s">
        <v>17</v>
      </c>
      <c r="E396" s="230" t="s">
        <v>14</v>
      </c>
      <c r="F396" s="229" t="s">
        <v>108</v>
      </c>
      <c r="G396" s="243">
        <v>13486.49</v>
      </c>
      <c r="H396" s="232">
        <v>1489.79</v>
      </c>
      <c r="I396" s="231">
        <f t="shared" si="13"/>
        <v>17372.484799999998</v>
      </c>
    </row>
    <row r="397" spans="2:10" s="226" customFormat="1" x14ac:dyDescent="0.3">
      <c r="B397" s="224" t="s">
        <v>109</v>
      </c>
      <c r="C397" s="316" t="s">
        <v>579</v>
      </c>
      <c r="D397" s="227" t="s">
        <v>17</v>
      </c>
      <c r="E397" s="230" t="s">
        <v>14</v>
      </c>
      <c r="F397" s="229" t="s">
        <v>103</v>
      </c>
      <c r="G397" s="243">
        <v>14579.49</v>
      </c>
      <c r="H397" s="232">
        <v>1489.79</v>
      </c>
      <c r="I397" s="231">
        <f t="shared" si="13"/>
        <v>18640.364799999996</v>
      </c>
    </row>
    <row r="398" spans="2:10" s="226" customFormat="1" x14ac:dyDescent="0.3">
      <c r="B398" s="224" t="s">
        <v>109</v>
      </c>
      <c r="C398" s="240" t="s">
        <v>580</v>
      </c>
      <c r="D398" s="227" t="s">
        <v>17</v>
      </c>
      <c r="E398" s="230" t="s">
        <v>14</v>
      </c>
      <c r="F398" s="229" t="s">
        <v>112</v>
      </c>
      <c r="G398" s="232">
        <v>13082</v>
      </c>
      <c r="H398" s="225">
        <v>1445</v>
      </c>
      <c r="I398" s="231">
        <f t="shared" si="13"/>
        <v>16851.32</v>
      </c>
    </row>
    <row r="399" spans="2:10" s="226" customFormat="1" x14ac:dyDescent="0.3">
      <c r="B399" s="224" t="s">
        <v>109</v>
      </c>
      <c r="C399" s="240" t="s">
        <v>581</v>
      </c>
      <c r="D399" s="227" t="s">
        <v>17</v>
      </c>
      <c r="E399" s="230" t="s">
        <v>14</v>
      </c>
      <c r="F399" s="317" t="s">
        <v>748</v>
      </c>
      <c r="G399" s="231">
        <v>13486.49</v>
      </c>
      <c r="H399" s="263">
        <v>1489.79</v>
      </c>
      <c r="I399" s="231">
        <f t="shared" si="13"/>
        <v>17372.484799999998</v>
      </c>
    </row>
    <row r="400" spans="2:10" s="226" customFormat="1" x14ac:dyDescent="0.3">
      <c r="B400" s="224" t="s">
        <v>109</v>
      </c>
      <c r="C400" s="240" t="s">
        <v>582</v>
      </c>
      <c r="D400" s="227" t="s">
        <v>17</v>
      </c>
      <c r="E400" s="230" t="s">
        <v>14</v>
      </c>
      <c r="F400" s="229" t="s">
        <v>108</v>
      </c>
      <c r="G400" s="243">
        <v>13486.49</v>
      </c>
      <c r="H400" s="232">
        <v>1489.79</v>
      </c>
      <c r="I400" s="231">
        <f t="shared" si="13"/>
        <v>17372.484799999998</v>
      </c>
    </row>
    <row r="401" spans="1:9" x14ac:dyDescent="0.3">
      <c r="A401" s="226"/>
      <c r="B401" s="224" t="s">
        <v>109</v>
      </c>
      <c r="C401" s="240" t="s">
        <v>583</v>
      </c>
      <c r="D401" s="227" t="s">
        <v>17</v>
      </c>
      <c r="E401" s="230" t="s">
        <v>14</v>
      </c>
      <c r="F401" s="229" t="s">
        <v>108</v>
      </c>
      <c r="G401" s="243">
        <v>13486.49</v>
      </c>
      <c r="H401" s="232">
        <v>1489.79</v>
      </c>
      <c r="I401" s="231">
        <f t="shared" si="13"/>
        <v>17372.484799999998</v>
      </c>
    </row>
    <row r="402" spans="1:9" x14ac:dyDescent="0.3">
      <c r="A402" s="226"/>
      <c r="B402" s="224" t="s">
        <v>109</v>
      </c>
      <c r="C402" s="240" t="s">
        <v>584</v>
      </c>
      <c r="D402" s="227" t="s">
        <v>17</v>
      </c>
      <c r="E402" s="230" t="s">
        <v>14</v>
      </c>
      <c r="F402" s="229" t="s">
        <v>103</v>
      </c>
      <c r="G402" s="243">
        <v>14579.49</v>
      </c>
      <c r="H402" s="232">
        <v>1489.79</v>
      </c>
      <c r="I402" s="231">
        <f t="shared" si="13"/>
        <v>18640.364799999996</v>
      </c>
    </row>
    <row r="403" spans="1:9" x14ac:dyDescent="0.3">
      <c r="A403" s="226"/>
      <c r="B403" s="224" t="s">
        <v>586</v>
      </c>
      <c r="C403" s="256" t="s">
        <v>587</v>
      </c>
      <c r="D403" s="227" t="s">
        <v>17</v>
      </c>
      <c r="E403" s="230" t="s">
        <v>625</v>
      </c>
      <c r="F403" s="229" t="s">
        <v>420</v>
      </c>
      <c r="G403" s="225">
        <v>11014</v>
      </c>
      <c r="H403" s="225">
        <v>330</v>
      </c>
      <c r="I403" s="231">
        <f>(G403+H403)*1.16</f>
        <v>13159.039999999999</v>
      </c>
    </row>
    <row r="404" spans="1:9" x14ac:dyDescent="0.3">
      <c r="A404" s="226"/>
      <c r="B404" s="224" t="s">
        <v>57</v>
      </c>
      <c r="C404" s="229" t="s">
        <v>589</v>
      </c>
      <c r="D404" s="227" t="s">
        <v>17</v>
      </c>
      <c r="E404" s="230" t="s">
        <v>625</v>
      </c>
      <c r="F404" s="229" t="s">
        <v>634</v>
      </c>
      <c r="G404" s="225">
        <v>16664</v>
      </c>
      <c r="H404" s="225">
        <v>500</v>
      </c>
      <c r="I404" s="231">
        <f>(G404+H404)*1.16</f>
        <v>19910.239999999998</v>
      </c>
    </row>
    <row r="405" spans="1:9" x14ac:dyDescent="0.3">
      <c r="A405" s="226"/>
      <c r="B405" s="224" t="s">
        <v>242</v>
      </c>
      <c r="C405" s="229" t="s">
        <v>590</v>
      </c>
      <c r="D405" s="227" t="s">
        <v>17</v>
      </c>
      <c r="E405" s="230" t="s">
        <v>15</v>
      </c>
      <c r="F405" s="229" t="s">
        <v>734</v>
      </c>
      <c r="G405" s="225">
        <v>6080</v>
      </c>
      <c r="H405" s="225">
        <v>182.4</v>
      </c>
      <c r="I405" s="231">
        <f>(G405+H405)*1.16</f>
        <v>7264.3839999999991</v>
      </c>
    </row>
    <row r="406" spans="1:9" x14ac:dyDescent="0.3">
      <c r="A406" s="226"/>
      <c r="B406" s="224" t="s">
        <v>274</v>
      </c>
      <c r="C406" s="318" t="s">
        <v>591</v>
      </c>
      <c r="D406" s="227" t="s">
        <v>17</v>
      </c>
      <c r="E406" s="230" t="s">
        <v>624</v>
      </c>
      <c r="F406" s="229" t="s">
        <v>627</v>
      </c>
      <c r="G406" s="225">
        <v>5476</v>
      </c>
      <c r="H406" s="225">
        <v>164</v>
      </c>
      <c r="I406" s="231">
        <f>(G406+H406)*1.16</f>
        <v>6542.4</v>
      </c>
    </row>
    <row r="407" spans="1:9" x14ac:dyDescent="0.3">
      <c r="A407" s="226"/>
      <c r="B407" s="224" t="s">
        <v>65</v>
      </c>
      <c r="C407" s="229" t="s">
        <v>595</v>
      </c>
      <c r="D407" s="227" t="s">
        <v>17</v>
      </c>
      <c r="E407" s="230" t="s">
        <v>625</v>
      </c>
      <c r="F407" s="229" t="s">
        <v>739</v>
      </c>
      <c r="G407" s="225">
        <v>6942.66</v>
      </c>
      <c r="H407" s="225">
        <v>208.28</v>
      </c>
      <c r="I407" s="231">
        <f>(G407+H407)*1.16</f>
        <v>8295.0903999999991</v>
      </c>
    </row>
    <row r="408" spans="1:9" x14ac:dyDescent="0.3">
      <c r="A408" s="226"/>
      <c r="B408" s="226" t="s">
        <v>160</v>
      </c>
      <c r="C408" s="240" t="s">
        <v>481</v>
      </c>
      <c r="D408" s="229" t="s">
        <v>10</v>
      </c>
      <c r="E408" s="230" t="s">
        <v>625</v>
      </c>
      <c r="G408" s="257">
        <v>0</v>
      </c>
      <c r="H408" s="225">
        <v>0</v>
      </c>
      <c r="I408" s="231">
        <f>SUM(G408+H408)*1.16</f>
        <v>0</v>
      </c>
    </row>
    <row r="409" spans="1:9" x14ac:dyDescent="0.3">
      <c r="A409" s="226"/>
      <c r="B409" s="226" t="s">
        <v>274</v>
      </c>
      <c r="C409" s="226" t="s">
        <v>597</v>
      </c>
      <c r="D409" s="227" t="s">
        <v>10</v>
      </c>
      <c r="E409" s="230" t="s">
        <v>11</v>
      </c>
      <c r="G409" s="225"/>
      <c r="H409" s="225">
        <v>0</v>
      </c>
      <c r="I409" s="231">
        <f>(G409+H409)*1.16</f>
        <v>0</v>
      </c>
    </row>
    <row r="410" spans="1:9" x14ac:dyDescent="0.3">
      <c r="A410" s="226"/>
      <c r="B410" s="226" t="s">
        <v>232</v>
      </c>
      <c r="C410" s="226" t="s">
        <v>598</v>
      </c>
      <c r="D410" s="227" t="s">
        <v>17</v>
      </c>
      <c r="E410" s="230" t="s">
        <v>624</v>
      </c>
      <c r="F410" s="294" t="s">
        <v>678</v>
      </c>
      <c r="G410" s="231">
        <v>5999</v>
      </c>
      <c r="H410" s="232">
        <v>179.97</v>
      </c>
      <c r="I410" s="231">
        <f>SUM(G410+H410)*1.16</f>
        <v>7167.6052</v>
      </c>
    </row>
    <row r="411" spans="1:9" x14ac:dyDescent="0.3">
      <c r="A411" s="226"/>
      <c r="B411" s="226" t="s">
        <v>232</v>
      </c>
      <c r="C411" s="226" t="s">
        <v>599</v>
      </c>
      <c r="D411" s="227" t="s">
        <v>17</v>
      </c>
      <c r="E411" s="230" t="s">
        <v>15</v>
      </c>
      <c r="F411" s="229" t="s">
        <v>715</v>
      </c>
      <c r="G411" s="225">
        <v>5999</v>
      </c>
      <c r="H411" s="225">
        <v>180</v>
      </c>
      <c r="I411" s="231">
        <f>SUM(G411+H411)*1.16</f>
        <v>7167.6399999999994</v>
      </c>
    </row>
    <row r="412" spans="1:9" x14ac:dyDescent="0.3">
      <c r="B412" s="226" t="s">
        <v>215</v>
      </c>
      <c r="C412" s="240" t="s">
        <v>498</v>
      </c>
      <c r="D412" s="229" t="s">
        <v>10</v>
      </c>
      <c r="E412" s="230" t="s">
        <v>625</v>
      </c>
      <c r="G412" s="257">
        <v>0</v>
      </c>
      <c r="H412" s="225">
        <v>0</v>
      </c>
      <c r="I412" s="231">
        <f>SUM(G412+H412)*1.16</f>
        <v>0</v>
      </c>
    </row>
    <row r="413" spans="1:9" x14ac:dyDescent="0.3">
      <c r="A413" s="226"/>
      <c r="B413" s="224" t="s">
        <v>65</v>
      </c>
      <c r="C413" s="259" t="s">
        <v>603</v>
      </c>
      <c r="D413" s="227" t="s">
        <v>17</v>
      </c>
      <c r="E413" s="230" t="s">
        <v>11</v>
      </c>
      <c r="F413" s="229" t="s">
        <v>640</v>
      </c>
      <c r="G413" s="225">
        <v>6542</v>
      </c>
      <c r="H413" s="225">
        <v>196</v>
      </c>
      <c r="I413" s="231">
        <f>SUM(G413:H413)*1.16</f>
        <v>7816.079999999999</v>
      </c>
    </row>
    <row r="414" spans="1:9" x14ac:dyDescent="0.3">
      <c r="A414" s="226"/>
      <c r="B414" s="224" t="s">
        <v>256</v>
      </c>
      <c r="C414" s="259" t="s">
        <v>604</v>
      </c>
      <c r="D414" s="227" t="s">
        <v>17</v>
      </c>
      <c r="E414" s="230" t="s">
        <v>624</v>
      </c>
      <c r="F414" s="229" t="s">
        <v>730</v>
      </c>
      <c r="G414" s="225">
        <v>8356</v>
      </c>
      <c r="H414" s="225">
        <v>250.68</v>
      </c>
      <c r="I414" s="231">
        <f>SUM(G414:H414)*1.16</f>
        <v>9983.7487999999994</v>
      </c>
    </row>
    <row r="415" spans="1:9" x14ac:dyDescent="0.3">
      <c r="A415" s="226"/>
      <c r="B415" s="224" t="s">
        <v>242</v>
      </c>
      <c r="C415" s="224" t="s">
        <v>608</v>
      </c>
      <c r="D415" s="227" t="s">
        <v>17</v>
      </c>
      <c r="E415" s="230" t="s">
        <v>624</v>
      </c>
      <c r="F415" s="229" t="s">
        <v>674</v>
      </c>
      <c r="G415" s="231">
        <v>6080</v>
      </c>
      <c r="H415" s="232">
        <v>182.4</v>
      </c>
      <c r="I415" s="231">
        <f t="shared" ref="I415:I426" si="14">SUM(G415+H415)*1.16</f>
        <v>7264.3839999999991</v>
      </c>
    </row>
    <row r="416" spans="1:9" x14ac:dyDescent="0.3">
      <c r="A416" s="226"/>
      <c r="B416" s="259" t="s">
        <v>232</v>
      </c>
      <c r="C416" s="259" t="s">
        <v>610</v>
      </c>
      <c r="D416" s="227" t="s">
        <v>17</v>
      </c>
      <c r="E416" s="230" t="s">
        <v>624</v>
      </c>
      <c r="F416" s="229" t="s">
        <v>643</v>
      </c>
      <c r="G416" s="231">
        <v>5999</v>
      </c>
      <c r="H416" s="232">
        <v>179.9</v>
      </c>
      <c r="I416" s="231">
        <f t="shared" si="14"/>
        <v>7167.5239999999994</v>
      </c>
    </row>
    <row r="417" spans="1:14" x14ac:dyDescent="0.3">
      <c r="A417" s="226"/>
      <c r="B417" s="319" t="s">
        <v>274</v>
      </c>
      <c r="C417" s="259" t="s">
        <v>611</v>
      </c>
      <c r="D417" s="227" t="s">
        <v>17</v>
      </c>
      <c r="E417" s="230" t="s">
        <v>624</v>
      </c>
      <c r="F417" s="229" t="s">
        <v>644</v>
      </c>
      <c r="G417" s="231">
        <v>5475.7</v>
      </c>
      <c r="H417" s="232">
        <v>164.2</v>
      </c>
      <c r="I417" s="231">
        <f t="shared" si="14"/>
        <v>6542.2839999999987</v>
      </c>
    </row>
    <row r="418" spans="1:14" x14ac:dyDescent="0.3">
      <c r="A418" s="226"/>
      <c r="B418" s="319" t="s">
        <v>274</v>
      </c>
      <c r="C418" s="259" t="s">
        <v>612</v>
      </c>
      <c r="D418" s="227" t="s">
        <v>17</v>
      </c>
      <c r="E418" s="230" t="s">
        <v>624</v>
      </c>
      <c r="F418" s="229" t="s">
        <v>653</v>
      </c>
      <c r="G418" s="231">
        <v>5876</v>
      </c>
      <c r="H418" s="232">
        <v>176</v>
      </c>
      <c r="I418" s="231">
        <f t="shared" si="14"/>
        <v>7020.32</v>
      </c>
    </row>
    <row r="419" spans="1:14" x14ac:dyDescent="0.3">
      <c r="A419" s="226"/>
      <c r="B419" s="319" t="s">
        <v>70</v>
      </c>
      <c r="C419" s="320" t="s">
        <v>613</v>
      </c>
      <c r="D419" s="227" t="s">
        <v>17</v>
      </c>
      <c r="E419" s="321" t="s">
        <v>15</v>
      </c>
      <c r="F419" s="226" t="s">
        <v>751</v>
      </c>
      <c r="G419" s="225">
        <v>5876</v>
      </c>
      <c r="H419" s="225">
        <v>176.28</v>
      </c>
      <c r="I419" s="231">
        <f t="shared" si="14"/>
        <v>7020.6447999999991</v>
      </c>
    </row>
    <row r="420" spans="1:14" x14ac:dyDescent="0.3">
      <c r="A420" s="226"/>
      <c r="B420" s="319" t="s">
        <v>242</v>
      </c>
      <c r="C420" s="259" t="s">
        <v>614</v>
      </c>
      <c r="D420" s="227" t="s">
        <v>17</v>
      </c>
      <c r="E420" s="230" t="s">
        <v>624</v>
      </c>
      <c r="F420" s="229" t="s">
        <v>677</v>
      </c>
      <c r="G420" s="231">
        <v>6080</v>
      </c>
      <c r="H420" s="232">
        <v>182</v>
      </c>
      <c r="I420" s="231">
        <f t="shared" si="14"/>
        <v>7263.9199999999992</v>
      </c>
    </row>
    <row r="421" spans="1:14" x14ac:dyDescent="0.3">
      <c r="A421" s="226"/>
      <c r="B421" s="319" t="s">
        <v>65</v>
      </c>
      <c r="C421" s="259" t="s">
        <v>615</v>
      </c>
      <c r="D421" s="227" t="s">
        <v>17</v>
      </c>
      <c r="E421" s="230" t="s">
        <v>624</v>
      </c>
      <c r="F421" s="229" t="s">
        <v>649</v>
      </c>
      <c r="G421" s="231">
        <v>6542</v>
      </c>
      <c r="H421" s="232">
        <v>196</v>
      </c>
      <c r="I421" s="231">
        <f t="shared" si="14"/>
        <v>7816.079999999999</v>
      </c>
    </row>
    <row r="422" spans="1:14" x14ac:dyDescent="0.3">
      <c r="A422" s="226"/>
      <c r="B422" s="319" t="s">
        <v>256</v>
      </c>
      <c r="C422" s="259" t="s">
        <v>616</v>
      </c>
      <c r="D422" s="227" t="s">
        <v>17</v>
      </c>
      <c r="E422" s="321" t="s">
        <v>624</v>
      </c>
      <c r="F422" s="229" t="s">
        <v>217</v>
      </c>
      <c r="G422" s="231">
        <v>8356</v>
      </c>
      <c r="H422" s="232">
        <v>251</v>
      </c>
      <c r="I422" s="231">
        <f t="shared" si="14"/>
        <v>9984.119999999999</v>
      </c>
    </row>
    <row r="423" spans="1:14" x14ac:dyDescent="0.3">
      <c r="B423" s="226" t="s">
        <v>500</v>
      </c>
      <c r="C423" s="240">
        <v>194600023</v>
      </c>
      <c r="D423" s="229" t="s">
        <v>10</v>
      </c>
      <c r="E423" s="230" t="s">
        <v>625</v>
      </c>
      <c r="G423" s="257">
        <v>0</v>
      </c>
      <c r="H423" s="225">
        <v>0</v>
      </c>
      <c r="I423" s="231">
        <f t="shared" si="14"/>
        <v>0</v>
      </c>
      <c r="L423" s="264"/>
    </row>
    <row r="424" spans="1:14" x14ac:dyDescent="0.3">
      <c r="A424" s="226"/>
      <c r="B424" s="319" t="s">
        <v>70</v>
      </c>
      <c r="C424" s="259" t="s">
        <v>618</v>
      </c>
      <c r="D424" s="227" t="s">
        <v>17</v>
      </c>
      <c r="E424" s="321" t="s">
        <v>11</v>
      </c>
      <c r="F424" s="229" t="s">
        <v>629</v>
      </c>
      <c r="G424" s="225">
        <v>5876</v>
      </c>
      <c r="H424" s="225">
        <v>176.28</v>
      </c>
      <c r="I424" s="231">
        <f t="shared" si="14"/>
        <v>7020.6447999999991</v>
      </c>
      <c r="L424" s="264"/>
    </row>
    <row r="425" spans="1:14" x14ac:dyDescent="0.3">
      <c r="A425" s="226"/>
      <c r="B425" s="319" t="s">
        <v>70</v>
      </c>
      <c r="C425" s="259" t="s">
        <v>619</v>
      </c>
      <c r="D425" s="227" t="s">
        <v>17</v>
      </c>
      <c r="E425" s="321" t="s">
        <v>11</v>
      </c>
      <c r="F425" s="229" t="s">
        <v>629</v>
      </c>
      <c r="G425" s="225">
        <v>5876</v>
      </c>
      <c r="H425" s="225">
        <v>176.28</v>
      </c>
      <c r="I425" s="231">
        <f t="shared" si="14"/>
        <v>7020.6447999999991</v>
      </c>
      <c r="L425" s="264"/>
    </row>
    <row r="426" spans="1:14" x14ac:dyDescent="0.3">
      <c r="A426" s="226"/>
      <c r="B426" s="319" t="s">
        <v>242</v>
      </c>
      <c r="C426" s="259" t="s">
        <v>620</v>
      </c>
      <c r="D426" s="227" t="s">
        <v>17</v>
      </c>
      <c r="E426" s="321" t="s">
        <v>15</v>
      </c>
      <c r="F426" s="251" t="s">
        <v>760</v>
      </c>
      <c r="G426" s="322">
        <v>5580</v>
      </c>
      <c r="H426" s="225">
        <v>182</v>
      </c>
      <c r="I426" s="231">
        <f t="shared" si="14"/>
        <v>6683.9199999999992</v>
      </c>
      <c r="L426" s="264"/>
    </row>
    <row r="427" spans="1:14" x14ac:dyDescent="0.3">
      <c r="A427" s="226"/>
      <c r="B427" s="319" t="s">
        <v>57</v>
      </c>
      <c r="C427" s="229" t="s">
        <v>631</v>
      </c>
      <c r="D427" s="227" t="s">
        <v>17</v>
      </c>
      <c r="E427" s="230" t="s">
        <v>625</v>
      </c>
      <c r="F427" s="229" t="s">
        <v>634</v>
      </c>
      <c r="G427" s="225">
        <v>16664</v>
      </c>
      <c r="H427" s="225">
        <v>500</v>
      </c>
      <c r="I427" s="231">
        <f t="shared" ref="I427:I433" si="15">(G427+H427)*1.16</f>
        <v>19910.239999999998</v>
      </c>
      <c r="L427" s="264"/>
    </row>
    <row r="428" spans="1:14" x14ac:dyDescent="0.3">
      <c r="A428" s="226"/>
      <c r="B428" s="259" t="s">
        <v>57</v>
      </c>
      <c r="C428" s="229" t="s">
        <v>641</v>
      </c>
      <c r="D428" s="227" t="s">
        <v>17</v>
      </c>
      <c r="E428" s="230" t="s">
        <v>625</v>
      </c>
      <c r="F428" s="229" t="s">
        <v>782</v>
      </c>
      <c r="G428" s="225">
        <v>11333.31</v>
      </c>
      <c r="H428" s="290">
        <v>340</v>
      </c>
      <c r="I428" s="231">
        <f t="shared" si="15"/>
        <v>13541.039599999998</v>
      </c>
      <c r="L428" s="264"/>
    </row>
    <row r="429" spans="1:14" x14ac:dyDescent="0.3">
      <c r="A429" s="226"/>
      <c r="B429" s="259" t="s">
        <v>256</v>
      </c>
      <c r="C429" s="224" t="s">
        <v>657</v>
      </c>
      <c r="D429" s="227" t="s">
        <v>17</v>
      </c>
      <c r="E429" s="230" t="s">
        <v>11</v>
      </c>
      <c r="F429" s="229" t="s">
        <v>727</v>
      </c>
      <c r="G429" s="225">
        <v>8356</v>
      </c>
      <c r="H429" s="262">
        <v>251</v>
      </c>
      <c r="I429" s="231">
        <f t="shared" si="15"/>
        <v>9984.119999999999</v>
      </c>
    </row>
    <row r="430" spans="1:14" x14ac:dyDescent="0.3">
      <c r="A430" s="226"/>
      <c r="B430" s="224" t="s">
        <v>70</v>
      </c>
      <c r="C430" s="224" t="s">
        <v>658</v>
      </c>
      <c r="D430" s="227" t="s">
        <v>17</v>
      </c>
      <c r="E430" s="230" t="s">
        <v>624</v>
      </c>
      <c r="F430" s="229" t="s">
        <v>661</v>
      </c>
      <c r="G430" s="225">
        <v>5876</v>
      </c>
      <c r="H430" s="262">
        <v>176.28</v>
      </c>
      <c r="I430" s="231">
        <f t="shared" si="15"/>
        <v>7020.6447999999991</v>
      </c>
    </row>
    <row r="431" spans="1:14" x14ac:dyDescent="0.3">
      <c r="A431" s="226"/>
      <c r="B431" s="224" t="s">
        <v>65</v>
      </c>
      <c r="C431" s="224" t="s">
        <v>663</v>
      </c>
      <c r="D431" s="227" t="s">
        <v>17</v>
      </c>
      <c r="E431" s="230" t="s">
        <v>624</v>
      </c>
      <c r="F431" s="226" t="s">
        <v>668</v>
      </c>
      <c r="G431" s="225">
        <v>6542</v>
      </c>
      <c r="H431" s="262">
        <v>196</v>
      </c>
      <c r="I431" s="263">
        <f t="shared" si="15"/>
        <v>7816.079999999999</v>
      </c>
      <c r="K431" s="277"/>
      <c r="L431" s="323"/>
    </row>
    <row r="432" spans="1:14" x14ac:dyDescent="0.3">
      <c r="A432" s="226"/>
      <c r="B432" s="224" t="s">
        <v>274</v>
      </c>
      <c r="C432" s="224" t="s">
        <v>664</v>
      </c>
      <c r="D432" s="227" t="s">
        <v>17</v>
      </c>
      <c r="E432" s="324" t="s">
        <v>11</v>
      </c>
      <c r="F432" s="325" t="s">
        <v>694</v>
      </c>
      <c r="G432" s="225">
        <v>5476</v>
      </c>
      <c r="H432" s="262">
        <v>164.28</v>
      </c>
      <c r="I432" s="263">
        <f t="shared" si="15"/>
        <v>6542.724799999999</v>
      </c>
      <c r="K432" s="278"/>
      <c r="L432" s="233"/>
      <c r="M432" s="241"/>
      <c r="N432" s="241"/>
    </row>
    <row r="433" spans="1:15" x14ac:dyDescent="0.3">
      <c r="A433" s="226"/>
      <c r="B433" s="224" t="s">
        <v>70</v>
      </c>
      <c r="C433" s="224" t="s">
        <v>665</v>
      </c>
      <c r="D433" s="227" t="s">
        <v>17</v>
      </c>
      <c r="E433" s="324" t="s">
        <v>625</v>
      </c>
      <c r="F433" s="326" t="s">
        <v>721</v>
      </c>
      <c r="G433" s="225">
        <v>5876</v>
      </c>
      <c r="H433" s="262">
        <v>176.28</v>
      </c>
      <c r="I433" s="263">
        <f t="shared" si="15"/>
        <v>7020.6447999999991</v>
      </c>
      <c r="N433" s="241"/>
    </row>
    <row r="434" spans="1:15" x14ac:dyDescent="0.3">
      <c r="B434" s="226" t="s">
        <v>501</v>
      </c>
      <c r="C434" s="240" t="s">
        <v>502</v>
      </c>
      <c r="D434" s="229" t="s">
        <v>10</v>
      </c>
      <c r="E434" s="230" t="s">
        <v>625</v>
      </c>
      <c r="G434" s="225">
        <v>0</v>
      </c>
      <c r="H434" s="225">
        <v>0</v>
      </c>
      <c r="I434" s="231">
        <f>SUM(G434+H434)*1.16</f>
        <v>0</v>
      </c>
      <c r="L434" s="241"/>
      <c r="N434" s="241"/>
    </row>
    <row r="435" spans="1:15" x14ac:dyDescent="0.3">
      <c r="B435" s="226" t="s">
        <v>256</v>
      </c>
      <c r="C435" s="229" t="s">
        <v>504</v>
      </c>
      <c r="D435" s="229" t="s">
        <v>10</v>
      </c>
      <c r="E435" s="230" t="s">
        <v>625</v>
      </c>
      <c r="G435" s="225">
        <v>0</v>
      </c>
      <c r="H435" s="225">
        <v>0</v>
      </c>
      <c r="I435" s="231">
        <f>SUM(G435+H435)*1.16</f>
        <v>0</v>
      </c>
      <c r="J435" s="224"/>
      <c r="L435" s="241"/>
      <c r="M435" s="241"/>
      <c r="N435" s="241"/>
      <c r="O435" s="241"/>
    </row>
    <row r="436" spans="1:15" x14ac:dyDescent="0.3">
      <c r="B436" s="226" t="s">
        <v>477</v>
      </c>
      <c r="C436" s="240">
        <v>188160016</v>
      </c>
      <c r="D436" s="229" t="s">
        <v>10</v>
      </c>
      <c r="E436" s="230" t="s">
        <v>625</v>
      </c>
      <c r="G436" s="257">
        <v>0</v>
      </c>
      <c r="H436" s="225">
        <v>0</v>
      </c>
      <c r="I436" s="231">
        <f>SUM(G436+H436)*1.16</f>
        <v>0</v>
      </c>
    </row>
    <row r="437" spans="1:15" x14ac:dyDescent="0.3">
      <c r="A437" s="226"/>
      <c r="B437" s="226" t="s">
        <v>70</v>
      </c>
      <c r="C437" s="261" t="s">
        <v>684</v>
      </c>
      <c r="D437" s="227" t="s">
        <v>17</v>
      </c>
      <c r="E437" s="230" t="s">
        <v>11</v>
      </c>
      <c r="F437" s="229" t="s">
        <v>732</v>
      </c>
      <c r="G437" s="262">
        <v>5876</v>
      </c>
      <c r="H437" s="262">
        <v>176.28</v>
      </c>
      <c r="I437" s="263">
        <f>(G437+H437)*1.16</f>
        <v>7020.6447999999991</v>
      </c>
    </row>
    <row r="438" spans="1:15" x14ac:dyDescent="0.3">
      <c r="A438" s="226"/>
      <c r="B438" s="224" t="s">
        <v>65</v>
      </c>
      <c r="C438" s="226" t="s">
        <v>687</v>
      </c>
      <c r="D438" s="227" t="s">
        <v>17</v>
      </c>
      <c r="E438" s="230" t="s">
        <v>624</v>
      </c>
      <c r="F438" s="229" t="s">
        <v>649</v>
      </c>
      <c r="G438" s="262">
        <v>6542</v>
      </c>
      <c r="H438" s="262">
        <v>196.26</v>
      </c>
      <c r="I438" s="263">
        <f>(G438+H438)*1.16</f>
        <v>7816.3815999999997</v>
      </c>
    </row>
    <row r="439" spans="1:15" x14ac:dyDescent="0.3">
      <c r="A439" s="226"/>
      <c r="B439" s="226" t="s">
        <v>688</v>
      </c>
      <c r="C439" s="240" t="s">
        <v>544</v>
      </c>
      <c r="D439" s="229" t="s">
        <v>10</v>
      </c>
      <c r="E439" s="230" t="s">
        <v>625</v>
      </c>
      <c r="G439" s="257">
        <v>0</v>
      </c>
      <c r="H439" s="225">
        <v>0</v>
      </c>
      <c r="I439" s="231">
        <f>SUM(G439+H439)*1.16</f>
        <v>0</v>
      </c>
    </row>
    <row r="440" spans="1:15" x14ac:dyDescent="0.3">
      <c r="A440" s="226"/>
      <c r="B440" s="226" t="s">
        <v>70</v>
      </c>
      <c r="C440" s="229" t="s">
        <v>596</v>
      </c>
      <c r="D440" s="227" t="s">
        <v>17</v>
      </c>
      <c r="E440" s="230" t="s">
        <v>15</v>
      </c>
      <c r="F440" s="229" t="s">
        <v>740</v>
      </c>
      <c r="G440" s="225">
        <v>5876</v>
      </c>
      <c r="H440" s="225">
        <v>176.28</v>
      </c>
      <c r="I440" s="231">
        <f>(G440+H440)*1.16</f>
        <v>7020.6447999999991</v>
      </c>
    </row>
    <row r="441" spans="1:15" x14ac:dyDescent="0.3">
      <c r="A441" s="226"/>
      <c r="B441" s="226" t="s">
        <v>70</v>
      </c>
      <c r="C441" s="226" t="s">
        <v>697</v>
      </c>
      <c r="D441" s="227" t="s">
        <v>17</v>
      </c>
      <c r="E441" s="230" t="s">
        <v>624</v>
      </c>
      <c r="F441" s="229" t="s">
        <v>718</v>
      </c>
      <c r="G441" s="262">
        <v>5876</v>
      </c>
      <c r="H441" s="262">
        <v>176.28</v>
      </c>
      <c r="I441" s="263">
        <f>(G441+H441)*1.16</f>
        <v>7020.6447999999991</v>
      </c>
    </row>
    <row r="442" spans="1:15" x14ac:dyDescent="0.3">
      <c r="A442" s="226"/>
      <c r="B442" s="226" t="s">
        <v>70</v>
      </c>
      <c r="C442" s="224" t="s">
        <v>692</v>
      </c>
      <c r="D442" s="227" t="s">
        <v>17</v>
      </c>
      <c r="E442" s="230" t="s">
        <v>624</v>
      </c>
      <c r="F442" s="265" t="s">
        <v>757</v>
      </c>
      <c r="G442" s="262">
        <v>5876</v>
      </c>
      <c r="H442" s="262">
        <v>176.28</v>
      </c>
      <c r="I442" s="263">
        <f>(G442+H442)*1.16</f>
        <v>7020.6447999999991</v>
      </c>
    </row>
    <row r="443" spans="1:15" x14ac:dyDescent="0.3">
      <c r="A443" s="226"/>
      <c r="B443" s="226" t="s">
        <v>65</v>
      </c>
      <c r="C443" s="226" t="s">
        <v>702</v>
      </c>
      <c r="D443" s="227" t="s">
        <v>17</v>
      </c>
      <c r="E443" s="230" t="s">
        <v>624</v>
      </c>
      <c r="F443" s="229" t="s">
        <v>712</v>
      </c>
      <c r="G443" s="262">
        <v>6542</v>
      </c>
      <c r="H443" s="262">
        <v>196.26</v>
      </c>
      <c r="I443" s="263">
        <f>(G443+H443)*1.16</f>
        <v>7816.3815999999997</v>
      </c>
    </row>
    <row r="444" spans="1:15" x14ac:dyDescent="0.3">
      <c r="A444" s="226"/>
      <c r="B444" s="226" t="s">
        <v>274</v>
      </c>
      <c r="C444" s="226" t="s">
        <v>703</v>
      </c>
      <c r="D444" s="227" t="s">
        <v>17</v>
      </c>
      <c r="E444" s="230" t="s">
        <v>625</v>
      </c>
      <c r="F444" s="229" t="s">
        <v>721</v>
      </c>
      <c r="G444" s="262">
        <v>5476</v>
      </c>
      <c r="H444" s="262">
        <v>164.28</v>
      </c>
      <c r="I444" s="263">
        <f>(G444+H444)*1.16</f>
        <v>6542.724799999999</v>
      </c>
    </row>
    <row r="445" spans="1:15" x14ac:dyDescent="0.3">
      <c r="A445" s="226"/>
      <c r="B445" s="226" t="s">
        <v>232</v>
      </c>
      <c r="C445" s="224" t="s">
        <v>693</v>
      </c>
      <c r="D445" s="227" t="s">
        <v>10</v>
      </c>
      <c r="E445" s="230" t="s">
        <v>624</v>
      </c>
    </row>
    <row r="446" spans="1:15" x14ac:dyDescent="0.3">
      <c r="A446" s="226"/>
      <c r="B446" s="226" t="s">
        <v>70</v>
      </c>
      <c r="C446" s="224" t="s">
        <v>698</v>
      </c>
      <c r="D446" s="227" t="s">
        <v>17</v>
      </c>
      <c r="E446" s="230" t="s">
        <v>624</v>
      </c>
      <c r="F446" s="229" t="s">
        <v>745</v>
      </c>
      <c r="G446" s="262">
        <v>5876</v>
      </c>
      <c r="H446" s="262">
        <v>176.27</v>
      </c>
      <c r="I446" s="263">
        <f>(G446+H446)*1.16</f>
        <v>7020.6332000000002</v>
      </c>
    </row>
    <row r="447" spans="1:15" x14ac:dyDescent="0.3">
      <c r="A447" s="226"/>
      <c r="B447" s="226" t="s">
        <v>274</v>
      </c>
      <c r="C447" s="226" t="s">
        <v>704</v>
      </c>
      <c r="D447" s="227" t="s">
        <v>17</v>
      </c>
      <c r="E447" s="230" t="s">
        <v>15</v>
      </c>
      <c r="F447" s="251" t="s">
        <v>760</v>
      </c>
      <c r="G447" s="262">
        <v>5476</v>
      </c>
      <c r="H447" s="262">
        <v>164.25</v>
      </c>
      <c r="I447" s="263">
        <f>(G447+H447)*1.16</f>
        <v>6542.69</v>
      </c>
    </row>
    <row r="448" spans="1:15" x14ac:dyDescent="0.3">
      <c r="A448" s="226"/>
      <c r="B448" s="226" t="s">
        <v>256</v>
      </c>
      <c r="C448" s="265" t="s">
        <v>724</v>
      </c>
      <c r="D448" s="227" t="s">
        <v>10</v>
      </c>
      <c r="E448" s="230" t="s">
        <v>625</v>
      </c>
    </row>
    <row r="1048558" spans="1:17" s="263" customFormat="1" x14ac:dyDescent="0.3">
      <c r="A1048558" s="224"/>
      <c r="B1048558" s="266"/>
      <c r="C1048558" s="229"/>
      <c r="D1048558" s="227"/>
      <c r="E1048558" s="230"/>
      <c r="F1048558" s="229"/>
      <c r="G1048558" s="262"/>
      <c r="H1048558" s="267"/>
      <c r="J1048558" s="226"/>
      <c r="K1048558" s="226"/>
      <c r="L1048558" s="226"/>
      <c r="M1048558" s="226"/>
      <c r="N1048558" s="226"/>
      <c r="O1048558" s="226"/>
      <c r="P1048558" s="226"/>
      <c r="Q1048558" s="226"/>
    </row>
  </sheetData>
  <autoFilter ref="B1:I448" xr:uid="{7E1580AC-5D85-42FF-A721-7DD24830F8A1}">
    <sortState xmlns:xlrd2="http://schemas.microsoft.com/office/spreadsheetml/2017/richdata2" ref="B4:I448">
      <sortCondition sortBy="cellColor" ref="B1:B448" dxfId="9"/>
    </sortState>
  </autoFilter>
  <hyperlinks>
    <hyperlink ref="F175" r:id="rId1" location="id=1155&amp;model=res.partner" display="http://52.52.31.46:8069/web - id=1155&amp;model=res.partner" xr:uid="{C6D0FF24-E93B-4F67-8F12-BDC65034C1D9}"/>
    <hyperlink ref="F223" r:id="rId2" location="id=1155&amp;model=res.partner" display="http://52.52.31.46:8069/web - id=1155&amp;model=res.partner" xr:uid="{98235CE8-BFA8-4DDB-84CC-62190E1B9CEE}"/>
  </hyperlinks>
  <pageMargins left="0.7" right="0.7" top="0.75" bottom="0.75" header="0.3" footer="0.3"/>
  <pageSetup paperSize="9" scale="63" fitToHeight="0" orientation="portrait"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50141-8312-4006-93BA-874B0196C4BE}">
  <sheetPr codeName="Sheet40">
    <pageSetUpPr fitToPage="1"/>
  </sheetPr>
  <dimension ref="A1:U1048558"/>
  <sheetViews>
    <sheetView showGridLines="0" topLeftCell="A103" zoomScaleNormal="100" workbookViewId="0">
      <selection activeCell="C118" sqref="C118"/>
    </sheetView>
  </sheetViews>
  <sheetFormatPr defaultColWidth="8.88671875" defaultRowHeight="12" x14ac:dyDescent="0.3"/>
  <cols>
    <col min="1" max="1" width="8.88671875" style="224"/>
    <col min="2" max="2" width="31.109375" style="226" bestFit="1" customWidth="1"/>
    <col min="3" max="3" width="20.33203125" style="229" bestFit="1" customWidth="1"/>
    <col min="4" max="4" width="21.6640625" style="227" bestFit="1" customWidth="1"/>
    <col min="5" max="5" width="12.109375" style="230" customWidth="1"/>
    <col min="6" max="6" width="52.6640625" style="229" customWidth="1"/>
    <col min="7" max="7" width="12.44140625" style="262" bestFit="1" customWidth="1"/>
    <col min="8" max="8" width="8.77734375" style="262" bestFit="1" customWidth="1"/>
    <col min="9" max="9" width="12.44140625" style="263" bestFit="1" customWidth="1"/>
    <col min="10" max="10" width="12.109375" style="226" customWidth="1"/>
    <col min="11" max="11" width="26" style="226" bestFit="1" customWidth="1"/>
    <col min="12" max="12" width="12.44140625" style="226" bestFit="1" customWidth="1"/>
    <col min="13" max="13" width="15.21875" style="226" bestFit="1" customWidth="1"/>
    <col min="14" max="14" width="13.5546875" style="226" bestFit="1" customWidth="1"/>
    <col min="15" max="15" width="13.6640625" style="226" bestFit="1" customWidth="1"/>
    <col min="16" max="16" width="13.5546875" style="226" bestFit="1" customWidth="1"/>
    <col min="17" max="17" width="11.109375" style="226" bestFit="1" customWidth="1"/>
    <col min="18" max="18" width="8.88671875" style="226"/>
    <col min="19" max="19" width="11.109375" style="226" bestFit="1" customWidth="1"/>
    <col min="20" max="20" width="13.6640625" style="226" bestFit="1" customWidth="1"/>
    <col min="21" max="16384" width="8.88671875" style="226"/>
  </cols>
  <sheetData>
    <row r="1" spans="1:21" s="270" customFormat="1" x14ac:dyDescent="0.3">
      <c r="A1" s="268"/>
      <c r="B1" s="273" t="s">
        <v>0</v>
      </c>
      <c r="C1" s="274" t="s">
        <v>1</v>
      </c>
      <c r="D1" s="273" t="s">
        <v>2</v>
      </c>
      <c r="E1" s="275" t="s">
        <v>3</v>
      </c>
      <c r="F1" s="274" t="s">
        <v>4</v>
      </c>
      <c r="G1" s="276" t="s">
        <v>5</v>
      </c>
      <c r="H1" s="276" t="s">
        <v>6</v>
      </c>
      <c r="I1" s="276" t="s">
        <v>7</v>
      </c>
      <c r="J1" s="269"/>
      <c r="L1" s="271"/>
      <c r="M1" s="272"/>
      <c r="N1" s="272"/>
      <c r="O1" s="272"/>
      <c r="P1" s="272"/>
      <c r="Q1" s="272"/>
    </row>
    <row r="2" spans="1:21" x14ac:dyDescent="0.3">
      <c r="A2" s="226"/>
      <c r="B2" s="224" t="s">
        <v>242</v>
      </c>
      <c r="C2" s="229" t="s">
        <v>9</v>
      </c>
      <c r="D2" s="229" t="s">
        <v>10</v>
      </c>
      <c r="E2" s="230" t="s">
        <v>11</v>
      </c>
      <c r="G2" s="231">
        <v>0</v>
      </c>
      <c r="H2" s="232">
        <v>0</v>
      </c>
      <c r="I2" s="231">
        <f>SUM(G2+H2)*1.16</f>
        <v>0</v>
      </c>
      <c r="J2" s="233"/>
      <c r="L2" s="234" t="s">
        <v>624</v>
      </c>
      <c r="M2" s="234" t="s">
        <v>625</v>
      </c>
      <c r="N2" s="234" t="s">
        <v>11</v>
      </c>
      <c r="O2" s="234" t="s">
        <v>14</v>
      </c>
      <c r="P2" s="234" t="s">
        <v>15</v>
      </c>
      <c r="Q2" s="234" t="s">
        <v>626</v>
      </c>
    </row>
    <row r="3" spans="1:21" x14ac:dyDescent="0.3">
      <c r="A3" s="226"/>
      <c r="B3" s="224" t="s">
        <v>242</v>
      </c>
      <c r="C3" s="240" t="s">
        <v>16</v>
      </c>
      <c r="D3" s="229" t="s">
        <v>17</v>
      </c>
      <c r="E3" s="230" t="s">
        <v>11</v>
      </c>
      <c r="F3" s="229" t="s">
        <v>18</v>
      </c>
      <c r="G3" s="231">
        <v>5521.03</v>
      </c>
      <c r="H3" s="232">
        <v>500.07</v>
      </c>
      <c r="I3" s="231">
        <f>SUM(G3+H3)*1.16</f>
        <v>6984.4759999999987</v>
      </c>
      <c r="J3" s="233"/>
      <c r="K3" s="279" t="s">
        <v>19</v>
      </c>
      <c r="L3" s="280">
        <f>+COUNTIF(E:E,L2)</f>
        <v>87</v>
      </c>
      <c r="M3" s="280">
        <f>+COUNTIF(E:E,M2)</f>
        <v>159</v>
      </c>
      <c r="N3" s="280">
        <f>+COUNTIF(E:E,N2)</f>
        <v>39</v>
      </c>
      <c r="O3" s="280">
        <f>+COUNTIF(E:E,O2)</f>
        <v>100</v>
      </c>
      <c r="P3" s="280">
        <f>+COUNTIF(E:E,P2)</f>
        <v>62</v>
      </c>
      <c r="Q3" s="280">
        <f>SUM(L3+M3+N3+O3+P3)</f>
        <v>447</v>
      </c>
    </row>
    <row r="4" spans="1:21" x14ac:dyDescent="0.3">
      <c r="B4" s="224" t="s">
        <v>88</v>
      </c>
      <c r="C4" s="229" t="s">
        <v>21</v>
      </c>
      <c r="D4" s="229" t="s">
        <v>17</v>
      </c>
      <c r="E4" s="230" t="s">
        <v>14</v>
      </c>
      <c r="F4" s="229" t="s">
        <v>783</v>
      </c>
      <c r="G4" s="231">
        <v>11333.31</v>
      </c>
      <c r="H4" s="232">
        <v>340</v>
      </c>
      <c r="I4" s="231">
        <f t="shared" ref="I4:I26" si="0">SUM(G4+H4)*1.16</f>
        <v>13541.039599999998</v>
      </c>
      <c r="J4" s="235"/>
      <c r="K4" s="236" t="s">
        <v>23</v>
      </c>
      <c r="L4" s="237">
        <f>COUNTIFS(D:D,K4,E:E,L2)</f>
        <v>73</v>
      </c>
      <c r="M4" s="237">
        <f>COUNTIFS(D:D,K4,E:E,M2)</f>
        <v>88</v>
      </c>
      <c r="N4" s="237">
        <f>COUNTIFS(D:D,K4,E:E,N2)</f>
        <v>30</v>
      </c>
      <c r="O4" s="237">
        <f>COUNTIFS(D:D,K4,E:E,O2)</f>
        <v>92</v>
      </c>
      <c r="P4" s="237">
        <f>COUNTIFS(D:D,K4,E:E,P2)</f>
        <v>47</v>
      </c>
      <c r="Q4" s="237">
        <f>SUM(L4:P4)</f>
        <v>330</v>
      </c>
    </row>
    <row r="5" spans="1:21" x14ac:dyDescent="0.3">
      <c r="A5" s="226"/>
      <c r="B5" s="224" t="s">
        <v>688</v>
      </c>
      <c r="C5" s="240" t="s">
        <v>25</v>
      </c>
      <c r="D5" s="229" t="s">
        <v>17</v>
      </c>
      <c r="E5" s="230" t="s">
        <v>11</v>
      </c>
      <c r="F5" s="229" t="s">
        <v>26</v>
      </c>
      <c r="G5" s="231">
        <v>2849.5</v>
      </c>
      <c r="H5" s="232">
        <v>102</v>
      </c>
      <c r="I5" s="231">
        <f t="shared" si="0"/>
        <v>3423.74</v>
      </c>
      <c r="J5" s="233"/>
      <c r="K5" s="281" t="s">
        <v>27</v>
      </c>
      <c r="L5" s="282">
        <f>COUNTIFS(D:D,K5,E:E,L2)</f>
        <v>10</v>
      </c>
      <c r="M5" s="282">
        <f>COUNTIFS(D:D,K5,E:E,M2)</f>
        <v>63</v>
      </c>
      <c r="N5" s="282">
        <f>COUNTIFS(D:D,K5,E:E,N2)</f>
        <v>7</v>
      </c>
      <c r="O5" s="282">
        <f>COUNTIFS(D:D,K5,E:E,O2)</f>
        <v>5</v>
      </c>
      <c r="P5" s="282">
        <f>COUNTIFS(D:D,K5,E:E,P2)</f>
        <v>12</v>
      </c>
      <c r="Q5" s="282">
        <f>SUM(L5:P5)</f>
        <v>97</v>
      </c>
    </row>
    <row r="6" spans="1:21" x14ac:dyDescent="0.3">
      <c r="A6" s="226"/>
      <c r="B6" s="224" t="s">
        <v>28</v>
      </c>
      <c r="C6" s="240" t="s">
        <v>29</v>
      </c>
      <c r="D6" s="229" t="s">
        <v>17</v>
      </c>
      <c r="E6" s="230" t="s">
        <v>624</v>
      </c>
      <c r="F6" s="229" t="s">
        <v>753</v>
      </c>
      <c r="G6" s="231">
        <v>18668</v>
      </c>
      <c r="H6" s="232">
        <v>560</v>
      </c>
      <c r="I6" s="231">
        <f t="shared" si="0"/>
        <v>22304.48</v>
      </c>
      <c r="J6" s="233"/>
      <c r="K6" s="283" t="s">
        <v>31</v>
      </c>
      <c r="L6" s="284">
        <f>COUNTIFS(D:D,K6,E:E,L2)</f>
        <v>4</v>
      </c>
      <c r="M6" s="284">
        <f>COUNTIFS(D:D,K6,E:E,M2)</f>
        <v>8</v>
      </c>
      <c r="N6" s="284">
        <f>COUNTIFS(D:D,K6,E:E,N2)</f>
        <v>2</v>
      </c>
      <c r="O6" s="284">
        <f>COUNTIFS(D:D,K6,E:E,O2)</f>
        <v>3</v>
      </c>
      <c r="P6" s="284">
        <f>COUNTIFS(D:D,K6,E:E,P2)</f>
        <v>3</v>
      </c>
      <c r="Q6" s="284">
        <f>SUM(L6:P6)</f>
        <v>20</v>
      </c>
      <c r="T6" s="241"/>
    </row>
    <row r="7" spans="1:21" x14ac:dyDescent="0.3">
      <c r="A7" s="226"/>
      <c r="B7" s="224" t="s">
        <v>28</v>
      </c>
      <c r="C7" s="229" t="s">
        <v>32</v>
      </c>
      <c r="D7" s="229" t="s">
        <v>17</v>
      </c>
      <c r="E7" s="230" t="s">
        <v>15</v>
      </c>
      <c r="F7" s="229" t="s">
        <v>330</v>
      </c>
      <c r="G7" s="231">
        <v>18668</v>
      </c>
      <c r="H7" s="232">
        <v>560</v>
      </c>
      <c r="I7" s="231">
        <f t="shared" si="0"/>
        <v>22304.48</v>
      </c>
      <c r="J7" s="233"/>
      <c r="K7" s="283" t="s">
        <v>33</v>
      </c>
      <c r="L7" s="284">
        <f>L3-L6</f>
        <v>83</v>
      </c>
      <c r="M7" s="284">
        <f>M3-M6</f>
        <v>151</v>
      </c>
      <c r="N7" s="284">
        <f>N3-N6</f>
        <v>37</v>
      </c>
      <c r="O7" s="284">
        <f>O3-O6</f>
        <v>97</v>
      </c>
      <c r="P7" s="284">
        <f>P3-P6</f>
        <v>59</v>
      </c>
      <c r="Q7" s="284">
        <f>SUM(L7:P7)</f>
        <v>427</v>
      </c>
      <c r="R7" s="284"/>
      <c r="S7" s="285"/>
    </row>
    <row r="8" spans="1:21" x14ac:dyDescent="0.3">
      <c r="A8" s="226"/>
      <c r="B8" s="224" t="s">
        <v>28</v>
      </c>
      <c r="C8" s="229" t="s">
        <v>34</v>
      </c>
      <c r="D8" s="229" t="s">
        <v>17</v>
      </c>
      <c r="E8" s="230" t="s">
        <v>11</v>
      </c>
      <c r="F8" s="229" t="s">
        <v>779</v>
      </c>
      <c r="G8" s="231">
        <v>18668</v>
      </c>
      <c r="H8" s="232">
        <v>560.04</v>
      </c>
      <c r="I8" s="231">
        <f t="shared" si="0"/>
        <v>22304.526399999999</v>
      </c>
      <c r="J8" s="233"/>
      <c r="K8" s="238" t="s">
        <v>35</v>
      </c>
      <c r="L8" s="239">
        <f t="shared" ref="L8:Q8" si="1">L4/L7</f>
        <v>0.87951807228915657</v>
      </c>
      <c r="M8" s="239">
        <f t="shared" si="1"/>
        <v>0.58278145695364236</v>
      </c>
      <c r="N8" s="239">
        <f t="shared" si="1"/>
        <v>0.81081081081081086</v>
      </c>
      <c r="O8" s="239">
        <f t="shared" si="1"/>
        <v>0.94845360824742264</v>
      </c>
      <c r="P8" s="239">
        <f t="shared" si="1"/>
        <v>0.79661016949152541</v>
      </c>
      <c r="Q8" s="239">
        <f t="shared" si="1"/>
        <v>0.77283372365339575</v>
      </c>
      <c r="S8" s="239"/>
    </row>
    <row r="9" spans="1:21" x14ac:dyDescent="0.3">
      <c r="A9" s="226"/>
      <c r="B9" s="224" t="s">
        <v>36</v>
      </c>
      <c r="C9" s="240" t="s">
        <v>37</v>
      </c>
      <c r="D9" s="229" t="s">
        <v>17</v>
      </c>
      <c r="E9" s="230" t="s">
        <v>15</v>
      </c>
      <c r="F9" s="229" t="s">
        <v>313</v>
      </c>
      <c r="G9" s="231">
        <v>13592.2</v>
      </c>
      <c r="H9" s="232">
        <v>407.7</v>
      </c>
      <c r="I9" s="231">
        <f t="shared" si="0"/>
        <v>16239.884</v>
      </c>
      <c r="J9" s="233"/>
      <c r="K9" s="228"/>
      <c r="L9" s="228"/>
      <c r="M9" s="228"/>
      <c r="N9" s="228"/>
      <c r="O9" s="228"/>
      <c r="P9" s="228"/>
      <c r="Q9" s="228"/>
      <c r="R9" s="228"/>
    </row>
    <row r="10" spans="1:21" x14ac:dyDescent="0.3">
      <c r="A10" s="226" t="s">
        <v>55</v>
      </c>
      <c r="B10" s="224" t="s">
        <v>262</v>
      </c>
      <c r="C10" s="240" t="s">
        <v>39</v>
      </c>
      <c r="D10" s="229" t="s">
        <v>10</v>
      </c>
      <c r="E10" s="230" t="s">
        <v>14</v>
      </c>
      <c r="G10" s="231">
        <v>0</v>
      </c>
      <c r="H10" s="232">
        <v>0</v>
      </c>
      <c r="I10" s="231">
        <f t="shared" si="0"/>
        <v>0</v>
      </c>
      <c r="J10" s="233"/>
      <c r="K10" s="229" t="s">
        <v>41</v>
      </c>
      <c r="L10" s="232">
        <f>SUMIF(E2:E600,L2,I2:I603)</f>
        <v>630008.14519999991</v>
      </c>
      <c r="M10" s="232">
        <f>SUMIF(E2:E603,M2,I2:I603)</f>
        <v>1133555.9439999997</v>
      </c>
      <c r="N10" s="232">
        <f>SUMIF(E2:E600,N2,I2:I600)</f>
        <v>285213.60800000001</v>
      </c>
      <c r="O10" s="232">
        <f>SUMIF(E2:E600,O2,I2:I600)</f>
        <v>1516016.7136000001</v>
      </c>
      <c r="P10" s="232">
        <f>SUMIF(E2:E600,P2,I2:I600)</f>
        <v>471189.04200000002</v>
      </c>
      <c r="Q10" s="232">
        <f>SUM(L10:P10)</f>
        <v>4035983.4527999996</v>
      </c>
      <c r="R10" s="228"/>
      <c r="S10" s="241"/>
      <c r="T10" s="241"/>
      <c r="U10" s="242"/>
    </row>
    <row r="11" spans="1:21" x14ac:dyDescent="0.3">
      <c r="A11" s="226"/>
      <c r="B11" s="224" t="s">
        <v>215</v>
      </c>
      <c r="C11" s="240">
        <v>234310945</v>
      </c>
      <c r="D11" s="229" t="s">
        <v>17</v>
      </c>
      <c r="E11" s="230" t="s">
        <v>11</v>
      </c>
      <c r="F11" s="229" t="s">
        <v>733</v>
      </c>
      <c r="G11" s="232">
        <v>7659</v>
      </c>
      <c r="H11" s="232">
        <v>229.77</v>
      </c>
      <c r="I11" s="231">
        <f t="shared" si="0"/>
        <v>9150.9732000000004</v>
      </c>
      <c r="K11" s="227" t="s">
        <v>636</v>
      </c>
      <c r="L11" s="262"/>
      <c r="M11" s="262"/>
      <c r="N11" s="262"/>
      <c r="O11" s="262"/>
      <c r="P11" s="262"/>
      <c r="Q11" s="262"/>
      <c r="R11" s="228"/>
    </row>
    <row r="12" spans="1:21" x14ac:dyDescent="0.3">
      <c r="A12" s="226"/>
      <c r="B12" s="224" t="s">
        <v>242</v>
      </c>
      <c r="C12" s="240" t="s">
        <v>44</v>
      </c>
      <c r="D12" s="229" t="s">
        <v>17</v>
      </c>
      <c r="E12" s="230" t="s">
        <v>11</v>
      </c>
      <c r="F12" s="286" t="s">
        <v>720</v>
      </c>
      <c r="G12" s="232">
        <v>5476</v>
      </c>
      <c r="H12" s="232">
        <v>164.28</v>
      </c>
      <c r="I12" s="231">
        <f t="shared" si="0"/>
        <v>6542.724799999999</v>
      </c>
      <c r="K12" s="227"/>
      <c r="L12" s="227"/>
      <c r="M12" s="227"/>
      <c r="N12" s="227"/>
      <c r="O12" s="227"/>
      <c r="P12" s="227"/>
      <c r="Q12" s="227"/>
      <c r="R12" s="228"/>
    </row>
    <row r="13" spans="1:21" x14ac:dyDescent="0.3">
      <c r="A13" s="226"/>
      <c r="B13" s="224" t="s">
        <v>45</v>
      </c>
      <c r="C13" s="240" t="s">
        <v>46</v>
      </c>
      <c r="D13" s="229" t="s">
        <v>17</v>
      </c>
      <c r="E13" s="230" t="s">
        <v>624</v>
      </c>
      <c r="F13" s="248" t="s">
        <v>754</v>
      </c>
      <c r="G13" s="232">
        <v>6542</v>
      </c>
      <c r="H13" s="232">
        <v>196.26</v>
      </c>
      <c r="I13" s="231">
        <f t="shared" si="0"/>
        <v>7816.3815999999997</v>
      </c>
      <c r="M13" s="241"/>
    </row>
    <row r="14" spans="1:21" x14ac:dyDescent="0.3">
      <c r="A14" s="226"/>
      <c r="B14" s="224" t="s">
        <v>274</v>
      </c>
      <c r="C14" s="229" t="s">
        <v>49</v>
      </c>
      <c r="D14" s="229" t="s">
        <v>17</v>
      </c>
      <c r="E14" s="230" t="s">
        <v>11</v>
      </c>
      <c r="F14" s="229" t="s">
        <v>775</v>
      </c>
      <c r="G14" s="231">
        <v>5476</v>
      </c>
      <c r="H14" s="232">
        <v>164</v>
      </c>
      <c r="I14" s="231">
        <f t="shared" si="0"/>
        <v>6542.4</v>
      </c>
      <c r="J14" s="233"/>
    </row>
    <row r="15" spans="1:21" x14ac:dyDescent="0.3">
      <c r="A15" s="226"/>
      <c r="B15" s="224" t="s">
        <v>65</v>
      </c>
      <c r="C15" s="240" t="s">
        <v>51</v>
      </c>
      <c r="D15" s="229" t="s">
        <v>17</v>
      </c>
      <c r="E15" s="230" t="s">
        <v>11</v>
      </c>
      <c r="F15" s="229" t="s">
        <v>52</v>
      </c>
      <c r="G15" s="231">
        <v>6448.81</v>
      </c>
      <c r="H15" s="232">
        <v>530.48</v>
      </c>
      <c r="I15" s="231">
        <f t="shared" si="0"/>
        <v>8095.9764000000005</v>
      </c>
      <c r="J15" s="233"/>
    </row>
    <row r="16" spans="1:21" x14ac:dyDescent="0.3">
      <c r="A16" s="226"/>
      <c r="B16" s="224" t="s">
        <v>53</v>
      </c>
      <c r="C16" s="229" t="s">
        <v>54</v>
      </c>
      <c r="D16" s="229" t="s">
        <v>17</v>
      </c>
      <c r="E16" s="230" t="s">
        <v>11</v>
      </c>
      <c r="F16" s="229" t="s">
        <v>50</v>
      </c>
      <c r="G16" s="231">
        <v>7301.13</v>
      </c>
      <c r="H16" s="232">
        <v>658.61</v>
      </c>
      <c r="I16" s="231">
        <f t="shared" si="0"/>
        <v>9233.2983999999997</v>
      </c>
      <c r="J16" s="233"/>
      <c r="K16" s="287"/>
      <c r="N16" s="226" t="s">
        <v>55</v>
      </c>
    </row>
    <row r="17" spans="1:10" x14ac:dyDescent="0.3">
      <c r="A17" s="226"/>
      <c r="B17" s="224" t="s">
        <v>274</v>
      </c>
      <c r="C17" s="240" t="s">
        <v>56</v>
      </c>
      <c r="D17" s="229" t="s">
        <v>17</v>
      </c>
      <c r="E17" s="230" t="s">
        <v>11</v>
      </c>
      <c r="F17" s="229" t="s">
        <v>775</v>
      </c>
      <c r="G17" s="231">
        <v>5476</v>
      </c>
      <c r="H17" s="232">
        <v>164.28</v>
      </c>
      <c r="I17" s="231">
        <f t="shared" si="0"/>
        <v>6542.724799999999</v>
      </c>
      <c r="J17" s="233"/>
    </row>
    <row r="18" spans="1:10" x14ac:dyDescent="0.3">
      <c r="A18" s="226"/>
      <c r="B18" s="224" t="s">
        <v>57</v>
      </c>
      <c r="C18" s="229" t="s">
        <v>58</v>
      </c>
      <c r="D18" s="229" t="s">
        <v>17</v>
      </c>
      <c r="E18" s="230" t="s">
        <v>11</v>
      </c>
      <c r="F18" s="229" t="s">
        <v>59</v>
      </c>
      <c r="G18" s="231">
        <v>11420.02</v>
      </c>
      <c r="H18" s="225">
        <v>1025.46</v>
      </c>
      <c r="I18" s="231">
        <f t="shared" si="0"/>
        <v>14436.756799999999</v>
      </c>
      <c r="J18" s="233"/>
    </row>
    <row r="19" spans="1:10" x14ac:dyDescent="0.3">
      <c r="A19" s="226"/>
      <c r="B19" s="224" t="s">
        <v>743</v>
      </c>
      <c r="C19" s="240" t="s">
        <v>60</v>
      </c>
      <c r="D19" s="229" t="s">
        <v>17</v>
      </c>
      <c r="E19" s="230" t="s">
        <v>624</v>
      </c>
      <c r="F19" s="229" t="s">
        <v>755</v>
      </c>
      <c r="G19" s="231">
        <v>2831</v>
      </c>
      <c r="H19" s="232">
        <v>84.93</v>
      </c>
      <c r="I19" s="231">
        <f t="shared" si="0"/>
        <v>3382.4787999999994</v>
      </c>
      <c r="J19" s="233"/>
    </row>
    <row r="20" spans="1:10" x14ac:dyDescent="0.3">
      <c r="A20" s="226"/>
      <c r="B20" s="224" t="s">
        <v>160</v>
      </c>
      <c r="C20" s="229" t="s">
        <v>62</v>
      </c>
      <c r="D20" s="229" t="s">
        <v>10</v>
      </c>
      <c r="E20" s="230" t="s">
        <v>11</v>
      </c>
      <c r="G20" s="231">
        <v>0</v>
      </c>
      <c r="H20" s="232">
        <v>0</v>
      </c>
      <c r="I20" s="231">
        <f t="shared" si="0"/>
        <v>0</v>
      </c>
      <c r="J20" s="233"/>
    </row>
    <row r="21" spans="1:10" x14ac:dyDescent="0.3">
      <c r="A21" s="226"/>
      <c r="B21" s="224" t="s">
        <v>160</v>
      </c>
      <c r="C21" s="240" t="s">
        <v>63</v>
      </c>
      <c r="D21" s="229" t="s">
        <v>10</v>
      </c>
      <c r="E21" s="230" t="s">
        <v>11</v>
      </c>
      <c r="G21" s="231">
        <v>0</v>
      </c>
      <c r="H21" s="232">
        <v>0</v>
      </c>
      <c r="I21" s="231">
        <f t="shared" si="0"/>
        <v>0</v>
      </c>
      <c r="J21" s="233"/>
    </row>
    <row r="22" spans="1:10" x14ac:dyDescent="0.3">
      <c r="A22" s="226"/>
      <c r="B22" s="224" t="s">
        <v>256</v>
      </c>
      <c r="C22" s="240" t="s">
        <v>64</v>
      </c>
      <c r="D22" s="229" t="s">
        <v>17</v>
      </c>
      <c r="E22" s="230" t="s">
        <v>624</v>
      </c>
      <c r="F22" s="245" t="s">
        <v>593</v>
      </c>
      <c r="G22" s="231">
        <v>8356</v>
      </c>
      <c r="H22" s="232">
        <v>251</v>
      </c>
      <c r="I22" s="231">
        <f t="shared" si="0"/>
        <v>9984.119999999999</v>
      </c>
      <c r="J22" s="233"/>
    </row>
    <row r="23" spans="1:10" x14ac:dyDescent="0.3">
      <c r="A23" s="226"/>
      <c r="B23" s="226" t="s">
        <v>65</v>
      </c>
      <c r="C23" s="240" t="s">
        <v>66</v>
      </c>
      <c r="D23" s="229" t="s">
        <v>17</v>
      </c>
      <c r="E23" s="230" t="s">
        <v>15</v>
      </c>
      <c r="F23" s="229" t="s">
        <v>67</v>
      </c>
      <c r="G23" s="231">
        <v>5883.15</v>
      </c>
      <c r="H23" s="232">
        <v>655</v>
      </c>
      <c r="I23" s="231">
        <f t="shared" si="0"/>
        <v>7584.253999999999</v>
      </c>
      <c r="J23" s="233"/>
    </row>
    <row r="24" spans="1:10" x14ac:dyDescent="0.3">
      <c r="A24" s="226"/>
      <c r="B24" s="224" t="s">
        <v>256</v>
      </c>
      <c r="C24" s="240" t="s">
        <v>68</v>
      </c>
      <c r="D24" s="229" t="s">
        <v>17</v>
      </c>
      <c r="E24" s="230" t="s">
        <v>11</v>
      </c>
      <c r="F24" s="229" t="s">
        <v>758</v>
      </c>
      <c r="G24" s="231">
        <v>8356</v>
      </c>
      <c r="H24" s="232">
        <v>250.68</v>
      </c>
      <c r="I24" s="231">
        <f t="shared" si="0"/>
        <v>9983.7487999999994</v>
      </c>
      <c r="J24" s="233"/>
    </row>
    <row r="25" spans="1:10" x14ac:dyDescent="0.3">
      <c r="A25" s="226"/>
      <c r="B25" s="224" t="s">
        <v>70</v>
      </c>
      <c r="C25" s="240" t="s">
        <v>71</v>
      </c>
      <c r="D25" s="229" t="s">
        <v>17</v>
      </c>
      <c r="E25" s="230" t="s">
        <v>11</v>
      </c>
      <c r="F25" s="229" t="s">
        <v>40</v>
      </c>
      <c r="G25" s="231">
        <v>5876</v>
      </c>
      <c r="H25" s="232">
        <v>176</v>
      </c>
      <c r="I25" s="231">
        <f t="shared" si="0"/>
        <v>7020.32</v>
      </c>
      <c r="J25" s="233"/>
    </row>
    <row r="26" spans="1:10" x14ac:dyDescent="0.3">
      <c r="A26" s="226"/>
      <c r="B26" s="224" t="s">
        <v>57</v>
      </c>
      <c r="C26" s="240" t="s">
        <v>73</v>
      </c>
      <c r="D26" s="229" t="s">
        <v>17</v>
      </c>
      <c r="E26" s="230" t="s">
        <v>11</v>
      </c>
      <c r="F26" s="229" t="s">
        <v>18</v>
      </c>
      <c r="G26" s="231">
        <v>11420.02</v>
      </c>
      <c r="H26" s="232">
        <v>1025.46</v>
      </c>
      <c r="I26" s="231">
        <f t="shared" si="0"/>
        <v>14436.756799999999</v>
      </c>
      <c r="J26" s="233"/>
    </row>
    <row r="27" spans="1:10" x14ac:dyDescent="0.3">
      <c r="A27" s="226"/>
      <c r="B27" s="224" t="s">
        <v>74</v>
      </c>
      <c r="C27" s="240" t="s">
        <v>75</v>
      </c>
      <c r="D27" s="229" t="s">
        <v>76</v>
      </c>
      <c r="E27" s="230" t="s">
        <v>11</v>
      </c>
      <c r="G27" s="232">
        <v>0</v>
      </c>
      <c r="H27" s="232">
        <v>0</v>
      </c>
      <c r="I27" s="231">
        <v>0</v>
      </c>
    </row>
    <row r="28" spans="1:10" x14ac:dyDescent="0.3">
      <c r="A28" s="226"/>
      <c r="B28" s="224" t="s">
        <v>688</v>
      </c>
      <c r="C28" s="240" t="s">
        <v>77</v>
      </c>
      <c r="D28" s="229" t="s">
        <v>76</v>
      </c>
      <c r="E28" s="230" t="s">
        <v>11</v>
      </c>
      <c r="G28" s="232">
        <v>0</v>
      </c>
      <c r="H28" s="232"/>
      <c r="I28" s="231">
        <v>0</v>
      </c>
    </row>
    <row r="29" spans="1:10" x14ac:dyDescent="0.3">
      <c r="A29" s="226"/>
      <c r="B29" s="226" t="s">
        <v>78</v>
      </c>
      <c r="C29" s="240" t="s">
        <v>79</v>
      </c>
      <c r="D29" s="229" t="s">
        <v>10</v>
      </c>
      <c r="E29" s="230" t="s">
        <v>625</v>
      </c>
      <c r="G29" s="232">
        <v>0</v>
      </c>
      <c r="H29" s="232">
        <v>0</v>
      </c>
      <c r="I29" s="231">
        <f>SUM(G29+H29)*1.16</f>
        <v>0</v>
      </c>
    </row>
    <row r="30" spans="1:10" x14ac:dyDescent="0.3">
      <c r="A30" s="226"/>
      <c r="B30" s="226" t="s">
        <v>78</v>
      </c>
      <c r="C30" s="240" t="s">
        <v>81</v>
      </c>
      <c r="D30" s="229" t="s">
        <v>10</v>
      </c>
      <c r="E30" s="230" t="s">
        <v>625</v>
      </c>
      <c r="G30" s="232">
        <v>0</v>
      </c>
      <c r="H30" s="232">
        <v>0</v>
      </c>
      <c r="I30" s="231">
        <f>SUM(G30+H30)*1.16</f>
        <v>0</v>
      </c>
    </row>
    <row r="31" spans="1:10" x14ac:dyDescent="0.3">
      <c r="A31" s="226"/>
      <c r="B31" s="224" t="s">
        <v>53</v>
      </c>
      <c r="C31" s="229" t="s">
        <v>82</v>
      </c>
      <c r="D31" s="229" t="s">
        <v>10</v>
      </c>
      <c r="E31" s="230" t="s">
        <v>11</v>
      </c>
      <c r="G31" s="231">
        <v>0</v>
      </c>
      <c r="H31" s="232">
        <v>0</v>
      </c>
      <c r="I31" s="231">
        <f>SUM(G31+H31)*1.16</f>
        <v>0</v>
      </c>
      <c r="J31" s="233"/>
    </row>
    <row r="32" spans="1:10" x14ac:dyDescent="0.3">
      <c r="A32" s="226"/>
      <c r="B32" s="224" t="s">
        <v>256</v>
      </c>
      <c r="C32" s="240" t="s">
        <v>83</v>
      </c>
      <c r="D32" s="229" t="s">
        <v>17</v>
      </c>
      <c r="E32" s="230" t="s">
        <v>11</v>
      </c>
      <c r="F32" s="229" t="s">
        <v>719</v>
      </c>
      <c r="G32" s="231">
        <v>8356</v>
      </c>
      <c r="H32" s="232">
        <v>250.68</v>
      </c>
      <c r="I32" s="231">
        <f>SUM(G32+H32)*1.16</f>
        <v>9983.7487999999994</v>
      </c>
      <c r="J32" s="233"/>
    </row>
    <row r="33" spans="2:11" s="226" customFormat="1" x14ac:dyDescent="0.3">
      <c r="B33" s="224" t="s">
        <v>260</v>
      </c>
      <c r="C33" s="240" t="s">
        <v>86</v>
      </c>
      <c r="D33" s="229" t="s">
        <v>17</v>
      </c>
      <c r="E33" s="230" t="s">
        <v>11</v>
      </c>
      <c r="F33" s="229" t="s">
        <v>640</v>
      </c>
      <c r="G33" s="231">
        <v>13083</v>
      </c>
      <c r="H33" s="232">
        <v>392</v>
      </c>
      <c r="I33" s="231">
        <f>SUM(G33+H33)*1.16</f>
        <v>15630.999999999998</v>
      </c>
      <c r="J33" s="233"/>
    </row>
    <row r="34" spans="2:11" s="226" customFormat="1" x14ac:dyDescent="0.3">
      <c r="B34" s="226" t="s">
        <v>160</v>
      </c>
      <c r="C34" s="240">
        <v>184080004</v>
      </c>
      <c r="D34" s="229" t="s">
        <v>10</v>
      </c>
      <c r="E34" s="230" t="s">
        <v>11</v>
      </c>
      <c r="F34" s="229"/>
      <c r="G34" s="232"/>
      <c r="H34" s="232"/>
      <c r="I34" s="231"/>
    </row>
    <row r="35" spans="2:11" s="226" customFormat="1" x14ac:dyDescent="0.3">
      <c r="B35" s="224" t="s">
        <v>88</v>
      </c>
      <c r="C35" s="240" t="s">
        <v>89</v>
      </c>
      <c r="D35" s="229" t="s">
        <v>17</v>
      </c>
      <c r="E35" s="230" t="s">
        <v>14</v>
      </c>
      <c r="F35" s="229" t="s">
        <v>639</v>
      </c>
      <c r="G35" s="232">
        <v>11463</v>
      </c>
      <c r="H35" s="232">
        <v>343.89</v>
      </c>
      <c r="I35" s="231">
        <f t="shared" ref="I35:I98" si="2">SUM(G35+H35)*1.16</f>
        <v>13695.992399999999</v>
      </c>
    </row>
    <row r="36" spans="2:11" s="226" customFormat="1" x14ac:dyDescent="0.3">
      <c r="B36" s="224" t="s">
        <v>215</v>
      </c>
      <c r="C36" s="240" t="s">
        <v>90</v>
      </c>
      <c r="D36" s="229" t="s">
        <v>17</v>
      </c>
      <c r="E36" s="230" t="s">
        <v>14</v>
      </c>
      <c r="F36" s="229" t="s">
        <v>790</v>
      </c>
      <c r="G36" s="243">
        <v>7659</v>
      </c>
      <c r="H36" s="232">
        <v>229.77</v>
      </c>
      <c r="I36" s="231">
        <f t="shared" si="2"/>
        <v>9150.9732000000004</v>
      </c>
      <c r="J36" s="244"/>
    </row>
    <row r="37" spans="2:11" s="226" customFormat="1" x14ac:dyDescent="0.3">
      <c r="B37" s="224" t="s">
        <v>242</v>
      </c>
      <c r="C37" s="240" t="s">
        <v>92</v>
      </c>
      <c r="D37" s="229" t="s">
        <v>17</v>
      </c>
      <c r="E37" s="230" t="s">
        <v>14</v>
      </c>
      <c r="F37" s="229" t="s">
        <v>783</v>
      </c>
      <c r="G37" s="243">
        <v>6080</v>
      </c>
      <c r="H37" s="232">
        <v>182.4</v>
      </c>
      <c r="I37" s="231">
        <f t="shared" si="2"/>
        <v>7264.3839999999991</v>
      </c>
      <c r="J37" s="244"/>
    </row>
    <row r="38" spans="2:11" s="226" customFormat="1" x14ac:dyDescent="0.3">
      <c r="B38" s="224" t="s">
        <v>57</v>
      </c>
      <c r="C38" s="240" t="s">
        <v>94</v>
      </c>
      <c r="D38" s="229" t="s">
        <v>17</v>
      </c>
      <c r="E38" s="230" t="s">
        <v>14</v>
      </c>
      <c r="F38" s="229" t="s">
        <v>637</v>
      </c>
      <c r="G38" s="232">
        <v>11333.31</v>
      </c>
      <c r="H38" s="232">
        <v>340</v>
      </c>
      <c r="I38" s="231">
        <f t="shared" si="2"/>
        <v>13541.039599999998</v>
      </c>
      <c r="J38" s="244"/>
    </row>
    <row r="39" spans="2:11" s="226" customFormat="1" x14ac:dyDescent="0.3">
      <c r="B39" s="224" t="s">
        <v>96</v>
      </c>
      <c r="C39" s="240" t="s">
        <v>97</v>
      </c>
      <c r="D39" s="229" t="s">
        <v>10</v>
      </c>
      <c r="E39" s="230" t="s">
        <v>14</v>
      </c>
      <c r="F39" s="229"/>
      <c r="G39" s="243"/>
      <c r="H39" s="232"/>
      <c r="I39" s="231">
        <f t="shared" si="2"/>
        <v>0</v>
      </c>
      <c r="J39" s="244"/>
    </row>
    <row r="40" spans="2:11" s="226" customFormat="1" x14ac:dyDescent="0.3">
      <c r="B40" s="224" t="s">
        <v>98</v>
      </c>
      <c r="C40" s="240" t="s">
        <v>99</v>
      </c>
      <c r="D40" s="229" t="s">
        <v>10</v>
      </c>
      <c r="E40" s="230" t="s">
        <v>14</v>
      </c>
      <c r="F40" s="229"/>
      <c r="G40" s="243">
        <v>0</v>
      </c>
      <c r="H40" s="232">
        <v>0</v>
      </c>
      <c r="I40" s="231">
        <f t="shared" si="2"/>
        <v>0</v>
      </c>
      <c r="J40" s="244"/>
    </row>
    <row r="41" spans="2:11" s="226" customFormat="1" x14ac:dyDescent="0.3">
      <c r="B41" s="224" t="s">
        <v>98</v>
      </c>
      <c r="C41" s="240" t="s">
        <v>100</v>
      </c>
      <c r="D41" s="229" t="s">
        <v>17</v>
      </c>
      <c r="E41" s="230" t="s">
        <v>14</v>
      </c>
      <c r="F41" s="229" t="s">
        <v>101</v>
      </c>
      <c r="G41" s="243">
        <v>15992</v>
      </c>
      <c r="H41" s="232">
        <v>480</v>
      </c>
      <c r="I41" s="231">
        <f t="shared" si="2"/>
        <v>19107.52</v>
      </c>
      <c r="J41" s="244"/>
    </row>
    <row r="42" spans="2:11" s="226" customFormat="1" x14ac:dyDescent="0.3">
      <c r="B42" s="224" t="s">
        <v>98</v>
      </c>
      <c r="C42" s="240" t="s">
        <v>102</v>
      </c>
      <c r="D42" s="229" t="s">
        <v>17</v>
      </c>
      <c r="E42" s="230" t="s">
        <v>14</v>
      </c>
      <c r="F42" s="229" t="s">
        <v>112</v>
      </c>
      <c r="G42" s="243">
        <v>13081.89</v>
      </c>
      <c r="H42" s="232">
        <v>1445.09</v>
      </c>
      <c r="I42" s="231">
        <f t="shared" si="2"/>
        <v>16851.2968</v>
      </c>
      <c r="J42" s="244"/>
    </row>
    <row r="43" spans="2:11" s="226" customFormat="1" x14ac:dyDescent="0.3">
      <c r="B43" s="224" t="s">
        <v>98</v>
      </c>
      <c r="C43" s="240" t="s">
        <v>104</v>
      </c>
      <c r="D43" s="229" t="s">
        <v>17</v>
      </c>
      <c r="E43" s="230" t="s">
        <v>14</v>
      </c>
      <c r="F43" s="229" t="s">
        <v>101</v>
      </c>
      <c r="G43" s="243">
        <v>15992</v>
      </c>
      <c r="H43" s="232">
        <v>480</v>
      </c>
      <c r="I43" s="231">
        <f t="shared" si="2"/>
        <v>19107.52</v>
      </c>
      <c r="J43" s="244"/>
    </row>
    <row r="44" spans="2:11" s="226" customFormat="1" x14ac:dyDescent="0.3">
      <c r="B44" s="224" t="s">
        <v>98</v>
      </c>
      <c r="C44" s="240" t="s">
        <v>105</v>
      </c>
      <c r="D44" s="229" t="s">
        <v>17</v>
      </c>
      <c r="E44" s="230" t="s">
        <v>14</v>
      </c>
      <c r="F44" s="229" t="s">
        <v>112</v>
      </c>
      <c r="G44" s="243">
        <v>13081.89</v>
      </c>
      <c r="H44" s="232">
        <v>1445.09</v>
      </c>
      <c r="I44" s="231">
        <f t="shared" si="2"/>
        <v>16851.2968</v>
      </c>
      <c r="J44" s="244"/>
    </row>
    <row r="45" spans="2:11" s="226" customFormat="1" x14ac:dyDescent="0.3">
      <c r="B45" s="224" t="s">
        <v>98</v>
      </c>
      <c r="C45" s="240" t="s">
        <v>106</v>
      </c>
      <c r="D45" s="229" t="s">
        <v>17</v>
      </c>
      <c r="E45" s="230" t="s">
        <v>14</v>
      </c>
      <c r="F45" s="229" t="s">
        <v>103</v>
      </c>
      <c r="G45" s="243">
        <v>14579.49</v>
      </c>
      <c r="H45" s="232">
        <v>1489.79</v>
      </c>
      <c r="I45" s="231">
        <f t="shared" si="2"/>
        <v>18640.364799999996</v>
      </c>
      <c r="J45" s="244"/>
    </row>
    <row r="46" spans="2:11" s="226" customFormat="1" x14ac:dyDescent="0.3">
      <c r="B46" s="224" t="s">
        <v>98</v>
      </c>
      <c r="C46" s="240" t="s">
        <v>107</v>
      </c>
      <c r="D46" s="229" t="s">
        <v>17</v>
      </c>
      <c r="E46" s="230" t="s">
        <v>14</v>
      </c>
      <c r="F46" s="229" t="s">
        <v>108</v>
      </c>
      <c r="G46" s="243">
        <v>13486</v>
      </c>
      <c r="H46" s="232">
        <v>1490</v>
      </c>
      <c r="I46" s="231">
        <f t="shared" si="2"/>
        <v>17372.16</v>
      </c>
      <c r="J46" s="244"/>
    </row>
    <row r="47" spans="2:11" s="226" customFormat="1" x14ac:dyDescent="0.3">
      <c r="B47" s="224" t="s">
        <v>109</v>
      </c>
      <c r="C47" s="240" t="s">
        <v>110</v>
      </c>
      <c r="D47" s="229" t="s">
        <v>17</v>
      </c>
      <c r="E47" s="230" t="s">
        <v>14</v>
      </c>
      <c r="F47" s="229" t="s">
        <v>108</v>
      </c>
      <c r="G47" s="243">
        <v>13486.49</v>
      </c>
      <c r="H47" s="232">
        <v>1489.79</v>
      </c>
      <c r="I47" s="231">
        <f t="shared" si="2"/>
        <v>17372.484799999998</v>
      </c>
      <c r="J47" s="244"/>
    </row>
    <row r="48" spans="2:11" s="226" customFormat="1" x14ac:dyDescent="0.3">
      <c r="B48" s="224" t="s">
        <v>109</v>
      </c>
      <c r="C48" s="240" t="s">
        <v>111</v>
      </c>
      <c r="D48" s="229" t="s">
        <v>17</v>
      </c>
      <c r="E48" s="230" t="s">
        <v>14</v>
      </c>
      <c r="F48" s="229" t="s">
        <v>112</v>
      </c>
      <c r="G48" s="243">
        <v>13486.49</v>
      </c>
      <c r="H48" s="232">
        <v>1489.79</v>
      </c>
      <c r="I48" s="231">
        <f t="shared" si="2"/>
        <v>17372.484799999998</v>
      </c>
      <c r="J48" s="244"/>
      <c r="K48" s="233"/>
    </row>
    <row r="49" spans="2:10" s="226" customFormat="1" x14ac:dyDescent="0.3">
      <c r="B49" s="224" t="s">
        <v>242</v>
      </c>
      <c r="C49" s="240" t="s">
        <v>113</v>
      </c>
      <c r="D49" s="229" t="s">
        <v>17</v>
      </c>
      <c r="E49" s="230" t="s">
        <v>14</v>
      </c>
      <c r="F49" s="229" t="s">
        <v>746</v>
      </c>
      <c r="G49" s="243">
        <v>4548.54</v>
      </c>
      <c r="H49" s="232">
        <v>507.98</v>
      </c>
      <c r="I49" s="231">
        <f t="shared" si="2"/>
        <v>5865.5632000000005</v>
      </c>
      <c r="J49" s="244"/>
    </row>
    <row r="50" spans="2:10" s="226" customFormat="1" x14ac:dyDescent="0.3">
      <c r="B50" s="224" t="s">
        <v>109</v>
      </c>
      <c r="C50" s="240" t="s">
        <v>115</v>
      </c>
      <c r="D50" s="229" t="s">
        <v>17</v>
      </c>
      <c r="E50" s="230" t="s">
        <v>14</v>
      </c>
      <c r="F50" s="229" t="s">
        <v>108</v>
      </c>
      <c r="G50" s="243">
        <v>13486.49</v>
      </c>
      <c r="H50" s="232">
        <v>1489.79</v>
      </c>
      <c r="I50" s="231">
        <f t="shared" si="2"/>
        <v>17372.484799999998</v>
      </c>
      <c r="J50" s="244"/>
    </row>
    <row r="51" spans="2:10" s="226" customFormat="1" x14ac:dyDescent="0.3">
      <c r="B51" s="224" t="s">
        <v>109</v>
      </c>
      <c r="C51" s="240" t="s">
        <v>116</v>
      </c>
      <c r="D51" s="229" t="s">
        <v>17</v>
      </c>
      <c r="E51" s="230" t="s">
        <v>14</v>
      </c>
      <c r="F51" s="229" t="s">
        <v>108</v>
      </c>
      <c r="G51" s="243">
        <v>13486.49</v>
      </c>
      <c r="H51" s="232">
        <v>1489.79</v>
      </c>
      <c r="I51" s="231">
        <f t="shared" si="2"/>
        <v>17372.484799999998</v>
      </c>
      <c r="J51" s="244"/>
    </row>
    <row r="52" spans="2:10" s="226" customFormat="1" x14ac:dyDescent="0.3">
      <c r="B52" s="224" t="s">
        <v>109</v>
      </c>
      <c r="C52" s="240" t="s">
        <v>117</v>
      </c>
      <c r="D52" s="229" t="s">
        <v>17</v>
      </c>
      <c r="E52" s="230" t="s">
        <v>14</v>
      </c>
      <c r="F52" s="229" t="s">
        <v>112</v>
      </c>
      <c r="G52" s="243">
        <v>13486.49</v>
      </c>
      <c r="H52" s="232">
        <v>1489.79</v>
      </c>
      <c r="I52" s="231">
        <f t="shared" si="2"/>
        <v>17372.484799999998</v>
      </c>
      <c r="J52" s="244"/>
    </row>
    <row r="53" spans="2:10" s="226" customFormat="1" x14ac:dyDescent="0.3">
      <c r="B53" s="224" t="s">
        <v>109</v>
      </c>
      <c r="C53" s="240" t="s">
        <v>118</v>
      </c>
      <c r="D53" s="229" t="s">
        <v>17</v>
      </c>
      <c r="E53" s="230" t="s">
        <v>14</v>
      </c>
      <c r="F53" s="229" t="s">
        <v>637</v>
      </c>
      <c r="G53" s="243">
        <v>13733</v>
      </c>
      <c r="H53" s="232">
        <v>340</v>
      </c>
      <c r="I53" s="231">
        <f t="shared" si="2"/>
        <v>16324.679999999998</v>
      </c>
      <c r="J53" s="244"/>
    </row>
    <row r="54" spans="2:10" s="226" customFormat="1" x14ac:dyDescent="0.3">
      <c r="B54" s="224" t="s">
        <v>109</v>
      </c>
      <c r="C54" s="240" t="s">
        <v>120</v>
      </c>
      <c r="D54" s="229" t="s">
        <v>17</v>
      </c>
      <c r="E54" s="230" t="s">
        <v>14</v>
      </c>
      <c r="F54" s="229" t="s">
        <v>101</v>
      </c>
      <c r="G54" s="243">
        <v>16664</v>
      </c>
      <c r="H54" s="232">
        <v>499.92</v>
      </c>
      <c r="I54" s="231">
        <f t="shared" si="2"/>
        <v>19910.147199999996</v>
      </c>
      <c r="J54" s="244"/>
    </row>
    <row r="55" spans="2:10" s="226" customFormat="1" x14ac:dyDescent="0.3">
      <c r="B55" s="224" t="s">
        <v>109</v>
      </c>
      <c r="C55" s="240" t="s">
        <v>121</v>
      </c>
      <c r="D55" s="229" t="s">
        <v>17</v>
      </c>
      <c r="E55" s="230" t="s">
        <v>14</v>
      </c>
      <c r="F55" s="229" t="s">
        <v>108</v>
      </c>
      <c r="G55" s="243">
        <v>14579</v>
      </c>
      <c r="H55" s="232">
        <v>1490</v>
      </c>
      <c r="I55" s="231">
        <f t="shared" si="2"/>
        <v>18640.039999999997</v>
      </c>
      <c r="J55" s="244"/>
    </row>
    <row r="56" spans="2:10" s="226" customFormat="1" x14ac:dyDescent="0.3">
      <c r="B56" s="224" t="s">
        <v>109</v>
      </c>
      <c r="C56" s="240" t="s">
        <v>122</v>
      </c>
      <c r="D56" s="229" t="s">
        <v>17</v>
      </c>
      <c r="E56" s="230" t="s">
        <v>14</v>
      </c>
      <c r="F56" s="229" t="s">
        <v>108</v>
      </c>
      <c r="G56" s="243">
        <v>14579.49</v>
      </c>
      <c r="H56" s="232">
        <v>1489.7</v>
      </c>
      <c r="I56" s="231">
        <f t="shared" si="2"/>
        <v>18640.260399999999</v>
      </c>
      <c r="J56" s="244"/>
    </row>
    <row r="57" spans="2:10" s="226" customFormat="1" x14ac:dyDescent="0.3">
      <c r="B57" s="224" t="s">
        <v>109</v>
      </c>
      <c r="C57" s="240" t="s">
        <v>123</v>
      </c>
      <c r="D57" s="229" t="s">
        <v>17</v>
      </c>
      <c r="E57" s="230" t="s">
        <v>14</v>
      </c>
      <c r="F57" s="229" t="s">
        <v>108</v>
      </c>
      <c r="G57" s="243">
        <v>13486.49</v>
      </c>
      <c r="H57" s="232">
        <v>1489.79</v>
      </c>
      <c r="I57" s="231">
        <f t="shared" si="2"/>
        <v>17372.484799999998</v>
      </c>
      <c r="J57" s="244"/>
    </row>
    <row r="58" spans="2:10" s="226" customFormat="1" x14ac:dyDescent="0.3">
      <c r="B58" s="224" t="s">
        <v>109</v>
      </c>
      <c r="C58" s="240" t="s">
        <v>124</v>
      </c>
      <c r="D58" s="229" t="s">
        <v>17</v>
      </c>
      <c r="E58" s="230" t="s">
        <v>14</v>
      </c>
      <c r="F58" s="229" t="s">
        <v>108</v>
      </c>
      <c r="G58" s="243">
        <v>14579</v>
      </c>
      <c r="H58" s="232">
        <v>1490</v>
      </c>
      <c r="I58" s="231">
        <f t="shared" si="2"/>
        <v>18640.039999999997</v>
      </c>
      <c r="J58" s="244"/>
    </row>
    <row r="59" spans="2:10" s="226" customFormat="1" x14ac:dyDescent="0.3">
      <c r="B59" s="224" t="s">
        <v>109</v>
      </c>
      <c r="C59" s="240" t="s">
        <v>125</v>
      </c>
      <c r="D59" s="229" t="s">
        <v>17</v>
      </c>
      <c r="E59" s="230" t="s">
        <v>14</v>
      </c>
      <c r="F59" s="229" t="s">
        <v>682</v>
      </c>
      <c r="G59" s="243">
        <v>13486</v>
      </c>
      <c r="H59" s="232">
        <v>1490</v>
      </c>
      <c r="I59" s="231">
        <f t="shared" si="2"/>
        <v>17372.16</v>
      </c>
      <c r="J59" s="244"/>
    </row>
    <row r="60" spans="2:10" s="226" customFormat="1" x14ac:dyDescent="0.3">
      <c r="B60" s="224" t="s">
        <v>109</v>
      </c>
      <c r="C60" s="240" t="s">
        <v>126</v>
      </c>
      <c r="D60" s="229" t="s">
        <v>17</v>
      </c>
      <c r="E60" s="230" t="s">
        <v>14</v>
      </c>
      <c r="F60" s="229" t="s">
        <v>103</v>
      </c>
      <c r="G60" s="243">
        <v>14579.49</v>
      </c>
      <c r="H60" s="232">
        <v>1489.79</v>
      </c>
      <c r="I60" s="231">
        <f t="shared" si="2"/>
        <v>18640.364799999996</v>
      </c>
      <c r="J60" s="244"/>
    </row>
    <row r="61" spans="2:10" s="226" customFormat="1" x14ac:dyDescent="0.3">
      <c r="B61" s="224" t="s">
        <v>98</v>
      </c>
      <c r="C61" s="240" t="s">
        <v>127</v>
      </c>
      <c r="D61" s="229" t="s">
        <v>17</v>
      </c>
      <c r="E61" s="230" t="s">
        <v>14</v>
      </c>
      <c r="F61" s="229" t="s">
        <v>103</v>
      </c>
      <c r="G61" s="243">
        <v>14579.49</v>
      </c>
      <c r="H61" s="232">
        <v>1489.79</v>
      </c>
      <c r="I61" s="231">
        <f t="shared" si="2"/>
        <v>18640.364799999996</v>
      </c>
      <c r="J61" s="244"/>
    </row>
    <row r="62" spans="2:10" s="226" customFormat="1" x14ac:dyDescent="0.3">
      <c r="B62" s="224" t="s">
        <v>96</v>
      </c>
      <c r="C62" s="240" t="s">
        <v>128</v>
      </c>
      <c r="D62" s="229" t="s">
        <v>17</v>
      </c>
      <c r="E62" s="230" t="s">
        <v>14</v>
      </c>
      <c r="F62" s="229" t="s">
        <v>764</v>
      </c>
      <c r="G62" s="243">
        <v>8356</v>
      </c>
      <c r="H62" s="232">
        <v>250.68</v>
      </c>
      <c r="I62" s="231">
        <f t="shared" si="2"/>
        <v>9983.7487999999994</v>
      </c>
      <c r="J62" s="244"/>
    </row>
    <row r="63" spans="2:10" s="226" customFormat="1" x14ac:dyDescent="0.3">
      <c r="B63" s="224" t="s">
        <v>65</v>
      </c>
      <c r="C63" s="229" t="s">
        <v>130</v>
      </c>
      <c r="D63" s="229" t="s">
        <v>17</v>
      </c>
      <c r="E63" s="230" t="s">
        <v>624</v>
      </c>
      <c r="F63" s="229" t="s">
        <v>609</v>
      </c>
      <c r="G63" s="243">
        <v>6542</v>
      </c>
      <c r="H63" s="232">
        <v>196</v>
      </c>
      <c r="I63" s="231">
        <f t="shared" si="2"/>
        <v>7816.079999999999</v>
      </c>
      <c r="J63" s="244"/>
    </row>
    <row r="64" spans="2:10" s="226" customFormat="1" x14ac:dyDescent="0.3">
      <c r="B64" s="224" t="s">
        <v>109</v>
      </c>
      <c r="C64" s="240" t="s">
        <v>131</v>
      </c>
      <c r="D64" s="229" t="s">
        <v>17</v>
      </c>
      <c r="E64" s="230" t="s">
        <v>14</v>
      </c>
      <c r="F64" s="229" t="s">
        <v>103</v>
      </c>
      <c r="G64" s="243">
        <v>14579.49</v>
      </c>
      <c r="H64" s="232">
        <v>1489.79</v>
      </c>
      <c r="I64" s="231">
        <f t="shared" si="2"/>
        <v>18640.364799999996</v>
      </c>
      <c r="J64" s="244"/>
    </row>
    <row r="65" spans="2:11" s="226" customFormat="1" x14ac:dyDescent="0.3">
      <c r="B65" s="224" t="s">
        <v>109</v>
      </c>
      <c r="C65" s="240" t="s">
        <v>132</v>
      </c>
      <c r="D65" s="229" t="s">
        <v>17</v>
      </c>
      <c r="E65" s="230" t="s">
        <v>14</v>
      </c>
      <c r="F65" s="229" t="s">
        <v>654</v>
      </c>
      <c r="G65" s="288">
        <v>13486</v>
      </c>
      <c r="H65" s="289">
        <v>1490</v>
      </c>
      <c r="I65" s="231">
        <f t="shared" si="2"/>
        <v>17372.16</v>
      </c>
      <c r="J65" s="244"/>
    </row>
    <row r="66" spans="2:11" s="226" customFormat="1" x14ac:dyDescent="0.3">
      <c r="B66" s="224" t="s">
        <v>109</v>
      </c>
      <c r="C66" s="240" t="s">
        <v>134</v>
      </c>
      <c r="D66" s="229" t="s">
        <v>17</v>
      </c>
      <c r="E66" s="230" t="s">
        <v>14</v>
      </c>
      <c r="F66" s="229" t="s">
        <v>103</v>
      </c>
      <c r="G66" s="243">
        <v>14579.49</v>
      </c>
      <c r="H66" s="232">
        <v>1489.79</v>
      </c>
      <c r="I66" s="231">
        <f t="shared" si="2"/>
        <v>18640.364799999996</v>
      </c>
      <c r="J66" s="244"/>
    </row>
    <row r="67" spans="2:11" s="226" customFormat="1" x14ac:dyDescent="0.3">
      <c r="B67" s="224" t="s">
        <v>648</v>
      </c>
      <c r="C67" s="240" t="s">
        <v>135</v>
      </c>
      <c r="D67" s="229" t="s">
        <v>17</v>
      </c>
      <c r="E67" s="230" t="s">
        <v>14</v>
      </c>
      <c r="F67" s="229" t="s">
        <v>108</v>
      </c>
      <c r="G67" s="243">
        <v>17351.349999999999</v>
      </c>
      <c r="H67" s="232">
        <v>1914.33</v>
      </c>
      <c r="I67" s="231">
        <f t="shared" si="2"/>
        <v>22348.1888</v>
      </c>
      <c r="J67" s="244"/>
    </row>
    <row r="68" spans="2:11" s="226" customFormat="1" x14ac:dyDescent="0.3">
      <c r="B68" s="224" t="s">
        <v>109</v>
      </c>
      <c r="C68" s="240" t="s">
        <v>136</v>
      </c>
      <c r="D68" s="229" t="s">
        <v>17</v>
      </c>
      <c r="E68" s="230" t="s">
        <v>14</v>
      </c>
      <c r="F68" s="229" t="s">
        <v>112</v>
      </c>
      <c r="G68" s="243">
        <v>13486.4</v>
      </c>
      <c r="H68" s="232">
        <v>1490</v>
      </c>
      <c r="I68" s="231">
        <f t="shared" si="2"/>
        <v>17372.624</v>
      </c>
      <c r="J68" s="244"/>
    </row>
    <row r="69" spans="2:11" s="226" customFormat="1" x14ac:dyDescent="0.3">
      <c r="B69" s="224" t="s">
        <v>109</v>
      </c>
      <c r="C69" s="240" t="s">
        <v>137</v>
      </c>
      <c r="D69" s="229" t="s">
        <v>17</v>
      </c>
      <c r="E69" s="230" t="s">
        <v>14</v>
      </c>
      <c r="F69" s="229" t="s">
        <v>103</v>
      </c>
      <c r="G69" s="243">
        <v>14579.49</v>
      </c>
      <c r="H69" s="232">
        <v>1489.79</v>
      </c>
      <c r="I69" s="231">
        <f t="shared" si="2"/>
        <v>18640.364799999996</v>
      </c>
      <c r="J69" s="244"/>
    </row>
    <row r="70" spans="2:11" s="226" customFormat="1" x14ac:dyDescent="0.3">
      <c r="B70" s="224" t="s">
        <v>274</v>
      </c>
      <c r="C70" s="240" t="s">
        <v>138</v>
      </c>
      <c r="D70" s="229" t="s">
        <v>17</v>
      </c>
      <c r="E70" s="230" t="s">
        <v>14</v>
      </c>
      <c r="F70" s="229" t="s">
        <v>112</v>
      </c>
      <c r="G70" s="243">
        <v>4415.28</v>
      </c>
      <c r="H70" s="232">
        <v>449.25</v>
      </c>
      <c r="I70" s="231">
        <f t="shared" si="2"/>
        <v>5642.8547999999992</v>
      </c>
      <c r="J70" s="244"/>
    </row>
    <row r="71" spans="2:11" s="226" customFormat="1" x14ac:dyDescent="0.3">
      <c r="B71" s="224" t="s">
        <v>57</v>
      </c>
      <c r="C71" s="240" t="s">
        <v>139</v>
      </c>
      <c r="D71" s="229" t="s">
        <v>17</v>
      </c>
      <c r="E71" s="230" t="s">
        <v>14</v>
      </c>
      <c r="F71" s="229" t="s">
        <v>630</v>
      </c>
      <c r="G71" s="243">
        <v>11333</v>
      </c>
      <c r="H71" s="232">
        <v>340</v>
      </c>
      <c r="I71" s="231">
        <f t="shared" si="2"/>
        <v>13540.679999999998</v>
      </c>
      <c r="J71" s="244"/>
      <c r="K71" s="270"/>
    </row>
    <row r="72" spans="2:11" s="226" customFormat="1" x14ac:dyDescent="0.3">
      <c r="B72" s="224" t="s">
        <v>109</v>
      </c>
      <c r="C72" s="240" t="s">
        <v>141</v>
      </c>
      <c r="D72" s="229" t="s">
        <v>17</v>
      </c>
      <c r="E72" s="230" t="s">
        <v>14</v>
      </c>
      <c r="F72" s="229" t="s">
        <v>103</v>
      </c>
      <c r="G72" s="243">
        <v>14579.49</v>
      </c>
      <c r="H72" s="232">
        <v>1489.79</v>
      </c>
      <c r="I72" s="231">
        <f t="shared" si="2"/>
        <v>18640.364799999996</v>
      </c>
      <c r="J72" s="244"/>
    </row>
    <row r="73" spans="2:11" s="226" customFormat="1" x14ac:dyDescent="0.3">
      <c r="B73" s="224" t="s">
        <v>109</v>
      </c>
      <c r="C73" s="240" t="s">
        <v>142</v>
      </c>
      <c r="D73" s="229" t="s">
        <v>17</v>
      </c>
      <c r="E73" s="230" t="s">
        <v>14</v>
      </c>
      <c r="F73" s="229" t="s">
        <v>103</v>
      </c>
      <c r="G73" s="243">
        <v>14579.49</v>
      </c>
      <c r="H73" s="232">
        <v>1489.79</v>
      </c>
      <c r="I73" s="231">
        <f t="shared" si="2"/>
        <v>18640.364799999996</v>
      </c>
      <c r="J73" s="244"/>
    </row>
    <row r="74" spans="2:11" s="226" customFormat="1" x14ac:dyDescent="0.3">
      <c r="B74" s="224" t="s">
        <v>747</v>
      </c>
      <c r="C74" s="240" t="s">
        <v>144</v>
      </c>
      <c r="D74" s="229" t="s">
        <v>17</v>
      </c>
      <c r="E74" s="230" t="s">
        <v>14</v>
      </c>
      <c r="F74" s="229" t="s">
        <v>108</v>
      </c>
      <c r="G74" s="243">
        <v>15526.32</v>
      </c>
      <c r="H74" s="232">
        <v>1713.86</v>
      </c>
      <c r="I74" s="231">
        <f t="shared" si="2"/>
        <v>19998.608799999998</v>
      </c>
      <c r="J74" s="244"/>
    </row>
    <row r="75" spans="2:11" s="226" customFormat="1" x14ac:dyDescent="0.3">
      <c r="B75" s="224" t="s">
        <v>109</v>
      </c>
      <c r="C75" s="240" t="s">
        <v>145</v>
      </c>
      <c r="D75" s="229" t="s">
        <v>17</v>
      </c>
      <c r="E75" s="230" t="s">
        <v>14</v>
      </c>
      <c r="F75" s="229" t="s">
        <v>108</v>
      </c>
      <c r="G75" s="243">
        <v>14579</v>
      </c>
      <c r="H75" s="290">
        <v>1489.79</v>
      </c>
      <c r="I75" s="231">
        <f t="shared" si="2"/>
        <v>18639.796399999999</v>
      </c>
      <c r="J75" s="244"/>
    </row>
    <row r="76" spans="2:11" s="226" customFormat="1" x14ac:dyDescent="0.3">
      <c r="B76" s="224" t="s">
        <v>109</v>
      </c>
      <c r="C76" s="240" t="s">
        <v>146</v>
      </c>
      <c r="D76" s="229" t="s">
        <v>17</v>
      </c>
      <c r="E76" s="230" t="s">
        <v>14</v>
      </c>
      <c r="F76" s="229" t="s">
        <v>103</v>
      </c>
      <c r="G76" s="243">
        <v>14579.49</v>
      </c>
      <c r="H76" s="232">
        <v>1489.79</v>
      </c>
      <c r="I76" s="231">
        <f t="shared" si="2"/>
        <v>18640.364799999996</v>
      </c>
      <c r="J76" s="244"/>
    </row>
    <row r="77" spans="2:11" s="226" customFormat="1" x14ac:dyDescent="0.3">
      <c r="B77" s="224" t="s">
        <v>109</v>
      </c>
      <c r="C77" s="240" t="s">
        <v>147</v>
      </c>
      <c r="D77" s="229" t="s">
        <v>17</v>
      </c>
      <c r="E77" s="230" t="s">
        <v>14</v>
      </c>
      <c r="F77" s="229" t="s">
        <v>103</v>
      </c>
      <c r="G77" s="243">
        <v>14579.49</v>
      </c>
      <c r="H77" s="232">
        <v>1489.79</v>
      </c>
      <c r="I77" s="231">
        <f t="shared" si="2"/>
        <v>18640.364799999996</v>
      </c>
      <c r="J77" s="244"/>
    </row>
    <row r="78" spans="2:11" s="226" customFormat="1" x14ac:dyDescent="0.3">
      <c r="B78" s="224" t="s">
        <v>109</v>
      </c>
      <c r="C78" s="240" t="s">
        <v>148</v>
      </c>
      <c r="D78" s="229" t="s">
        <v>17</v>
      </c>
      <c r="E78" s="230" t="s">
        <v>14</v>
      </c>
      <c r="F78" s="229" t="s">
        <v>103</v>
      </c>
      <c r="G78" s="243">
        <v>14579.49</v>
      </c>
      <c r="H78" s="232">
        <v>1489.79</v>
      </c>
      <c r="I78" s="231">
        <f t="shared" si="2"/>
        <v>18640.364799999996</v>
      </c>
      <c r="J78" s="244"/>
    </row>
    <row r="79" spans="2:11" s="226" customFormat="1" x14ac:dyDescent="0.3">
      <c r="B79" s="224" t="s">
        <v>96</v>
      </c>
      <c r="C79" s="240" t="s">
        <v>149</v>
      </c>
      <c r="D79" s="229" t="s">
        <v>17</v>
      </c>
      <c r="E79" s="230" t="s">
        <v>14</v>
      </c>
      <c r="F79" s="229" t="s">
        <v>108</v>
      </c>
      <c r="G79" s="243">
        <v>10009.15</v>
      </c>
      <c r="H79" s="232">
        <v>1107.81</v>
      </c>
      <c r="I79" s="231">
        <f t="shared" si="2"/>
        <v>12895.673599999998</v>
      </c>
      <c r="J79" s="244"/>
    </row>
    <row r="80" spans="2:11" s="226" customFormat="1" x14ac:dyDescent="0.3">
      <c r="B80" s="224" t="s">
        <v>96</v>
      </c>
      <c r="C80" s="240" t="s">
        <v>150</v>
      </c>
      <c r="D80" s="229" t="s">
        <v>17</v>
      </c>
      <c r="E80" s="230" t="s">
        <v>14</v>
      </c>
      <c r="F80" s="229" t="s">
        <v>771</v>
      </c>
      <c r="G80" s="243">
        <v>11536</v>
      </c>
      <c r="H80" s="232">
        <v>346</v>
      </c>
      <c r="I80" s="231">
        <f t="shared" si="2"/>
        <v>13783.119999999999</v>
      </c>
      <c r="J80" s="244"/>
    </row>
    <row r="81" spans="2:10" s="226" customFormat="1" x14ac:dyDescent="0.3">
      <c r="B81" s="224" t="s">
        <v>109</v>
      </c>
      <c r="C81" s="240" t="s">
        <v>151</v>
      </c>
      <c r="D81" s="229" t="s">
        <v>17</v>
      </c>
      <c r="E81" s="230" t="s">
        <v>14</v>
      </c>
      <c r="F81" s="229" t="s">
        <v>103</v>
      </c>
      <c r="G81" s="243">
        <v>14579.49</v>
      </c>
      <c r="H81" s="232">
        <v>1489.79</v>
      </c>
      <c r="I81" s="231">
        <f t="shared" si="2"/>
        <v>18640.364799999996</v>
      </c>
      <c r="J81" s="244"/>
    </row>
    <row r="82" spans="2:10" s="226" customFormat="1" x14ac:dyDescent="0.3">
      <c r="B82" s="224" t="s">
        <v>109</v>
      </c>
      <c r="C82" s="240" t="s">
        <v>152</v>
      </c>
      <c r="D82" s="229" t="s">
        <v>17</v>
      </c>
      <c r="E82" s="230" t="s">
        <v>14</v>
      </c>
      <c r="F82" s="229" t="s">
        <v>112</v>
      </c>
      <c r="G82" s="243">
        <v>13486.4</v>
      </c>
      <c r="H82" s="232">
        <v>1489.7</v>
      </c>
      <c r="I82" s="231">
        <f t="shared" si="2"/>
        <v>17372.275999999998</v>
      </c>
      <c r="J82" s="244"/>
    </row>
    <row r="83" spans="2:10" s="226" customFormat="1" x14ac:dyDescent="0.3">
      <c r="B83" s="224" t="s">
        <v>109</v>
      </c>
      <c r="C83" s="240" t="s">
        <v>154</v>
      </c>
      <c r="D83" s="229" t="s">
        <v>17</v>
      </c>
      <c r="E83" s="230" t="s">
        <v>14</v>
      </c>
      <c r="F83" s="229" t="s">
        <v>108</v>
      </c>
      <c r="G83" s="243">
        <v>13486.49</v>
      </c>
      <c r="H83" s="232">
        <v>1489.79</v>
      </c>
      <c r="I83" s="231">
        <f t="shared" si="2"/>
        <v>17372.484799999998</v>
      </c>
      <c r="J83" s="244"/>
    </row>
    <row r="84" spans="2:10" s="226" customFormat="1" x14ac:dyDescent="0.3">
      <c r="B84" s="224" t="s">
        <v>109</v>
      </c>
      <c r="C84" s="240" t="s">
        <v>155</v>
      </c>
      <c r="D84" s="229" t="s">
        <v>17</v>
      </c>
      <c r="E84" s="230" t="s">
        <v>14</v>
      </c>
      <c r="F84" s="229" t="s">
        <v>108</v>
      </c>
      <c r="G84" s="243">
        <v>17351.349999999999</v>
      </c>
      <c r="H84" s="232">
        <v>1914.33</v>
      </c>
      <c r="I84" s="231">
        <f t="shared" si="2"/>
        <v>22348.1888</v>
      </c>
      <c r="J84" s="244"/>
    </row>
    <row r="85" spans="2:10" s="226" customFormat="1" x14ac:dyDescent="0.3">
      <c r="B85" s="224" t="s">
        <v>109</v>
      </c>
      <c r="C85" s="240" t="s">
        <v>156</v>
      </c>
      <c r="D85" s="229" t="s">
        <v>17</v>
      </c>
      <c r="E85" s="230" t="s">
        <v>14</v>
      </c>
      <c r="F85" s="229" t="s">
        <v>108</v>
      </c>
      <c r="G85" s="232">
        <v>17351.349999999999</v>
      </c>
      <c r="H85" s="232">
        <v>1914.33</v>
      </c>
      <c r="I85" s="231">
        <f t="shared" si="2"/>
        <v>22348.1888</v>
      </c>
      <c r="J85" s="244"/>
    </row>
    <row r="86" spans="2:10" s="226" customFormat="1" x14ac:dyDescent="0.3">
      <c r="B86" s="224" t="s">
        <v>109</v>
      </c>
      <c r="C86" s="240" t="s">
        <v>157</v>
      </c>
      <c r="D86" s="229" t="s">
        <v>17</v>
      </c>
      <c r="E86" s="230" t="s">
        <v>14</v>
      </c>
      <c r="F86" s="229" t="s">
        <v>108</v>
      </c>
      <c r="G86" s="232">
        <v>17351.349999999999</v>
      </c>
      <c r="H86" s="232">
        <v>1914.33</v>
      </c>
      <c r="I86" s="231">
        <f t="shared" si="2"/>
        <v>22348.1888</v>
      </c>
      <c r="J86" s="244"/>
    </row>
    <row r="87" spans="2:10" s="226" customFormat="1" x14ac:dyDescent="0.3">
      <c r="B87" s="224" t="s">
        <v>96</v>
      </c>
      <c r="C87" s="240" t="s">
        <v>158</v>
      </c>
      <c r="D87" s="229" t="s">
        <v>17</v>
      </c>
      <c r="E87" s="230" t="s">
        <v>624</v>
      </c>
      <c r="F87" s="229" t="s">
        <v>159</v>
      </c>
      <c r="G87" s="232">
        <v>11184.09</v>
      </c>
      <c r="H87" s="232">
        <v>345.9</v>
      </c>
      <c r="I87" s="231">
        <f t="shared" si="2"/>
        <v>13374.788399999999</v>
      </c>
      <c r="J87" s="233"/>
    </row>
    <row r="88" spans="2:10" s="226" customFormat="1" x14ac:dyDescent="0.3">
      <c r="B88" s="224" t="s">
        <v>160</v>
      </c>
      <c r="C88" s="240" t="s">
        <v>161</v>
      </c>
      <c r="D88" s="229" t="s">
        <v>17</v>
      </c>
      <c r="E88" s="230" t="s">
        <v>624</v>
      </c>
      <c r="F88" s="224" t="s">
        <v>162</v>
      </c>
      <c r="G88" s="232">
        <v>1369.73</v>
      </c>
      <c r="H88" s="232">
        <v>130.33000000000001</v>
      </c>
      <c r="I88" s="231">
        <f t="shared" si="2"/>
        <v>1740.0695999999998</v>
      </c>
      <c r="J88" s="233"/>
    </row>
    <row r="89" spans="2:10" s="226" customFormat="1" x14ac:dyDescent="0.3">
      <c r="B89" s="224" t="s">
        <v>96</v>
      </c>
      <c r="C89" s="229" t="s">
        <v>163</v>
      </c>
      <c r="D89" s="229" t="s">
        <v>17</v>
      </c>
      <c r="E89" s="230" t="s">
        <v>624</v>
      </c>
      <c r="F89" s="229" t="s">
        <v>162</v>
      </c>
      <c r="G89" s="232">
        <v>7516.83</v>
      </c>
      <c r="H89" s="232">
        <v>677.8</v>
      </c>
      <c r="I89" s="231">
        <f t="shared" si="2"/>
        <v>9505.7707999999984</v>
      </c>
      <c r="J89" s="233"/>
    </row>
    <row r="90" spans="2:10" s="226" customFormat="1" x14ac:dyDescent="0.3">
      <c r="B90" s="224" t="s">
        <v>96</v>
      </c>
      <c r="C90" s="240" t="s">
        <v>164</v>
      </c>
      <c r="D90" s="229" t="s">
        <v>17</v>
      </c>
      <c r="E90" s="230" t="s">
        <v>624</v>
      </c>
      <c r="F90" s="229" t="s">
        <v>162</v>
      </c>
      <c r="G90" s="247">
        <v>4930.83</v>
      </c>
      <c r="H90" s="232">
        <v>447.5</v>
      </c>
      <c r="I90" s="231">
        <f t="shared" si="2"/>
        <v>6238.8627999999999</v>
      </c>
      <c r="J90" s="233"/>
    </row>
    <row r="91" spans="2:10" s="226" customFormat="1" x14ac:dyDescent="0.3">
      <c r="B91" s="224" t="s">
        <v>165</v>
      </c>
      <c r="C91" s="240" t="s">
        <v>166</v>
      </c>
      <c r="D91" s="229" t="s">
        <v>17</v>
      </c>
      <c r="E91" s="230" t="s">
        <v>624</v>
      </c>
      <c r="F91" s="229" t="s">
        <v>162</v>
      </c>
      <c r="G91" s="247">
        <v>9610.67</v>
      </c>
      <c r="H91" s="232">
        <v>864.3</v>
      </c>
      <c r="I91" s="231">
        <f t="shared" si="2"/>
        <v>12150.965199999999</v>
      </c>
      <c r="J91" s="233"/>
    </row>
    <row r="92" spans="2:10" s="226" customFormat="1" x14ac:dyDescent="0.3">
      <c r="B92" s="224" t="s">
        <v>165</v>
      </c>
      <c r="C92" s="240" t="s">
        <v>167</v>
      </c>
      <c r="D92" s="229" t="s">
        <v>17</v>
      </c>
      <c r="E92" s="230" t="s">
        <v>624</v>
      </c>
      <c r="F92" s="229" t="s">
        <v>162</v>
      </c>
      <c r="G92" s="232">
        <v>7046.31</v>
      </c>
      <c r="H92" s="232">
        <v>635.91999999999996</v>
      </c>
      <c r="I92" s="231">
        <f t="shared" si="2"/>
        <v>8911.3868000000002</v>
      </c>
      <c r="J92" s="233"/>
    </row>
    <row r="93" spans="2:10" s="226" customFormat="1" x14ac:dyDescent="0.3">
      <c r="B93" s="224" t="s">
        <v>168</v>
      </c>
      <c r="C93" s="240" t="s">
        <v>169</v>
      </c>
      <c r="D93" s="229" t="s">
        <v>17</v>
      </c>
      <c r="E93" s="230" t="s">
        <v>624</v>
      </c>
      <c r="F93" s="229" t="s">
        <v>162</v>
      </c>
      <c r="G93" s="232">
        <v>8501.6200000000008</v>
      </c>
      <c r="H93" s="232">
        <v>765.53</v>
      </c>
      <c r="I93" s="231">
        <f t="shared" si="2"/>
        <v>10749.894</v>
      </c>
      <c r="J93" s="233"/>
    </row>
    <row r="94" spans="2:10" s="226" customFormat="1" x14ac:dyDescent="0.3">
      <c r="B94" s="224" t="s">
        <v>170</v>
      </c>
      <c r="C94" s="240" t="s">
        <v>171</v>
      </c>
      <c r="D94" s="229" t="s">
        <v>17</v>
      </c>
      <c r="E94" s="230" t="s">
        <v>624</v>
      </c>
      <c r="F94" s="229" t="s">
        <v>162</v>
      </c>
      <c r="G94" s="232">
        <v>4178.5</v>
      </c>
      <c r="H94" s="232">
        <v>380.5</v>
      </c>
      <c r="I94" s="231">
        <f t="shared" si="2"/>
        <v>5288.44</v>
      </c>
      <c r="J94" s="233"/>
    </row>
    <row r="95" spans="2:10" s="226" customFormat="1" x14ac:dyDescent="0.3">
      <c r="B95" s="224" t="s">
        <v>70</v>
      </c>
      <c r="C95" s="229" t="s">
        <v>172</v>
      </c>
      <c r="D95" s="229" t="s">
        <v>17</v>
      </c>
      <c r="E95" s="230" t="s">
        <v>624</v>
      </c>
      <c r="F95" s="229" t="s">
        <v>173</v>
      </c>
      <c r="G95" s="232">
        <v>5011.62</v>
      </c>
      <c r="H95" s="232">
        <v>154.99</v>
      </c>
      <c r="I95" s="231">
        <f t="shared" si="2"/>
        <v>5993.2675999999992</v>
      </c>
      <c r="J95" s="233"/>
    </row>
    <row r="96" spans="2:10" s="226" customFormat="1" x14ac:dyDescent="0.3">
      <c r="B96" s="224" t="s">
        <v>70</v>
      </c>
      <c r="C96" s="240" t="s">
        <v>174</v>
      </c>
      <c r="D96" s="229" t="s">
        <v>17</v>
      </c>
      <c r="E96" s="230" t="s">
        <v>624</v>
      </c>
      <c r="F96" s="224" t="s">
        <v>175</v>
      </c>
      <c r="G96" s="231">
        <v>5011.6499999999996</v>
      </c>
      <c r="H96" s="232">
        <v>154.99</v>
      </c>
      <c r="I96" s="231">
        <f t="shared" si="2"/>
        <v>5993.3023999999987</v>
      </c>
      <c r="J96" s="233"/>
    </row>
    <row r="97" spans="1:10" x14ac:dyDescent="0.3">
      <c r="A97" s="226"/>
      <c r="B97" s="224" t="s">
        <v>176</v>
      </c>
      <c r="C97" s="240" t="s">
        <v>177</v>
      </c>
      <c r="D97" s="229" t="s">
        <v>17</v>
      </c>
      <c r="E97" s="230" t="s">
        <v>624</v>
      </c>
      <c r="F97" s="229" t="s">
        <v>159</v>
      </c>
      <c r="G97" s="231">
        <v>14093</v>
      </c>
      <c r="H97" s="232">
        <v>1265</v>
      </c>
      <c r="I97" s="231">
        <f t="shared" si="2"/>
        <v>17815.28</v>
      </c>
      <c r="J97" s="233"/>
    </row>
    <row r="98" spans="1:10" x14ac:dyDescent="0.3">
      <c r="A98" s="226"/>
      <c r="B98" s="224" t="s">
        <v>70</v>
      </c>
      <c r="C98" s="240" t="s">
        <v>178</v>
      </c>
      <c r="D98" s="229" t="s">
        <v>17</v>
      </c>
      <c r="E98" s="230" t="s">
        <v>624</v>
      </c>
      <c r="F98" s="224" t="s">
        <v>179</v>
      </c>
      <c r="G98" s="231">
        <v>5876</v>
      </c>
      <c r="H98" s="232">
        <v>176</v>
      </c>
      <c r="I98" s="231">
        <f t="shared" si="2"/>
        <v>7020.32</v>
      </c>
      <c r="J98" s="233"/>
    </row>
    <row r="99" spans="1:10" x14ac:dyDescent="0.3">
      <c r="A99" s="226"/>
      <c r="B99" s="224" t="s">
        <v>170</v>
      </c>
      <c r="C99" s="240" t="s">
        <v>180</v>
      </c>
      <c r="D99" s="229" t="s">
        <v>17</v>
      </c>
      <c r="E99" s="230" t="s">
        <v>624</v>
      </c>
      <c r="F99" s="229" t="s">
        <v>162</v>
      </c>
      <c r="G99" s="231">
        <v>4700.46</v>
      </c>
      <c r="H99" s="232">
        <v>1682.92</v>
      </c>
      <c r="I99" s="231">
        <f t="shared" ref="I99:I109" si="3">SUM(G99+H99)*1.16</f>
        <v>7404.7208000000001</v>
      </c>
      <c r="J99" s="233"/>
    </row>
    <row r="100" spans="1:10" x14ac:dyDescent="0.3">
      <c r="A100" s="226"/>
      <c r="B100" s="224" t="s">
        <v>170</v>
      </c>
      <c r="C100" s="240" t="s">
        <v>181</v>
      </c>
      <c r="D100" s="229" t="s">
        <v>17</v>
      </c>
      <c r="E100" s="230" t="s">
        <v>624</v>
      </c>
      <c r="F100" s="229" t="s">
        <v>162</v>
      </c>
      <c r="G100" s="231">
        <v>4700.46</v>
      </c>
      <c r="H100" s="232">
        <v>1682.92</v>
      </c>
      <c r="I100" s="231">
        <f t="shared" si="3"/>
        <v>7404.7208000000001</v>
      </c>
      <c r="J100" s="233"/>
    </row>
    <row r="101" spans="1:10" x14ac:dyDescent="0.3">
      <c r="A101" s="226"/>
      <c r="B101" s="224" t="s">
        <v>170</v>
      </c>
      <c r="C101" s="240" t="s">
        <v>182</v>
      </c>
      <c r="D101" s="229" t="s">
        <v>17</v>
      </c>
      <c r="E101" s="230" t="s">
        <v>624</v>
      </c>
      <c r="F101" s="229" t="s">
        <v>162</v>
      </c>
      <c r="G101" s="231">
        <v>4700.46</v>
      </c>
      <c r="H101" s="232">
        <v>1682.92</v>
      </c>
      <c r="I101" s="231">
        <f t="shared" si="3"/>
        <v>7404.7208000000001</v>
      </c>
      <c r="J101" s="233"/>
    </row>
    <row r="102" spans="1:10" x14ac:dyDescent="0.3">
      <c r="A102" s="226"/>
      <c r="B102" s="224" t="s">
        <v>170</v>
      </c>
      <c r="C102" s="240" t="s">
        <v>183</v>
      </c>
      <c r="D102" s="229" t="s">
        <v>17</v>
      </c>
      <c r="E102" s="230" t="s">
        <v>624</v>
      </c>
      <c r="F102" s="229" t="s">
        <v>162</v>
      </c>
      <c r="G102" s="231">
        <v>4700.46</v>
      </c>
      <c r="H102" s="232">
        <v>1682.92</v>
      </c>
      <c r="I102" s="231">
        <f t="shared" si="3"/>
        <v>7404.7208000000001</v>
      </c>
      <c r="J102" s="233"/>
    </row>
    <row r="103" spans="1:10" x14ac:dyDescent="0.3">
      <c r="A103" s="226"/>
      <c r="B103" s="224" t="s">
        <v>256</v>
      </c>
      <c r="C103" s="291" t="s">
        <v>184</v>
      </c>
      <c r="D103" s="229" t="s">
        <v>17</v>
      </c>
      <c r="E103" s="230" t="s">
        <v>624</v>
      </c>
      <c r="F103" s="229" t="s">
        <v>185</v>
      </c>
      <c r="G103" s="232">
        <v>7006.67</v>
      </c>
      <c r="H103" s="232">
        <v>632.38</v>
      </c>
      <c r="I103" s="231">
        <f t="shared" si="3"/>
        <v>8861.2979999999989</v>
      </c>
      <c r="J103" s="233"/>
    </row>
    <row r="104" spans="1:10" x14ac:dyDescent="0.3">
      <c r="A104" s="226"/>
      <c r="B104" s="224" t="s">
        <v>88</v>
      </c>
      <c r="C104" s="240" t="s">
        <v>186</v>
      </c>
      <c r="D104" s="229" t="s">
        <v>17</v>
      </c>
      <c r="E104" s="230" t="s">
        <v>14</v>
      </c>
      <c r="F104" s="229" t="s">
        <v>759</v>
      </c>
      <c r="G104" s="243">
        <v>11463.08</v>
      </c>
      <c r="H104" s="232">
        <v>390</v>
      </c>
      <c r="I104" s="231">
        <f t="shared" si="3"/>
        <v>13749.572799999998</v>
      </c>
      <c r="J104" s="244"/>
    </row>
    <row r="105" spans="1:10" x14ac:dyDescent="0.3">
      <c r="A105" s="226"/>
      <c r="B105" s="224" t="s">
        <v>256</v>
      </c>
      <c r="C105" s="240" t="s">
        <v>187</v>
      </c>
      <c r="D105" s="229" t="s">
        <v>17</v>
      </c>
      <c r="E105" s="230" t="s">
        <v>624</v>
      </c>
      <c r="F105" s="292" t="s">
        <v>188</v>
      </c>
      <c r="G105" s="232">
        <v>8355.5</v>
      </c>
      <c r="H105" s="232">
        <v>250.67</v>
      </c>
      <c r="I105" s="231">
        <f t="shared" si="3"/>
        <v>9983.1571999999996</v>
      </c>
      <c r="J105" s="233"/>
    </row>
    <row r="106" spans="1:10" x14ac:dyDescent="0.3">
      <c r="A106" s="226"/>
      <c r="B106" s="224" t="s">
        <v>242</v>
      </c>
      <c r="C106" s="240" t="s">
        <v>189</v>
      </c>
      <c r="D106" s="229" t="s">
        <v>10</v>
      </c>
      <c r="E106" s="230" t="s">
        <v>624</v>
      </c>
      <c r="F106" s="245"/>
      <c r="G106" s="232">
        <v>0</v>
      </c>
      <c r="H106" s="232">
        <v>0</v>
      </c>
      <c r="I106" s="231">
        <f t="shared" si="3"/>
        <v>0</v>
      </c>
      <c r="J106" s="233"/>
    </row>
    <row r="107" spans="1:10" x14ac:dyDescent="0.3">
      <c r="A107" s="226"/>
      <c r="B107" s="224" t="s">
        <v>70</v>
      </c>
      <c r="C107" s="240" t="s">
        <v>190</v>
      </c>
      <c r="D107" s="229" t="s">
        <v>17</v>
      </c>
      <c r="E107" s="230" t="s">
        <v>624</v>
      </c>
      <c r="F107" s="229" t="s">
        <v>191</v>
      </c>
      <c r="G107" s="232">
        <v>5876</v>
      </c>
      <c r="H107" s="232">
        <v>176</v>
      </c>
      <c r="I107" s="231">
        <f t="shared" si="3"/>
        <v>7020.32</v>
      </c>
    </row>
    <row r="108" spans="1:10" x14ac:dyDescent="0.3">
      <c r="A108" s="226"/>
      <c r="B108" s="224" t="s">
        <v>688</v>
      </c>
      <c r="C108" s="240" t="s">
        <v>192</v>
      </c>
      <c r="D108" s="229" t="s">
        <v>17</v>
      </c>
      <c r="E108" s="230" t="s">
        <v>624</v>
      </c>
      <c r="F108" s="229" t="s">
        <v>193</v>
      </c>
      <c r="G108" s="232">
        <v>2675</v>
      </c>
      <c r="H108" s="232">
        <v>262.47000000000003</v>
      </c>
      <c r="I108" s="231">
        <f t="shared" si="3"/>
        <v>3407.4652000000001</v>
      </c>
      <c r="J108" s="233"/>
    </row>
    <row r="109" spans="1:10" x14ac:dyDescent="0.3">
      <c r="A109" s="226"/>
      <c r="B109" s="224" t="s">
        <v>688</v>
      </c>
      <c r="C109" s="240" t="s">
        <v>194</v>
      </c>
      <c r="D109" s="229" t="s">
        <v>17</v>
      </c>
      <c r="E109" s="230" t="s">
        <v>624</v>
      </c>
      <c r="F109" s="229" t="s">
        <v>193</v>
      </c>
      <c r="G109" s="232">
        <v>2675</v>
      </c>
      <c r="H109" s="232">
        <v>262.47000000000003</v>
      </c>
      <c r="I109" s="231">
        <f t="shared" si="3"/>
        <v>3407.4652000000001</v>
      </c>
      <c r="J109" s="233"/>
    </row>
    <row r="110" spans="1:10" x14ac:dyDescent="0.3">
      <c r="B110" s="224" t="s">
        <v>20</v>
      </c>
      <c r="C110" s="229" t="s">
        <v>195</v>
      </c>
      <c r="D110" s="229" t="s">
        <v>17</v>
      </c>
      <c r="E110" s="230" t="s">
        <v>625</v>
      </c>
      <c r="F110" s="229" t="s">
        <v>738</v>
      </c>
      <c r="G110" s="232">
        <v>12620.64</v>
      </c>
      <c r="H110" s="232">
        <v>378.62</v>
      </c>
      <c r="I110" s="231">
        <f>SUM(G110:H110)*1.16</f>
        <v>15079.141599999999</v>
      </c>
    </row>
    <row r="111" spans="1:10" x14ac:dyDescent="0.3">
      <c r="A111" s="226"/>
      <c r="B111" s="224" t="s">
        <v>143</v>
      </c>
      <c r="C111" s="240" t="s">
        <v>196</v>
      </c>
      <c r="D111" s="229" t="s">
        <v>17</v>
      </c>
      <c r="E111" s="230" t="s">
        <v>624</v>
      </c>
      <c r="F111" s="293" t="s">
        <v>197</v>
      </c>
      <c r="G111" s="231">
        <v>9580.68</v>
      </c>
      <c r="H111" s="232">
        <v>918.53</v>
      </c>
      <c r="I111" s="231">
        <f t="shared" ref="I111:I119" si="4">SUM(G111+H111)*1.16</f>
        <v>12179.0836</v>
      </c>
      <c r="J111" s="233"/>
    </row>
    <row r="112" spans="1:10" x14ac:dyDescent="0.3">
      <c r="A112" s="226"/>
      <c r="B112" s="224" t="s">
        <v>143</v>
      </c>
      <c r="C112" s="229" t="s">
        <v>198</v>
      </c>
      <c r="D112" s="229" t="s">
        <v>17</v>
      </c>
      <c r="E112" s="230" t="s">
        <v>624</v>
      </c>
      <c r="F112" s="229" t="s">
        <v>197</v>
      </c>
      <c r="G112" s="231">
        <v>9580.68</v>
      </c>
      <c r="H112" s="232">
        <v>918.53</v>
      </c>
      <c r="I112" s="231">
        <f t="shared" si="4"/>
        <v>12179.0836</v>
      </c>
      <c r="J112" s="233"/>
    </row>
    <row r="113" spans="1:10" x14ac:dyDescent="0.3">
      <c r="A113" s="226"/>
      <c r="B113" s="224" t="s">
        <v>143</v>
      </c>
      <c r="C113" s="229" t="s">
        <v>199</v>
      </c>
      <c r="D113" s="229" t="s">
        <v>17</v>
      </c>
      <c r="E113" s="230" t="s">
        <v>624</v>
      </c>
      <c r="F113" s="229" t="s">
        <v>197</v>
      </c>
      <c r="G113" s="231">
        <v>9580.68</v>
      </c>
      <c r="H113" s="232">
        <v>918.53</v>
      </c>
      <c r="I113" s="231">
        <f t="shared" si="4"/>
        <v>12179.0836</v>
      </c>
      <c r="J113" s="233"/>
    </row>
    <row r="114" spans="1:10" x14ac:dyDescent="0.3">
      <c r="A114" s="226"/>
      <c r="B114" s="224" t="s">
        <v>143</v>
      </c>
      <c r="C114" s="229" t="s">
        <v>200</v>
      </c>
      <c r="D114" s="229" t="s">
        <v>17</v>
      </c>
      <c r="E114" s="230" t="s">
        <v>624</v>
      </c>
      <c r="F114" s="229" t="s">
        <v>197</v>
      </c>
      <c r="G114" s="231">
        <v>9580.68</v>
      </c>
      <c r="H114" s="232">
        <v>918.53</v>
      </c>
      <c r="I114" s="231">
        <f t="shared" si="4"/>
        <v>12179.0836</v>
      </c>
      <c r="J114" s="233"/>
    </row>
    <row r="115" spans="1:10" x14ac:dyDescent="0.3">
      <c r="A115" s="226"/>
      <c r="B115" s="224" t="s">
        <v>143</v>
      </c>
      <c r="C115" s="229" t="s">
        <v>201</v>
      </c>
      <c r="D115" s="229" t="s">
        <v>17</v>
      </c>
      <c r="E115" s="230" t="s">
        <v>624</v>
      </c>
      <c r="F115" s="229" t="s">
        <v>197</v>
      </c>
      <c r="G115" s="231">
        <v>9580.68</v>
      </c>
      <c r="H115" s="232">
        <v>918.53</v>
      </c>
      <c r="I115" s="231">
        <f t="shared" si="4"/>
        <v>12179.0836</v>
      </c>
      <c r="J115" s="233"/>
    </row>
    <row r="116" spans="1:10" x14ac:dyDescent="0.3">
      <c r="A116" s="226"/>
      <c r="B116" s="224" t="s">
        <v>20</v>
      </c>
      <c r="C116" s="240" t="s">
        <v>202</v>
      </c>
      <c r="D116" s="229" t="s">
        <v>17</v>
      </c>
      <c r="E116" s="230" t="s">
        <v>15</v>
      </c>
      <c r="F116" s="224" t="s">
        <v>313</v>
      </c>
      <c r="G116" s="232">
        <v>14626.77</v>
      </c>
      <c r="H116" s="232">
        <v>452.38</v>
      </c>
      <c r="I116" s="231">
        <f t="shared" si="4"/>
        <v>17491.813999999998</v>
      </c>
      <c r="J116" s="233"/>
    </row>
    <row r="117" spans="1:10" x14ac:dyDescent="0.3">
      <c r="A117" s="226"/>
      <c r="B117" s="224" t="s">
        <v>242</v>
      </c>
      <c r="C117" s="240" t="s">
        <v>204</v>
      </c>
      <c r="D117" s="229" t="s">
        <v>17</v>
      </c>
      <c r="E117" s="230" t="s">
        <v>624</v>
      </c>
      <c r="F117" s="248" t="s">
        <v>205</v>
      </c>
      <c r="G117" s="232">
        <v>5507.91</v>
      </c>
      <c r="H117" s="232">
        <v>453.8</v>
      </c>
      <c r="I117" s="231">
        <f t="shared" si="4"/>
        <v>6915.5835999999999</v>
      </c>
      <c r="J117" s="233"/>
    </row>
    <row r="118" spans="1:10" x14ac:dyDescent="0.3">
      <c r="A118" s="226"/>
      <c r="B118" s="224" t="s">
        <v>688</v>
      </c>
      <c r="C118" s="240" t="s">
        <v>206</v>
      </c>
      <c r="D118" s="229" t="s">
        <v>10</v>
      </c>
      <c r="E118" s="230" t="s">
        <v>624</v>
      </c>
      <c r="F118" s="246"/>
      <c r="G118" s="247">
        <v>0</v>
      </c>
      <c r="H118" s="232">
        <v>0</v>
      </c>
      <c r="I118" s="231">
        <f t="shared" si="4"/>
        <v>0</v>
      </c>
      <c r="J118" s="233"/>
    </row>
    <row r="119" spans="1:10" x14ac:dyDescent="0.3">
      <c r="A119" s="226"/>
      <c r="B119" s="224" t="s">
        <v>274</v>
      </c>
      <c r="C119" s="240" t="s">
        <v>208</v>
      </c>
      <c r="D119" s="229" t="s">
        <v>17</v>
      </c>
      <c r="E119" s="230" t="s">
        <v>624</v>
      </c>
      <c r="F119" s="248" t="s">
        <v>209</v>
      </c>
      <c r="G119" s="232">
        <v>5476</v>
      </c>
      <c r="H119" s="232">
        <v>164.28</v>
      </c>
      <c r="I119" s="231">
        <f t="shared" si="4"/>
        <v>6542.724799999999</v>
      </c>
      <c r="J119" s="233"/>
    </row>
    <row r="120" spans="1:10" x14ac:dyDescent="0.3">
      <c r="A120" s="226"/>
      <c r="B120" s="224" t="s">
        <v>20</v>
      </c>
      <c r="C120" s="240" t="s">
        <v>210</v>
      </c>
      <c r="D120" s="229" t="s">
        <v>17</v>
      </c>
      <c r="E120" s="230" t="s">
        <v>625</v>
      </c>
      <c r="F120" s="229" t="s">
        <v>473</v>
      </c>
      <c r="G120" s="232">
        <v>13359</v>
      </c>
      <c r="H120" s="232">
        <v>401</v>
      </c>
      <c r="I120" s="231">
        <f>SUM(G120+H120)*1.16</f>
        <v>15961.599999999999</v>
      </c>
      <c r="J120" s="233"/>
    </row>
    <row r="121" spans="1:10" x14ac:dyDescent="0.3">
      <c r="A121" s="226"/>
      <c r="B121" s="224" t="s">
        <v>70</v>
      </c>
      <c r="C121" s="240" t="s">
        <v>211</v>
      </c>
      <c r="D121" s="229" t="s">
        <v>10</v>
      </c>
      <c r="E121" s="230" t="s">
        <v>624</v>
      </c>
      <c r="F121" s="246"/>
      <c r="G121" s="232">
        <v>0</v>
      </c>
      <c r="H121" s="232">
        <v>0</v>
      </c>
      <c r="I121" s="231">
        <f t="shared" ref="I121:I142" si="5">SUM(G121+H121)*1.16</f>
        <v>0</v>
      </c>
      <c r="J121" s="233"/>
    </row>
    <row r="122" spans="1:10" x14ac:dyDescent="0.3">
      <c r="A122" s="226"/>
      <c r="B122" s="224" t="s">
        <v>242</v>
      </c>
      <c r="C122" s="229" t="s">
        <v>213</v>
      </c>
      <c r="D122" s="229" t="s">
        <v>17</v>
      </c>
      <c r="E122" s="230" t="s">
        <v>14</v>
      </c>
      <c r="F122" s="246" t="s">
        <v>783</v>
      </c>
      <c r="G122" s="232">
        <v>6080</v>
      </c>
      <c r="H122" s="232">
        <v>182</v>
      </c>
      <c r="I122" s="231">
        <f t="shared" si="5"/>
        <v>7263.9199999999992</v>
      </c>
      <c r="J122" s="233"/>
    </row>
    <row r="123" spans="1:10" x14ac:dyDescent="0.3">
      <c r="A123" s="226"/>
      <c r="B123" s="224" t="s">
        <v>215</v>
      </c>
      <c r="C123" s="240" t="s">
        <v>216</v>
      </c>
      <c r="D123" s="229" t="s">
        <v>17</v>
      </c>
      <c r="E123" s="230" t="s">
        <v>624</v>
      </c>
      <c r="F123" s="229" t="s">
        <v>217</v>
      </c>
      <c r="G123" s="232">
        <v>7659</v>
      </c>
      <c r="H123" s="232">
        <v>230</v>
      </c>
      <c r="I123" s="231">
        <f t="shared" si="5"/>
        <v>9151.24</v>
      </c>
    </row>
    <row r="124" spans="1:10" x14ac:dyDescent="0.3">
      <c r="B124" s="224" t="s">
        <v>274</v>
      </c>
      <c r="C124" s="240" t="s">
        <v>218</v>
      </c>
      <c r="D124" s="229" t="s">
        <v>17</v>
      </c>
      <c r="E124" s="230" t="s">
        <v>624</v>
      </c>
      <c r="F124" s="294" t="s">
        <v>686</v>
      </c>
      <c r="G124" s="295">
        <v>5476</v>
      </c>
      <c r="H124" s="232">
        <v>164</v>
      </c>
      <c r="I124" s="231">
        <f t="shared" si="5"/>
        <v>6542.4</v>
      </c>
      <c r="J124" s="233"/>
    </row>
    <row r="125" spans="1:10" x14ac:dyDescent="0.3">
      <c r="A125" s="226"/>
      <c r="B125" s="224" t="s">
        <v>65</v>
      </c>
      <c r="C125" s="240" t="s">
        <v>220</v>
      </c>
      <c r="D125" s="229" t="s">
        <v>17</v>
      </c>
      <c r="E125" s="230" t="s">
        <v>624</v>
      </c>
      <c r="F125" s="229" t="s">
        <v>789</v>
      </c>
      <c r="G125" s="232">
        <v>5876</v>
      </c>
      <c r="H125" s="232">
        <v>176.28</v>
      </c>
      <c r="I125" s="231">
        <f t="shared" si="5"/>
        <v>7020.6447999999991</v>
      </c>
    </row>
    <row r="126" spans="1:10" x14ac:dyDescent="0.3">
      <c r="A126" s="226"/>
      <c r="B126" s="224" t="s">
        <v>215</v>
      </c>
      <c r="C126" s="240" t="s">
        <v>221</v>
      </c>
      <c r="D126" s="229" t="s">
        <v>17</v>
      </c>
      <c r="E126" s="230" t="s">
        <v>11</v>
      </c>
      <c r="F126" s="229" t="s">
        <v>640</v>
      </c>
      <c r="G126" s="231">
        <v>8258.73</v>
      </c>
      <c r="H126" s="232">
        <v>248</v>
      </c>
      <c r="I126" s="231">
        <f t="shared" si="5"/>
        <v>9867.8067999999985</v>
      </c>
      <c r="J126" s="233"/>
    </row>
    <row r="127" spans="1:10" x14ac:dyDescent="0.3">
      <c r="A127" s="226"/>
      <c r="B127" s="224" t="s">
        <v>242</v>
      </c>
      <c r="C127" s="240" t="s">
        <v>223</v>
      </c>
      <c r="D127" s="229" t="s">
        <v>17</v>
      </c>
      <c r="E127" s="230" t="s">
        <v>624</v>
      </c>
      <c r="F127" s="248" t="s">
        <v>784</v>
      </c>
      <c r="G127" s="231">
        <v>5000</v>
      </c>
      <c r="H127" s="232">
        <v>182.4</v>
      </c>
      <c r="I127" s="231">
        <f t="shared" si="5"/>
        <v>6011.5839999999989</v>
      </c>
      <c r="J127" s="233"/>
    </row>
    <row r="128" spans="1:10" x14ac:dyDescent="0.3">
      <c r="A128" s="226"/>
      <c r="B128" s="224" t="s">
        <v>242</v>
      </c>
      <c r="C128" s="240" t="s">
        <v>225</v>
      </c>
      <c r="D128" s="229" t="s">
        <v>17</v>
      </c>
      <c r="E128" s="230" t="s">
        <v>624</v>
      </c>
      <c r="F128" s="248" t="s">
        <v>217</v>
      </c>
      <c r="G128" s="231">
        <v>6080</v>
      </c>
      <c r="H128" s="232">
        <v>182</v>
      </c>
      <c r="I128" s="231">
        <f t="shared" si="5"/>
        <v>7263.9199999999992</v>
      </c>
      <c r="J128" s="233"/>
    </row>
    <row r="129" spans="1:10" x14ac:dyDescent="0.3">
      <c r="A129" s="226"/>
      <c r="B129" s="224" t="s">
        <v>65</v>
      </c>
      <c r="C129" s="229" t="s">
        <v>226</v>
      </c>
      <c r="D129" s="229" t="s">
        <v>17</v>
      </c>
      <c r="E129" s="230" t="s">
        <v>624</v>
      </c>
      <c r="F129" s="296" t="s">
        <v>650</v>
      </c>
      <c r="G129" s="231">
        <v>6542</v>
      </c>
      <c r="H129" s="232">
        <v>196</v>
      </c>
      <c r="I129" s="231">
        <f t="shared" si="5"/>
        <v>7816.079999999999</v>
      </c>
      <c r="J129" s="233"/>
    </row>
    <row r="130" spans="1:10" x14ac:dyDescent="0.3">
      <c r="A130" s="226"/>
      <c r="B130" s="224" t="s">
        <v>242</v>
      </c>
      <c r="C130" s="229" t="s">
        <v>228</v>
      </c>
      <c r="D130" s="229" t="s">
        <v>17</v>
      </c>
      <c r="E130" s="230" t="s">
        <v>624</v>
      </c>
      <c r="F130" s="248" t="s">
        <v>217</v>
      </c>
      <c r="G130" s="231">
        <v>6080</v>
      </c>
      <c r="H130" s="232">
        <v>182</v>
      </c>
      <c r="I130" s="231">
        <f t="shared" si="5"/>
        <v>7263.9199999999992</v>
      </c>
      <c r="J130" s="233"/>
    </row>
    <row r="131" spans="1:10" x14ac:dyDescent="0.3">
      <c r="B131" s="224" t="s">
        <v>256</v>
      </c>
      <c r="C131" s="249" t="s">
        <v>229</v>
      </c>
      <c r="D131" s="229" t="s">
        <v>17</v>
      </c>
      <c r="E131" s="230" t="s">
        <v>624</v>
      </c>
      <c r="F131" s="248" t="s">
        <v>711</v>
      </c>
      <c r="G131" s="231">
        <v>8356</v>
      </c>
      <c r="H131" s="232">
        <v>250.68</v>
      </c>
      <c r="I131" s="231">
        <f t="shared" si="5"/>
        <v>9983.7487999999994</v>
      </c>
      <c r="J131" s="233"/>
    </row>
    <row r="132" spans="1:10" x14ac:dyDescent="0.3">
      <c r="A132" s="226"/>
      <c r="B132" s="224" t="s">
        <v>70</v>
      </c>
      <c r="C132" s="240" t="s">
        <v>230</v>
      </c>
      <c r="D132" s="229" t="s">
        <v>17</v>
      </c>
      <c r="E132" s="230" t="s">
        <v>624</v>
      </c>
      <c r="F132" s="248" t="s">
        <v>231</v>
      </c>
      <c r="G132" s="231">
        <v>5206.8100000000004</v>
      </c>
      <c r="H132" s="232">
        <v>503</v>
      </c>
      <c r="I132" s="231">
        <f t="shared" si="5"/>
        <v>6623.3796000000002</v>
      </c>
      <c r="J132" s="233"/>
    </row>
    <row r="133" spans="1:10" x14ac:dyDescent="0.3">
      <c r="A133" s="226"/>
      <c r="B133" s="224" t="s">
        <v>232</v>
      </c>
      <c r="C133" s="240" t="s">
        <v>233</v>
      </c>
      <c r="D133" s="229" t="s">
        <v>10</v>
      </c>
      <c r="E133" s="230" t="s">
        <v>15</v>
      </c>
      <c r="F133" s="248"/>
      <c r="G133" s="231">
        <v>0</v>
      </c>
      <c r="H133" s="232">
        <v>0</v>
      </c>
      <c r="I133" s="231">
        <f t="shared" si="5"/>
        <v>0</v>
      </c>
      <c r="J133" s="233"/>
    </row>
    <row r="134" spans="1:10" x14ac:dyDescent="0.3">
      <c r="A134" s="226"/>
      <c r="B134" s="224" t="s">
        <v>65</v>
      </c>
      <c r="C134" s="240" t="s">
        <v>234</v>
      </c>
      <c r="D134" s="229" t="s">
        <v>17</v>
      </c>
      <c r="E134" s="230" t="s">
        <v>15</v>
      </c>
      <c r="F134" s="229" t="s">
        <v>67</v>
      </c>
      <c r="G134" s="232">
        <v>5883.15</v>
      </c>
      <c r="H134" s="225">
        <v>654.58000000000004</v>
      </c>
      <c r="I134" s="231">
        <f t="shared" si="5"/>
        <v>7583.7667999999994</v>
      </c>
      <c r="J134" s="233"/>
    </row>
    <row r="135" spans="1:10" x14ac:dyDescent="0.3">
      <c r="A135" s="226"/>
      <c r="B135" s="224" t="s">
        <v>65</v>
      </c>
      <c r="C135" s="240" t="s">
        <v>235</v>
      </c>
      <c r="D135" s="229" t="s">
        <v>17</v>
      </c>
      <c r="E135" s="230" t="s">
        <v>15</v>
      </c>
      <c r="F135" s="229" t="s">
        <v>67</v>
      </c>
      <c r="G135" s="232">
        <v>5883.15</v>
      </c>
      <c r="H135" s="225">
        <v>654.58000000000004</v>
      </c>
      <c r="I135" s="231">
        <f t="shared" si="5"/>
        <v>7583.7667999999994</v>
      </c>
      <c r="J135" s="233"/>
    </row>
    <row r="136" spans="1:10" x14ac:dyDescent="0.3">
      <c r="A136" s="226"/>
      <c r="B136" s="224" t="s">
        <v>57</v>
      </c>
      <c r="C136" s="229" t="s">
        <v>236</v>
      </c>
      <c r="D136" s="229" t="s">
        <v>17</v>
      </c>
      <c r="E136" s="230" t="s">
        <v>11</v>
      </c>
      <c r="F136" s="229" t="s">
        <v>772</v>
      </c>
      <c r="G136" s="231">
        <v>11333.31</v>
      </c>
      <c r="H136" s="232">
        <v>340</v>
      </c>
      <c r="I136" s="231">
        <f>SUM(G136+H136)*1.16</f>
        <v>13541.039599999998</v>
      </c>
      <c r="J136" s="233"/>
    </row>
    <row r="137" spans="1:10" ht="0.6" customHeight="1" x14ac:dyDescent="0.3">
      <c r="A137" s="226"/>
      <c r="B137" s="224" t="s">
        <v>57</v>
      </c>
      <c r="C137" s="240" t="s">
        <v>237</v>
      </c>
      <c r="D137" s="229" t="s">
        <v>17</v>
      </c>
      <c r="E137" s="230" t="s">
        <v>624</v>
      </c>
      <c r="F137" s="229" t="s">
        <v>238</v>
      </c>
      <c r="G137" s="231">
        <v>11333.31</v>
      </c>
      <c r="H137" s="232">
        <v>340</v>
      </c>
      <c r="I137" s="231">
        <f t="shared" si="5"/>
        <v>13541.039599999998</v>
      </c>
      <c r="J137" s="233"/>
    </row>
    <row r="138" spans="1:10" s="224" customFormat="1" x14ac:dyDescent="0.3">
      <c r="B138" s="224" t="s">
        <v>74</v>
      </c>
      <c r="C138" s="240" t="s">
        <v>239</v>
      </c>
      <c r="D138" s="229" t="s">
        <v>17</v>
      </c>
      <c r="E138" s="230" t="s">
        <v>625</v>
      </c>
      <c r="F138" s="229" t="s">
        <v>738</v>
      </c>
      <c r="G138" s="232">
        <v>12620.64</v>
      </c>
      <c r="H138" s="232">
        <v>378.62</v>
      </c>
      <c r="I138" s="231">
        <f t="shared" si="5"/>
        <v>15079.141599999999</v>
      </c>
      <c r="J138" s="235"/>
    </row>
    <row r="139" spans="1:10" x14ac:dyDescent="0.3">
      <c r="B139" s="224" t="s">
        <v>689</v>
      </c>
      <c r="C139" s="229" t="s">
        <v>240</v>
      </c>
      <c r="D139" s="229" t="s">
        <v>17</v>
      </c>
      <c r="E139" s="230" t="s">
        <v>625</v>
      </c>
      <c r="F139" s="229" t="s">
        <v>737</v>
      </c>
      <c r="G139" s="232">
        <v>13000</v>
      </c>
      <c r="H139" s="225">
        <v>390</v>
      </c>
      <c r="I139" s="225">
        <f t="shared" si="5"/>
        <v>15532.4</v>
      </c>
      <c r="J139" s="233"/>
    </row>
    <row r="140" spans="1:10" x14ac:dyDescent="0.3">
      <c r="A140" s="226"/>
      <c r="B140" s="224" t="s">
        <v>242</v>
      </c>
      <c r="C140" s="229" t="s">
        <v>243</v>
      </c>
      <c r="D140" s="229" t="s">
        <v>17</v>
      </c>
      <c r="E140" s="230" t="s">
        <v>11</v>
      </c>
      <c r="F140" s="229" t="s">
        <v>726</v>
      </c>
      <c r="G140" s="225">
        <v>6080</v>
      </c>
      <c r="H140" s="232">
        <v>182.4</v>
      </c>
      <c r="I140" s="231">
        <f t="shared" si="5"/>
        <v>7264.3839999999991</v>
      </c>
      <c r="J140" s="233"/>
    </row>
    <row r="141" spans="1:10" x14ac:dyDescent="0.3">
      <c r="A141" s="226"/>
      <c r="B141" s="224" t="s">
        <v>57</v>
      </c>
      <c r="C141" s="229" t="s">
        <v>244</v>
      </c>
      <c r="D141" s="229" t="s">
        <v>17</v>
      </c>
      <c r="E141" s="230" t="s">
        <v>624</v>
      </c>
      <c r="F141" s="248" t="s">
        <v>245</v>
      </c>
      <c r="G141" s="231">
        <v>9814.75</v>
      </c>
      <c r="H141" s="232">
        <v>940.76</v>
      </c>
      <c r="I141" s="231">
        <f t="shared" si="5"/>
        <v>12476.391599999999</v>
      </c>
      <c r="J141" s="233"/>
    </row>
    <row r="142" spans="1:10" x14ac:dyDescent="0.3">
      <c r="B142" s="224" t="s">
        <v>274</v>
      </c>
      <c r="C142" s="249" t="s">
        <v>246</v>
      </c>
      <c r="D142" s="229" t="s">
        <v>10</v>
      </c>
      <c r="E142" s="230" t="s">
        <v>624</v>
      </c>
      <c r="F142" s="248"/>
      <c r="G142" s="231">
        <v>0</v>
      </c>
      <c r="H142" s="232">
        <v>0</v>
      </c>
      <c r="I142" s="231">
        <f t="shared" si="5"/>
        <v>0</v>
      </c>
      <c r="J142" s="233"/>
    </row>
    <row r="143" spans="1:10" x14ac:dyDescent="0.3">
      <c r="A143" s="226"/>
      <c r="B143" s="224" t="s">
        <v>170</v>
      </c>
      <c r="C143" s="240" t="s">
        <v>247</v>
      </c>
      <c r="D143" s="229" t="s">
        <v>76</v>
      </c>
      <c r="E143" s="230" t="s">
        <v>624</v>
      </c>
      <c r="G143" s="232"/>
      <c r="H143" s="232"/>
      <c r="I143" s="231"/>
    </row>
    <row r="144" spans="1:10" x14ac:dyDescent="0.3">
      <c r="A144" s="226"/>
      <c r="B144" s="224" t="s">
        <v>170</v>
      </c>
      <c r="C144" s="240" t="s">
        <v>248</v>
      </c>
      <c r="D144" s="229" t="s">
        <v>76</v>
      </c>
      <c r="E144" s="230" t="s">
        <v>624</v>
      </c>
      <c r="G144" s="232"/>
      <c r="H144" s="232"/>
      <c r="I144" s="231"/>
    </row>
    <row r="145" spans="1:10" x14ac:dyDescent="0.3">
      <c r="A145" s="226"/>
      <c r="B145" s="224" t="s">
        <v>170</v>
      </c>
      <c r="C145" s="240" t="s">
        <v>249</v>
      </c>
      <c r="D145" s="229" t="s">
        <v>76</v>
      </c>
      <c r="E145" s="230" t="s">
        <v>625</v>
      </c>
      <c r="G145" s="232">
        <v>0</v>
      </c>
      <c r="H145" s="232">
        <v>0</v>
      </c>
      <c r="I145" s="231">
        <v>0</v>
      </c>
    </row>
    <row r="146" spans="1:10" x14ac:dyDescent="0.3">
      <c r="A146" s="226"/>
      <c r="B146" s="224" t="s">
        <v>170</v>
      </c>
      <c r="C146" s="240" t="s">
        <v>250</v>
      </c>
      <c r="D146" s="229" t="s">
        <v>76</v>
      </c>
      <c r="E146" s="230" t="s">
        <v>625</v>
      </c>
      <c r="G146" s="232">
        <v>0</v>
      </c>
      <c r="H146" s="232">
        <v>0</v>
      </c>
      <c r="I146" s="231">
        <v>0</v>
      </c>
    </row>
    <row r="147" spans="1:10" x14ac:dyDescent="0.3">
      <c r="A147" s="226"/>
      <c r="B147" s="224" t="s">
        <v>170</v>
      </c>
      <c r="C147" s="240" t="s">
        <v>251</v>
      </c>
      <c r="D147" s="229" t="s">
        <v>76</v>
      </c>
      <c r="E147" s="230" t="s">
        <v>625</v>
      </c>
      <c r="G147" s="232">
        <v>0</v>
      </c>
      <c r="H147" s="232">
        <v>0</v>
      </c>
      <c r="I147" s="231">
        <v>0</v>
      </c>
    </row>
    <row r="148" spans="1:10" x14ac:dyDescent="0.3">
      <c r="A148" s="226"/>
      <c r="B148" s="224" t="s">
        <v>170</v>
      </c>
      <c r="C148" s="240" t="s">
        <v>252</v>
      </c>
      <c r="D148" s="229" t="s">
        <v>76</v>
      </c>
      <c r="E148" s="230" t="s">
        <v>625</v>
      </c>
      <c r="G148" s="232">
        <v>0</v>
      </c>
      <c r="H148" s="232">
        <v>0</v>
      </c>
      <c r="I148" s="231">
        <v>0</v>
      </c>
    </row>
    <row r="149" spans="1:10" x14ac:dyDescent="0.3">
      <c r="A149" s="226"/>
      <c r="B149" s="224" t="s">
        <v>688</v>
      </c>
      <c r="C149" s="240" t="s">
        <v>253</v>
      </c>
      <c r="D149" s="229" t="s">
        <v>76</v>
      </c>
      <c r="E149" s="230" t="s">
        <v>624</v>
      </c>
      <c r="G149" s="232"/>
      <c r="H149" s="232"/>
      <c r="I149" s="231"/>
    </row>
    <row r="150" spans="1:10" x14ac:dyDescent="0.3">
      <c r="A150" s="226"/>
      <c r="B150" s="224" t="s">
        <v>774</v>
      </c>
      <c r="C150" s="229" t="s">
        <v>255</v>
      </c>
      <c r="D150" s="229" t="s">
        <v>76</v>
      </c>
      <c r="E150" s="230" t="s">
        <v>624</v>
      </c>
      <c r="G150" s="232"/>
      <c r="H150" s="232"/>
      <c r="I150" s="231"/>
    </row>
    <row r="151" spans="1:10" x14ac:dyDescent="0.3">
      <c r="A151" s="226"/>
      <c r="B151" s="224" t="s">
        <v>256</v>
      </c>
      <c r="C151" s="297" t="s">
        <v>257</v>
      </c>
      <c r="D151" s="229" t="s">
        <v>17</v>
      </c>
      <c r="E151" s="230" t="s">
        <v>624</v>
      </c>
      <c r="F151" s="226" t="s">
        <v>669</v>
      </c>
      <c r="G151" s="232">
        <v>8356</v>
      </c>
      <c r="H151" s="232">
        <v>250.68</v>
      </c>
      <c r="I151" s="231">
        <f t="shared" ref="I151:I172" si="6">SUM(G151+H151)*1.16</f>
        <v>9983.7487999999994</v>
      </c>
      <c r="J151" s="233"/>
    </row>
    <row r="152" spans="1:10" x14ac:dyDescent="0.3">
      <c r="A152" s="226"/>
      <c r="B152" s="224" t="s">
        <v>57</v>
      </c>
      <c r="C152" s="297" t="s">
        <v>259</v>
      </c>
      <c r="D152" s="229" t="s">
        <v>17</v>
      </c>
      <c r="E152" s="230" t="s">
        <v>15</v>
      </c>
      <c r="F152" s="298" t="s">
        <v>642</v>
      </c>
      <c r="G152" s="232">
        <v>10200</v>
      </c>
      <c r="H152" s="232">
        <v>306</v>
      </c>
      <c r="I152" s="231">
        <f t="shared" si="6"/>
        <v>12186.96</v>
      </c>
      <c r="J152" s="233"/>
    </row>
    <row r="153" spans="1:10" x14ac:dyDescent="0.3">
      <c r="B153" s="224" t="s">
        <v>260</v>
      </c>
      <c r="C153" s="250" t="s">
        <v>261</v>
      </c>
      <c r="D153" s="229" t="s">
        <v>17</v>
      </c>
      <c r="E153" s="230" t="s">
        <v>14</v>
      </c>
      <c r="F153" s="298" t="s">
        <v>685</v>
      </c>
      <c r="G153" s="232">
        <v>14197</v>
      </c>
      <c r="H153" s="225">
        <v>425.9</v>
      </c>
      <c r="I153" s="231">
        <f t="shared" si="6"/>
        <v>16962.563999999998</v>
      </c>
      <c r="J153" s="233"/>
    </row>
    <row r="154" spans="1:10" x14ac:dyDescent="0.3">
      <c r="A154" s="226"/>
      <c r="B154" s="224" t="s">
        <v>262</v>
      </c>
      <c r="C154" s="250" t="s">
        <v>263</v>
      </c>
      <c r="D154" s="229" t="s">
        <v>17</v>
      </c>
      <c r="E154" s="230" t="s">
        <v>624</v>
      </c>
      <c r="F154" s="298" t="s">
        <v>753</v>
      </c>
      <c r="G154" s="231">
        <v>11932</v>
      </c>
      <c r="H154" s="232">
        <v>357.96</v>
      </c>
      <c r="I154" s="231">
        <f t="shared" si="6"/>
        <v>14256.353599999999</v>
      </c>
      <c r="J154" s="233"/>
    </row>
    <row r="155" spans="1:10" x14ac:dyDescent="0.3">
      <c r="A155" s="226"/>
      <c r="B155" s="224" t="s">
        <v>652</v>
      </c>
      <c r="C155" s="250" t="s">
        <v>264</v>
      </c>
      <c r="D155" s="229" t="s">
        <v>17</v>
      </c>
      <c r="E155" s="230" t="s">
        <v>14</v>
      </c>
      <c r="F155" s="226" t="s">
        <v>667</v>
      </c>
      <c r="G155" s="232">
        <v>11463</v>
      </c>
      <c r="H155" s="232">
        <v>344</v>
      </c>
      <c r="I155" s="231">
        <f t="shared" si="6"/>
        <v>13696.119999999999</v>
      </c>
      <c r="J155" s="233"/>
    </row>
    <row r="156" spans="1:10" x14ac:dyDescent="0.3">
      <c r="A156" s="226"/>
      <c r="B156" s="224" t="s">
        <v>652</v>
      </c>
      <c r="C156" s="250" t="s">
        <v>266</v>
      </c>
      <c r="D156" s="229" t="s">
        <v>17</v>
      </c>
      <c r="E156" s="230" t="s">
        <v>14</v>
      </c>
      <c r="F156" s="251" t="s">
        <v>709</v>
      </c>
      <c r="G156" s="232">
        <v>11463</v>
      </c>
      <c r="H156" s="232">
        <v>344</v>
      </c>
      <c r="I156" s="231">
        <f t="shared" si="6"/>
        <v>13696.119999999999</v>
      </c>
      <c r="J156" s="233"/>
    </row>
    <row r="157" spans="1:10" x14ac:dyDescent="0.3">
      <c r="A157" s="226"/>
      <c r="B157" s="224" t="s">
        <v>232</v>
      </c>
      <c r="C157" s="250" t="s">
        <v>267</v>
      </c>
      <c r="D157" s="229" t="s">
        <v>10</v>
      </c>
      <c r="E157" s="230" t="s">
        <v>14</v>
      </c>
      <c r="F157" s="251"/>
      <c r="G157" s="232">
        <v>0</v>
      </c>
      <c r="H157" s="232">
        <v>0</v>
      </c>
      <c r="I157" s="231">
        <f t="shared" si="6"/>
        <v>0</v>
      </c>
      <c r="J157" s="233"/>
    </row>
    <row r="158" spans="1:10" x14ac:dyDescent="0.3">
      <c r="A158" s="226"/>
      <c r="B158" s="224" t="s">
        <v>688</v>
      </c>
      <c r="C158" s="252" t="s">
        <v>268</v>
      </c>
      <c r="D158" s="229" t="s">
        <v>17</v>
      </c>
      <c r="E158" s="230" t="s">
        <v>15</v>
      </c>
      <c r="F158" s="251" t="s">
        <v>269</v>
      </c>
      <c r="G158" s="232">
        <v>3401</v>
      </c>
      <c r="H158" s="232">
        <v>102</v>
      </c>
      <c r="I158" s="231">
        <f t="shared" si="6"/>
        <v>4063.4799999999996</v>
      </c>
      <c r="J158" s="233"/>
    </row>
    <row r="159" spans="1:10" x14ac:dyDescent="0.3">
      <c r="A159" s="226"/>
      <c r="B159" s="224" t="s">
        <v>70</v>
      </c>
      <c r="C159" s="252" t="s">
        <v>270</v>
      </c>
      <c r="D159" s="229" t="s">
        <v>17</v>
      </c>
      <c r="E159" s="230" t="s">
        <v>15</v>
      </c>
      <c r="F159" s="251" t="s">
        <v>269</v>
      </c>
      <c r="G159" s="232">
        <v>5876</v>
      </c>
      <c r="H159" s="232">
        <v>176</v>
      </c>
      <c r="I159" s="231">
        <f t="shared" si="6"/>
        <v>7020.32</v>
      </c>
      <c r="J159" s="233"/>
    </row>
    <row r="160" spans="1:10" x14ac:dyDescent="0.3">
      <c r="A160" s="226"/>
      <c r="B160" s="224" t="s">
        <v>256</v>
      </c>
      <c r="C160" s="299" t="s">
        <v>271</v>
      </c>
      <c r="D160" s="229" t="s">
        <v>17</v>
      </c>
      <c r="E160" s="230" t="s">
        <v>11</v>
      </c>
      <c r="F160" s="229" t="s">
        <v>629</v>
      </c>
      <c r="G160" s="232">
        <v>8356</v>
      </c>
      <c r="H160" s="232">
        <v>251</v>
      </c>
      <c r="I160" s="231">
        <f t="shared" si="6"/>
        <v>9984.119999999999</v>
      </c>
      <c r="J160" s="233"/>
    </row>
    <row r="161" spans="1:10" x14ac:dyDescent="0.3">
      <c r="A161" s="226"/>
      <c r="B161" s="224" t="s">
        <v>57</v>
      </c>
      <c r="C161" s="299" t="s">
        <v>272</v>
      </c>
      <c r="D161" s="229" t="s">
        <v>17</v>
      </c>
      <c r="E161" s="230" t="s">
        <v>15</v>
      </c>
      <c r="F161" s="251" t="s">
        <v>273</v>
      </c>
      <c r="G161" s="232">
        <v>11333</v>
      </c>
      <c r="H161" s="232">
        <v>340</v>
      </c>
      <c r="I161" s="231">
        <f t="shared" si="6"/>
        <v>13540.679999999998</v>
      </c>
      <c r="J161" s="233"/>
    </row>
    <row r="162" spans="1:10" x14ac:dyDescent="0.3">
      <c r="A162" s="226"/>
      <c r="B162" s="224" t="s">
        <v>274</v>
      </c>
      <c r="C162" s="299" t="s">
        <v>275</v>
      </c>
      <c r="D162" s="229" t="s">
        <v>17</v>
      </c>
      <c r="E162" s="230" t="s">
        <v>15</v>
      </c>
      <c r="F162" s="251" t="s">
        <v>273</v>
      </c>
      <c r="G162" s="232">
        <v>5476</v>
      </c>
      <c r="H162" s="232">
        <v>164</v>
      </c>
      <c r="I162" s="231">
        <f t="shared" si="6"/>
        <v>6542.4</v>
      </c>
      <c r="J162" s="233"/>
    </row>
    <row r="163" spans="1:10" x14ac:dyDescent="0.3">
      <c r="A163" s="226"/>
      <c r="B163" s="224" t="s">
        <v>256</v>
      </c>
      <c r="C163" s="299" t="s">
        <v>276</v>
      </c>
      <c r="D163" s="229" t="s">
        <v>17</v>
      </c>
      <c r="E163" s="230" t="s">
        <v>15</v>
      </c>
      <c r="F163" s="251" t="s">
        <v>277</v>
      </c>
      <c r="G163" s="232">
        <v>7304</v>
      </c>
      <c r="H163" s="232">
        <v>251</v>
      </c>
      <c r="I163" s="231">
        <f t="shared" si="6"/>
        <v>8763.7999999999993</v>
      </c>
      <c r="J163" s="233"/>
    </row>
    <row r="164" spans="1:10" x14ac:dyDescent="0.3">
      <c r="A164" s="226"/>
      <c r="B164" s="224" t="s">
        <v>70</v>
      </c>
      <c r="C164" s="252" t="s">
        <v>278</v>
      </c>
      <c r="D164" s="229" t="s">
        <v>17</v>
      </c>
      <c r="E164" s="230" t="s">
        <v>15</v>
      </c>
      <c r="F164" s="251" t="s">
        <v>769</v>
      </c>
      <c r="G164" s="232">
        <v>5476</v>
      </c>
      <c r="H164" s="232">
        <v>164.28</v>
      </c>
      <c r="I164" s="231">
        <f t="shared" si="6"/>
        <v>6542.724799999999</v>
      </c>
      <c r="J164" s="233"/>
    </row>
    <row r="165" spans="1:10" x14ac:dyDescent="0.3">
      <c r="A165" s="226"/>
      <c r="B165" s="224" t="s">
        <v>65</v>
      </c>
      <c r="C165" s="252" t="s">
        <v>280</v>
      </c>
      <c r="D165" s="229" t="s">
        <v>10</v>
      </c>
      <c r="E165" s="230" t="s">
        <v>15</v>
      </c>
      <c r="F165" s="251"/>
      <c r="G165" s="232">
        <v>0</v>
      </c>
      <c r="H165" s="232">
        <v>0</v>
      </c>
      <c r="I165" s="231">
        <f t="shared" si="6"/>
        <v>0</v>
      </c>
      <c r="J165" s="233"/>
    </row>
    <row r="166" spans="1:10" x14ac:dyDescent="0.3">
      <c r="A166" s="226"/>
      <c r="B166" s="224" t="s">
        <v>232</v>
      </c>
      <c r="C166" s="252" t="s">
        <v>281</v>
      </c>
      <c r="D166" s="229" t="s">
        <v>17</v>
      </c>
      <c r="E166" s="230" t="s">
        <v>15</v>
      </c>
      <c r="F166" s="251" t="s">
        <v>282</v>
      </c>
      <c r="G166" s="232">
        <v>4783.58</v>
      </c>
      <c r="H166" s="232">
        <v>156</v>
      </c>
      <c r="I166" s="231">
        <f t="shared" si="6"/>
        <v>5729.9127999999992</v>
      </c>
      <c r="J166" s="233"/>
    </row>
    <row r="167" spans="1:10" x14ac:dyDescent="0.3">
      <c r="A167" s="226"/>
      <c r="B167" s="224" t="s">
        <v>262</v>
      </c>
      <c r="C167" s="252" t="s">
        <v>283</v>
      </c>
      <c r="D167" s="229" t="s">
        <v>17</v>
      </c>
      <c r="E167" s="230" t="s">
        <v>15</v>
      </c>
      <c r="F167" s="251" t="s">
        <v>282</v>
      </c>
      <c r="G167" s="232">
        <v>9364</v>
      </c>
      <c r="H167" s="232">
        <v>307</v>
      </c>
      <c r="I167" s="231">
        <f t="shared" si="6"/>
        <v>11218.359999999999</v>
      </c>
      <c r="J167" s="233"/>
    </row>
    <row r="168" spans="1:10" x14ac:dyDescent="0.3">
      <c r="A168" s="226"/>
      <c r="B168" s="224" t="s">
        <v>284</v>
      </c>
      <c r="C168" s="252" t="s">
        <v>285</v>
      </c>
      <c r="D168" s="229" t="s">
        <v>10</v>
      </c>
      <c r="E168" s="230" t="s">
        <v>15</v>
      </c>
      <c r="F168" s="251"/>
      <c r="G168" s="232">
        <v>0</v>
      </c>
      <c r="H168" s="232">
        <v>0</v>
      </c>
      <c r="I168" s="231">
        <f t="shared" si="6"/>
        <v>0</v>
      </c>
      <c r="J168" s="233"/>
    </row>
    <row r="169" spans="1:10" x14ac:dyDescent="0.3">
      <c r="A169" s="226"/>
      <c r="B169" s="224" t="s">
        <v>65</v>
      </c>
      <c r="C169" s="252" t="s">
        <v>286</v>
      </c>
      <c r="D169" s="229" t="s">
        <v>17</v>
      </c>
      <c r="E169" s="230" t="s">
        <v>15</v>
      </c>
      <c r="F169" s="251" t="s">
        <v>760</v>
      </c>
      <c r="G169" s="232">
        <v>6042</v>
      </c>
      <c r="H169" s="232">
        <v>196.26</v>
      </c>
      <c r="I169" s="231">
        <f t="shared" si="6"/>
        <v>7236.3815999999997</v>
      </c>
      <c r="J169" s="233"/>
    </row>
    <row r="170" spans="1:10" x14ac:dyDescent="0.3">
      <c r="B170" s="224" t="s">
        <v>652</v>
      </c>
      <c r="C170" s="252" t="s">
        <v>289</v>
      </c>
      <c r="D170" s="229" t="s">
        <v>17</v>
      </c>
      <c r="E170" s="230" t="s">
        <v>14</v>
      </c>
      <c r="F170" s="229" t="s">
        <v>667</v>
      </c>
      <c r="G170" s="300">
        <v>11463</v>
      </c>
      <c r="H170" s="232">
        <v>390</v>
      </c>
      <c r="I170" s="231">
        <f t="shared" si="6"/>
        <v>13749.48</v>
      </c>
      <c r="J170" s="235"/>
    </row>
    <row r="171" spans="1:10" x14ac:dyDescent="0.3">
      <c r="A171" s="226"/>
      <c r="B171" s="224" t="s">
        <v>256</v>
      </c>
      <c r="C171" s="253" t="s">
        <v>290</v>
      </c>
      <c r="D171" s="227" t="s">
        <v>17</v>
      </c>
      <c r="E171" s="230" t="s">
        <v>15</v>
      </c>
      <c r="F171" s="251" t="s">
        <v>313</v>
      </c>
      <c r="G171" s="232">
        <v>8356</v>
      </c>
      <c r="H171" s="225">
        <v>250.68</v>
      </c>
      <c r="I171" s="231">
        <f t="shared" si="6"/>
        <v>9983.7487999999994</v>
      </c>
      <c r="J171" s="233"/>
    </row>
    <row r="172" spans="1:10" x14ac:dyDescent="0.3">
      <c r="A172" s="226"/>
      <c r="B172" s="224" t="s">
        <v>256</v>
      </c>
      <c r="C172" s="301" t="s">
        <v>292</v>
      </c>
      <c r="D172" s="227" t="s">
        <v>17</v>
      </c>
      <c r="E172" s="230" t="s">
        <v>15</v>
      </c>
      <c r="F172" s="251" t="s">
        <v>293</v>
      </c>
      <c r="G172" s="232">
        <v>8356</v>
      </c>
      <c r="H172" s="225">
        <v>251</v>
      </c>
      <c r="I172" s="231">
        <f t="shared" si="6"/>
        <v>9984.119999999999</v>
      </c>
      <c r="J172" s="233"/>
    </row>
    <row r="173" spans="1:10" x14ac:dyDescent="0.3">
      <c r="A173" s="226"/>
      <c r="B173" s="224" t="s">
        <v>70</v>
      </c>
      <c r="C173" s="301" t="s">
        <v>294</v>
      </c>
      <c r="D173" s="227" t="s">
        <v>17</v>
      </c>
      <c r="E173" s="230" t="s">
        <v>15</v>
      </c>
      <c r="F173" s="229" t="s">
        <v>769</v>
      </c>
      <c r="G173" s="225">
        <v>5476</v>
      </c>
      <c r="H173" s="225">
        <v>164.2</v>
      </c>
      <c r="I173" s="231">
        <f>SUM(G173:H173)*1.16</f>
        <v>6542.6319999999996</v>
      </c>
    </row>
    <row r="174" spans="1:10" x14ac:dyDescent="0.3">
      <c r="A174" s="226"/>
      <c r="B174" s="224" t="s">
        <v>274</v>
      </c>
      <c r="C174" s="301" t="s">
        <v>295</v>
      </c>
      <c r="D174" s="227" t="s">
        <v>10</v>
      </c>
      <c r="E174" s="230" t="s">
        <v>15</v>
      </c>
      <c r="F174" s="251"/>
      <c r="G174" s="232">
        <v>0</v>
      </c>
      <c r="H174" s="225">
        <v>0</v>
      </c>
      <c r="I174" s="231">
        <f>SUM(G174+H174)*1.16</f>
        <v>0</v>
      </c>
      <c r="J174" s="233"/>
    </row>
    <row r="175" spans="1:10" x14ac:dyDescent="0.3">
      <c r="A175" s="226"/>
      <c r="B175" s="224" t="s">
        <v>65</v>
      </c>
      <c r="C175" s="253" t="s">
        <v>296</v>
      </c>
      <c r="D175" s="227" t="s">
        <v>17</v>
      </c>
      <c r="E175" s="230" t="s">
        <v>15</v>
      </c>
      <c r="F175" s="302" t="s">
        <v>67</v>
      </c>
      <c r="G175" s="232">
        <v>5883.15</v>
      </c>
      <c r="H175" s="225">
        <v>654.58000000000004</v>
      </c>
      <c r="I175" s="231">
        <f>SUM(G175+H175)*1.16</f>
        <v>7583.7667999999994</v>
      </c>
      <c r="J175" s="233"/>
    </row>
    <row r="176" spans="1:10" x14ac:dyDescent="0.3">
      <c r="B176" s="224" t="s">
        <v>297</v>
      </c>
      <c r="C176" s="301" t="s">
        <v>298</v>
      </c>
      <c r="D176" s="227" t="s">
        <v>17</v>
      </c>
      <c r="E176" s="230" t="s">
        <v>15</v>
      </c>
      <c r="F176" s="251" t="s">
        <v>708</v>
      </c>
      <c r="G176" s="303">
        <v>9772</v>
      </c>
      <c r="H176" s="225">
        <v>293</v>
      </c>
      <c r="I176" s="231">
        <f>SUM(G176+H176)*1.16</f>
        <v>11675.4</v>
      </c>
      <c r="J176" s="235"/>
    </row>
    <row r="177" spans="1:10" x14ac:dyDescent="0.3">
      <c r="A177" s="226"/>
      <c r="B177" s="224" t="s">
        <v>70</v>
      </c>
      <c r="C177" s="253" t="s">
        <v>299</v>
      </c>
      <c r="D177" s="227" t="s">
        <v>10</v>
      </c>
      <c r="E177" s="230" t="s">
        <v>15</v>
      </c>
      <c r="F177" s="251"/>
      <c r="G177" s="232">
        <v>0</v>
      </c>
      <c r="H177" s="225">
        <v>0</v>
      </c>
      <c r="I177" s="231">
        <f>SUM(G177+H177)*1.16</f>
        <v>0</v>
      </c>
      <c r="J177" s="233"/>
    </row>
    <row r="178" spans="1:10" x14ac:dyDescent="0.3">
      <c r="A178" s="226"/>
      <c r="B178" s="224" t="s">
        <v>215</v>
      </c>
      <c r="C178" s="253" t="s">
        <v>300</v>
      </c>
      <c r="D178" s="227" t="s">
        <v>17</v>
      </c>
      <c r="E178" s="230" t="s">
        <v>14</v>
      </c>
      <c r="F178" s="251" t="s">
        <v>783</v>
      </c>
      <c r="G178" s="231">
        <v>7659</v>
      </c>
      <c r="H178" s="225">
        <v>229.77</v>
      </c>
      <c r="I178" s="231">
        <f>SUM(G178+H178)*1.16</f>
        <v>9150.9732000000004</v>
      </c>
      <c r="J178" s="233"/>
    </row>
    <row r="179" spans="1:10" x14ac:dyDescent="0.3">
      <c r="A179" s="226"/>
      <c r="B179" s="224" t="s">
        <v>256</v>
      </c>
      <c r="C179" s="301" t="s">
        <v>301</v>
      </c>
      <c r="D179" s="227" t="s">
        <v>17</v>
      </c>
      <c r="E179" s="230" t="s">
        <v>11</v>
      </c>
      <c r="F179" s="229" t="s">
        <v>656</v>
      </c>
      <c r="G179" s="225">
        <v>8356</v>
      </c>
      <c r="H179" s="225">
        <v>250.68</v>
      </c>
      <c r="I179" s="231">
        <f>(G179+H179)*1.16</f>
        <v>9983.7487999999994</v>
      </c>
    </row>
    <row r="180" spans="1:10" x14ac:dyDescent="0.3">
      <c r="A180" s="226"/>
      <c r="B180" s="224" t="s">
        <v>160</v>
      </c>
      <c r="C180" s="301" t="s">
        <v>303</v>
      </c>
      <c r="D180" s="227" t="s">
        <v>76</v>
      </c>
      <c r="E180" s="230" t="s">
        <v>15</v>
      </c>
      <c r="G180" s="225"/>
      <c r="H180" s="225"/>
      <c r="I180" s="231"/>
    </row>
    <row r="181" spans="1:10" x14ac:dyDescent="0.3">
      <c r="A181" s="226"/>
      <c r="B181" s="224" t="s">
        <v>262</v>
      </c>
      <c r="C181" s="253" t="s">
        <v>304</v>
      </c>
      <c r="D181" s="227" t="s">
        <v>17</v>
      </c>
      <c r="E181" s="230" t="s">
        <v>15</v>
      </c>
      <c r="F181" s="251" t="s">
        <v>305</v>
      </c>
      <c r="G181" s="232">
        <v>8462.7900000000009</v>
      </c>
      <c r="H181" s="225">
        <v>937.95</v>
      </c>
      <c r="I181" s="231">
        <f t="shared" ref="I181:I217" si="7">SUM(G181+H181)*1.16</f>
        <v>10904.858400000001</v>
      </c>
      <c r="J181" s="233"/>
    </row>
    <row r="182" spans="1:10" x14ac:dyDescent="0.3">
      <c r="A182" s="226"/>
      <c r="B182" s="224" t="s">
        <v>78</v>
      </c>
      <c r="C182" s="253" t="s">
        <v>306</v>
      </c>
      <c r="D182" s="227" t="s">
        <v>10</v>
      </c>
      <c r="E182" s="230" t="s">
        <v>624</v>
      </c>
      <c r="G182" s="232">
        <v>0</v>
      </c>
      <c r="H182" s="225">
        <v>0</v>
      </c>
      <c r="I182" s="231">
        <f t="shared" si="7"/>
        <v>0</v>
      </c>
      <c r="J182" s="233"/>
    </row>
    <row r="183" spans="1:10" x14ac:dyDescent="0.3">
      <c r="A183" s="226"/>
      <c r="B183" s="224" t="s">
        <v>88</v>
      </c>
      <c r="C183" s="299" t="s">
        <v>307</v>
      </c>
      <c r="D183" s="229" t="s">
        <v>17</v>
      </c>
      <c r="E183" s="230" t="s">
        <v>625</v>
      </c>
      <c r="F183" s="251" t="s">
        <v>722</v>
      </c>
      <c r="G183" s="232">
        <v>12621</v>
      </c>
      <c r="H183" s="232">
        <v>379</v>
      </c>
      <c r="I183" s="231">
        <f t="shared" si="7"/>
        <v>15079.999999999998</v>
      </c>
      <c r="J183" s="233"/>
    </row>
    <row r="184" spans="1:10" x14ac:dyDescent="0.3">
      <c r="A184" s="226"/>
      <c r="B184" s="224" t="s">
        <v>242</v>
      </c>
      <c r="C184" s="252" t="s">
        <v>308</v>
      </c>
      <c r="D184" s="229" t="s">
        <v>17</v>
      </c>
      <c r="E184" s="230" t="s">
        <v>14</v>
      </c>
      <c r="F184" s="248" t="s">
        <v>783</v>
      </c>
      <c r="G184" s="231">
        <v>6080</v>
      </c>
      <c r="H184" s="232">
        <v>182.4</v>
      </c>
      <c r="I184" s="231">
        <f t="shared" si="7"/>
        <v>7264.3839999999991</v>
      </c>
      <c r="J184" s="233"/>
    </row>
    <row r="185" spans="1:10" x14ac:dyDescent="0.3">
      <c r="A185" s="226"/>
      <c r="B185" s="224" t="s">
        <v>260</v>
      </c>
      <c r="C185" s="252" t="s">
        <v>309</v>
      </c>
      <c r="D185" s="229" t="s">
        <v>17</v>
      </c>
      <c r="E185" s="230" t="s">
        <v>15</v>
      </c>
      <c r="F185" s="255" t="s">
        <v>310</v>
      </c>
      <c r="G185" s="232">
        <v>10079.99</v>
      </c>
      <c r="H185" s="225">
        <v>1116</v>
      </c>
      <c r="I185" s="231">
        <f t="shared" si="7"/>
        <v>12987.348399999999</v>
      </c>
      <c r="J185" s="233"/>
    </row>
    <row r="186" spans="1:10" x14ac:dyDescent="0.3">
      <c r="A186" s="226"/>
      <c r="B186" s="224" t="s">
        <v>20</v>
      </c>
      <c r="C186" s="299" t="s">
        <v>311</v>
      </c>
      <c r="D186" s="229" t="s">
        <v>17</v>
      </c>
      <c r="E186" s="230" t="s">
        <v>15</v>
      </c>
      <c r="F186" s="229" t="s">
        <v>310</v>
      </c>
      <c r="G186" s="232">
        <v>7863.64</v>
      </c>
      <c r="H186" s="225">
        <v>872.13</v>
      </c>
      <c r="I186" s="231">
        <f t="shared" si="7"/>
        <v>10133.493199999999</v>
      </c>
      <c r="J186" s="233"/>
    </row>
    <row r="187" spans="1:10" x14ac:dyDescent="0.3">
      <c r="A187" s="226"/>
      <c r="B187" s="224" t="s">
        <v>215</v>
      </c>
      <c r="C187" s="252" t="s">
        <v>312</v>
      </c>
      <c r="D187" s="229" t="s">
        <v>17</v>
      </c>
      <c r="E187" s="230" t="s">
        <v>15</v>
      </c>
      <c r="F187" s="251" t="s">
        <v>313</v>
      </c>
      <c r="G187" s="232">
        <v>7157.79</v>
      </c>
      <c r="H187" s="225">
        <v>723.12</v>
      </c>
      <c r="I187" s="231">
        <f t="shared" si="7"/>
        <v>9141.855599999999</v>
      </c>
      <c r="J187" s="233"/>
    </row>
    <row r="188" spans="1:10" x14ac:dyDescent="0.3">
      <c r="A188" s="226"/>
      <c r="B188" s="224" t="s">
        <v>143</v>
      </c>
      <c r="C188" s="299" t="s">
        <v>314</v>
      </c>
      <c r="D188" s="229" t="s">
        <v>17</v>
      </c>
      <c r="E188" s="230" t="s">
        <v>15</v>
      </c>
      <c r="F188" s="229" t="s">
        <v>313</v>
      </c>
      <c r="G188" s="232">
        <v>11662.03</v>
      </c>
      <c r="H188" s="225">
        <v>1289.3800000000001</v>
      </c>
      <c r="I188" s="231">
        <f t="shared" si="7"/>
        <v>15023.6356</v>
      </c>
      <c r="J188" s="233"/>
    </row>
    <row r="189" spans="1:10" x14ac:dyDescent="0.3">
      <c r="A189" s="226"/>
      <c r="B189" s="224" t="s">
        <v>85</v>
      </c>
      <c r="C189" s="299" t="s">
        <v>315</v>
      </c>
      <c r="D189" s="229" t="s">
        <v>17</v>
      </c>
      <c r="E189" s="230" t="s">
        <v>15</v>
      </c>
      <c r="F189" s="229" t="s">
        <v>313</v>
      </c>
      <c r="G189" s="232">
        <v>12081.29</v>
      </c>
      <c r="H189" s="225">
        <v>1214.79</v>
      </c>
      <c r="I189" s="231">
        <f t="shared" si="7"/>
        <v>15423.452800000001</v>
      </c>
      <c r="J189" s="233"/>
    </row>
    <row r="190" spans="1:10" x14ac:dyDescent="0.3">
      <c r="A190" s="226"/>
      <c r="B190" s="224" t="s">
        <v>85</v>
      </c>
      <c r="C190" s="252" t="s">
        <v>316</v>
      </c>
      <c r="D190" s="229" t="s">
        <v>17</v>
      </c>
      <c r="E190" s="230" t="s">
        <v>15</v>
      </c>
      <c r="F190" s="229" t="s">
        <v>313</v>
      </c>
      <c r="G190" s="232">
        <v>12081.29</v>
      </c>
      <c r="H190" s="225">
        <v>1214.79</v>
      </c>
      <c r="I190" s="231">
        <f t="shared" si="7"/>
        <v>15423.452800000001</v>
      </c>
      <c r="J190" s="233"/>
    </row>
    <row r="191" spans="1:10" x14ac:dyDescent="0.3">
      <c r="B191" s="224" t="s">
        <v>74</v>
      </c>
      <c r="C191" s="299" t="s">
        <v>317</v>
      </c>
      <c r="D191" s="229" t="s">
        <v>17</v>
      </c>
      <c r="E191" s="230" t="s">
        <v>625</v>
      </c>
      <c r="F191" s="229" t="s">
        <v>738</v>
      </c>
      <c r="G191" s="232">
        <v>12620.64</v>
      </c>
      <c r="H191" s="232">
        <v>378.62</v>
      </c>
      <c r="I191" s="231">
        <f t="shared" si="7"/>
        <v>15079.141599999999</v>
      </c>
      <c r="J191" s="233"/>
    </row>
    <row r="192" spans="1:10" x14ac:dyDescent="0.3">
      <c r="A192" s="226"/>
      <c r="B192" s="224" t="s">
        <v>53</v>
      </c>
      <c r="C192" s="252" t="s">
        <v>318</v>
      </c>
      <c r="D192" s="229" t="s">
        <v>17</v>
      </c>
      <c r="E192" s="230" t="s">
        <v>11</v>
      </c>
      <c r="F192" s="229" t="s">
        <v>50</v>
      </c>
      <c r="G192" s="231">
        <v>7301.13</v>
      </c>
      <c r="H192" s="225">
        <v>658.61</v>
      </c>
      <c r="I192" s="231">
        <f t="shared" si="7"/>
        <v>9233.2983999999997</v>
      </c>
      <c r="J192" s="233"/>
    </row>
    <row r="193" spans="1:10" x14ac:dyDescent="0.3">
      <c r="A193" s="226"/>
      <c r="B193" s="224" t="s">
        <v>260</v>
      </c>
      <c r="C193" s="299" t="s">
        <v>319</v>
      </c>
      <c r="D193" s="229" t="s">
        <v>17</v>
      </c>
      <c r="E193" s="230" t="s">
        <v>15</v>
      </c>
      <c r="F193" s="229" t="s">
        <v>310</v>
      </c>
      <c r="G193" s="225">
        <v>12081.29</v>
      </c>
      <c r="H193" s="225">
        <v>1215</v>
      </c>
      <c r="I193" s="231">
        <f t="shared" si="7"/>
        <v>15423.696400000001</v>
      </c>
    </row>
    <row r="194" spans="1:10" x14ac:dyDescent="0.3">
      <c r="A194" s="226"/>
      <c r="B194" s="224" t="s">
        <v>57</v>
      </c>
      <c r="C194" s="252" t="s">
        <v>320</v>
      </c>
      <c r="D194" s="229" t="s">
        <v>17</v>
      </c>
      <c r="E194" s="230" t="s">
        <v>15</v>
      </c>
      <c r="F194" s="251" t="s">
        <v>708</v>
      </c>
      <c r="G194" s="232">
        <v>11333</v>
      </c>
      <c r="H194" s="225">
        <v>340</v>
      </c>
      <c r="I194" s="231">
        <f t="shared" si="7"/>
        <v>13540.679999999998</v>
      </c>
      <c r="J194" s="233"/>
    </row>
    <row r="195" spans="1:10" x14ac:dyDescent="0.3">
      <c r="A195" s="226"/>
      <c r="B195" s="224" t="s">
        <v>274</v>
      </c>
      <c r="C195" s="252" t="s">
        <v>321</v>
      </c>
      <c r="D195" s="229" t="s">
        <v>17</v>
      </c>
      <c r="E195" s="230" t="s">
        <v>15</v>
      </c>
      <c r="F195" s="229" t="s">
        <v>769</v>
      </c>
      <c r="G195" s="232">
        <v>5476</v>
      </c>
      <c r="H195" s="225">
        <v>164.28</v>
      </c>
      <c r="I195" s="231">
        <f t="shared" si="7"/>
        <v>6542.724799999999</v>
      </c>
      <c r="J195" s="233"/>
    </row>
    <row r="196" spans="1:10" x14ac:dyDescent="0.3">
      <c r="A196" s="226"/>
      <c r="B196" s="224" t="s">
        <v>256</v>
      </c>
      <c r="C196" s="252" t="s">
        <v>322</v>
      </c>
      <c r="D196" s="229" t="s">
        <v>10</v>
      </c>
      <c r="E196" s="230" t="s">
        <v>625</v>
      </c>
      <c r="F196" s="251"/>
      <c r="G196" s="232">
        <v>0</v>
      </c>
      <c r="H196" s="225">
        <v>0</v>
      </c>
      <c r="I196" s="231">
        <f t="shared" si="7"/>
        <v>0</v>
      </c>
      <c r="J196" s="233"/>
    </row>
    <row r="197" spans="1:10" x14ac:dyDescent="0.3">
      <c r="B197" s="224" t="s">
        <v>74</v>
      </c>
      <c r="C197" s="252" t="s">
        <v>324</v>
      </c>
      <c r="D197" s="229" t="s">
        <v>17</v>
      </c>
      <c r="E197" s="230" t="s">
        <v>625</v>
      </c>
      <c r="F197" s="229" t="s">
        <v>737</v>
      </c>
      <c r="G197" s="232">
        <v>13000</v>
      </c>
      <c r="H197" s="225">
        <v>390</v>
      </c>
      <c r="I197" s="225">
        <f t="shared" si="7"/>
        <v>15532.4</v>
      </c>
      <c r="J197" s="233"/>
    </row>
    <row r="198" spans="1:10" x14ac:dyDescent="0.3">
      <c r="A198" s="226"/>
      <c r="B198" s="224" t="s">
        <v>85</v>
      </c>
      <c r="C198" s="252" t="s">
        <v>325</v>
      </c>
      <c r="D198" s="229" t="s">
        <v>17</v>
      </c>
      <c r="E198" s="230" t="s">
        <v>15</v>
      </c>
      <c r="F198" s="251" t="s">
        <v>326</v>
      </c>
      <c r="G198" s="232">
        <v>11793.45</v>
      </c>
      <c r="H198" s="225">
        <v>1115.5899999999999</v>
      </c>
      <c r="I198" s="231">
        <f t="shared" si="7"/>
        <v>14974.4864</v>
      </c>
      <c r="J198" s="233"/>
    </row>
    <row r="199" spans="1:10" x14ac:dyDescent="0.3">
      <c r="B199" s="224" t="s">
        <v>785</v>
      </c>
      <c r="C199" s="252" t="s">
        <v>327</v>
      </c>
      <c r="D199" s="229" t="s">
        <v>10</v>
      </c>
      <c r="E199" s="230" t="s">
        <v>15</v>
      </c>
      <c r="F199" s="251"/>
      <c r="G199" s="232">
        <v>0</v>
      </c>
      <c r="H199" s="225">
        <v>0</v>
      </c>
      <c r="I199" s="231">
        <f t="shared" si="7"/>
        <v>0</v>
      </c>
      <c r="J199" s="235"/>
    </row>
    <row r="200" spans="1:10" x14ac:dyDescent="0.3">
      <c r="A200" s="226"/>
      <c r="B200" s="224" t="s">
        <v>242</v>
      </c>
      <c r="C200" s="252" t="s">
        <v>329</v>
      </c>
      <c r="D200" s="229" t="s">
        <v>17</v>
      </c>
      <c r="E200" s="230" t="s">
        <v>14</v>
      </c>
      <c r="F200" s="251" t="s">
        <v>783</v>
      </c>
      <c r="G200" s="232">
        <v>6080</v>
      </c>
      <c r="H200" s="225">
        <v>182</v>
      </c>
      <c r="I200" s="231">
        <f t="shared" si="7"/>
        <v>7263.9199999999992</v>
      </c>
      <c r="J200" s="233"/>
    </row>
    <row r="201" spans="1:10" x14ac:dyDescent="0.3">
      <c r="A201" s="226"/>
      <c r="B201" s="224" t="s">
        <v>232</v>
      </c>
      <c r="C201" s="252" t="s">
        <v>331</v>
      </c>
      <c r="D201" s="229" t="s">
        <v>10</v>
      </c>
      <c r="E201" s="230" t="s">
        <v>624</v>
      </c>
      <c r="G201" s="232">
        <v>0</v>
      </c>
      <c r="H201" s="225">
        <v>0</v>
      </c>
      <c r="I201" s="231">
        <f t="shared" si="7"/>
        <v>0</v>
      </c>
      <c r="J201" s="233"/>
    </row>
    <row r="202" spans="1:10" x14ac:dyDescent="0.3">
      <c r="A202" s="226"/>
      <c r="B202" s="224" t="s">
        <v>65</v>
      </c>
      <c r="C202" s="252" t="s">
        <v>332</v>
      </c>
      <c r="D202" s="229" t="s">
        <v>17</v>
      </c>
      <c r="E202" s="230" t="s">
        <v>625</v>
      </c>
      <c r="F202" s="229" t="s">
        <v>333</v>
      </c>
      <c r="G202" s="232">
        <v>6542</v>
      </c>
      <c r="H202" s="225">
        <v>196.26</v>
      </c>
      <c r="I202" s="231">
        <f t="shared" si="7"/>
        <v>7816.3815999999997</v>
      </c>
      <c r="J202" s="233"/>
    </row>
    <row r="203" spans="1:10" x14ac:dyDescent="0.3">
      <c r="A203" s="226"/>
      <c r="B203" s="224" t="s">
        <v>65</v>
      </c>
      <c r="C203" s="252" t="s">
        <v>334</v>
      </c>
      <c r="D203" s="229" t="s">
        <v>17</v>
      </c>
      <c r="E203" s="230" t="s">
        <v>624</v>
      </c>
      <c r="F203" s="255" t="s">
        <v>622</v>
      </c>
      <c r="G203" s="225">
        <v>6542</v>
      </c>
      <c r="H203" s="225">
        <v>196</v>
      </c>
      <c r="I203" s="231">
        <f t="shared" si="7"/>
        <v>7816.079999999999</v>
      </c>
      <c r="J203" s="233"/>
    </row>
    <row r="204" spans="1:10" x14ac:dyDescent="0.3">
      <c r="A204" s="226"/>
      <c r="B204" s="224" t="s">
        <v>72</v>
      </c>
      <c r="C204" s="299" t="s">
        <v>335</v>
      </c>
      <c r="D204" s="229" t="s">
        <v>17</v>
      </c>
      <c r="E204" s="230" t="s">
        <v>15</v>
      </c>
      <c r="F204" s="251" t="s">
        <v>336</v>
      </c>
      <c r="G204" s="232">
        <v>9059.73</v>
      </c>
      <c r="H204" s="225">
        <v>1003.52</v>
      </c>
      <c r="I204" s="231">
        <f t="shared" si="7"/>
        <v>11673.369999999999</v>
      </c>
      <c r="J204" s="233"/>
    </row>
    <row r="205" spans="1:10" x14ac:dyDescent="0.3">
      <c r="A205" s="226"/>
      <c r="B205" s="224" t="s">
        <v>96</v>
      </c>
      <c r="C205" s="252" t="s">
        <v>337</v>
      </c>
      <c r="D205" s="229" t="s">
        <v>10</v>
      </c>
      <c r="E205" s="230" t="s">
        <v>14</v>
      </c>
      <c r="F205" s="251"/>
      <c r="G205" s="232">
        <v>0</v>
      </c>
      <c r="H205" s="225">
        <v>0</v>
      </c>
      <c r="I205" s="231">
        <f t="shared" si="7"/>
        <v>0</v>
      </c>
      <c r="J205" s="233"/>
    </row>
    <row r="206" spans="1:10" x14ac:dyDescent="0.3">
      <c r="A206" s="226"/>
      <c r="B206" s="224" t="s">
        <v>70</v>
      </c>
      <c r="C206" s="299" t="s">
        <v>339</v>
      </c>
      <c r="D206" s="229" t="s">
        <v>10</v>
      </c>
      <c r="E206" s="230" t="s">
        <v>11</v>
      </c>
      <c r="F206" s="265"/>
      <c r="G206" s="225">
        <v>0</v>
      </c>
      <c r="H206" s="225">
        <v>0</v>
      </c>
      <c r="I206" s="231">
        <f t="shared" si="7"/>
        <v>0</v>
      </c>
    </row>
    <row r="207" spans="1:10" x14ac:dyDescent="0.3">
      <c r="A207" s="226"/>
      <c r="B207" s="254" t="s">
        <v>53</v>
      </c>
      <c r="C207" s="252" t="s">
        <v>340</v>
      </c>
      <c r="D207" s="229" t="s">
        <v>10</v>
      </c>
      <c r="E207" s="230" t="s">
        <v>15</v>
      </c>
      <c r="F207" s="251"/>
      <c r="G207" s="232">
        <v>0</v>
      </c>
      <c r="H207" s="225">
        <v>0</v>
      </c>
      <c r="I207" s="231">
        <f t="shared" si="7"/>
        <v>0</v>
      </c>
      <c r="J207" s="233"/>
    </row>
    <row r="208" spans="1:10" x14ac:dyDescent="0.3">
      <c r="A208" s="226"/>
      <c r="B208" s="224" t="s">
        <v>256</v>
      </c>
      <c r="C208" s="252" t="s">
        <v>341</v>
      </c>
      <c r="D208" s="229" t="s">
        <v>17</v>
      </c>
      <c r="E208" s="230" t="s">
        <v>15</v>
      </c>
      <c r="F208" s="251" t="s">
        <v>760</v>
      </c>
      <c r="G208" s="232">
        <v>7756</v>
      </c>
      <c r="H208" s="225">
        <v>723.12</v>
      </c>
      <c r="I208" s="231">
        <f t="shared" si="7"/>
        <v>9835.7792000000009</v>
      </c>
      <c r="J208" s="233"/>
    </row>
    <row r="209" spans="1:10" x14ac:dyDescent="0.3">
      <c r="A209" s="226"/>
      <c r="B209" s="224" t="s">
        <v>262</v>
      </c>
      <c r="C209" s="252" t="s">
        <v>343</v>
      </c>
      <c r="D209" s="229" t="s">
        <v>10</v>
      </c>
      <c r="E209" s="230" t="s">
        <v>15</v>
      </c>
      <c r="F209" s="251"/>
      <c r="G209" s="232">
        <v>0</v>
      </c>
      <c r="H209" s="225">
        <v>0</v>
      </c>
      <c r="I209" s="231">
        <f t="shared" si="7"/>
        <v>0</v>
      </c>
      <c r="J209" s="233"/>
    </row>
    <row r="210" spans="1:10" x14ac:dyDescent="0.3">
      <c r="A210" s="226"/>
      <c r="B210" s="224" t="s">
        <v>143</v>
      </c>
      <c r="C210" s="252" t="s">
        <v>345</v>
      </c>
      <c r="D210" s="229" t="s">
        <v>17</v>
      </c>
      <c r="E210" s="230" t="s">
        <v>15</v>
      </c>
      <c r="F210" s="251" t="s">
        <v>344</v>
      </c>
      <c r="G210" s="232">
        <v>11058.79</v>
      </c>
      <c r="H210" s="225">
        <v>419.68</v>
      </c>
      <c r="I210" s="231">
        <f t="shared" si="7"/>
        <v>13315.0252</v>
      </c>
      <c r="J210" s="233"/>
    </row>
    <row r="211" spans="1:10" x14ac:dyDescent="0.3">
      <c r="A211" s="226"/>
      <c r="B211" s="224" t="s">
        <v>786</v>
      </c>
      <c r="C211" s="252" t="s">
        <v>347</v>
      </c>
      <c r="D211" s="229" t="s">
        <v>10</v>
      </c>
      <c r="E211" s="230" t="s">
        <v>15</v>
      </c>
      <c r="G211" s="232">
        <v>0</v>
      </c>
      <c r="H211" s="225">
        <v>0</v>
      </c>
      <c r="I211" s="231">
        <f t="shared" si="7"/>
        <v>0</v>
      </c>
      <c r="J211" s="233"/>
    </row>
    <row r="212" spans="1:10" x14ac:dyDescent="0.3">
      <c r="A212" s="226"/>
      <c r="B212" s="224" t="s">
        <v>232</v>
      </c>
      <c r="C212" s="252" t="s">
        <v>348</v>
      </c>
      <c r="D212" s="229" t="s">
        <v>17</v>
      </c>
      <c r="E212" s="230" t="s">
        <v>15</v>
      </c>
      <c r="F212" s="229" t="s">
        <v>344</v>
      </c>
      <c r="G212" s="232">
        <v>3744.69</v>
      </c>
      <c r="H212" s="225">
        <v>419.68</v>
      </c>
      <c r="I212" s="231">
        <f t="shared" si="7"/>
        <v>4830.6691999999994</v>
      </c>
      <c r="J212" s="233"/>
    </row>
    <row r="213" spans="1:10" ht="13.95" customHeight="1" x14ac:dyDescent="0.3">
      <c r="A213" s="226"/>
      <c r="B213" s="224" t="s">
        <v>65</v>
      </c>
      <c r="C213" s="252" t="s">
        <v>349</v>
      </c>
      <c r="D213" s="229" t="s">
        <v>17</v>
      </c>
      <c r="E213" s="230" t="s">
        <v>624</v>
      </c>
      <c r="F213" s="251" t="s">
        <v>649</v>
      </c>
      <c r="G213" s="232">
        <v>6542</v>
      </c>
      <c r="H213" s="225">
        <v>196.26</v>
      </c>
      <c r="I213" s="231">
        <f t="shared" si="7"/>
        <v>7816.3815999999997</v>
      </c>
      <c r="J213" s="233"/>
    </row>
    <row r="214" spans="1:10" x14ac:dyDescent="0.3">
      <c r="B214" s="224" t="s">
        <v>260</v>
      </c>
      <c r="C214" s="299" t="s">
        <v>351</v>
      </c>
      <c r="D214" s="229" t="s">
        <v>17</v>
      </c>
      <c r="E214" s="230" t="s">
        <v>624</v>
      </c>
      <c r="F214" s="251" t="s">
        <v>765</v>
      </c>
      <c r="G214" s="232">
        <v>11812.66</v>
      </c>
      <c r="H214" s="225">
        <v>365.34</v>
      </c>
      <c r="I214" s="231">
        <f t="shared" si="7"/>
        <v>14126.48</v>
      </c>
      <c r="J214" s="235"/>
    </row>
    <row r="215" spans="1:10" x14ac:dyDescent="0.3">
      <c r="B215" s="224" t="s">
        <v>260</v>
      </c>
      <c r="C215" s="252" t="s">
        <v>352</v>
      </c>
      <c r="D215" s="229" t="s">
        <v>17</v>
      </c>
      <c r="E215" s="230" t="s">
        <v>14</v>
      </c>
      <c r="F215" s="229" t="s">
        <v>685</v>
      </c>
      <c r="G215" s="232">
        <v>14197</v>
      </c>
      <c r="H215" s="225">
        <v>425.9</v>
      </c>
      <c r="I215" s="231">
        <f t="shared" si="7"/>
        <v>16962.563999999998</v>
      </c>
      <c r="J215" s="235"/>
    </row>
    <row r="216" spans="1:10" x14ac:dyDescent="0.3">
      <c r="A216" s="226"/>
      <c r="B216" s="224" t="s">
        <v>85</v>
      </c>
      <c r="C216" s="252" t="s">
        <v>353</v>
      </c>
      <c r="D216" s="229" t="s">
        <v>17</v>
      </c>
      <c r="E216" s="230" t="s">
        <v>15</v>
      </c>
      <c r="F216" s="229" t="s">
        <v>350</v>
      </c>
      <c r="G216" s="232">
        <v>11817</v>
      </c>
      <c r="H216" s="225">
        <v>365</v>
      </c>
      <c r="I216" s="231">
        <f t="shared" si="7"/>
        <v>14131.119999999999</v>
      </c>
      <c r="J216" s="233"/>
    </row>
    <row r="217" spans="1:10" x14ac:dyDescent="0.3">
      <c r="A217" s="226"/>
      <c r="B217" s="224" t="s">
        <v>232</v>
      </c>
      <c r="C217" s="240" t="s">
        <v>354</v>
      </c>
      <c r="D217" s="229" t="s">
        <v>10</v>
      </c>
      <c r="E217" s="230" t="s">
        <v>15</v>
      </c>
      <c r="F217" s="255"/>
      <c r="G217" s="225">
        <v>0</v>
      </c>
      <c r="H217" s="225">
        <v>0</v>
      </c>
      <c r="I217" s="231">
        <f t="shared" si="7"/>
        <v>0</v>
      </c>
      <c r="J217" s="233"/>
    </row>
    <row r="218" spans="1:10" x14ac:dyDescent="0.3">
      <c r="A218" s="226"/>
      <c r="B218" s="224" t="s">
        <v>652</v>
      </c>
      <c r="C218" s="240" t="s">
        <v>355</v>
      </c>
      <c r="D218" s="229" t="s">
        <v>76</v>
      </c>
      <c r="E218" s="230" t="s">
        <v>14</v>
      </c>
      <c r="G218" s="225"/>
      <c r="H218" s="225"/>
      <c r="I218" s="231"/>
    </row>
    <row r="219" spans="1:10" x14ac:dyDescent="0.3">
      <c r="A219" s="226"/>
      <c r="B219" s="224" t="s">
        <v>262</v>
      </c>
      <c r="C219" s="229" t="s">
        <v>356</v>
      </c>
      <c r="D219" s="229" t="s">
        <v>10</v>
      </c>
      <c r="E219" s="230" t="s">
        <v>15</v>
      </c>
      <c r="F219" s="248"/>
      <c r="G219" s="225">
        <v>0</v>
      </c>
      <c r="H219" s="225">
        <v>0</v>
      </c>
      <c r="I219" s="231">
        <f>SUM(G219+H219)*1.16</f>
        <v>0</v>
      </c>
      <c r="J219" s="233"/>
    </row>
    <row r="220" spans="1:10" x14ac:dyDescent="0.3">
      <c r="A220" s="226"/>
      <c r="B220" s="224" t="s">
        <v>96</v>
      </c>
      <c r="C220" s="240" t="s">
        <v>357</v>
      </c>
      <c r="D220" s="229" t="s">
        <v>76</v>
      </c>
      <c r="E220" s="230" t="s">
        <v>14</v>
      </c>
      <c r="G220" s="225"/>
      <c r="H220" s="225"/>
      <c r="I220" s="231"/>
    </row>
    <row r="221" spans="1:10" x14ac:dyDescent="0.3">
      <c r="A221" s="226"/>
      <c r="B221" s="224" t="s">
        <v>70</v>
      </c>
      <c r="C221" s="240" t="s">
        <v>358</v>
      </c>
      <c r="D221" s="229" t="s">
        <v>10</v>
      </c>
      <c r="E221" s="230" t="s">
        <v>15</v>
      </c>
      <c r="F221" s="256"/>
      <c r="G221" s="232">
        <v>0</v>
      </c>
      <c r="H221" s="225">
        <v>0</v>
      </c>
      <c r="I221" s="231">
        <f t="shared" ref="I221:I226" si="8">SUM(G221+H221)*1.16</f>
        <v>0</v>
      </c>
      <c r="J221" s="233"/>
    </row>
    <row r="222" spans="1:10" x14ac:dyDescent="0.3">
      <c r="A222" s="226"/>
      <c r="B222" s="224" t="s">
        <v>256</v>
      </c>
      <c r="C222" s="240" t="s">
        <v>359</v>
      </c>
      <c r="D222" s="229" t="s">
        <v>17</v>
      </c>
      <c r="E222" s="230" t="s">
        <v>11</v>
      </c>
      <c r="F222" s="229" t="s">
        <v>40</v>
      </c>
      <c r="G222" s="231">
        <v>8356</v>
      </c>
      <c r="H222" s="232">
        <v>251</v>
      </c>
      <c r="I222" s="231">
        <f t="shared" si="8"/>
        <v>9984.119999999999</v>
      </c>
      <c r="J222" s="233"/>
    </row>
    <row r="223" spans="1:10" x14ac:dyDescent="0.3">
      <c r="A223" s="226"/>
      <c r="B223" s="224" t="s">
        <v>65</v>
      </c>
      <c r="C223" s="229" t="s">
        <v>360</v>
      </c>
      <c r="D223" s="229" t="s">
        <v>17</v>
      </c>
      <c r="E223" s="230" t="s">
        <v>15</v>
      </c>
      <c r="F223" s="302" t="s">
        <v>67</v>
      </c>
      <c r="G223" s="232">
        <v>5883.15</v>
      </c>
      <c r="H223" s="225">
        <v>654.58000000000004</v>
      </c>
      <c r="I223" s="231">
        <f t="shared" si="8"/>
        <v>7583.7667999999994</v>
      </c>
      <c r="J223" s="233"/>
    </row>
    <row r="224" spans="1:10" x14ac:dyDescent="0.3">
      <c r="A224" s="226"/>
      <c r="B224" s="224" t="s">
        <v>57</v>
      </c>
      <c r="C224" s="229" t="s">
        <v>362</v>
      </c>
      <c r="D224" s="229" t="s">
        <v>17</v>
      </c>
      <c r="E224" s="230" t="s">
        <v>11</v>
      </c>
      <c r="F224" s="229" t="s">
        <v>714</v>
      </c>
      <c r="G224" s="243">
        <v>9248</v>
      </c>
      <c r="H224" s="225">
        <v>277.39999999999998</v>
      </c>
      <c r="I224" s="231">
        <f t="shared" si="8"/>
        <v>11049.463999999998</v>
      </c>
      <c r="J224" s="244"/>
    </row>
    <row r="225" spans="1:11" x14ac:dyDescent="0.3">
      <c r="A225" s="226"/>
      <c r="B225" s="224" t="s">
        <v>274</v>
      </c>
      <c r="C225" s="240" t="s">
        <v>363</v>
      </c>
      <c r="D225" s="229" t="s">
        <v>10</v>
      </c>
      <c r="E225" s="230" t="s">
        <v>624</v>
      </c>
      <c r="G225" s="232">
        <v>0</v>
      </c>
      <c r="H225" s="225">
        <v>0</v>
      </c>
      <c r="I225" s="231">
        <f t="shared" si="8"/>
        <v>0</v>
      </c>
      <c r="J225" s="233"/>
    </row>
    <row r="226" spans="1:11" x14ac:dyDescent="0.3">
      <c r="A226" s="226"/>
      <c r="B226" s="224" t="s">
        <v>70</v>
      </c>
      <c r="C226" s="240" t="s">
        <v>364</v>
      </c>
      <c r="D226" s="229" t="s">
        <v>17</v>
      </c>
      <c r="E226" s="230" t="s">
        <v>624</v>
      </c>
      <c r="F226" s="256" t="s">
        <v>761</v>
      </c>
      <c r="G226" s="232">
        <v>4500</v>
      </c>
      <c r="H226" s="225">
        <v>176.28</v>
      </c>
      <c r="I226" s="231">
        <f t="shared" si="8"/>
        <v>5424.4847999999993</v>
      </c>
      <c r="J226" s="233"/>
    </row>
    <row r="227" spans="1:11" x14ac:dyDescent="0.3">
      <c r="A227" s="226"/>
      <c r="B227" s="224" t="s">
        <v>688</v>
      </c>
      <c r="C227" s="240" t="s">
        <v>365</v>
      </c>
      <c r="D227" s="229" t="s">
        <v>76</v>
      </c>
      <c r="E227" s="230" t="s">
        <v>14</v>
      </c>
      <c r="G227" s="225"/>
      <c r="H227" s="225"/>
      <c r="I227" s="231"/>
    </row>
    <row r="228" spans="1:11" x14ac:dyDescent="0.3">
      <c r="A228" s="226"/>
      <c r="B228" s="224" t="s">
        <v>20</v>
      </c>
      <c r="C228" s="250" t="s">
        <v>366</v>
      </c>
      <c r="D228" s="229" t="s">
        <v>76</v>
      </c>
      <c r="E228" s="230" t="s">
        <v>15</v>
      </c>
      <c r="G228" s="225"/>
      <c r="H228" s="225"/>
      <c r="I228" s="231"/>
    </row>
    <row r="229" spans="1:11" x14ac:dyDescent="0.3">
      <c r="A229" s="226"/>
      <c r="B229" s="224" t="s">
        <v>232</v>
      </c>
      <c r="C229" s="240" t="s">
        <v>367</v>
      </c>
      <c r="D229" s="229" t="s">
        <v>17</v>
      </c>
      <c r="E229" s="230" t="s">
        <v>15</v>
      </c>
      <c r="F229" s="304" t="s">
        <v>330</v>
      </c>
      <c r="G229" s="232">
        <v>5386.9</v>
      </c>
      <c r="H229" s="225">
        <v>167</v>
      </c>
      <c r="I229" s="231">
        <f>SUM(G229+H229)*1.16</f>
        <v>6442.5239999999994</v>
      </c>
      <c r="J229" s="233"/>
    </row>
    <row r="230" spans="1:11" x14ac:dyDescent="0.3">
      <c r="A230" s="226"/>
      <c r="B230" s="224" t="s">
        <v>688</v>
      </c>
      <c r="C230" s="240" t="s">
        <v>368</v>
      </c>
      <c r="D230" s="229" t="s">
        <v>76</v>
      </c>
      <c r="E230" s="230" t="s">
        <v>625</v>
      </c>
      <c r="G230" s="225">
        <v>0</v>
      </c>
      <c r="H230" s="225">
        <v>0</v>
      </c>
      <c r="I230" s="231">
        <v>0</v>
      </c>
    </row>
    <row r="231" spans="1:11" x14ac:dyDescent="0.3">
      <c r="A231" s="226"/>
      <c r="B231" s="224" t="s">
        <v>735</v>
      </c>
      <c r="C231" s="240" t="s">
        <v>369</v>
      </c>
      <c r="D231" s="229" t="s">
        <v>76</v>
      </c>
      <c r="E231" s="230" t="s">
        <v>625</v>
      </c>
      <c r="G231" s="225">
        <v>0</v>
      </c>
      <c r="H231" s="225">
        <v>0</v>
      </c>
      <c r="I231" s="231">
        <v>0</v>
      </c>
    </row>
    <row r="232" spans="1:11" x14ac:dyDescent="0.3">
      <c r="A232" s="226"/>
      <c r="B232" s="224" t="s">
        <v>370</v>
      </c>
      <c r="C232" s="240" t="s">
        <v>371</v>
      </c>
      <c r="D232" s="229" t="s">
        <v>76</v>
      </c>
      <c r="E232" s="230" t="s">
        <v>625</v>
      </c>
      <c r="G232" s="225">
        <v>0</v>
      </c>
      <c r="H232" s="225">
        <v>0</v>
      </c>
      <c r="I232" s="231">
        <v>0</v>
      </c>
    </row>
    <row r="233" spans="1:11" x14ac:dyDescent="0.3">
      <c r="A233" s="226"/>
      <c r="B233" s="224" t="s">
        <v>370</v>
      </c>
      <c r="C233" s="240" t="s">
        <v>372</v>
      </c>
      <c r="D233" s="229" t="s">
        <v>76</v>
      </c>
      <c r="E233" s="230" t="s">
        <v>625</v>
      </c>
      <c r="G233" s="225">
        <v>0</v>
      </c>
      <c r="H233" s="225">
        <v>0</v>
      </c>
      <c r="I233" s="231">
        <v>0</v>
      </c>
    </row>
    <row r="234" spans="1:11" x14ac:dyDescent="0.3">
      <c r="A234" s="226"/>
      <c r="B234" s="224" t="s">
        <v>88</v>
      </c>
      <c r="C234" s="240" t="s">
        <v>373</v>
      </c>
      <c r="D234" s="229" t="s">
        <v>17</v>
      </c>
      <c r="E234" s="230" t="s">
        <v>625</v>
      </c>
      <c r="F234" s="229" t="s">
        <v>374</v>
      </c>
      <c r="G234" s="232">
        <v>13359.42</v>
      </c>
      <c r="H234" s="225">
        <v>400.78</v>
      </c>
      <c r="I234" s="231">
        <f t="shared" ref="I234:I297" si="9">SUM(G234+H234)*1.16</f>
        <v>15961.832</v>
      </c>
      <c r="J234" s="233"/>
    </row>
    <row r="235" spans="1:11" x14ac:dyDescent="0.3">
      <c r="B235" s="224" t="s">
        <v>74</v>
      </c>
      <c r="C235" s="305" t="s">
        <v>375</v>
      </c>
      <c r="D235" s="229" t="s">
        <v>17</v>
      </c>
      <c r="E235" s="230" t="s">
        <v>625</v>
      </c>
      <c r="F235" s="229" t="s">
        <v>737</v>
      </c>
      <c r="G235" s="232">
        <v>13000</v>
      </c>
      <c r="H235" s="225">
        <v>390</v>
      </c>
      <c r="I235" s="225">
        <f t="shared" si="9"/>
        <v>15532.4</v>
      </c>
      <c r="J235" s="233"/>
    </row>
    <row r="236" spans="1:11" x14ac:dyDescent="0.3">
      <c r="A236" s="226"/>
      <c r="B236" s="224" t="s">
        <v>376</v>
      </c>
      <c r="C236" s="229" t="s">
        <v>377</v>
      </c>
      <c r="D236" s="229" t="s">
        <v>10</v>
      </c>
      <c r="E236" s="230" t="s">
        <v>625</v>
      </c>
      <c r="G236" s="257">
        <v>0</v>
      </c>
      <c r="H236" s="225">
        <v>0</v>
      </c>
      <c r="I236" s="231">
        <f t="shared" si="9"/>
        <v>0</v>
      </c>
      <c r="J236" s="233"/>
    </row>
    <row r="237" spans="1:11" x14ac:dyDescent="0.3">
      <c r="B237" s="224" t="s">
        <v>74</v>
      </c>
      <c r="C237" s="229" t="s">
        <v>378</v>
      </c>
      <c r="D237" s="229" t="s">
        <v>17</v>
      </c>
      <c r="E237" s="230" t="s">
        <v>625</v>
      </c>
      <c r="F237" s="229" t="s">
        <v>738</v>
      </c>
      <c r="G237" s="232">
        <v>12620.64</v>
      </c>
      <c r="H237" s="232">
        <v>378.62</v>
      </c>
      <c r="I237" s="231">
        <f t="shared" si="9"/>
        <v>15079.141599999999</v>
      </c>
      <c r="J237" s="233"/>
    </row>
    <row r="238" spans="1:11" x14ac:dyDescent="0.3">
      <c r="B238" s="224" t="s">
        <v>74</v>
      </c>
      <c r="C238" s="229" t="s">
        <v>381</v>
      </c>
      <c r="D238" s="229" t="s">
        <v>17</v>
      </c>
      <c r="E238" s="230" t="s">
        <v>625</v>
      </c>
      <c r="F238" s="229" t="s">
        <v>737</v>
      </c>
      <c r="G238" s="232">
        <v>13000</v>
      </c>
      <c r="H238" s="225">
        <v>390</v>
      </c>
      <c r="I238" s="225">
        <f t="shared" si="9"/>
        <v>15532.4</v>
      </c>
      <c r="J238" s="233"/>
    </row>
    <row r="239" spans="1:11" x14ac:dyDescent="0.3">
      <c r="B239" s="224" t="s">
        <v>74</v>
      </c>
      <c r="C239" s="240" t="s">
        <v>382</v>
      </c>
      <c r="D239" s="229" t="s">
        <v>17</v>
      </c>
      <c r="E239" s="230" t="s">
        <v>625</v>
      </c>
      <c r="F239" s="229" t="s">
        <v>737</v>
      </c>
      <c r="G239" s="232">
        <v>13000</v>
      </c>
      <c r="H239" s="225">
        <v>390</v>
      </c>
      <c r="I239" s="225">
        <f t="shared" si="9"/>
        <v>15532.4</v>
      </c>
      <c r="J239" s="233"/>
      <c r="K239" s="241"/>
    </row>
    <row r="240" spans="1:11" x14ac:dyDescent="0.3">
      <c r="B240" s="306" t="s">
        <v>74</v>
      </c>
      <c r="C240" s="240" t="s">
        <v>383</v>
      </c>
      <c r="D240" s="229" t="s">
        <v>17</v>
      </c>
      <c r="E240" s="230" t="s">
        <v>625</v>
      </c>
      <c r="F240" s="229" t="s">
        <v>738</v>
      </c>
      <c r="G240" s="232">
        <v>12620.64</v>
      </c>
      <c r="H240" s="232">
        <v>378.62</v>
      </c>
      <c r="I240" s="231">
        <f t="shared" si="9"/>
        <v>15079.141599999999</v>
      </c>
      <c r="J240" s="233"/>
    </row>
    <row r="241" spans="1:13" x14ac:dyDescent="0.3">
      <c r="A241" s="226"/>
      <c r="B241" s="224" t="s">
        <v>688</v>
      </c>
      <c r="C241" s="229" t="s">
        <v>385</v>
      </c>
      <c r="D241" s="229" t="s">
        <v>17</v>
      </c>
      <c r="E241" s="230" t="s">
        <v>625</v>
      </c>
      <c r="F241" s="229" t="s">
        <v>545</v>
      </c>
      <c r="G241" s="257">
        <v>3972</v>
      </c>
      <c r="H241" s="225">
        <v>119.16</v>
      </c>
      <c r="I241" s="231">
        <f t="shared" si="9"/>
        <v>4745.7455999999993</v>
      </c>
      <c r="J241" s="233"/>
    </row>
    <row r="242" spans="1:13" x14ac:dyDescent="0.3">
      <c r="B242" s="306" t="s">
        <v>74</v>
      </c>
      <c r="C242" s="229" t="s">
        <v>386</v>
      </c>
      <c r="D242" s="229" t="s">
        <v>17</v>
      </c>
      <c r="E242" s="230" t="s">
        <v>625</v>
      </c>
      <c r="F242" s="229" t="s">
        <v>738</v>
      </c>
      <c r="G242" s="232">
        <v>12620.64</v>
      </c>
      <c r="H242" s="232">
        <v>378.62</v>
      </c>
      <c r="I242" s="231">
        <f t="shared" si="9"/>
        <v>15079.141599999999</v>
      </c>
      <c r="J242" s="233"/>
    </row>
    <row r="243" spans="1:13" x14ac:dyDescent="0.3">
      <c r="B243" s="224" t="s">
        <v>74</v>
      </c>
      <c r="C243" s="240" t="s">
        <v>387</v>
      </c>
      <c r="D243" s="229" t="s">
        <v>17</v>
      </c>
      <c r="E243" s="230" t="s">
        <v>625</v>
      </c>
      <c r="F243" s="229" t="s">
        <v>737</v>
      </c>
      <c r="G243" s="232">
        <v>13000</v>
      </c>
      <c r="H243" s="225">
        <v>390</v>
      </c>
      <c r="I243" s="225">
        <f t="shared" si="9"/>
        <v>15532.4</v>
      </c>
      <c r="J243" s="233"/>
      <c r="K243" s="241"/>
      <c r="L243" s="241"/>
      <c r="M243" s="241"/>
    </row>
    <row r="244" spans="1:13" x14ac:dyDescent="0.3">
      <c r="B244" s="224" t="s">
        <v>74</v>
      </c>
      <c r="C244" s="305" t="s">
        <v>388</v>
      </c>
      <c r="D244" s="229" t="s">
        <v>17</v>
      </c>
      <c r="E244" s="230" t="s">
        <v>625</v>
      </c>
      <c r="F244" s="229" t="s">
        <v>738</v>
      </c>
      <c r="G244" s="232">
        <v>12620.64</v>
      </c>
      <c r="H244" s="232">
        <v>378.62</v>
      </c>
      <c r="I244" s="225">
        <f t="shared" si="9"/>
        <v>15079.141599999999</v>
      </c>
      <c r="J244" s="233"/>
      <c r="K244" s="241"/>
    </row>
    <row r="245" spans="1:13" x14ac:dyDescent="0.3">
      <c r="B245" s="224" t="s">
        <v>74</v>
      </c>
      <c r="C245" s="240" t="s">
        <v>389</v>
      </c>
      <c r="D245" s="229" t="s">
        <v>17</v>
      </c>
      <c r="E245" s="230" t="s">
        <v>625</v>
      </c>
      <c r="F245" s="229" t="s">
        <v>738</v>
      </c>
      <c r="G245" s="232">
        <v>12620.64</v>
      </c>
      <c r="H245" s="232">
        <v>378.62</v>
      </c>
      <c r="I245" s="225">
        <f t="shared" si="9"/>
        <v>15079.141599999999</v>
      </c>
      <c r="J245" s="233"/>
      <c r="K245" s="241"/>
    </row>
    <row r="246" spans="1:13" x14ac:dyDescent="0.3">
      <c r="B246" s="224" t="s">
        <v>74</v>
      </c>
      <c r="C246" s="240" t="s">
        <v>390</v>
      </c>
      <c r="D246" s="229" t="s">
        <v>17</v>
      </c>
      <c r="E246" s="230" t="s">
        <v>625</v>
      </c>
      <c r="F246" s="229" t="s">
        <v>738</v>
      </c>
      <c r="G246" s="232">
        <v>12620.64</v>
      </c>
      <c r="H246" s="232">
        <v>378.62</v>
      </c>
      <c r="I246" s="225">
        <f t="shared" si="9"/>
        <v>15079.141599999999</v>
      </c>
      <c r="J246" s="233"/>
      <c r="K246" s="241"/>
      <c r="L246" s="241"/>
    </row>
    <row r="247" spans="1:13" x14ac:dyDescent="0.3">
      <c r="A247" s="226"/>
      <c r="B247" s="224" t="s">
        <v>256</v>
      </c>
      <c r="C247" s="229" t="s">
        <v>391</v>
      </c>
      <c r="D247" s="229" t="s">
        <v>17</v>
      </c>
      <c r="E247" s="230" t="s">
        <v>624</v>
      </c>
      <c r="F247" s="248" t="s">
        <v>716</v>
      </c>
      <c r="G247" s="231">
        <v>9917.94</v>
      </c>
      <c r="H247" s="225">
        <v>297.54000000000002</v>
      </c>
      <c r="I247" s="231">
        <f t="shared" si="9"/>
        <v>11849.9568</v>
      </c>
      <c r="J247" s="233"/>
    </row>
    <row r="248" spans="1:13" x14ac:dyDescent="0.3">
      <c r="A248" s="226"/>
      <c r="B248" s="224" t="s">
        <v>256</v>
      </c>
      <c r="C248" s="240" t="s">
        <v>393</v>
      </c>
      <c r="D248" s="229" t="s">
        <v>10</v>
      </c>
      <c r="E248" s="230" t="s">
        <v>625</v>
      </c>
      <c r="G248" s="225">
        <v>0</v>
      </c>
      <c r="H248" s="225">
        <v>0</v>
      </c>
      <c r="I248" s="231">
        <f t="shared" si="9"/>
        <v>0</v>
      </c>
      <c r="J248" s="233"/>
    </row>
    <row r="249" spans="1:13" x14ac:dyDescent="0.3">
      <c r="A249" s="226"/>
      <c r="B249" s="224" t="s">
        <v>96</v>
      </c>
      <c r="C249" s="229" t="s">
        <v>395</v>
      </c>
      <c r="D249" s="229" t="s">
        <v>17</v>
      </c>
      <c r="E249" s="230" t="s">
        <v>625</v>
      </c>
      <c r="F249" s="229" t="s">
        <v>396</v>
      </c>
      <c r="G249" s="257">
        <v>14250</v>
      </c>
      <c r="H249" s="225">
        <v>1277.52</v>
      </c>
      <c r="I249" s="231">
        <f t="shared" si="9"/>
        <v>18011.923199999997</v>
      </c>
      <c r="J249" s="233"/>
    </row>
    <row r="250" spans="1:13" x14ac:dyDescent="0.3">
      <c r="A250" s="226"/>
      <c r="B250" s="224" t="s">
        <v>96</v>
      </c>
      <c r="C250" s="240" t="s">
        <v>397</v>
      </c>
      <c r="D250" s="229" t="s">
        <v>10</v>
      </c>
      <c r="E250" s="230" t="s">
        <v>625</v>
      </c>
      <c r="G250" s="257">
        <v>0</v>
      </c>
      <c r="H250" s="225">
        <v>0</v>
      </c>
      <c r="I250" s="231">
        <f t="shared" si="9"/>
        <v>0</v>
      </c>
      <c r="J250" s="233"/>
    </row>
    <row r="251" spans="1:13" x14ac:dyDescent="0.3">
      <c r="A251" s="226"/>
      <c r="B251" s="224" t="s">
        <v>96</v>
      </c>
      <c r="C251" s="240" t="s">
        <v>398</v>
      </c>
      <c r="D251" s="229" t="s">
        <v>10</v>
      </c>
      <c r="E251" s="230" t="s">
        <v>625</v>
      </c>
      <c r="G251" s="225">
        <v>0</v>
      </c>
      <c r="H251" s="225">
        <v>0</v>
      </c>
      <c r="I251" s="231">
        <f t="shared" si="9"/>
        <v>0</v>
      </c>
      <c r="J251" s="233"/>
    </row>
    <row r="252" spans="1:13" x14ac:dyDescent="0.3">
      <c r="A252" s="226"/>
      <c r="B252" s="224" t="s">
        <v>96</v>
      </c>
      <c r="C252" s="229" t="s">
        <v>399</v>
      </c>
      <c r="D252" s="229" t="s">
        <v>10</v>
      </c>
      <c r="E252" s="230" t="s">
        <v>625</v>
      </c>
      <c r="G252" s="225">
        <v>0</v>
      </c>
      <c r="H252" s="225">
        <v>0</v>
      </c>
      <c r="I252" s="231">
        <f t="shared" si="9"/>
        <v>0</v>
      </c>
      <c r="J252" s="233"/>
    </row>
    <row r="253" spans="1:13" x14ac:dyDescent="0.3">
      <c r="A253" s="226"/>
      <c r="B253" s="224" t="s">
        <v>65</v>
      </c>
      <c r="C253" s="240">
        <v>188240011</v>
      </c>
      <c r="D253" s="229" t="s">
        <v>10</v>
      </c>
      <c r="E253" s="230" t="s">
        <v>625</v>
      </c>
      <c r="G253" s="257">
        <v>0</v>
      </c>
      <c r="H253" s="225">
        <v>0</v>
      </c>
      <c r="I253" s="231">
        <f t="shared" si="9"/>
        <v>0</v>
      </c>
      <c r="J253" s="233"/>
    </row>
    <row r="254" spans="1:13" x14ac:dyDescent="0.3">
      <c r="A254" s="226"/>
      <c r="B254" s="224" t="s">
        <v>74</v>
      </c>
      <c r="C254" s="240" t="s">
        <v>400</v>
      </c>
      <c r="D254" s="229" t="s">
        <v>17</v>
      </c>
      <c r="E254" s="230" t="s">
        <v>625</v>
      </c>
      <c r="F254" s="229" t="s">
        <v>634</v>
      </c>
      <c r="G254" s="232">
        <v>16731</v>
      </c>
      <c r="H254" s="225">
        <v>502</v>
      </c>
      <c r="I254" s="231">
        <f t="shared" si="9"/>
        <v>19990.28</v>
      </c>
      <c r="J254" s="233"/>
    </row>
    <row r="255" spans="1:13" x14ac:dyDescent="0.3">
      <c r="A255" s="226"/>
      <c r="B255" s="224" t="s">
        <v>262</v>
      </c>
      <c r="C255" s="229" t="s">
        <v>401</v>
      </c>
      <c r="D255" s="229" t="s">
        <v>10</v>
      </c>
      <c r="E255" s="230" t="s">
        <v>625</v>
      </c>
      <c r="F255" s="229" t="s">
        <v>241</v>
      </c>
      <c r="G255" s="258">
        <v>0</v>
      </c>
      <c r="H255" s="225">
        <v>0</v>
      </c>
      <c r="I255" s="225">
        <f t="shared" si="9"/>
        <v>0</v>
      </c>
      <c r="J255" s="233"/>
      <c r="K255" s="241"/>
    </row>
    <row r="256" spans="1:13" x14ac:dyDescent="0.3">
      <c r="A256" s="226"/>
      <c r="B256" s="224" t="s">
        <v>256</v>
      </c>
      <c r="C256" s="229" t="s">
        <v>402</v>
      </c>
      <c r="D256" s="229" t="s">
        <v>17</v>
      </c>
      <c r="E256" s="230" t="s">
        <v>625</v>
      </c>
      <c r="F256" s="229" t="s">
        <v>721</v>
      </c>
      <c r="G256" s="225">
        <v>9082</v>
      </c>
      <c r="H256" s="225">
        <v>272</v>
      </c>
      <c r="I256" s="231">
        <f t="shared" si="9"/>
        <v>10850.64</v>
      </c>
      <c r="J256" s="233"/>
    </row>
    <row r="257" spans="1:10" x14ac:dyDescent="0.3">
      <c r="A257" s="226"/>
      <c r="B257" s="224" t="s">
        <v>78</v>
      </c>
      <c r="C257" s="229" t="s">
        <v>403</v>
      </c>
      <c r="D257" s="229" t="s">
        <v>10</v>
      </c>
      <c r="E257" s="230" t="s">
        <v>625</v>
      </c>
      <c r="F257" s="229" t="s">
        <v>241</v>
      </c>
      <c r="G257" s="258">
        <v>0</v>
      </c>
      <c r="H257" s="225">
        <v>0</v>
      </c>
      <c r="I257" s="225">
        <f t="shared" si="9"/>
        <v>0</v>
      </c>
      <c r="J257" s="233"/>
    </row>
    <row r="258" spans="1:10" x14ac:dyDescent="0.3">
      <c r="A258" s="226"/>
      <c r="B258" s="224" t="s">
        <v>215</v>
      </c>
      <c r="C258" s="229" t="s">
        <v>404</v>
      </c>
      <c r="D258" s="229" t="s">
        <v>10</v>
      </c>
      <c r="E258" s="230" t="s">
        <v>625</v>
      </c>
      <c r="G258" s="225">
        <v>0</v>
      </c>
      <c r="H258" s="225">
        <v>0</v>
      </c>
      <c r="I258" s="225">
        <f t="shared" si="9"/>
        <v>0</v>
      </c>
      <c r="J258" s="233"/>
    </row>
    <row r="259" spans="1:10" x14ac:dyDescent="0.3">
      <c r="B259" s="224" t="s">
        <v>74</v>
      </c>
      <c r="C259" s="240" t="s">
        <v>405</v>
      </c>
      <c r="D259" s="229" t="s">
        <v>17</v>
      </c>
      <c r="E259" s="230" t="s">
        <v>625</v>
      </c>
      <c r="F259" s="229" t="s">
        <v>738</v>
      </c>
      <c r="G259" s="232">
        <v>12620.64</v>
      </c>
      <c r="H259" s="232">
        <v>378.62</v>
      </c>
      <c r="I259" s="225">
        <f t="shared" si="9"/>
        <v>15079.141599999999</v>
      </c>
      <c r="J259" s="233"/>
    </row>
    <row r="260" spans="1:10" x14ac:dyDescent="0.3">
      <c r="A260" s="226"/>
      <c r="B260" s="224" t="s">
        <v>78</v>
      </c>
      <c r="C260" s="240" t="s">
        <v>406</v>
      </c>
      <c r="D260" s="229" t="s">
        <v>10</v>
      </c>
      <c r="E260" s="230" t="s">
        <v>625</v>
      </c>
      <c r="G260" s="225">
        <v>0</v>
      </c>
      <c r="H260" s="225">
        <v>0</v>
      </c>
      <c r="I260" s="225">
        <f t="shared" si="9"/>
        <v>0</v>
      </c>
      <c r="J260" s="233"/>
    </row>
    <row r="261" spans="1:10" x14ac:dyDescent="0.3">
      <c r="A261" s="226"/>
      <c r="B261" s="224" t="s">
        <v>262</v>
      </c>
      <c r="C261" s="229">
        <v>188320009</v>
      </c>
      <c r="D261" s="229" t="s">
        <v>10</v>
      </c>
      <c r="E261" s="230" t="s">
        <v>625</v>
      </c>
      <c r="F261" s="229" t="s">
        <v>241</v>
      </c>
      <c r="G261" s="225">
        <v>0</v>
      </c>
      <c r="H261" s="225">
        <v>0</v>
      </c>
      <c r="I261" s="225">
        <f t="shared" si="9"/>
        <v>0</v>
      </c>
      <c r="J261" s="233"/>
    </row>
    <row r="262" spans="1:10" x14ac:dyDescent="0.3">
      <c r="A262" s="226"/>
      <c r="B262" s="224" t="s">
        <v>78</v>
      </c>
      <c r="C262" s="229" t="s">
        <v>407</v>
      </c>
      <c r="D262" s="229" t="s">
        <v>10</v>
      </c>
      <c r="E262" s="230" t="s">
        <v>625</v>
      </c>
      <c r="G262" s="258">
        <v>0</v>
      </c>
      <c r="H262" s="225">
        <v>0</v>
      </c>
      <c r="I262" s="225">
        <f t="shared" si="9"/>
        <v>0</v>
      </c>
      <c r="J262" s="233"/>
    </row>
    <row r="263" spans="1:10" x14ac:dyDescent="0.3">
      <c r="A263" s="226"/>
      <c r="B263" s="226" t="s">
        <v>215</v>
      </c>
      <c r="C263" s="229" t="s">
        <v>408</v>
      </c>
      <c r="D263" s="229" t="s">
        <v>17</v>
      </c>
      <c r="E263" s="230" t="s">
        <v>625</v>
      </c>
      <c r="F263" s="229" t="s">
        <v>409</v>
      </c>
      <c r="G263" s="307">
        <v>9081.7199999999993</v>
      </c>
      <c r="H263" s="225">
        <v>272</v>
      </c>
      <c r="I263" s="231">
        <f t="shared" si="9"/>
        <v>10850.315199999999</v>
      </c>
      <c r="J263" s="233"/>
    </row>
    <row r="264" spans="1:10" x14ac:dyDescent="0.3">
      <c r="A264" s="226"/>
      <c r="B264" s="226" t="s">
        <v>242</v>
      </c>
      <c r="C264" s="308">
        <v>198240021</v>
      </c>
      <c r="D264" s="229" t="s">
        <v>17</v>
      </c>
      <c r="E264" s="230" t="s">
        <v>11</v>
      </c>
      <c r="F264" s="229" t="s">
        <v>726</v>
      </c>
      <c r="G264" s="225">
        <v>7187.5</v>
      </c>
      <c r="H264" s="225">
        <v>215.6</v>
      </c>
      <c r="I264" s="231">
        <f t="shared" si="9"/>
        <v>8587.5959999999995</v>
      </c>
    </row>
    <row r="265" spans="1:10" x14ac:dyDescent="0.3">
      <c r="A265" s="226"/>
      <c r="B265" s="224" t="s">
        <v>96</v>
      </c>
      <c r="C265" s="240" t="s">
        <v>416</v>
      </c>
      <c r="D265" s="229" t="s">
        <v>10</v>
      </c>
      <c r="E265" s="230" t="s">
        <v>625</v>
      </c>
      <c r="G265" s="258">
        <v>0</v>
      </c>
      <c r="H265" s="225">
        <v>0</v>
      </c>
      <c r="I265" s="225">
        <f t="shared" si="9"/>
        <v>0</v>
      </c>
      <c r="J265" s="233"/>
    </row>
    <row r="266" spans="1:10" x14ac:dyDescent="0.3">
      <c r="A266" s="226"/>
      <c r="B266" s="224" t="s">
        <v>215</v>
      </c>
      <c r="C266" s="240" t="s">
        <v>421</v>
      </c>
      <c r="D266" s="229" t="s">
        <v>17</v>
      </c>
      <c r="E266" s="230" t="s">
        <v>625</v>
      </c>
      <c r="F266" s="229" t="s">
        <v>737</v>
      </c>
      <c r="G266" s="225">
        <v>9500</v>
      </c>
      <c r="H266" s="225">
        <v>272.45</v>
      </c>
      <c r="I266" s="225">
        <f t="shared" si="9"/>
        <v>11336.041999999999</v>
      </c>
      <c r="J266" s="233"/>
    </row>
    <row r="267" spans="1:10" x14ac:dyDescent="0.3">
      <c r="A267" s="226"/>
      <c r="B267" s="224" t="s">
        <v>262</v>
      </c>
      <c r="C267" s="229" t="s">
        <v>413</v>
      </c>
      <c r="D267" s="229" t="s">
        <v>10</v>
      </c>
      <c r="E267" s="230" t="s">
        <v>625</v>
      </c>
      <c r="G267" s="257">
        <v>0</v>
      </c>
      <c r="H267" s="225">
        <v>0</v>
      </c>
      <c r="I267" s="231">
        <f t="shared" si="9"/>
        <v>0</v>
      </c>
      <c r="J267" s="233"/>
    </row>
    <row r="268" spans="1:10" x14ac:dyDescent="0.3">
      <c r="A268" s="226"/>
      <c r="B268" s="226" t="s">
        <v>274</v>
      </c>
      <c r="C268" s="240" t="s">
        <v>414</v>
      </c>
      <c r="D268" s="229" t="s">
        <v>17</v>
      </c>
      <c r="E268" s="230" t="s">
        <v>625</v>
      </c>
      <c r="F268" s="229" t="s">
        <v>695</v>
      </c>
      <c r="G268" s="225">
        <v>6462</v>
      </c>
      <c r="H268" s="225">
        <v>193.87</v>
      </c>
      <c r="I268" s="231">
        <f t="shared" si="9"/>
        <v>7720.8091999999997</v>
      </c>
    </row>
    <row r="269" spans="1:10" x14ac:dyDescent="0.3">
      <c r="A269" s="226"/>
      <c r="B269" s="224" t="s">
        <v>65</v>
      </c>
      <c r="C269" s="240" t="s">
        <v>429</v>
      </c>
      <c r="D269" s="229" t="s">
        <v>10</v>
      </c>
      <c r="E269" s="230" t="s">
        <v>625</v>
      </c>
      <c r="G269" s="225">
        <v>0</v>
      </c>
      <c r="H269" s="225">
        <v>0</v>
      </c>
      <c r="I269" s="231">
        <f t="shared" si="9"/>
        <v>0</v>
      </c>
      <c r="J269" s="233"/>
    </row>
    <row r="270" spans="1:10" x14ac:dyDescent="0.3">
      <c r="B270" s="224" t="s">
        <v>74</v>
      </c>
      <c r="C270" s="240" t="s">
        <v>417</v>
      </c>
      <c r="D270" s="229" t="s">
        <v>17</v>
      </c>
      <c r="E270" s="230" t="s">
        <v>625</v>
      </c>
      <c r="F270" s="229" t="s">
        <v>738</v>
      </c>
      <c r="G270" s="232">
        <v>12620.64</v>
      </c>
      <c r="H270" s="232">
        <v>378.62</v>
      </c>
      <c r="I270" s="231">
        <f t="shared" si="9"/>
        <v>15079.141599999999</v>
      </c>
      <c r="J270" s="233"/>
    </row>
    <row r="271" spans="1:10" x14ac:dyDescent="0.3">
      <c r="A271" s="226"/>
      <c r="B271" s="226" t="s">
        <v>57</v>
      </c>
      <c r="C271" s="229" t="s">
        <v>418</v>
      </c>
      <c r="D271" s="229" t="s">
        <v>17</v>
      </c>
      <c r="E271" s="230" t="s">
        <v>625</v>
      </c>
      <c r="F271" s="229" t="s">
        <v>634</v>
      </c>
      <c r="G271" s="257">
        <v>16664</v>
      </c>
      <c r="H271" s="225">
        <v>500</v>
      </c>
      <c r="I271" s="231">
        <f t="shared" si="9"/>
        <v>19910.239999999998</v>
      </c>
      <c r="J271" s="233"/>
    </row>
    <row r="272" spans="1:10" x14ac:dyDescent="0.3">
      <c r="A272" s="226"/>
      <c r="B272" s="226" t="s">
        <v>57</v>
      </c>
      <c r="C272" s="229" t="s">
        <v>419</v>
      </c>
      <c r="D272" s="229" t="s">
        <v>17</v>
      </c>
      <c r="E272" s="230" t="s">
        <v>625</v>
      </c>
      <c r="F272" s="229" t="s">
        <v>420</v>
      </c>
      <c r="G272" s="257">
        <v>13359</v>
      </c>
      <c r="H272" s="225">
        <v>401</v>
      </c>
      <c r="I272" s="231">
        <f t="shared" si="9"/>
        <v>15961.599999999999</v>
      </c>
      <c r="J272" s="233"/>
    </row>
    <row r="273" spans="1:10" x14ac:dyDescent="0.3">
      <c r="A273" s="226"/>
      <c r="B273" s="224" t="s">
        <v>215</v>
      </c>
      <c r="C273" s="240" t="s">
        <v>442</v>
      </c>
      <c r="D273" s="229" t="s">
        <v>10</v>
      </c>
      <c r="E273" s="230" t="s">
        <v>625</v>
      </c>
      <c r="G273" s="258">
        <v>0</v>
      </c>
      <c r="H273" s="225">
        <v>0</v>
      </c>
      <c r="I273" s="225">
        <f t="shared" si="9"/>
        <v>0</v>
      </c>
    </row>
    <row r="274" spans="1:10" x14ac:dyDescent="0.3">
      <c r="B274" s="224" t="s">
        <v>74</v>
      </c>
      <c r="C274" s="240" t="s">
        <v>422</v>
      </c>
      <c r="D274" s="229" t="s">
        <v>17</v>
      </c>
      <c r="E274" s="230" t="s">
        <v>625</v>
      </c>
      <c r="F274" s="229" t="s">
        <v>738</v>
      </c>
      <c r="G274" s="232">
        <v>12620.64</v>
      </c>
      <c r="H274" s="232">
        <v>378.62</v>
      </c>
      <c r="I274" s="231">
        <f t="shared" si="9"/>
        <v>15079.141599999999</v>
      </c>
      <c r="J274" s="233"/>
    </row>
    <row r="275" spans="1:10" x14ac:dyDescent="0.3">
      <c r="A275" s="226"/>
      <c r="B275" s="226" t="s">
        <v>215</v>
      </c>
      <c r="C275" s="229" t="s">
        <v>423</v>
      </c>
      <c r="D275" s="229" t="s">
        <v>17</v>
      </c>
      <c r="E275" s="230" t="s">
        <v>625</v>
      </c>
      <c r="F275" s="229" t="s">
        <v>424</v>
      </c>
      <c r="G275" s="225">
        <v>0</v>
      </c>
      <c r="H275" s="225">
        <v>0</v>
      </c>
      <c r="I275" s="231">
        <f t="shared" si="9"/>
        <v>0</v>
      </c>
      <c r="J275" s="233"/>
    </row>
    <row r="276" spans="1:10" x14ac:dyDescent="0.3">
      <c r="A276" s="226"/>
      <c r="B276" s="226" t="s">
        <v>74</v>
      </c>
      <c r="C276" s="240" t="s">
        <v>425</v>
      </c>
      <c r="D276" s="229" t="s">
        <v>17</v>
      </c>
      <c r="E276" s="230" t="s">
        <v>625</v>
      </c>
      <c r="F276" s="229" t="s">
        <v>426</v>
      </c>
      <c r="G276" s="225">
        <v>0</v>
      </c>
      <c r="H276" s="225">
        <v>0</v>
      </c>
      <c r="I276" s="231">
        <f t="shared" si="9"/>
        <v>0</v>
      </c>
      <c r="J276" s="233"/>
    </row>
    <row r="277" spans="1:10" x14ac:dyDescent="0.3">
      <c r="A277" s="226"/>
      <c r="B277" s="226" t="s">
        <v>74</v>
      </c>
      <c r="C277" s="240" t="s">
        <v>427</v>
      </c>
      <c r="D277" s="229" t="s">
        <v>17</v>
      </c>
      <c r="E277" s="230" t="s">
        <v>625</v>
      </c>
      <c r="F277" s="229" t="s">
        <v>428</v>
      </c>
      <c r="G277" s="225">
        <v>0</v>
      </c>
      <c r="H277" s="225">
        <v>0</v>
      </c>
      <c r="I277" s="231">
        <f t="shared" si="9"/>
        <v>0</v>
      </c>
      <c r="J277" s="233"/>
    </row>
    <row r="278" spans="1:10" x14ac:dyDescent="0.3">
      <c r="A278" s="226"/>
      <c r="B278" s="224" t="s">
        <v>501</v>
      </c>
      <c r="C278" s="240" t="s">
        <v>447</v>
      </c>
      <c r="D278" s="229" t="s">
        <v>10</v>
      </c>
      <c r="E278" s="230" t="s">
        <v>625</v>
      </c>
      <c r="G278" s="225"/>
      <c r="H278" s="225"/>
      <c r="I278" s="231">
        <f t="shared" si="9"/>
        <v>0</v>
      </c>
    </row>
    <row r="279" spans="1:10" x14ac:dyDescent="0.3">
      <c r="A279" s="226"/>
      <c r="B279" s="226" t="s">
        <v>688</v>
      </c>
      <c r="C279" s="240" t="s">
        <v>430</v>
      </c>
      <c r="D279" s="229" t="s">
        <v>17</v>
      </c>
      <c r="E279" s="230" t="s">
        <v>625</v>
      </c>
      <c r="F279" s="229" t="s">
        <v>671</v>
      </c>
      <c r="G279" s="257">
        <v>0</v>
      </c>
      <c r="H279" s="225">
        <v>0</v>
      </c>
      <c r="I279" s="231">
        <f t="shared" si="9"/>
        <v>0</v>
      </c>
      <c r="J279" s="233"/>
    </row>
    <row r="280" spans="1:10" x14ac:dyDescent="0.3">
      <c r="A280" s="226"/>
      <c r="B280" s="224" t="s">
        <v>773</v>
      </c>
      <c r="C280" s="229" t="s">
        <v>449</v>
      </c>
      <c r="D280" s="229" t="s">
        <v>10</v>
      </c>
      <c r="E280" s="230" t="s">
        <v>625</v>
      </c>
      <c r="G280" s="225">
        <v>0</v>
      </c>
      <c r="H280" s="225">
        <v>0</v>
      </c>
      <c r="I280" s="231">
        <f t="shared" si="9"/>
        <v>0</v>
      </c>
      <c r="J280" s="233"/>
    </row>
    <row r="281" spans="1:10" x14ac:dyDescent="0.3">
      <c r="A281" s="226"/>
      <c r="B281" s="226" t="s">
        <v>74</v>
      </c>
      <c r="C281" s="229" t="s">
        <v>433</v>
      </c>
      <c r="D281" s="229" t="s">
        <v>17</v>
      </c>
      <c r="E281" s="230" t="s">
        <v>625</v>
      </c>
      <c r="F281" s="229" t="s">
        <v>634</v>
      </c>
      <c r="G281" s="232">
        <v>16731</v>
      </c>
      <c r="H281" s="225">
        <v>502</v>
      </c>
      <c r="I281" s="231">
        <f t="shared" si="9"/>
        <v>19990.28</v>
      </c>
      <c r="J281" s="233"/>
    </row>
    <row r="282" spans="1:10" x14ac:dyDescent="0.3">
      <c r="B282" s="224" t="s">
        <v>74</v>
      </c>
      <c r="C282" s="240" t="s">
        <v>434</v>
      </c>
      <c r="D282" s="229" t="s">
        <v>17</v>
      </c>
      <c r="E282" s="230" t="s">
        <v>625</v>
      </c>
      <c r="F282" s="229" t="s">
        <v>738</v>
      </c>
      <c r="G282" s="232">
        <v>12620.64</v>
      </c>
      <c r="H282" s="232">
        <v>378.62</v>
      </c>
      <c r="I282" s="231">
        <f t="shared" si="9"/>
        <v>15079.141599999999</v>
      </c>
      <c r="J282" s="233"/>
    </row>
    <row r="283" spans="1:10" x14ac:dyDescent="0.3">
      <c r="A283" s="226"/>
      <c r="B283" s="224" t="s">
        <v>262</v>
      </c>
      <c r="C283" s="240" t="s">
        <v>435</v>
      </c>
      <c r="D283" s="229" t="s">
        <v>17</v>
      </c>
      <c r="E283" s="230" t="s">
        <v>625</v>
      </c>
      <c r="F283" s="229" t="s">
        <v>634</v>
      </c>
      <c r="G283" s="225">
        <v>14210</v>
      </c>
      <c r="H283" s="225">
        <v>426</v>
      </c>
      <c r="I283" s="231">
        <f t="shared" si="9"/>
        <v>16977.759999999998</v>
      </c>
      <c r="J283" s="233"/>
    </row>
    <row r="284" spans="1:10" x14ac:dyDescent="0.3">
      <c r="A284" s="226"/>
      <c r="B284" s="224" t="s">
        <v>78</v>
      </c>
      <c r="C284" s="240" t="s">
        <v>436</v>
      </c>
      <c r="D284" s="229" t="s">
        <v>17</v>
      </c>
      <c r="E284" s="230" t="s">
        <v>625</v>
      </c>
      <c r="F284" s="229" t="s">
        <v>701</v>
      </c>
      <c r="G284" s="225">
        <v>14748.35</v>
      </c>
      <c r="H284" s="225">
        <v>442.45</v>
      </c>
      <c r="I284" s="231">
        <f t="shared" si="9"/>
        <v>17621.328000000001</v>
      </c>
      <c r="J284" s="233"/>
    </row>
    <row r="285" spans="1:10" x14ac:dyDescent="0.3">
      <c r="B285" s="224" t="s">
        <v>74</v>
      </c>
      <c r="C285" s="229" t="s">
        <v>437</v>
      </c>
      <c r="D285" s="229" t="s">
        <v>17</v>
      </c>
      <c r="E285" s="230" t="s">
        <v>625</v>
      </c>
      <c r="F285" s="229" t="s">
        <v>738</v>
      </c>
      <c r="G285" s="232">
        <v>12620.64</v>
      </c>
      <c r="H285" s="232">
        <v>378.62</v>
      </c>
      <c r="I285" s="231">
        <f t="shared" si="9"/>
        <v>15079.141599999999</v>
      </c>
      <c r="J285" s="233"/>
    </row>
    <row r="286" spans="1:10" x14ac:dyDescent="0.3">
      <c r="B286" s="306" t="s">
        <v>74</v>
      </c>
      <c r="C286" s="240" t="s">
        <v>438</v>
      </c>
      <c r="D286" s="229" t="s">
        <v>17</v>
      </c>
      <c r="E286" s="230" t="s">
        <v>625</v>
      </c>
      <c r="F286" s="229" t="s">
        <v>738</v>
      </c>
      <c r="G286" s="232">
        <v>12620.64</v>
      </c>
      <c r="H286" s="232">
        <v>378.62</v>
      </c>
      <c r="I286" s="231">
        <f t="shared" si="9"/>
        <v>15079.141599999999</v>
      </c>
      <c r="J286" s="233"/>
    </row>
    <row r="287" spans="1:10" x14ac:dyDescent="0.3">
      <c r="B287" s="306" t="s">
        <v>74</v>
      </c>
      <c r="C287" s="240" t="s">
        <v>439</v>
      </c>
      <c r="D287" s="229" t="s">
        <v>17</v>
      </c>
      <c r="E287" s="230" t="s">
        <v>625</v>
      </c>
      <c r="F287" s="229" t="s">
        <v>738</v>
      </c>
      <c r="G287" s="232">
        <v>12620.64</v>
      </c>
      <c r="H287" s="232">
        <v>378.62</v>
      </c>
      <c r="I287" s="231">
        <f t="shared" si="9"/>
        <v>15079.141599999999</v>
      </c>
      <c r="J287" s="233"/>
    </row>
    <row r="288" spans="1:10" x14ac:dyDescent="0.3">
      <c r="A288" s="226"/>
      <c r="B288" s="224" t="s">
        <v>242</v>
      </c>
      <c r="C288" s="240" t="s">
        <v>452</v>
      </c>
      <c r="D288" s="229" t="s">
        <v>17</v>
      </c>
      <c r="E288" s="230" t="s">
        <v>625</v>
      </c>
      <c r="F288" s="229" t="s">
        <v>781</v>
      </c>
      <c r="G288" s="225">
        <v>7187.52</v>
      </c>
      <c r="H288" s="225">
        <v>215.63</v>
      </c>
      <c r="I288" s="231">
        <f t="shared" si="9"/>
        <v>8587.6540000000005</v>
      </c>
      <c r="J288" s="233"/>
    </row>
    <row r="289" spans="1:10" x14ac:dyDescent="0.3">
      <c r="A289" s="226"/>
      <c r="B289" s="226" t="s">
        <v>96</v>
      </c>
      <c r="C289" s="229" t="s">
        <v>441</v>
      </c>
      <c r="D289" s="229" t="s">
        <v>10</v>
      </c>
      <c r="E289" s="230" t="s">
        <v>625</v>
      </c>
      <c r="G289" s="257">
        <v>0</v>
      </c>
      <c r="H289" s="225">
        <v>0</v>
      </c>
      <c r="I289" s="231">
        <f t="shared" si="9"/>
        <v>0</v>
      </c>
      <c r="J289" s="233"/>
    </row>
    <row r="290" spans="1:10" x14ac:dyDescent="0.3">
      <c r="A290" s="226"/>
      <c r="B290" s="224" t="s">
        <v>455</v>
      </c>
      <c r="C290" s="240">
        <v>196800022</v>
      </c>
      <c r="D290" s="229" t="s">
        <v>10</v>
      </c>
      <c r="E290" s="230" t="s">
        <v>625</v>
      </c>
      <c r="G290" s="257">
        <v>0</v>
      </c>
      <c r="H290" s="225">
        <v>0</v>
      </c>
      <c r="I290" s="231">
        <f t="shared" si="9"/>
        <v>0</v>
      </c>
      <c r="J290" s="233"/>
    </row>
    <row r="291" spans="1:10" x14ac:dyDescent="0.3">
      <c r="A291" s="226"/>
      <c r="B291" s="224" t="s">
        <v>443</v>
      </c>
      <c r="C291" s="229" t="s">
        <v>444</v>
      </c>
      <c r="D291" s="229" t="s">
        <v>17</v>
      </c>
      <c r="E291" s="230" t="s">
        <v>625</v>
      </c>
      <c r="F291" s="229" t="s">
        <v>445</v>
      </c>
      <c r="G291" s="257">
        <v>11124.11</v>
      </c>
      <c r="H291" s="225">
        <v>909.04</v>
      </c>
      <c r="I291" s="231">
        <f t="shared" si="9"/>
        <v>13958.454000000002</v>
      </c>
      <c r="J291" s="233"/>
    </row>
    <row r="292" spans="1:10" x14ac:dyDescent="0.3">
      <c r="A292" s="226"/>
      <c r="B292" s="224" t="s">
        <v>256</v>
      </c>
      <c r="C292" s="229" t="s">
        <v>457</v>
      </c>
      <c r="D292" s="229" t="s">
        <v>10</v>
      </c>
      <c r="E292" s="230" t="s">
        <v>625</v>
      </c>
      <c r="G292" s="257">
        <v>0</v>
      </c>
      <c r="H292" s="225">
        <v>0</v>
      </c>
      <c r="I292" s="231">
        <f t="shared" si="9"/>
        <v>0</v>
      </c>
    </row>
    <row r="293" spans="1:10" x14ac:dyDescent="0.3">
      <c r="A293" s="226"/>
      <c r="B293" s="224" t="s">
        <v>78</v>
      </c>
      <c r="C293" s="240" t="s">
        <v>458</v>
      </c>
      <c r="D293" s="229" t="s">
        <v>10</v>
      </c>
      <c r="E293" s="230" t="s">
        <v>625</v>
      </c>
      <c r="G293" s="257">
        <v>0</v>
      </c>
      <c r="H293" s="225">
        <v>0</v>
      </c>
      <c r="I293" s="231">
        <f t="shared" si="9"/>
        <v>0</v>
      </c>
    </row>
    <row r="294" spans="1:10" x14ac:dyDescent="0.3">
      <c r="A294" s="226"/>
      <c r="B294" s="224" t="s">
        <v>256</v>
      </c>
      <c r="C294" s="240" t="s">
        <v>450</v>
      </c>
      <c r="D294" s="229" t="s">
        <v>17</v>
      </c>
      <c r="E294" s="230" t="s">
        <v>625</v>
      </c>
      <c r="F294" s="229" t="s">
        <v>451</v>
      </c>
      <c r="G294" s="257">
        <v>6150.86</v>
      </c>
      <c r="H294" s="225">
        <v>506.36</v>
      </c>
      <c r="I294" s="231">
        <f t="shared" si="9"/>
        <v>7722.3751999999986</v>
      </c>
      <c r="J294" s="233"/>
    </row>
    <row r="295" spans="1:10" x14ac:dyDescent="0.3">
      <c r="A295" s="226"/>
      <c r="B295" s="224" t="s">
        <v>88</v>
      </c>
      <c r="C295" s="229" t="s">
        <v>472</v>
      </c>
      <c r="D295" s="229" t="s">
        <v>17</v>
      </c>
      <c r="E295" s="230" t="s">
        <v>625</v>
      </c>
      <c r="F295" s="229" t="s">
        <v>737</v>
      </c>
      <c r="G295" s="232">
        <v>13000</v>
      </c>
      <c r="H295" s="225">
        <v>390</v>
      </c>
      <c r="I295" s="231">
        <f t="shared" si="9"/>
        <v>15532.4</v>
      </c>
    </row>
    <row r="296" spans="1:10" x14ac:dyDescent="0.3">
      <c r="A296" s="226"/>
      <c r="B296" s="224" t="s">
        <v>160</v>
      </c>
      <c r="C296" s="229" t="s">
        <v>453</v>
      </c>
      <c r="D296" s="229" t="s">
        <v>17</v>
      </c>
      <c r="E296" s="230" t="s">
        <v>625</v>
      </c>
      <c r="F296" s="229" t="s">
        <v>454</v>
      </c>
      <c r="G296" s="257">
        <v>2089.63</v>
      </c>
      <c r="H296" s="225">
        <v>177.53</v>
      </c>
      <c r="I296" s="231">
        <f t="shared" si="9"/>
        <v>2629.9056</v>
      </c>
      <c r="J296" s="233"/>
    </row>
    <row r="297" spans="1:10" x14ac:dyDescent="0.3">
      <c r="A297" s="226"/>
      <c r="B297" s="224" t="s">
        <v>750</v>
      </c>
      <c r="C297" s="229" t="s">
        <v>483</v>
      </c>
      <c r="D297" s="229" t="s">
        <v>10</v>
      </c>
      <c r="E297" s="230" t="s">
        <v>625</v>
      </c>
      <c r="G297" s="225">
        <v>0</v>
      </c>
      <c r="H297" s="225">
        <v>0</v>
      </c>
      <c r="I297" s="225">
        <f t="shared" si="9"/>
        <v>0</v>
      </c>
      <c r="J297" s="233"/>
    </row>
    <row r="298" spans="1:10" x14ac:dyDescent="0.3">
      <c r="A298" s="226"/>
      <c r="B298" s="224" t="s">
        <v>70</v>
      </c>
      <c r="C298" s="240" t="s">
        <v>456</v>
      </c>
      <c r="D298" s="229" t="s">
        <v>17</v>
      </c>
      <c r="E298" s="230" t="s">
        <v>625</v>
      </c>
      <c r="F298" s="229" t="s">
        <v>787</v>
      </c>
      <c r="G298" s="225">
        <v>6942.66</v>
      </c>
      <c r="H298" s="225">
        <v>208.28</v>
      </c>
      <c r="I298" s="231">
        <f t="shared" ref="I298:I305" si="10">SUM(G298+H298)*1.16</f>
        <v>8295.0903999999991</v>
      </c>
    </row>
    <row r="299" spans="1:10" x14ac:dyDescent="0.3">
      <c r="A299" s="226"/>
      <c r="B299" s="224" t="s">
        <v>484</v>
      </c>
      <c r="C299" s="229" t="s">
        <v>485</v>
      </c>
      <c r="D299" s="229" t="s">
        <v>17</v>
      </c>
      <c r="E299" s="230" t="s">
        <v>625</v>
      </c>
      <c r="F299" s="229" t="s">
        <v>737</v>
      </c>
      <c r="G299" s="232">
        <v>13000</v>
      </c>
      <c r="H299" s="225">
        <v>390</v>
      </c>
      <c r="I299" s="231">
        <f t="shared" si="10"/>
        <v>15532.4</v>
      </c>
      <c r="J299" s="233"/>
    </row>
    <row r="300" spans="1:10" x14ac:dyDescent="0.3">
      <c r="A300" s="226"/>
      <c r="B300" s="224" t="s">
        <v>65</v>
      </c>
      <c r="C300" s="240">
        <v>188240010</v>
      </c>
      <c r="D300" s="229" t="s">
        <v>10</v>
      </c>
      <c r="E300" s="230" t="s">
        <v>625</v>
      </c>
      <c r="G300" s="257">
        <v>0</v>
      </c>
      <c r="H300" s="225">
        <v>0</v>
      </c>
      <c r="I300" s="231">
        <f t="shared" si="10"/>
        <v>0</v>
      </c>
      <c r="J300" s="233"/>
    </row>
    <row r="301" spans="1:10" x14ac:dyDescent="0.3">
      <c r="B301" s="224" t="s">
        <v>74</v>
      </c>
      <c r="C301" s="229" t="s">
        <v>460</v>
      </c>
      <c r="D301" s="229" t="s">
        <v>17</v>
      </c>
      <c r="E301" s="230" t="s">
        <v>625</v>
      </c>
      <c r="F301" s="229" t="s">
        <v>738</v>
      </c>
      <c r="G301" s="232">
        <v>12620.64</v>
      </c>
      <c r="H301" s="232">
        <v>378.62</v>
      </c>
      <c r="I301" s="231">
        <f t="shared" si="10"/>
        <v>15079.141599999999</v>
      </c>
      <c r="J301" s="233"/>
    </row>
    <row r="302" spans="1:10" x14ac:dyDescent="0.3">
      <c r="A302" s="226"/>
      <c r="B302" s="224" t="s">
        <v>96</v>
      </c>
      <c r="C302" s="229" t="s">
        <v>488</v>
      </c>
      <c r="D302" s="229" t="s">
        <v>10</v>
      </c>
      <c r="E302" s="230" t="s">
        <v>625</v>
      </c>
      <c r="G302" s="257">
        <v>0</v>
      </c>
      <c r="H302" s="225">
        <v>0</v>
      </c>
      <c r="I302" s="231">
        <f t="shared" si="10"/>
        <v>0</v>
      </c>
      <c r="J302" s="233"/>
    </row>
    <row r="303" spans="1:10" x14ac:dyDescent="0.3">
      <c r="A303" s="226"/>
      <c r="B303" s="224" t="s">
        <v>256</v>
      </c>
      <c r="C303" s="240" t="s">
        <v>489</v>
      </c>
      <c r="D303" s="229" t="s">
        <v>10</v>
      </c>
      <c r="E303" s="230" t="s">
        <v>625</v>
      </c>
      <c r="G303" s="257">
        <v>0</v>
      </c>
      <c r="H303" s="225">
        <v>0</v>
      </c>
      <c r="I303" s="231">
        <f t="shared" si="10"/>
        <v>0</v>
      </c>
      <c r="J303" s="233"/>
    </row>
    <row r="304" spans="1:10" x14ac:dyDescent="0.3">
      <c r="A304" s="226"/>
      <c r="B304" s="224" t="s">
        <v>65</v>
      </c>
      <c r="C304" s="240" t="s">
        <v>490</v>
      </c>
      <c r="D304" s="229" t="s">
        <v>10</v>
      </c>
      <c r="E304" s="230" t="s">
        <v>625</v>
      </c>
      <c r="G304" s="257">
        <v>0</v>
      </c>
      <c r="H304" s="225">
        <v>0</v>
      </c>
      <c r="I304" s="231">
        <f t="shared" si="10"/>
        <v>0</v>
      </c>
      <c r="J304" s="233"/>
    </row>
    <row r="305" spans="1:10" x14ac:dyDescent="0.3">
      <c r="A305" s="226"/>
      <c r="B305" s="226" t="s">
        <v>53</v>
      </c>
      <c r="C305" s="240" t="s">
        <v>464</v>
      </c>
      <c r="D305" s="229" t="s">
        <v>17</v>
      </c>
      <c r="E305" s="230" t="s">
        <v>625</v>
      </c>
      <c r="F305" s="229" t="s">
        <v>465</v>
      </c>
      <c r="G305" s="309">
        <v>9104.94</v>
      </c>
      <c r="H305" s="225">
        <v>273</v>
      </c>
      <c r="I305" s="231">
        <f t="shared" si="10"/>
        <v>10878.410400000001</v>
      </c>
      <c r="J305" s="233"/>
    </row>
    <row r="306" spans="1:10" x14ac:dyDescent="0.3">
      <c r="A306" s="226"/>
      <c r="B306" s="224" t="s">
        <v>45</v>
      </c>
      <c r="C306" s="240" t="s">
        <v>505</v>
      </c>
      <c r="D306" s="229" t="s">
        <v>10</v>
      </c>
      <c r="E306" s="230" t="s">
        <v>625</v>
      </c>
      <c r="G306" s="257">
        <v>0</v>
      </c>
      <c r="H306" s="225">
        <v>0</v>
      </c>
      <c r="I306" s="231">
        <v>0</v>
      </c>
      <c r="J306" s="233"/>
    </row>
    <row r="307" spans="1:10" x14ac:dyDescent="0.3">
      <c r="A307" s="226"/>
      <c r="B307" s="224" t="s">
        <v>506</v>
      </c>
      <c r="C307" s="229" t="s">
        <v>507</v>
      </c>
      <c r="D307" s="229" t="s">
        <v>10</v>
      </c>
      <c r="E307" s="230" t="s">
        <v>625</v>
      </c>
      <c r="G307" s="257">
        <v>0</v>
      </c>
      <c r="H307" s="225">
        <v>0</v>
      </c>
      <c r="I307" s="231">
        <f t="shared" ref="I307:I333" si="11">SUM(G307+H307)*1.16</f>
        <v>0</v>
      </c>
      <c r="J307" s="233"/>
    </row>
    <row r="308" spans="1:10" x14ac:dyDescent="0.3">
      <c r="A308" s="226"/>
      <c r="B308" s="226" t="s">
        <v>262</v>
      </c>
      <c r="C308" s="240" t="s">
        <v>469</v>
      </c>
      <c r="D308" s="229" t="s">
        <v>17</v>
      </c>
      <c r="E308" s="230" t="s">
        <v>625</v>
      </c>
      <c r="F308" s="229" t="s">
        <v>80</v>
      </c>
      <c r="G308" s="257">
        <v>8977.6</v>
      </c>
      <c r="H308" s="225">
        <v>807.93</v>
      </c>
      <c r="I308" s="231">
        <f t="shared" si="11"/>
        <v>11351.2148</v>
      </c>
      <c r="J308" s="233"/>
    </row>
    <row r="309" spans="1:10" x14ac:dyDescent="0.3">
      <c r="A309" s="226"/>
      <c r="B309" s="224" t="s">
        <v>215</v>
      </c>
      <c r="C309" s="229" t="s">
        <v>508</v>
      </c>
      <c r="D309" s="229" t="s">
        <v>10</v>
      </c>
      <c r="E309" s="230" t="s">
        <v>625</v>
      </c>
      <c r="G309" s="257">
        <v>0</v>
      </c>
      <c r="H309" s="225">
        <v>0</v>
      </c>
      <c r="I309" s="231">
        <f t="shared" si="11"/>
        <v>0</v>
      </c>
      <c r="J309" s="233"/>
    </row>
    <row r="310" spans="1:10" x14ac:dyDescent="0.3">
      <c r="A310" s="226"/>
      <c r="B310" s="224" t="s">
        <v>96</v>
      </c>
      <c r="C310" s="240" t="s">
        <v>510</v>
      </c>
      <c r="D310" s="229" t="s">
        <v>10</v>
      </c>
      <c r="E310" s="230" t="s">
        <v>625</v>
      </c>
      <c r="G310" s="257">
        <v>0</v>
      </c>
      <c r="H310" s="225">
        <v>0</v>
      </c>
      <c r="I310" s="231">
        <f t="shared" si="11"/>
        <v>0</v>
      </c>
      <c r="J310" s="233"/>
    </row>
    <row r="311" spans="1:10" x14ac:dyDescent="0.3">
      <c r="B311" s="224" t="s">
        <v>65</v>
      </c>
      <c r="C311" s="229" t="s">
        <v>513</v>
      </c>
      <c r="D311" s="229" t="s">
        <v>10</v>
      </c>
      <c r="E311" s="230" t="s">
        <v>625</v>
      </c>
      <c r="G311" s="257">
        <v>0</v>
      </c>
      <c r="H311" s="225">
        <v>0</v>
      </c>
      <c r="I311" s="231">
        <f t="shared" si="11"/>
        <v>0</v>
      </c>
      <c r="J311" s="233"/>
    </row>
    <row r="312" spans="1:10" x14ac:dyDescent="0.3">
      <c r="A312" s="226"/>
      <c r="B312" s="226" t="s">
        <v>256</v>
      </c>
      <c r="C312" s="229" t="s">
        <v>474</v>
      </c>
      <c r="D312" s="229" t="s">
        <v>17</v>
      </c>
      <c r="E312" s="230" t="s">
        <v>625</v>
      </c>
      <c r="F312" s="229" t="s">
        <v>396</v>
      </c>
      <c r="G312" s="257">
        <v>11975</v>
      </c>
      <c r="H312" s="225">
        <v>1074.8900000000001</v>
      </c>
      <c r="I312" s="231">
        <f t="shared" si="11"/>
        <v>15137.872399999998</v>
      </c>
      <c r="J312" s="233"/>
    </row>
    <row r="313" spans="1:10" x14ac:dyDescent="0.3">
      <c r="A313" s="226"/>
      <c r="B313" s="226" t="s">
        <v>256</v>
      </c>
      <c r="C313" s="240" t="s">
        <v>475</v>
      </c>
      <c r="D313" s="229" t="s">
        <v>17</v>
      </c>
      <c r="E313" s="230" t="s">
        <v>625</v>
      </c>
      <c r="F313" s="229" t="s">
        <v>476</v>
      </c>
      <c r="G313" s="257">
        <v>6567.49</v>
      </c>
      <c r="H313" s="225">
        <v>593.27</v>
      </c>
      <c r="I313" s="231">
        <f t="shared" si="11"/>
        <v>8306.4815999999992</v>
      </c>
      <c r="J313" s="233"/>
    </row>
    <row r="314" spans="1:10" x14ac:dyDescent="0.3">
      <c r="A314" s="226"/>
      <c r="B314" s="226" t="s">
        <v>690</v>
      </c>
      <c r="C314" s="240">
        <v>188160012</v>
      </c>
      <c r="D314" s="229" t="s">
        <v>17</v>
      </c>
      <c r="E314" s="230" t="s">
        <v>625</v>
      </c>
      <c r="F314" s="229" t="s">
        <v>478</v>
      </c>
      <c r="G314" s="257">
        <v>3292.63</v>
      </c>
      <c r="H314" s="225">
        <v>301.58999999999997</v>
      </c>
      <c r="I314" s="231">
        <f t="shared" si="11"/>
        <v>4169.2951999999996</v>
      </c>
      <c r="J314" s="233"/>
    </row>
    <row r="315" spans="1:10" x14ac:dyDescent="0.3">
      <c r="A315" s="226"/>
      <c r="B315" s="224" t="s">
        <v>501</v>
      </c>
      <c r="C315" s="240" t="s">
        <v>515</v>
      </c>
      <c r="D315" s="229" t="s">
        <v>10</v>
      </c>
      <c r="E315" s="230" t="s">
        <v>625</v>
      </c>
      <c r="G315" s="257">
        <v>0</v>
      </c>
      <c r="H315" s="225">
        <v>0</v>
      </c>
      <c r="I315" s="231">
        <f t="shared" si="11"/>
        <v>0</v>
      </c>
      <c r="J315" s="233"/>
    </row>
    <row r="316" spans="1:10" x14ac:dyDescent="0.3">
      <c r="A316" s="226"/>
      <c r="B316" s="224" t="s">
        <v>256</v>
      </c>
      <c r="C316" s="240" t="s">
        <v>519</v>
      </c>
      <c r="D316" s="229" t="s">
        <v>10</v>
      </c>
      <c r="E316" s="230" t="s">
        <v>625</v>
      </c>
      <c r="G316" s="225">
        <v>0</v>
      </c>
      <c r="H316" s="225">
        <v>0</v>
      </c>
      <c r="I316" s="231">
        <f t="shared" si="11"/>
        <v>0</v>
      </c>
      <c r="J316" s="233"/>
    </row>
    <row r="317" spans="1:10" x14ac:dyDescent="0.3">
      <c r="A317" s="226"/>
      <c r="B317" s="224" t="s">
        <v>262</v>
      </c>
      <c r="C317" s="240" t="s">
        <v>520</v>
      </c>
      <c r="D317" s="229" t="s">
        <v>10</v>
      </c>
      <c r="E317" s="230" t="s">
        <v>625</v>
      </c>
      <c r="F317" s="229" t="s">
        <v>241</v>
      </c>
      <c r="G317" s="258">
        <v>0</v>
      </c>
      <c r="H317" s="225">
        <v>0</v>
      </c>
      <c r="I317" s="225">
        <f t="shared" si="11"/>
        <v>0</v>
      </c>
      <c r="J317" s="233"/>
    </row>
    <row r="318" spans="1:10" x14ac:dyDescent="0.3">
      <c r="A318" s="226"/>
      <c r="B318" s="224" t="s">
        <v>78</v>
      </c>
      <c r="C318" s="240" t="s">
        <v>521</v>
      </c>
      <c r="D318" s="229" t="s">
        <v>10</v>
      </c>
      <c r="E318" s="230" t="s">
        <v>625</v>
      </c>
      <c r="G318" s="247">
        <v>0</v>
      </c>
      <c r="H318" s="225">
        <v>0</v>
      </c>
      <c r="I318" s="231">
        <f t="shared" si="11"/>
        <v>0</v>
      </c>
    </row>
    <row r="319" spans="1:10" x14ac:dyDescent="0.3">
      <c r="A319" s="226"/>
      <c r="B319" s="224" t="s">
        <v>74</v>
      </c>
      <c r="C319" s="240" t="s">
        <v>529</v>
      </c>
      <c r="D319" s="229" t="s">
        <v>17</v>
      </c>
      <c r="E319" s="230" t="s">
        <v>625</v>
      </c>
      <c r="F319" s="229" t="s">
        <v>737</v>
      </c>
      <c r="G319" s="232">
        <v>13000</v>
      </c>
      <c r="H319" s="225">
        <v>390</v>
      </c>
      <c r="I319" s="225">
        <f t="shared" si="11"/>
        <v>15532.4</v>
      </c>
      <c r="J319" s="233"/>
    </row>
    <row r="320" spans="1:10" x14ac:dyDescent="0.3">
      <c r="A320" s="226"/>
      <c r="B320" s="224" t="s">
        <v>78</v>
      </c>
      <c r="C320" s="240" t="s">
        <v>530</v>
      </c>
      <c r="D320" s="229" t="s">
        <v>10</v>
      </c>
      <c r="E320" s="230" t="s">
        <v>625</v>
      </c>
      <c r="F320" s="229" t="s">
        <v>241</v>
      </c>
      <c r="G320" s="225">
        <v>0</v>
      </c>
      <c r="H320" s="225">
        <v>0</v>
      </c>
      <c r="I320" s="225">
        <f t="shared" si="11"/>
        <v>0</v>
      </c>
      <c r="J320" s="233"/>
    </row>
    <row r="321" spans="2:10" s="226" customFormat="1" x14ac:dyDescent="0.3">
      <c r="B321" s="224" t="s">
        <v>74</v>
      </c>
      <c r="C321" s="240" t="s">
        <v>486</v>
      </c>
      <c r="D321" s="229" t="s">
        <v>17</v>
      </c>
      <c r="E321" s="230" t="s">
        <v>625</v>
      </c>
      <c r="F321" s="229" t="s">
        <v>420</v>
      </c>
      <c r="G321" s="257">
        <v>9287.26</v>
      </c>
      <c r="H321" s="225">
        <v>835.51</v>
      </c>
      <c r="I321" s="231">
        <f t="shared" si="11"/>
        <v>11742.413199999999</v>
      </c>
      <c r="J321" s="233"/>
    </row>
    <row r="322" spans="2:10" s="226" customFormat="1" x14ac:dyDescent="0.3">
      <c r="B322" s="224" t="s">
        <v>215</v>
      </c>
      <c r="C322" s="229" t="s">
        <v>487</v>
      </c>
      <c r="D322" s="229" t="s">
        <v>17</v>
      </c>
      <c r="E322" s="230" t="s">
        <v>624</v>
      </c>
      <c r="F322" s="248" t="s">
        <v>197</v>
      </c>
      <c r="G322" s="225">
        <v>9081.7199999999993</v>
      </c>
      <c r="H322" s="225">
        <v>272.45</v>
      </c>
      <c r="I322" s="231">
        <f t="shared" si="11"/>
        <v>10850.8372</v>
      </c>
      <c r="J322" s="233"/>
    </row>
    <row r="323" spans="2:10" s="226" customFormat="1" x14ac:dyDescent="0.3">
      <c r="B323" s="224" t="s">
        <v>74</v>
      </c>
      <c r="C323" s="229" t="s">
        <v>532</v>
      </c>
      <c r="D323" s="229" t="s">
        <v>17</v>
      </c>
      <c r="E323" s="230" t="s">
        <v>625</v>
      </c>
      <c r="F323" s="229" t="s">
        <v>737</v>
      </c>
      <c r="G323" s="232">
        <v>13000</v>
      </c>
      <c r="H323" s="225">
        <v>390</v>
      </c>
      <c r="I323" s="225">
        <f t="shared" si="11"/>
        <v>15532.4</v>
      </c>
      <c r="J323" s="233"/>
    </row>
    <row r="324" spans="2:10" s="226" customFormat="1" x14ac:dyDescent="0.3">
      <c r="B324" s="224" t="s">
        <v>546</v>
      </c>
      <c r="C324" s="240" t="s">
        <v>547</v>
      </c>
      <c r="D324" s="229" t="s">
        <v>17</v>
      </c>
      <c r="E324" s="230" t="s">
        <v>625</v>
      </c>
      <c r="F324" s="229" t="s">
        <v>737</v>
      </c>
      <c r="G324" s="232">
        <v>13000</v>
      </c>
      <c r="H324" s="225">
        <v>390</v>
      </c>
      <c r="I324" s="225">
        <f t="shared" si="11"/>
        <v>15532.4</v>
      </c>
      <c r="J324" s="233"/>
    </row>
    <row r="325" spans="2:10" s="226" customFormat="1" x14ac:dyDescent="0.3">
      <c r="B325" s="224" t="s">
        <v>256</v>
      </c>
      <c r="C325" s="240" t="s">
        <v>548</v>
      </c>
      <c r="D325" s="229" t="s">
        <v>10</v>
      </c>
      <c r="E325" s="230" t="s">
        <v>625</v>
      </c>
      <c r="F325" s="229"/>
      <c r="G325" s="257">
        <v>0</v>
      </c>
      <c r="H325" s="225">
        <v>0</v>
      </c>
      <c r="I325" s="231">
        <f t="shared" si="11"/>
        <v>0</v>
      </c>
      <c r="J325" s="233"/>
    </row>
    <row r="326" spans="2:10" s="226" customFormat="1" x14ac:dyDescent="0.3">
      <c r="B326" s="224" t="s">
        <v>65</v>
      </c>
      <c r="C326" s="240" t="s">
        <v>491</v>
      </c>
      <c r="D326" s="229" t="s">
        <v>17</v>
      </c>
      <c r="E326" s="230" t="s">
        <v>625</v>
      </c>
      <c r="F326" s="229" t="s">
        <v>492</v>
      </c>
      <c r="G326" s="309">
        <v>7741.92</v>
      </c>
      <c r="H326" s="225">
        <v>232</v>
      </c>
      <c r="I326" s="231">
        <f t="shared" si="11"/>
        <v>9249.7471999999998</v>
      </c>
      <c r="J326" s="233"/>
    </row>
    <row r="327" spans="2:10" s="226" customFormat="1" x14ac:dyDescent="0.3">
      <c r="B327" s="224" t="s">
        <v>74</v>
      </c>
      <c r="C327" s="240" t="s">
        <v>493</v>
      </c>
      <c r="D327" s="229" t="s">
        <v>17</v>
      </c>
      <c r="E327" s="230" t="s">
        <v>625</v>
      </c>
      <c r="F327" s="229" t="s">
        <v>494</v>
      </c>
      <c r="G327" s="257">
        <v>13660.83</v>
      </c>
      <c r="H327" s="225">
        <v>1225</v>
      </c>
      <c r="I327" s="231">
        <f t="shared" si="11"/>
        <v>17267.5628</v>
      </c>
      <c r="J327" s="233"/>
    </row>
    <row r="328" spans="2:10" s="226" customFormat="1" x14ac:dyDescent="0.3">
      <c r="B328" s="224" t="s">
        <v>274</v>
      </c>
      <c r="C328" s="240">
        <v>198200020</v>
      </c>
      <c r="D328" s="229" t="s">
        <v>17</v>
      </c>
      <c r="E328" s="230" t="s">
        <v>625</v>
      </c>
      <c r="F328" s="229" t="s">
        <v>495</v>
      </c>
      <c r="G328" s="309">
        <v>6942.66</v>
      </c>
      <c r="H328" s="225">
        <v>208</v>
      </c>
      <c r="I328" s="231">
        <f t="shared" si="11"/>
        <v>8294.7655999999988</v>
      </c>
      <c r="J328" s="233"/>
    </row>
    <row r="329" spans="2:10" s="226" customFormat="1" x14ac:dyDescent="0.3">
      <c r="B329" s="224" t="s">
        <v>57</v>
      </c>
      <c r="C329" s="240" t="s">
        <v>496</v>
      </c>
      <c r="D329" s="229" t="s">
        <v>17</v>
      </c>
      <c r="E329" s="230" t="s">
        <v>14</v>
      </c>
      <c r="F329" s="229" t="s">
        <v>710</v>
      </c>
      <c r="G329" s="257">
        <v>11333.31</v>
      </c>
      <c r="H329" s="225">
        <v>340</v>
      </c>
      <c r="I329" s="231">
        <f t="shared" si="11"/>
        <v>13541.039599999998</v>
      </c>
      <c r="J329" s="233"/>
    </row>
    <row r="330" spans="2:10" s="226" customFormat="1" x14ac:dyDescent="0.3">
      <c r="B330" s="224" t="s">
        <v>274</v>
      </c>
      <c r="C330" s="229" t="s">
        <v>572</v>
      </c>
      <c r="D330" s="227" t="s">
        <v>10</v>
      </c>
      <c r="E330" s="230" t="s">
        <v>625</v>
      </c>
      <c r="F330" s="229"/>
      <c r="G330" s="225">
        <v>0</v>
      </c>
      <c r="H330" s="225">
        <v>0</v>
      </c>
      <c r="I330" s="231">
        <f t="shared" si="11"/>
        <v>0</v>
      </c>
      <c r="J330" s="233"/>
    </row>
    <row r="331" spans="2:10" s="226" customFormat="1" x14ac:dyDescent="0.3">
      <c r="B331" s="224" t="s">
        <v>242</v>
      </c>
      <c r="C331" s="260" t="s">
        <v>602</v>
      </c>
      <c r="D331" s="227" t="s">
        <v>17</v>
      </c>
      <c r="E331" s="230" t="s">
        <v>624</v>
      </c>
      <c r="F331" s="229" t="s">
        <v>754</v>
      </c>
      <c r="G331" s="231">
        <v>9815</v>
      </c>
      <c r="H331" s="232">
        <v>294.45</v>
      </c>
      <c r="I331" s="231">
        <f t="shared" si="11"/>
        <v>11726.962</v>
      </c>
      <c r="J331" s="233"/>
    </row>
    <row r="332" spans="2:10" s="226" customFormat="1" x14ac:dyDescent="0.3">
      <c r="B332" s="259" t="s">
        <v>274</v>
      </c>
      <c r="C332" s="260" t="s">
        <v>617</v>
      </c>
      <c r="D332" s="227" t="s">
        <v>10</v>
      </c>
      <c r="E332" s="230" t="s">
        <v>624</v>
      </c>
      <c r="F332" s="229"/>
      <c r="G332" s="231">
        <v>0</v>
      </c>
      <c r="H332" s="232">
        <v>0</v>
      </c>
      <c r="I332" s="231">
        <f t="shared" si="11"/>
        <v>0</v>
      </c>
      <c r="J332" s="233"/>
    </row>
    <row r="333" spans="2:10" s="226" customFormat="1" x14ac:dyDescent="0.3">
      <c r="B333" s="224" t="s">
        <v>274</v>
      </c>
      <c r="C333" s="261" t="s">
        <v>672</v>
      </c>
      <c r="D333" s="227" t="s">
        <v>10</v>
      </c>
      <c r="E333" s="230" t="s">
        <v>624</v>
      </c>
      <c r="F333" s="229"/>
      <c r="G333" s="225">
        <v>0</v>
      </c>
      <c r="H333" s="262">
        <v>0</v>
      </c>
      <c r="I333" s="263">
        <f t="shared" si="11"/>
        <v>0</v>
      </c>
      <c r="J333" s="233"/>
    </row>
    <row r="334" spans="2:10" s="226" customFormat="1" x14ac:dyDescent="0.3">
      <c r="B334" s="224" t="s">
        <v>242</v>
      </c>
      <c r="C334" s="261" t="s">
        <v>676</v>
      </c>
      <c r="D334" s="227" t="s">
        <v>17</v>
      </c>
      <c r="E334" s="230" t="s">
        <v>14</v>
      </c>
      <c r="F334" s="229" t="s">
        <v>788</v>
      </c>
      <c r="G334" s="225">
        <v>6080</v>
      </c>
      <c r="H334" s="262">
        <v>182.4</v>
      </c>
      <c r="I334" s="231">
        <f>SUM(G334+H334)*1.16</f>
        <v>7264.3839999999991</v>
      </c>
      <c r="J334" s="233"/>
    </row>
    <row r="335" spans="2:10" s="226" customFormat="1" x14ac:dyDescent="0.3">
      <c r="B335" s="224" t="s">
        <v>242</v>
      </c>
      <c r="C335" s="261" t="s">
        <v>680</v>
      </c>
      <c r="D335" s="227" t="s">
        <v>17</v>
      </c>
      <c r="E335" s="310" t="s">
        <v>624</v>
      </c>
      <c r="F335" s="229" t="s">
        <v>749</v>
      </c>
      <c r="G335" s="262">
        <v>6080</v>
      </c>
      <c r="H335" s="262">
        <v>182.4</v>
      </c>
      <c r="I335" s="231">
        <f>SUM(G335+H335)*1.16</f>
        <v>7264.3839999999991</v>
      </c>
      <c r="J335" s="233"/>
    </row>
    <row r="336" spans="2:10" s="226" customFormat="1" x14ac:dyDescent="0.3">
      <c r="B336" s="224" t="s">
        <v>242</v>
      </c>
      <c r="C336" s="226" t="s">
        <v>706</v>
      </c>
      <c r="D336" s="227" t="s">
        <v>17</v>
      </c>
      <c r="E336" s="230" t="s">
        <v>624</v>
      </c>
      <c r="F336" s="229" t="s">
        <v>752</v>
      </c>
      <c r="G336" s="262">
        <v>6080</v>
      </c>
      <c r="H336" s="262">
        <v>182.4</v>
      </c>
      <c r="I336" s="231">
        <f>SUM(G336+H336)*1.16</f>
        <v>7264.3839999999991</v>
      </c>
      <c r="J336" s="233"/>
    </row>
    <row r="337" spans="1:10" x14ac:dyDescent="0.3">
      <c r="A337" s="226"/>
      <c r="B337" s="224" t="s">
        <v>96</v>
      </c>
      <c r="C337" s="229" t="s">
        <v>509</v>
      </c>
      <c r="D337" s="229" t="s">
        <v>17</v>
      </c>
      <c r="E337" s="230" t="s">
        <v>625</v>
      </c>
      <c r="F337" s="229" t="s">
        <v>80</v>
      </c>
      <c r="G337" s="257">
        <v>11406.25</v>
      </c>
      <c r="H337" s="225">
        <v>1024.24</v>
      </c>
      <c r="I337" s="231">
        <f>SUM(G337+H337)*1.16</f>
        <v>14419.368399999999</v>
      </c>
      <c r="J337" s="233"/>
    </row>
    <row r="338" spans="1:10" x14ac:dyDescent="0.3">
      <c r="A338" s="226"/>
      <c r="B338" s="224" t="s">
        <v>242</v>
      </c>
      <c r="C338" s="226" t="s">
        <v>707</v>
      </c>
      <c r="D338" s="227" t="s">
        <v>17</v>
      </c>
      <c r="E338" s="230" t="s">
        <v>624</v>
      </c>
      <c r="F338" s="229" t="s">
        <v>741</v>
      </c>
      <c r="G338" s="262">
        <v>5776</v>
      </c>
      <c r="H338" s="262">
        <v>182.4</v>
      </c>
      <c r="I338" s="231">
        <f>SUM(G338:H338)*1.16</f>
        <v>6911.7439999999988</v>
      </c>
      <c r="J338" s="233"/>
    </row>
    <row r="339" spans="1:10" x14ac:dyDescent="0.3">
      <c r="A339" s="226"/>
      <c r="B339" s="224" t="s">
        <v>688</v>
      </c>
      <c r="C339" s="240" t="s">
        <v>511</v>
      </c>
      <c r="D339" s="229" t="s">
        <v>17</v>
      </c>
      <c r="E339" s="230" t="s">
        <v>625</v>
      </c>
      <c r="F339" s="229" t="s">
        <v>512</v>
      </c>
      <c r="G339" s="309">
        <v>2510</v>
      </c>
      <c r="H339" s="225">
        <v>201</v>
      </c>
      <c r="I339" s="231">
        <f t="shared" ref="I339:I368" si="12">SUM(G339+H339)*1.16</f>
        <v>3144.7599999999998</v>
      </c>
      <c r="J339" s="233"/>
    </row>
    <row r="340" spans="1:10" x14ac:dyDescent="0.3">
      <c r="A340" s="226"/>
      <c r="B340" s="226" t="s">
        <v>96</v>
      </c>
      <c r="C340" s="240" t="s">
        <v>410</v>
      </c>
      <c r="D340" s="229" t="s">
        <v>10</v>
      </c>
      <c r="E340" s="230" t="s">
        <v>625</v>
      </c>
      <c r="G340" s="225">
        <v>0</v>
      </c>
      <c r="H340" s="225">
        <v>0</v>
      </c>
      <c r="I340" s="231">
        <f t="shared" si="12"/>
        <v>0</v>
      </c>
      <c r="J340" s="233"/>
    </row>
    <row r="341" spans="1:10" x14ac:dyDescent="0.3">
      <c r="A341" s="226"/>
      <c r="B341" s="226" t="s">
        <v>78</v>
      </c>
      <c r="C341" s="229" t="s">
        <v>411</v>
      </c>
      <c r="D341" s="229" t="s">
        <v>10</v>
      </c>
      <c r="E341" s="230" t="s">
        <v>625</v>
      </c>
      <c r="G341" s="257">
        <v>0</v>
      </c>
      <c r="H341" s="225">
        <v>0</v>
      </c>
      <c r="I341" s="231">
        <f t="shared" si="12"/>
        <v>0</v>
      </c>
      <c r="J341" s="233"/>
    </row>
    <row r="342" spans="1:10" x14ac:dyDescent="0.3">
      <c r="B342" s="306" t="s">
        <v>74</v>
      </c>
      <c r="C342" s="229" t="s">
        <v>516</v>
      </c>
      <c r="D342" s="229" t="s">
        <v>17</v>
      </c>
      <c r="E342" s="230" t="s">
        <v>625</v>
      </c>
      <c r="F342" s="229" t="s">
        <v>738</v>
      </c>
      <c r="G342" s="232">
        <v>12620.64</v>
      </c>
      <c r="H342" s="232">
        <v>378.62</v>
      </c>
      <c r="I342" s="231">
        <f t="shared" si="12"/>
        <v>15079.141599999999</v>
      </c>
      <c r="J342" s="233"/>
    </row>
    <row r="343" spans="1:10" x14ac:dyDescent="0.3">
      <c r="A343" s="226"/>
      <c r="B343" s="224" t="s">
        <v>262</v>
      </c>
      <c r="C343" s="240" t="s">
        <v>517</v>
      </c>
      <c r="D343" s="229" t="s">
        <v>17</v>
      </c>
      <c r="E343" s="230" t="s">
        <v>625</v>
      </c>
      <c r="F343" s="229" t="s">
        <v>80</v>
      </c>
      <c r="G343" s="225">
        <v>14210</v>
      </c>
      <c r="H343" s="225">
        <v>426</v>
      </c>
      <c r="I343" s="231">
        <f t="shared" si="12"/>
        <v>16977.759999999998</v>
      </c>
      <c r="J343" s="233"/>
    </row>
    <row r="344" spans="1:10" x14ac:dyDescent="0.3">
      <c r="A344" s="226"/>
      <c r="B344" s="224" t="s">
        <v>78</v>
      </c>
      <c r="C344" s="240" t="s">
        <v>518</v>
      </c>
      <c r="D344" s="229" t="s">
        <v>17</v>
      </c>
      <c r="E344" s="230" t="s">
        <v>625</v>
      </c>
      <c r="F344" s="229" t="s">
        <v>80</v>
      </c>
      <c r="G344" s="247">
        <v>14748</v>
      </c>
      <c r="H344" s="225">
        <v>442</v>
      </c>
      <c r="I344" s="231">
        <f t="shared" si="12"/>
        <v>17620.399999999998</v>
      </c>
      <c r="J344" s="233"/>
    </row>
    <row r="345" spans="1:10" x14ac:dyDescent="0.3">
      <c r="A345" s="226"/>
      <c r="B345" s="226" t="s">
        <v>688</v>
      </c>
      <c r="C345" s="240" t="s">
        <v>432</v>
      </c>
      <c r="D345" s="229" t="s">
        <v>10</v>
      </c>
      <c r="E345" s="230" t="s">
        <v>625</v>
      </c>
      <c r="G345" s="257">
        <v>0</v>
      </c>
      <c r="H345" s="225">
        <v>0</v>
      </c>
      <c r="I345" s="231">
        <f t="shared" si="12"/>
        <v>0</v>
      </c>
      <c r="J345" s="233"/>
    </row>
    <row r="346" spans="1:10" x14ac:dyDescent="0.3">
      <c r="A346" s="226"/>
      <c r="B346" s="226" t="s">
        <v>256</v>
      </c>
      <c r="C346" s="229" t="s">
        <v>440</v>
      </c>
      <c r="D346" s="229" t="s">
        <v>10</v>
      </c>
      <c r="E346" s="230" t="s">
        <v>625</v>
      </c>
      <c r="G346" s="257">
        <v>0</v>
      </c>
      <c r="H346" s="225">
        <v>0</v>
      </c>
      <c r="I346" s="231">
        <f t="shared" si="12"/>
        <v>0</v>
      </c>
      <c r="J346" s="233"/>
    </row>
    <row r="347" spans="1:10" x14ac:dyDescent="0.3">
      <c r="A347" s="226"/>
      <c r="B347" s="226" t="s">
        <v>262</v>
      </c>
      <c r="C347" s="240" t="s">
        <v>461</v>
      </c>
      <c r="D347" s="229" t="s">
        <v>10</v>
      </c>
      <c r="E347" s="230" t="s">
        <v>625</v>
      </c>
      <c r="G347" s="257">
        <v>0</v>
      </c>
      <c r="H347" s="225">
        <v>0</v>
      </c>
      <c r="I347" s="231">
        <f t="shared" si="12"/>
        <v>0</v>
      </c>
      <c r="J347" s="233"/>
    </row>
    <row r="348" spans="1:10" x14ac:dyDescent="0.3">
      <c r="A348" s="226"/>
      <c r="B348" s="224" t="s">
        <v>78</v>
      </c>
      <c r="C348" s="240" t="s">
        <v>522</v>
      </c>
      <c r="D348" s="229" t="s">
        <v>17</v>
      </c>
      <c r="E348" s="230" t="s">
        <v>625</v>
      </c>
      <c r="F348" s="229" t="s">
        <v>634</v>
      </c>
      <c r="G348" s="247">
        <v>14748</v>
      </c>
      <c r="H348" s="225">
        <v>442</v>
      </c>
      <c r="I348" s="231">
        <f t="shared" si="12"/>
        <v>17620.399999999998</v>
      </c>
      <c r="J348" s="233"/>
    </row>
    <row r="349" spans="1:10" x14ac:dyDescent="0.3">
      <c r="B349" s="224" t="s">
        <v>74</v>
      </c>
      <c r="C349" s="240" t="s">
        <v>523</v>
      </c>
      <c r="D349" s="229" t="s">
        <v>17</v>
      </c>
      <c r="E349" s="230" t="s">
        <v>625</v>
      </c>
      <c r="F349" s="229" t="s">
        <v>738</v>
      </c>
      <c r="G349" s="232">
        <v>12620.64</v>
      </c>
      <c r="H349" s="232">
        <v>378.62</v>
      </c>
      <c r="I349" s="225">
        <f t="shared" si="12"/>
        <v>15079.141599999999</v>
      </c>
      <c r="J349" s="233"/>
    </row>
    <row r="350" spans="1:10" x14ac:dyDescent="0.3">
      <c r="B350" s="224" t="s">
        <v>74</v>
      </c>
      <c r="C350" s="229" t="s">
        <v>524</v>
      </c>
      <c r="D350" s="229" t="s">
        <v>17</v>
      </c>
      <c r="E350" s="230" t="s">
        <v>625</v>
      </c>
      <c r="F350" s="229" t="s">
        <v>738</v>
      </c>
      <c r="G350" s="232">
        <v>12620.64</v>
      </c>
      <c r="H350" s="232">
        <v>378.62</v>
      </c>
      <c r="I350" s="231">
        <f t="shared" si="12"/>
        <v>15079.141599999999</v>
      </c>
      <c r="J350" s="233"/>
    </row>
    <row r="351" spans="1:10" x14ac:dyDescent="0.3">
      <c r="B351" s="224" t="s">
        <v>74</v>
      </c>
      <c r="C351" s="240" t="s">
        <v>525</v>
      </c>
      <c r="D351" s="229" t="s">
        <v>17</v>
      </c>
      <c r="E351" s="230" t="s">
        <v>625</v>
      </c>
      <c r="F351" s="229" t="s">
        <v>738</v>
      </c>
      <c r="G351" s="232">
        <v>12620.64</v>
      </c>
      <c r="H351" s="232">
        <v>378.62</v>
      </c>
      <c r="I351" s="231">
        <f t="shared" si="12"/>
        <v>15079.141599999999</v>
      </c>
      <c r="J351" s="233"/>
    </row>
    <row r="352" spans="1:10" x14ac:dyDescent="0.3">
      <c r="B352" s="224" t="s">
        <v>74</v>
      </c>
      <c r="C352" s="229" t="s">
        <v>526</v>
      </c>
      <c r="D352" s="229" t="s">
        <v>17</v>
      </c>
      <c r="E352" s="230" t="s">
        <v>625</v>
      </c>
      <c r="F352" s="229" t="s">
        <v>738</v>
      </c>
      <c r="G352" s="232">
        <v>12620.64</v>
      </c>
      <c r="H352" s="232">
        <v>378.62</v>
      </c>
      <c r="I352" s="231">
        <f t="shared" si="12"/>
        <v>15079.141599999999</v>
      </c>
      <c r="J352" s="233"/>
    </row>
    <row r="353" spans="1:10" x14ac:dyDescent="0.3">
      <c r="B353" s="306" t="s">
        <v>74</v>
      </c>
      <c r="C353" s="229" t="s">
        <v>527</v>
      </c>
      <c r="D353" s="229" t="s">
        <v>17</v>
      </c>
      <c r="E353" s="230" t="s">
        <v>625</v>
      </c>
      <c r="F353" s="229" t="s">
        <v>738</v>
      </c>
      <c r="G353" s="232">
        <v>12620.64</v>
      </c>
      <c r="H353" s="232">
        <v>378.62</v>
      </c>
      <c r="I353" s="231">
        <f t="shared" si="12"/>
        <v>15079.141599999999</v>
      </c>
      <c r="J353" s="233"/>
    </row>
    <row r="354" spans="1:10" x14ac:dyDescent="0.3">
      <c r="A354" s="226"/>
      <c r="B354" s="224" t="s">
        <v>74</v>
      </c>
      <c r="C354" s="229" t="s">
        <v>528</v>
      </c>
      <c r="D354" s="229" t="s">
        <v>10</v>
      </c>
      <c r="E354" s="230" t="s">
        <v>625</v>
      </c>
      <c r="F354" s="226"/>
      <c r="G354" s="225">
        <v>0</v>
      </c>
      <c r="H354" s="225">
        <v>0</v>
      </c>
      <c r="I354" s="231">
        <f t="shared" si="12"/>
        <v>0</v>
      </c>
      <c r="J354" s="233"/>
    </row>
    <row r="355" spans="1:10" x14ac:dyDescent="0.3">
      <c r="B355" s="226" t="s">
        <v>96</v>
      </c>
      <c r="C355" s="240" t="s">
        <v>462</v>
      </c>
      <c r="D355" s="229" t="s">
        <v>10</v>
      </c>
      <c r="E355" s="230" t="s">
        <v>625</v>
      </c>
      <c r="G355" s="257">
        <v>0</v>
      </c>
      <c r="H355" s="225">
        <v>0</v>
      </c>
      <c r="I355" s="231">
        <f t="shared" si="12"/>
        <v>0</v>
      </c>
      <c r="J355" s="233"/>
    </row>
    <row r="356" spans="1:10" x14ac:dyDescent="0.3">
      <c r="A356" s="226"/>
      <c r="B356" s="226" t="s">
        <v>96</v>
      </c>
      <c r="C356" s="240" t="s">
        <v>463</v>
      </c>
      <c r="D356" s="229" t="s">
        <v>10</v>
      </c>
      <c r="E356" s="230" t="s">
        <v>625</v>
      </c>
      <c r="G356" s="257">
        <v>0</v>
      </c>
      <c r="H356" s="225">
        <v>0</v>
      </c>
      <c r="I356" s="231">
        <f t="shared" si="12"/>
        <v>0</v>
      </c>
      <c r="J356" s="233"/>
    </row>
    <row r="357" spans="1:10" x14ac:dyDescent="0.3">
      <c r="B357" s="224" t="s">
        <v>74</v>
      </c>
      <c r="C357" s="240" t="s">
        <v>531</v>
      </c>
      <c r="D357" s="229" t="s">
        <v>17</v>
      </c>
      <c r="E357" s="230" t="s">
        <v>625</v>
      </c>
      <c r="F357" s="229" t="s">
        <v>738</v>
      </c>
      <c r="G357" s="232">
        <v>12620.64</v>
      </c>
      <c r="H357" s="232">
        <v>378.62</v>
      </c>
      <c r="I357" s="231">
        <f t="shared" si="12"/>
        <v>15079.141599999999</v>
      </c>
      <c r="J357" s="233"/>
    </row>
    <row r="358" spans="1:10" x14ac:dyDescent="0.3">
      <c r="B358" s="226" t="s">
        <v>376</v>
      </c>
      <c r="C358" s="229" t="s">
        <v>466</v>
      </c>
      <c r="D358" s="229" t="s">
        <v>10</v>
      </c>
      <c r="E358" s="230" t="s">
        <v>625</v>
      </c>
      <c r="G358" s="257">
        <v>0</v>
      </c>
      <c r="H358" s="225">
        <v>0</v>
      </c>
      <c r="I358" s="231">
        <f t="shared" si="12"/>
        <v>0</v>
      </c>
      <c r="J358" s="233"/>
    </row>
    <row r="359" spans="1:10" x14ac:dyDescent="0.3">
      <c r="B359" s="224" t="s">
        <v>74</v>
      </c>
      <c r="C359" s="229" t="s">
        <v>533</v>
      </c>
      <c r="D359" s="229" t="s">
        <v>17</v>
      </c>
      <c r="E359" s="230" t="s">
        <v>625</v>
      </c>
      <c r="F359" s="229" t="s">
        <v>738</v>
      </c>
      <c r="G359" s="232">
        <v>12620.64</v>
      </c>
      <c r="H359" s="232">
        <v>378.62</v>
      </c>
      <c r="I359" s="231">
        <f t="shared" si="12"/>
        <v>15079.141599999999</v>
      </c>
      <c r="J359" s="233"/>
    </row>
    <row r="360" spans="1:10" x14ac:dyDescent="0.3">
      <c r="B360" s="224" t="s">
        <v>74</v>
      </c>
      <c r="C360" s="229" t="s">
        <v>534</v>
      </c>
      <c r="D360" s="229" t="s">
        <v>17</v>
      </c>
      <c r="E360" s="230" t="s">
        <v>625</v>
      </c>
      <c r="F360" s="229" t="s">
        <v>738</v>
      </c>
      <c r="G360" s="232">
        <v>12620.64</v>
      </c>
      <c r="H360" s="232">
        <v>378.62</v>
      </c>
      <c r="I360" s="231">
        <f t="shared" si="12"/>
        <v>15079.141599999999</v>
      </c>
      <c r="J360" s="233"/>
    </row>
    <row r="361" spans="1:10" x14ac:dyDescent="0.3">
      <c r="A361" s="226"/>
      <c r="B361" s="226" t="s">
        <v>535</v>
      </c>
      <c r="C361" s="240" t="s">
        <v>536</v>
      </c>
      <c r="D361" s="229" t="s">
        <v>17</v>
      </c>
      <c r="E361" s="230" t="s">
        <v>625</v>
      </c>
      <c r="F361" s="229" t="s">
        <v>537</v>
      </c>
      <c r="G361" s="257">
        <v>3218.6</v>
      </c>
      <c r="H361" s="225">
        <v>97</v>
      </c>
      <c r="I361" s="231">
        <f t="shared" si="12"/>
        <v>3846.0959999999995</v>
      </c>
      <c r="J361" s="233"/>
    </row>
    <row r="362" spans="1:10" x14ac:dyDescent="0.3">
      <c r="A362" s="226"/>
      <c r="B362" s="226" t="s">
        <v>467</v>
      </c>
      <c r="C362" s="229" t="s">
        <v>468</v>
      </c>
      <c r="D362" s="229" t="s">
        <v>10</v>
      </c>
      <c r="E362" s="230" t="s">
        <v>625</v>
      </c>
      <c r="G362" s="257">
        <v>0</v>
      </c>
      <c r="H362" s="225">
        <v>0</v>
      </c>
      <c r="I362" s="231">
        <f t="shared" si="12"/>
        <v>0</v>
      </c>
      <c r="J362" s="233"/>
    </row>
    <row r="363" spans="1:10" x14ac:dyDescent="0.3">
      <c r="A363" s="226"/>
      <c r="B363" s="226" t="s">
        <v>215</v>
      </c>
      <c r="C363" s="229" t="s">
        <v>539</v>
      </c>
      <c r="D363" s="229" t="s">
        <v>17</v>
      </c>
      <c r="E363" s="230" t="s">
        <v>625</v>
      </c>
      <c r="F363" s="229" t="s">
        <v>540</v>
      </c>
      <c r="G363" s="257">
        <v>7010.25</v>
      </c>
      <c r="H363" s="225">
        <v>632.70000000000005</v>
      </c>
      <c r="I363" s="231">
        <f t="shared" si="12"/>
        <v>8865.8219999999983</v>
      </c>
      <c r="J363" s="233"/>
    </row>
    <row r="364" spans="1:10" x14ac:dyDescent="0.3">
      <c r="A364" s="226"/>
      <c r="B364" s="226" t="s">
        <v>65</v>
      </c>
      <c r="C364" s="229" t="s">
        <v>541</v>
      </c>
      <c r="D364" s="229" t="s">
        <v>17</v>
      </c>
      <c r="E364" s="230" t="s">
        <v>625</v>
      </c>
      <c r="F364" s="229" t="s">
        <v>542</v>
      </c>
      <c r="G364" s="257">
        <v>4395.3</v>
      </c>
      <c r="H364" s="225">
        <v>399.8</v>
      </c>
      <c r="I364" s="231">
        <f t="shared" si="12"/>
        <v>5562.3159999999998</v>
      </c>
      <c r="J364" s="233"/>
    </row>
    <row r="365" spans="1:10" x14ac:dyDescent="0.3">
      <c r="A365" s="226"/>
      <c r="B365" s="226" t="s">
        <v>74</v>
      </c>
      <c r="C365" s="240" t="s">
        <v>543</v>
      </c>
      <c r="D365" s="229" t="s">
        <v>17</v>
      </c>
      <c r="E365" s="230" t="s">
        <v>625</v>
      </c>
      <c r="F365" s="229" t="s">
        <v>542</v>
      </c>
      <c r="G365" s="257">
        <v>9495.49</v>
      </c>
      <c r="H365" s="225">
        <v>854</v>
      </c>
      <c r="I365" s="231">
        <f t="shared" si="12"/>
        <v>12005.408399999998</v>
      </c>
      <c r="J365" s="233"/>
    </row>
    <row r="366" spans="1:10" x14ac:dyDescent="0.3">
      <c r="A366" s="226"/>
      <c r="B366" s="226" t="s">
        <v>96</v>
      </c>
      <c r="C366" s="229" t="s">
        <v>470</v>
      </c>
      <c r="D366" s="229" t="s">
        <v>10</v>
      </c>
      <c r="E366" s="230" t="s">
        <v>625</v>
      </c>
      <c r="G366" s="257">
        <v>0</v>
      </c>
      <c r="H366" s="225">
        <v>0</v>
      </c>
      <c r="I366" s="231">
        <f t="shared" si="12"/>
        <v>0</v>
      </c>
      <c r="J366" s="233"/>
    </row>
    <row r="367" spans="1:10" x14ac:dyDescent="0.3">
      <c r="A367" s="226"/>
      <c r="B367" s="226" t="s">
        <v>96</v>
      </c>
      <c r="C367" s="240" t="s">
        <v>471</v>
      </c>
      <c r="D367" s="229" t="s">
        <v>17</v>
      </c>
      <c r="E367" s="230" t="s">
        <v>625</v>
      </c>
      <c r="F367" s="229" t="s">
        <v>770</v>
      </c>
      <c r="G367" s="257">
        <v>13242.8</v>
      </c>
      <c r="H367" s="225">
        <v>397.28</v>
      </c>
      <c r="I367" s="231">
        <f t="shared" si="12"/>
        <v>15822.492799999998</v>
      </c>
    </row>
    <row r="368" spans="1:10" x14ac:dyDescent="0.3">
      <c r="A368" s="226"/>
      <c r="B368" s="226" t="s">
        <v>53</v>
      </c>
      <c r="C368" s="240" t="s">
        <v>479</v>
      </c>
      <c r="D368" s="229" t="s">
        <v>10</v>
      </c>
      <c r="E368" s="230" t="s">
        <v>625</v>
      </c>
      <c r="G368" s="257">
        <v>0</v>
      </c>
      <c r="H368" s="225">
        <v>0</v>
      </c>
      <c r="I368" s="231">
        <f t="shared" si="12"/>
        <v>0</v>
      </c>
      <c r="J368" s="233"/>
    </row>
    <row r="369" spans="2:14" s="226" customFormat="1" x14ac:dyDescent="0.3">
      <c r="B369" s="224" t="s">
        <v>96</v>
      </c>
      <c r="C369" s="240" t="s">
        <v>549</v>
      </c>
      <c r="D369" s="229" t="s">
        <v>76</v>
      </c>
      <c r="E369" s="230" t="s">
        <v>15</v>
      </c>
      <c r="F369" s="229"/>
      <c r="G369" s="225"/>
      <c r="H369" s="225"/>
      <c r="I369" s="231"/>
    </row>
    <row r="370" spans="2:14" s="226" customFormat="1" x14ac:dyDescent="0.3">
      <c r="B370" s="224" t="s">
        <v>109</v>
      </c>
      <c r="C370" s="240" t="s">
        <v>550</v>
      </c>
      <c r="D370" s="229" t="s">
        <v>17</v>
      </c>
      <c r="E370" s="230" t="s">
        <v>14</v>
      </c>
      <c r="F370" s="229" t="s">
        <v>108</v>
      </c>
      <c r="G370" s="243">
        <v>14579.49</v>
      </c>
      <c r="H370" s="225">
        <v>1489.79</v>
      </c>
      <c r="I370" s="231">
        <f t="shared" ref="I370:I402" si="13">SUM(G370+H370)*1.16</f>
        <v>18640.364799999996</v>
      </c>
      <c r="J370" s="244"/>
    </row>
    <row r="371" spans="2:14" s="226" customFormat="1" x14ac:dyDescent="0.3">
      <c r="B371" s="224" t="s">
        <v>109</v>
      </c>
      <c r="C371" s="240" t="s">
        <v>551</v>
      </c>
      <c r="D371" s="229" t="s">
        <v>17</v>
      </c>
      <c r="E371" s="230" t="s">
        <v>14</v>
      </c>
      <c r="F371" s="229" t="s">
        <v>112</v>
      </c>
      <c r="G371" s="243">
        <v>13486.4</v>
      </c>
      <c r="H371" s="232">
        <v>1489.7</v>
      </c>
      <c r="I371" s="231">
        <f t="shared" si="13"/>
        <v>17372.275999999998</v>
      </c>
      <c r="J371" s="244"/>
    </row>
    <row r="372" spans="2:14" s="226" customFormat="1" x14ac:dyDescent="0.3">
      <c r="B372" s="224" t="s">
        <v>109</v>
      </c>
      <c r="C372" s="240" t="s">
        <v>552</v>
      </c>
      <c r="D372" s="229" t="s">
        <v>17</v>
      </c>
      <c r="E372" s="230" t="s">
        <v>14</v>
      </c>
      <c r="F372" s="229" t="s">
        <v>112</v>
      </c>
      <c r="G372" s="243">
        <v>13486.4</v>
      </c>
      <c r="H372" s="232">
        <v>1489.7</v>
      </c>
      <c r="I372" s="231">
        <f t="shared" si="13"/>
        <v>17372.275999999998</v>
      </c>
      <c r="J372" s="244"/>
    </row>
    <row r="373" spans="2:14" s="226" customFormat="1" x14ac:dyDescent="0.3">
      <c r="B373" s="224" t="s">
        <v>109</v>
      </c>
      <c r="C373" s="240" t="s">
        <v>553</v>
      </c>
      <c r="D373" s="229" t="s">
        <v>17</v>
      </c>
      <c r="E373" s="230" t="s">
        <v>14</v>
      </c>
      <c r="F373" s="229" t="s">
        <v>112</v>
      </c>
      <c r="G373" s="243">
        <v>13486.4</v>
      </c>
      <c r="H373" s="232">
        <v>1489.7</v>
      </c>
      <c r="I373" s="231">
        <f t="shared" si="13"/>
        <v>17372.275999999998</v>
      </c>
      <c r="J373" s="244"/>
      <c r="N373" s="327"/>
    </row>
    <row r="374" spans="2:14" s="226" customFormat="1" x14ac:dyDescent="0.3">
      <c r="B374" s="224" t="s">
        <v>109</v>
      </c>
      <c r="C374" s="240" t="s">
        <v>554</v>
      </c>
      <c r="D374" s="229" t="s">
        <v>17</v>
      </c>
      <c r="E374" s="230" t="s">
        <v>14</v>
      </c>
      <c r="F374" s="229" t="s">
        <v>112</v>
      </c>
      <c r="G374" s="243">
        <v>13486.4</v>
      </c>
      <c r="H374" s="232">
        <v>1489.7</v>
      </c>
      <c r="I374" s="231">
        <f t="shared" si="13"/>
        <v>17372.275999999998</v>
      </c>
      <c r="J374" s="244"/>
    </row>
    <row r="375" spans="2:14" s="226" customFormat="1" x14ac:dyDescent="0.3">
      <c r="B375" s="224" t="s">
        <v>109</v>
      </c>
      <c r="C375" s="240" t="s">
        <v>555</v>
      </c>
      <c r="D375" s="229" t="s">
        <v>17</v>
      </c>
      <c r="E375" s="230" t="s">
        <v>14</v>
      </c>
      <c r="F375" s="229" t="s">
        <v>112</v>
      </c>
      <c r="G375" s="243">
        <v>13486.4</v>
      </c>
      <c r="H375" s="232">
        <v>1489.7</v>
      </c>
      <c r="I375" s="231">
        <f t="shared" si="13"/>
        <v>17372.275999999998</v>
      </c>
      <c r="J375" s="244"/>
    </row>
    <row r="376" spans="2:14" s="226" customFormat="1" x14ac:dyDescent="0.3">
      <c r="B376" s="224" t="s">
        <v>109</v>
      </c>
      <c r="C376" s="240" t="s">
        <v>556</v>
      </c>
      <c r="D376" s="229" t="s">
        <v>17</v>
      </c>
      <c r="E376" s="230" t="s">
        <v>14</v>
      </c>
      <c r="F376" s="229" t="s">
        <v>112</v>
      </c>
      <c r="G376" s="243">
        <v>13486.4</v>
      </c>
      <c r="H376" s="232">
        <v>1489.7</v>
      </c>
      <c r="I376" s="231">
        <f t="shared" si="13"/>
        <v>17372.275999999998</v>
      </c>
      <c r="J376" s="244"/>
    </row>
    <row r="377" spans="2:14" s="226" customFormat="1" x14ac:dyDescent="0.3">
      <c r="B377" s="224" t="s">
        <v>109</v>
      </c>
      <c r="C377" s="240" t="s">
        <v>557</v>
      </c>
      <c r="D377" s="229" t="s">
        <v>17</v>
      </c>
      <c r="E377" s="230" t="s">
        <v>14</v>
      </c>
      <c r="F377" s="229" t="s">
        <v>675</v>
      </c>
      <c r="G377" s="232">
        <v>13486</v>
      </c>
      <c r="H377" s="225">
        <v>1490</v>
      </c>
      <c r="I377" s="231">
        <f t="shared" si="13"/>
        <v>17372.16</v>
      </c>
      <c r="J377" s="311"/>
    </row>
    <row r="378" spans="2:14" s="226" customFormat="1" x14ac:dyDescent="0.3">
      <c r="B378" s="224" t="s">
        <v>109</v>
      </c>
      <c r="C378" s="240" t="s">
        <v>558</v>
      </c>
      <c r="D378" s="229" t="s">
        <v>17</v>
      </c>
      <c r="E378" s="230" t="s">
        <v>14</v>
      </c>
      <c r="F378" s="229" t="s">
        <v>112</v>
      </c>
      <c r="G378" s="243">
        <v>13081.89</v>
      </c>
      <c r="H378" s="263">
        <v>1445</v>
      </c>
      <c r="I378" s="231">
        <f t="shared" si="13"/>
        <v>16851.1924</v>
      </c>
      <c r="J378" s="311"/>
    </row>
    <row r="379" spans="2:14" s="226" customFormat="1" x14ac:dyDescent="0.3">
      <c r="B379" s="224" t="s">
        <v>109</v>
      </c>
      <c r="C379" s="240" t="s">
        <v>559</v>
      </c>
      <c r="D379" s="229" t="s">
        <v>17</v>
      </c>
      <c r="E379" s="230" t="s">
        <v>14</v>
      </c>
      <c r="F379" s="229" t="s">
        <v>108</v>
      </c>
      <c r="G379" s="232">
        <v>13486.49</v>
      </c>
      <c r="H379" s="232">
        <v>1489.79</v>
      </c>
      <c r="I379" s="231">
        <f t="shared" si="13"/>
        <v>17372.484799999998</v>
      </c>
      <c r="J379" s="311"/>
    </row>
    <row r="380" spans="2:14" s="226" customFormat="1" x14ac:dyDescent="0.3">
      <c r="B380" s="224" t="s">
        <v>256</v>
      </c>
      <c r="C380" s="229" t="s">
        <v>560</v>
      </c>
      <c r="D380" s="229" t="s">
        <v>17</v>
      </c>
      <c r="E380" s="230" t="s">
        <v>15</v>
      </c>
      <c r="F380" s="251" t="s">
        <v>561</v>
      </c>
      <c r="G380" s="232">
        <v>6007.39</v>
      </c>
      <c r="H380" s="225">
        <v>668.2</v>
      </c>
      <c r="I380" s="231">
        <f t="shared" si="13"/>
        <v>7743.6843999999992</v>
      </c>
      <c r="J380" s="233"/>
    </row>
    <row r="381" spans="2:14" s="226" customFormat="1" x14ac:dyDescent="0.3">
      <c r="B381" s="224" t="s">
        <v>109</v>
      </c>
      <c r="C381" s="240" t="s">
        <v>562</v>
      </c>
      <c r="D381" s="229" t="s">
        <v>17</v>
      </c>
      <c r="E381" s="230" t="s">
        <v>14</v>
      </c>
      <c r="F381" s="229" t="s">
        <v>108</v>
      </c>
      <c r="G381" s="232">
        <v>13486.49</v>
      </c>
      <c r="H381" s="232">
        <v>1489.79</v>
      </c>
      <c r="I381" s="231">
        <f t="shared" si="13"/>
        <v>17372.484799999998</v>
      </c>
      <c r="J381" s="311"/>
    </row>
    <row r="382" spans="2:14" s="226" customFormat="1" x14ac:dyDescent="0.3">
      <c r="B382" s="224" t="s">
        <v>215</v>
      </c>
      <c r="C382" s="229" t="s">
        <v>563</v>
      </c>
      <c r="D382" s="229" t="s">
        <v>17</v>
      </c>
      <c r="E382" s="230" t="s">
        <v>15</v>
      </c>
      <c r="F382" s="229" t="s">
        <v>561</v>
      </c>
      <c r="G382" s="232">
        <v>5550.08</v>
      </c>
      <c r="H382" s="225">
        <v>493.75</v>
      </c>
      <c r="I382" s="231">
        <f t="shared" si="13"/>
        <v>7010.8427999999994</v>
      </c>
      <c r="J382" s="233"/>
    </row>
    <row r="383" spans="2:14" s="226" customFormat="1" x14ac:dyDescent="0.3">
      <c r="B383" s="224" t="s">
        <v>109</v>
      </c>
      <c r="C383" s="240" t="s">
        <v>564</v>
      </c>
      <c r="D383" s="227" t="s">
        <v>17</v>
      </c>
      <c r="E383" s="230" t="s">
        <v>14</v>
      </c>
      <c r="F383" s="229" t="s">
        <v>108</v>
      </c>
      <c r="G383" s="232">
        <v>14579</v>
      </c>
      <c r="H383" s="225">
        <v>1490</v>
      </c>
      <c r="I383" s="231">
        <f t="shared" si="13"/>
        <v>18640.039999999997</v>
      </c>
      <c r="J383" s="311"/>
    </row>
    <row r="384" spans="2:14" s="228" customFormat="1" x14ac:dyDescent="0.3">
      <c r="B384" s="227" t="s">
        <v>109</v>
      </c>
      <c r="C384" s="240" t="s">
        <v>565</v>
      </c>
      <c r="D384" s="227" t="s">
        <v>17</v>
      </c>
      <c r="E384" s="230" t="s">
        <v>14</v>
      </c>
      <c r="F384" s="229" t="s">
        <v>112</v>
      </c>
      <c r="G384" s="225">
        <v>13082</v>
      </c>
      <c r="H384" s="312">
        <v>1445</v>
      </c>
      <c r="I384" s="225">
        <f t="shared" si="13"/>
        <v>16851.32</v>
      </c>
      <c r="J384" s="313"/>
    </row>
    <row r="385" spans="2:10" s="226" customFormat="1" x14ac:dyDescent="0.3">
      <c r="B385" s="224" t="s">
        <v>109</v>
      </c>
      <c r="C385" s="314" t="s">
        <v>566</v>
      </c>
      <c r="D385" s="227" t="s">
        <v>17</v>
      </c>
      <c r="E385" s="230" t="s">
        <v>14</v>
      </c>
      <c r="F385" s="229" t="s">
        <v>103</v>
      </c>
      <c r="G385" s="243">
        <v>14579.49</v>
      </c>
      <c r="H385" s="232">
        <v>1489.79</v>
      </c>
      <c r="I385" s="231">
        <f t="shared" si="13"/>
        <v>18640.364799999996</v>
      </c>
      <c r="J385" s="311"/>
    </row>
    <row r="386" spans="2:10" s="226" customFormat="1" x14ac:dyDescent="0.3">
      <c r="B386" s="224" t="s">
        <v>109</v>
      </c>
      <c r="C386" s="240" t="s">
        <v>567</v>
      </c>
      <c r="D386" s="227" t="s">
        <v>17</v>
      </c>
      <c r="E386" s="230" t="s">
        <v>14</v>
      </c>
      <c r="F386" s="229" t="s">
        <v>112</v>
      </c>
      <c r="G386" s="232">
        <v>13486</v>
      </c>
      <c r="H386" s="225">
        <v>1490</v>
      </c>
      <c r="I386" s="231">
        <f t="shared" si="13"/>
        <v>17372.16</v>
      </c>
      <c r="J386" s="311"/>
    </row>
    <row r="387" spans="2:10" s="226" customFormat="1" x14ac:dyDescent="0.3">
      <c r="B387" s="224" t="s">
        <v>109</v>
      </c>
      <c r="C387" s="315" t="s">
        <v>776</v>
      </c>
      <c r="D387" s="227" t="s">
        <v>17</v>
      </c>
      <c r="E387" s="230" t="s">
        <v>14</v>
      </c>
      <c r="F387" s="229" t="s">
        <v>108</v>
      </c>
      <c r="G387" s="232">
        <v>14579.49</v>
      </c>
      <c r="H387" s="225">
        <v>1489.79</v>
      </c>
      <c r="I387" s="231">
        <f t="shared" si="13"/>
        <v>18640.364799999996</v>
      </c>
      <c r="J387" s="311"/>
    </row>
    <row r="388" spans="2:10" s="226" customFormat="1" x14ac:dyDescent="0.3">
      <c r="B388" s="224" t="s">
        <v>109</v>
      </c>
      <c r="C388" s="240" t="s">
        <v>569</v>
      </c>
      <c r="D388" s="227" t="s">
        <v>17</v>
      </c>
      <c r="E388" s="230" t="s">
        <v>14</v>
      </c>
      <c r="F388" s="229" t="s">
        <v>112</v>
      </c>
      <c r="G388" s="243">
        <v>13486.49</v>
      </c>
      <c r="H388" s="232">
        <v>1489.79</v>
      </c>
      <c r="I388" s="231">
        <f t="shared" si="13"/>
        <v>17372.484799999998</v>
      </c>
      <c r="J388" s="311"/>
    </row>
    <row r="389" spans="2:10" s="226" customFormat="1" x14ac:dyDescent="0.3">
      <c r="B389" s="224" t="s">
        <v>570</v>
      </c>
      <c r="C389" s="315" t="s">
        <v>777</v>
      </c>
      <c r="D389" s="227" t="s">
        <v>17</v>
      </c>
      <c r="E389" s="230" t="s">
        <v>14</v>
      </c>
      <c r="F389" s="229" t="s">
        <v>103</v>
      </c>
      <c r="G389" s="243">
        <v>14579.49</v>
      </c>
      <c r="H389" s="232">
        <v>1489.79</v>
      </c>
      <c r="I389" s="231">
        <f t="shared" si="13"/>
        <v>18640.364799999996</v>
      </c>
      <c r="J389" s="311"/>
    </row>
    <row r="390" spans="2:10" s="226" customFormat="1" x14ac:dyDescent="0.3">
      <c r="B390" s="226" t="s">
        <v>274</v>
      </c>
      <c r="C390" s="229" t="s">
        <v>480</v>
      </c>
      <c r="D390" s="229" t="s">
        <v>10</v>
      </c>
      <c r="E390" s="230" t="s">
        <v>625</v>
      </c>
      <c r="F390" s="229"/>
      <c r="G390" s="257">
        <v>0</v>
      </c>
      <c r="H390" s="225">
        <v>0</v>
      </c>
      <c r="I390" s="231">
        <f t="shared" si="13"/>
        <v>0</v>
      </c>
    </row>
    <row r="391" spans="2:10" s="226" customFormat="1" x14ac:dyDescent="0.3">
      <c r="B391" s="224" t="s">
        <v>109</v>
      </c>
      <c r="C391" s="314" t="s">
        <v>778</v>
      </c>
      <c r="D391" s="227" t="s">
        <v>17</v>
      </c>
      <c r="E391" s="230" t="s">
        <v>14</v>
      </c>
      <c r="F391" s="229" t="s">
        <v>103</v>
      </c>
      <c r="G391" s="243">
        <v>14579.49</v>
      </c>
      <c r="H391" s="232">
        <v>1489.79</v>
      </c>
      <c r="I391" s="231">
        <f t="shared" si="13"/>
        <v>18640.364799999996</v>
      </c>
      <c r="J391" s="311"/>
    </row>
    <row r="392" spans="2:10" s="226" customFormat="1" x14ac:dyDescent="0.3">
      <c r="B392" s="224" t="s">
        <v>109</v>
      </c>
      <c r="C392" s="316" t="s">
        <v>574</v>
      </c>
      <c r="D392" s="227" t="s">
        <v>17</v>
      </c>
      <c r="E392" s="230" t="s">
        <v>14</v>
      </c>
      <c r="F392" s="229" t="s">
        <v>112</v>
      </c>
      <c r="G392" s="243">
        <v>13486.49</v>
      </c>
      <c r="H392" s="232">
        <v>1489.79</v>
      </c>
      <c r="I392" s="231">
        <f t="shared" si="13"/>
        <v>17372.484799999998</v>
      </c>
      <c r="J392" s="311"/>
    </row>
    <row r="393" spans="2:10" s="226" customFormat="1" x14ac:dyDescent="0.3">
      <c r="B393" s="224" t="s">
        <v>109</v>
      </c>
      <c r="C393" s="316" t="s">
        <v>575</v>
      </c>
      <c r="D393" s="227" t="s">
        <v>17</v>
      </c>
      <c r="E393" s="230" t="s">
        <v>14</v>
      </c>
      <c r="F393" s="229" t="s">
        <v>112</v>
      </c>
      <c r="G393" s="243">
        <v>13486.49</v>
      </c>
      <c r="H393" s="232">
        <v>1489.79</v>
      </c>
      <c r="I393" s="231">
        <f t="shared" si="13"/>
        <v>17372.484799999998</v>
      </c>
      <c r="J393" s="311"/>
    </row>
    <row r="394" spans="2:10" s="226" customFormat="1" x14ac:dyDescent="0.3">
      <c r="B394" s="224" t="s">
        <v>109</v>
      </c>
      <c r="C394" s="316" t="s">
        <v>576</v>
      </c>
      <c r="D394" s="227" t="s">
        <v>17</v>
      </c>
      <c r="E394" s="230" t="s">
        <v>14</v>
      </c>
      <c r="F394" s="229" t="s">
        <v>101</v>
      </c>
      <c r="G394" s="243">
        <v>16664</v>
      </c>
      <c r="H394" s="232">
        <v>500</v>
      </c>
      <c r="I394" s="231">
        <f t="shared" si="13"/>
        <v>19910.239999999998</v>
      </c>
      <c r="J394" s="311"/>
    </row>
    <row r="395" spans="2:10" s="226" customFormat="1" x14ac:dyDescent="0.3">
      <c r="B395" s="224" t="s">
        <v>109</v>
      </c>
      <c r="C395" s="316" t="s">
        <v>577</v>
      </c>
      <c r="D395" s="227" t="s">
        <v>17</v>
      </c>
      <c r="E395" s="230" t="s">
        <v>14</v>
      </c>
      <c r="F395" s="229" t="s">
        <v>112</v>
      </c>
      <c r="G395" s="243">
        <v>13486.49</v>
      </c>
      <c r="H395" s="232">
        <v>1489.79</v>
      </c>
      <c r="I395" s="231">
        <f t="shared" si="13"/>
        <v>17372.484799999998</v>
      </c>
      <c r="J395" s="311"/>
    </row>
    <row r="396" spans="2:10" s="226" customFormat="1" x14ac:dyDescent="0.3">
      <c r="B396" s="224" t="s">
        <v>109</v>
      </c>
      <c r="C396" s="240" t="s">
        <v>578</v>
      </c>
      <c r="D396" s="227" t="s">
        <v>17</v>
      </c>
      <c r="E396" s="230" t="s">
        <v>14</v>
      </c>
      <c r="F396" s="229" t="s">
        <v>108</v>
      </c>
      <c r="G396" s="243">
        <v>13486.49</v>
      </c>
      <c r="H396" s="232">
        <v>1489.79</v>
      </c>
      <c r="I396" s="231">
        <f t="shared" si="13"/>
        <v>17372.484799999998</v>
      </c>
    </row>
    <row r="397" spans="2:10" s="226" customFormat="1" x14ac:dyDescent="0.3">
      <c r="B397" s="224" t="s">
        <v>109</v>
      </c>
      <c r="C397" s="316" t="s">
        <v>579</v>
      </c>
      <c r="D397" s="227" t="s">
        <v>17</v>
      </c>
      <c r="E397" s="230" t="s">
        <v>14</v>
      </c>
      <c r="F397" s="229" t="s">
        <v>103</v>
      </c>
      <c r="G397" s="243">
        <v>14579.49</v>
      </c>
      <c r="H397" s="232">
        <v>1489.79</v>
      </c>
      <c r="I397" s="231">
        <f t="shared" si="13"/>
        <v>18640.364799999996</v>
      </c>
    </row>
    <row r="398" spans="2:10" s="226" customFormat="1" x14ac:dyDescent="0.3">
      <c r="B398" s="224" t="s">
        <v>109</v>
      </c>
      <c r="C398" s="240" t="s">
        <v>580</v>
      </c>
      <c r="D398" s="227" t="s">
        <v>17</v>
      </c>
      <c r="E398" s="230" t="s">
        <v>14</v>
      </c>
      <c r="F398" s="229" t="s">
        <v>112</v>
      </c>
      <c r="G398" s="232">
        <v>13082</v>
      </c>
      <c r="H398" s="225">
        <v>1445</v>
      </c>
      <c r="I398" s="231">
        <f t="shared" si="13"/>
        <v>16851.32</v>
      </c>
    </row>
    <row r="399" spans="2:10" s="226" customFormat="1" x14ac:dyDescent="0.3">
      <c r="B399" s="224" t="s">
        <v>109</v>
      </c>
      <c r="C399" s="240" t="s">
        <v>581</v>
      </c>
      <c r="D399" s="227" t="s">
        <v>17</v>
      </c>
      <c r="E399" s="230" t="s">
        <v>14</v>
      </c>
      <c r="F399" s="317" t="s">
        <v>748</v>
      </c>
      <c r="G399" s="231">
        <v>13486.49</v>
      </c>
      <c r="H399" s="263">
        <v>1489.79</v>
      </c>
      <c r="I399" s="231">
        <f t="shared" si="13"/>
        <v>17372.484799999998</v>
      </c>
    </row>
    <row r="400" spans="2:10" s="226" customFormat="1" x14ac:dyDescent="0.3">
      <c r="B400" s="224" t="s">
        <v>109</v>
      </c>
      <c r="C400" s="240" t="s">
        <v>582</v>
      </c>
      <c r="D400" s="227" t="s">
        <v>17</v>
      </c>
      <c r="E400" s="230" t="s">
        <v>14</v>
      </c>
      <c r="F400" s="229" t="s">
        <v>108</v>
      </c>
      <c r="G400" s="243">
        <v>13486.49</v>
      </c>
      <c r="H400" s="232">
        <v>1489.79</v>
      </c>
      <c r="I400" s="231">
        <f t="shared" si="13"/>
        <v>17372.484799999998</v>
      </c>
    </row>
    <row r="401" spans="1:9" x14ac:dyDescent="0.3">
      <c r="A401" s="226"/>
      <c r="B401" s="224" t="s">
        <v>109</v>
      </c>
      <c r="C401" s="240" t="s">
        <v>583</v>
      </c>
      <c r="D401" s="227" t="s">
        <v>17</v>
      </c>
      <c r="E401" s="230" t="s">
        <v>14</v>
      </c>
      <c r="F401" s="229" t="s">
        <v>108</v>
      </c>
      <c r="G401" s="243">
        <v>13486.49</v>
      </c>
      <c r="H401" s="232">
        <v>1489.79</v>
      </c>
      <c r="I401" s="231">
        <f t="shared" si="13"/>
        <v>17372.484799999998</v>
      </c>
    </row>
    <row r="402" spans="1:9" x14ac:dyDescent="0.3">
      <c r="A402" s="226"/>
      <c r="B402" s="224" t="s">
        <v>109</v>
      </c>
      <c r="C402" s="240" t="s">
        <v>584</v>
      </c>
      <c r="D402" s="227" t="s">
        <v>17</v>
      </c>
      <c r="E402" s="230" t="s">
        <v>14</v>
      </c>
      <c r="F402" s="229" t="s">
        <v>103</v>
      </c>
      <c r="G402" s="243">
        <v>14579.49</v>
      </c>
      <c r="H402" s="232">
        <v>1489.79</v>
      </c>
      <c r="I402" s="231">
        <f t="shared" si="13"/>
        <v>18640.364799999996</v>
      </c>
    </row>
    <row r="403" spans="1:9" x14ac:dyDescent="0.3">
      <c r="A403" s="226"/>
      <c r="B403" s="224" t="s">
        <v>586</v>
      </c>
      <c r="C403" s="256" t="s">
        <v>587</v>
      </c>
      <c r="D403" s="227" t="s">
        <v>17</v>
      </c>
      <c r="E403" s="230" t="s">
        <v>625</v>
      </c>
      <c r="F403" s="229" t="s">
        <v>420</v>
      </c>
      <c r="G403" s="225">
        <v>11014</v>
      </c>
      <c r="H403" s="225">
        <v>330</v>
      </c>
      <c r="I403" s="231">
        <f>(G403+H403)*1.16</f>
        <v>13159.039999999999</v>
      </c>
    </row>
    <row r="404" spans="1:9" x14ac:dyDescent="0.3">
      <c r="A404" s="226"/>
      <c r="B404" s="224" t="s">
        <v>57</v>
      </c>
      <c r="C404" s="229" t="s">
        <v>589</v>
      </c>
      <c r="D404" s="227" t="s">
        <v>17</v>
      </c>
      <c r="E404" s="230" t="s">
        <v>625</v>
      </c>
      <c r="F404" s="229" t="s">
        <v>634</v>
      </c>
      <c r="G404" s="225">
        <v>16664</v>
      </c>
      <c r="H404" s="225">
        <v>500</v>
      </c>
      <c r="I404" s="231">
        <f>(G404+H404)*1.16</f>
        <v>19910.239999999998</v>
      </c>
    </row>
    <row r="405" spans="1:9" x14ac:dyDescent="0.3">
      <c r="A405" s="226"/>
      <c r="B405" s="224" t="s">
        <v>242</v>
      </c>
      <c r="C405" s="229" t="s">
        <v>590</v>
      </c>
      <c r="D405" s="227" t="s">
        <v>17</v>
      </c>
      <c r="E405" s="230" t="s">
        <v>15</v>
      </c>
      <c r="F405" s="229" t="s">
        <v>734</v>
      </c>
      <c r="G405" s="225">
        <v>6080</v>
      </c>
      <c r="H405" s="225">
        <v>182.4</v>
      </c>
      <c r="I405" s="231">
        <f>(G405+H405)*1.16</f>
        <v>7264.3839999999991</v>
      </c>
    </row>
    <row r="406" spans="1:9" x14ac:dyDescent="0.3">
      <c r="A406" s="226"/>
      <c r="B406" s="224" t="s">
        <v>274</v>
      </c>
      <c r="C406" s="318" t="s">
        <v>591</v>
      </c>
      <c r="D406" s="227" t="s">
        <v>17</v>
      </c>
      <c r="E406" s="230" t="s">
        <v>624</v>
      </c>
      <c r="F406" s="229" t="s">
        <v>627</v>
      </c>
      <c r="G406" s="225">
        <v>5476</v>
      </c>
      <c r="H406" s="225">
        <v>164</v>
      </c>
      <c r="I406" s="231">
        <f>(G406+H406)*1.16</f>
        <v>6542.4</v>
      </c>
    </row>
    <row r="407" spans="1:9" x14ac:dyDescent="0.3">
      <c r="A407" s="226"/>
      <c r="B407" s="224" t="s">
        <v>65</v>
      </c>
      <c r="C407" s="229" t="s">
        <v>595</v>
      </c>
      <c r="D407" s="227" t="s">
        <v>17</v>
      </c>
      <c r="E407" s="230" t="s">
        <v>625</v>
      </c>
      <c r="F407" s="229" t="s">
        <v>739</v>
      </c>
      <c r="G407" s="225">
        <v>6942.66</v>
      </c>
      <c r="H407" s="225">
        <v>208.28</v>
      </c>
      <c r="I407" s="231">
        <f>(G407+H407)*1.16</f>
        <v>8295.0903999999991</v>
      </c>
    </row>
    <row r="408" spans="1:9" x14ac:dyDescent="0.3">
      <c r="A408" s="226"/>
      <c r="B408" s="226" t="s">
        <v>160</v>
      </c>
      <c r="C408" s="240" t="s">
        <v>481</v>
      </c>
      <c r="D408" s="229" t="s">
        <v>10</v>
      </c>
      <c r="E408" s="230" t="s">
        <v>625</v>
      </c>
      <c r="G408" s="257">
        <v>0</v>
      </c>
      <c r="H408" s="225">
        <v>0</v>
      </c>
      <c r="I408" s="231">
        <f>SUM(G408+H408)*1.16</f>
        <v>0</v>
      </c>
    </row>
    <row r="409" spans="1:9" x14ac:dyDescent="0.3">
      <c r="A409" s="226"/>
      <c r="B409" s="226" t="s">
        <v>274</v>
      </c>
      <c r="C409" s="226" t="s">
        <v>597</v>
      </c>
      <c r="D409" s="227" t="s">
        <v>10</v>
      </c>
      <c r="E409" s="230" t="s">
        <v>11</v>
      </c>
      <c r="G409" s="225"/>
      <c r="H409" s="225">
        <v>0</v>
      </c>
      <c r="I409" s="231">
        <f>(G409+H409)*1.16</f>
        <v>0</v>
      </c>
    </row>
    <row r="410" spans="1:9" x14ac:dyDescent="0.3">
      <c r="A410" s="226"/>
      <c r="B410" s="226" t="s">
        <v>232</v>
      </c>
      <c r="C410" s="226" t="s">
        <v>598</v>
      </c>
      <c r="D410" s="227" t="s">
        <v>17</v>
      </c>
      <c r="E410" s="230" t="s">
        <v>624</v>
      </c>
      <c r="F410" s="294" t="s">
        <v>678</v>
      </c>
      <c r="G410" s="231">
        <v>5999</v>
      </c>
      <c r="H410" s="232">
        <v>179.97</v>
      </c>
      <c r="I410" s="231">
        <f>SUM(G410+H410)*1.16</f>
        <v>7167.6052</v>
      </c>
    </row>
    <row r="411" spans="1:9" x14ac:dyDescent="0.3">
      <c r="A411" s="226"/>
      <c r="B411" s="226" t="s">
        <v>232</v>
      </c>
      <c r="C411" s="226" t="s">
        <v>599</v>
      </c>
      <c r="D411" s="227" t="s">
        <v>17</v>
      </c>
      <c r="E411" s="230" t="s">
        <v>15</v>
      </c>
      <c r="F411" s="229" t="s">
        <v>715</v>
      </c>
      <c r="G411" s="225">
        <v>5999</v>
      </c>
      <c r="H411" s="225">
        <v>180</v>
      </c>
      <c r="I411" s="231">
        <f>SUM(G411+H411)*1.16</f>
        <v>7167.6399999999994</v>
      </c>
    </row>
    <row r="412" spans="1:9" x14ac:dyDescent="0.3">
      <c r="B412" s="226" t="s">
        <v>215</v>
      </c>
      <c r="C412" s="240" t="s">
        <v>498</v>
      </c>
      <c r="D412" s="229" t="s">
        <v>10</v>
      </c>
      <c r="E412" s="230" t="s">
        <v>625</v>
      </c>
      <c r="G412" s="257">
        <v>0</v>
      </c>
      <c r="H412" s="225">
        <v>0</v>
      </c>
      <c r="I412" s="231">
        <f>SUM(G412+H412)*1.16</f>
        <v>0</v>
      </c>
    </row>
    <row r="413" spans="1:9" x14ac:dyDescent="0.3">
      <c r="A413" s="226"/>
      <c r="B413" s="224" t="s">
        <v>65</v>
      </c>
      <c r="C413" s="259" t="s">
        <v>603</v>
      </c>
      <c r="D413" s="227" t="s">
        <v>17</v>
      </c>
      <c r="E413" s="230" t="s">
        <v>11</v>
      </c>
      <c r="F413" s="229" t="s">
        <v>640</v>
      </c>
      <c r="G413" s="225">
        <v>6542</v>
      </c>
      <c r="H413" s="225">
        <v>196</v>
      </c>
      <c r="I413" s="231">
        <f>SUM(G413:H413)*1.16</f>
        <v>7816.079999999999</v>
      </c>
    </row>
    <row r="414" spans="1:9" x14ac:dyDescent="0.3">
      <c r="A414" s="226"/>
      <c r="B414" s="224" t="s">
        <v>256</v>
      </c>
      <c r="C414" s="259" t="s">
        <v>604</v>
      </c>
      <c r="D414" s="227" t="s">
        <v>17</v>
      </c>
      <c r="E414" s="230" t="s">
        <v>624</v>
      </c>
      <c r="F414" s="229" t="s">
        <v>730</v>
      </c>
      <c r="G414" s="225">
        <v>8356</v>
      </c>
      <c r="H414" s="225">
        <v>250.68</v>
      </c>
      <c r="I414" s="231">
        <f>SUM(G414:H414)*1.16</f>
        <v>9983.7487999999994</v>
      </c>
    </row>
    <row r="415" spans="1:9" x14ac:dyDescent="0.3">
      <c r="A415" s="226"/>
      <c r="B415" s="224" t="s">
        <v>242</v>
      </c>
      <c r="C415" s="224" t="s">
        <v>608</v>
      </c>
      <c r="D415" s="227" t="s">
        <v>17</v>
      </c>
      <c r="E415" s="230" t="s">
        <v>624</v>
      </c>
      <c r="F415" s="229" t="s">
        <v>674</v>
      </c>
      <c r="G415" s="231">
        <v>6080</v>
      </c>
      <c r="H415" s="232">
        <v>182.4</v>
      </c>
      <c r="I415" s="231">
        <f t="shared" ref="I415:I426" si="14">SUM(G415+H415)*1.16</f>
        <v>7264.3839999999991</v>
      </c>
    </row>
    <row r="416" spans="1:9" x14ac:dyDescent="0.3">
      <c r="A416" s="226"/>
      <c r="B416" s="259" t="s">
        <v>232</v>
      </c>
      <c r="C416" s="259" t="s">
        <v>610</v>
      </c>
      <c r="D416" s="227" t="s">
        <v>17</v>
      </c>
      <c r="E416" s="230" t="s">
        <v>624</v>
      </c>
      <c r="F416" s="229" t="s">
        <v>643</v>
      </c>
      <c r="G416" s="231">
        <v>5999</v>
      </c>
      <c r="H416" s="232">
        <v>179.9</v>
      </c>
      <c r="I416" s="231">
        <f t="shared" si="14"/>
        <v>7167.5239999999994</v>
      </c>
    </row>
    <row r="417" spans="1:14" x14ac:dyDescent="0.3">
      <c r="A417" s="226"/>
      <c r="B417" s="319" t="s">
        <v>274</v>
      </c>
      <c r="C417" s="259" t="s">
        <v>611</v>
      </c>
      <c r="D417" s="227" t="s">
        <v>17</v>
      </c>
      <c r="E417" s="230" t="s">
        <v>624</v>
      </c>
      <c r="F417" s="229" t="s">
        <v>644</v>
      </c>
      <c r="G417" s="231">
        <v>5475.7</v>
      </c>
      <c r="H417" s="232">
        <v>164.2</v>
      </c>
      <c r="I417" s="231">
        <f t="shared" si="14"/>
        <v>6542.2839999999987</v>
      </c>
    </row>
    <row r="418" spans="1:14" x14ac:dyDescent="0.3">
      <c r="A418" s="226"/>
      <c r="B418" s="319" t="s">
        <v>274</v>
      </c>
      <c r="C418" s="259" t="s">
        <v>612</v>
      </c>
      <c r="D418" s="227" t="s">
        <v>17</v>
      </c>
      <c r="E418" s="230" t="s">
        <v>624</v>
      </c>
      <c r="F418" s="229" t="s">
        <v>653</v>
      </c>
      <c r="G418" s="231">
        <v>5876</v>
      </c>
      <c r="H418" s="232">
        <v>176</v>
      </c>
      <c r="I418" s="231">
        <f t="shared" si="14"/>
        <v>7020.32</v>
      </c>
    </row>
    <row r="419" spans="1:14" x14ac:dyDescent="0.3">
      <c r="A419" s="226"/>
      <c r="B419" s="319" t="s">
        <v>70</v>
      </c>
      <c r="C419" s="320" t="s">
        <v>613</v>
      </c>
      <c r="D419" s="227" t="s">
        <v>17</v>
      </c>
      <c r="E419" s="321" t="s">
        <v>15</v>
      </c>
      <c r="F419" s="226" t="s">
        <v>751</v>
      </c>
      <c r="G419" s="225">
        <v>5876</v>
      </c>
      <c r="H419" s="225">
        <v>176.28</v>
      </c>
      <c r="I419" s="231">
        <f t="shared" si="14"/>
        <v>7020.6447999999991</v>
      </c>
    </row>
    <row r="420" spans="1:14" x14ac:dyDescent="0.3">
      <c r="A420" s="226"/>
      <c r="B420" s="319" t="s">
        <v>242</v>
      </c>
      <c r="C420" s="259" t="s">
        <v>614</v>
      </c>
      <c r="D420" s="227" t="s">
        <v>17</v>
      </c>
      <c r="E420" s="230" t="s">
        <v>624</v>
      </c>
      <c r="F420" s="229" t="s">
        <v>677</v>
      </c>
      <c r="G420" s="231">
        <v>6080</v>
      </c>
      <c r="H420" s="232">
        <v>182</v>
      </c>
      <c r="I420" s="231">
        <f t="shared" si="14"/>
        <v>7263.9199999999992</v>
      </c>
    </row>
    <row r="421" spans="1:14" x14ac:dyDescent="0.3">
      <c r="A421" s="226"/>
      <c r="B421" s="319" t="s">
        <v>65</v>
      </c>
      <c r="C421" s="259" t="s">
        <v>615</v>
      </c>
      <c r="D421" s="227" t="s">
        <v>17</v>
      </c>
      <c r="E421" s="230" t="s">
        <v>624</v>
      </c>
      <c r="F421" s="229" t="s">
        <v>649</v>
      </c>
      <c r="G421" s="231">
        <v>6542</v>
      </c>
      <c r="H421" s="232">
        <v>196</v>
      </c>
      <c r="I421" s="231">
        <f t="shared" si="14"/>
        <v>7816.079999999999</v>
      </c>
    </row>
    <row r="422" spans="1:14" x14ac:dyDescent="0.3">
      <c r="A422" s="226"/>
      <c r="B422" s="319" t="s">
        <v>256</v>
      </c>
      <c r="C422" s="259" t="s">
        <v>616</v>
      </c>
      <c r="D422" s="227" t="s">
        <v>17</v>
      </c>
      <c r="E422" s="321" t="s">
        <v>624</v>
      </c>
      <c r="F422" s="229" t="s">
        <v>217</v>
      </c>
      <c r="G422" s="231">
        <v>8356</v>
      </c>
      <c r="H422" s="232">
        <v>251</v>
      </c>
      <c r="I422" s="231">
        <f t="shared" si="14"/>
        <v>9984.119999999999</v>
      </c>
    </row>
    <row r="423" spans="1:14" x14ac:dyDescent="0.3">
      <c r="B423" s="226" t="s">
        <v>500</v>
      </c>
      <c r="C423" s="240">
        <v>194600023</v>
      </c>
      <c r="D423" s="229" t="s">
        <v>10</v>
      </c>
      <c r="E423" s="230" t="s">
        <v>625</v>
      </c>
      <c r="G423" s="257">
        <v>0</v>
      </c>
      <c r="H423" s="225">
        <v>0</v>
      </c>
      <c r="I423" s="231">
        <f t="shared" si="14"/>
        <v>0</v>
      </c>
      <c r="L423" s="264"/>
    </row>
    <row r="424" spans="1:14" x14ac:dyDescent="0.3">
      <c r="A424" s="226"/>
      <c r="B424" s="319" t="s">
        <v>70</v>
      </c>
      <c r="C424" s="259" t="s">
        <v>618</v>
      </c>
      <c r="D424" s="227" t="s">
        <v>17</v>
      </c>
      <c r="E424" s="321" t="s">
        <v>11</v>
      </c>
      <c r="F424" s="229" t="s">
        <v>629</v>
      </c>
      <c r="G424" s="225">
        <v>5876</v>
      </c>
      <c r="H424" s="225">
        <v>176.28</v>
      </c>
      <c r="I424" s="231">
        <f t="shared" si="14"/>
        <v>7020.6447999999991</v>
      </c>
      <c r="L424" s="264"/>
    </row>
    <row r="425" spans="1:14" x14ac:dyDescent="0.3">
      <c r="A425" s="226"/>
      <c r="B425" s="319" t="s">
        <v>70</v>
      </c>
      <c r="C425" s="259" t="s">
        <v>619</v>
      </c>
      <c r="D425" s="227" t="s">
        <v>17</v>
      </c>
      <c r="E425" s="321" t="s">
        <v>11</v>
      </c>
      <c r="F425" s="229" t="s">
        <v>629</v>
      </c>
      <c r="G425" s="225">
        <v>5876</v>
      </c>
      <c r="H425" s="225">
        <v>176.28</v>
      </c>
      <c r="I425" s="231">
        <f t="shared" si="14"/>
        <v>7020.6447999999991</v>
      </c>
      <c r="L425" s="264"/>
    </row>
    <row r="426" spans="1:14" x14ac:dyDescent="0.3">
      <c r="A426" s="226"/>
      <c r="B426" s="319" t="s">
        <v>242</v>
      </c>
      <c r="C426" s="259" t="s">
        <v>620</v>
      </c>
      <c r="D426" s="227" t="s">
        <v>17</v>
      </c>
      <c r="E426" s="321" t="s">
        <v>15</v>
      </c>
      <c r="F426" s="251" t="s">
        <v>760</v>
      </c>
      <c r="G426" s="322">
        <v>5580</v>
      </c>
      <c r="H426" s="225">
        <v>182</v>
      </c>
      <c r="I426" s="231">
        <f t="shared" si="14"/>
        <v>6683.9199999999992</v>
      </c>
      <c r="L426" s="264"/>
    </row>
    <row r="427" spans="1:14" x14ac:dyDescent="0.3">
      <c r="A427" s="226"/>
      <c r="B427" s="319" t="s">
        <v>57</v>
      </c>
      <c r="C427" s="229" t="s">
        <v>631</v>
      </c>
      <c r="D427" s="227" t="s">
        <v>17</v>
      </c>
      <c r="E427" s="230" t="s">
        <v>625</v>
      </c>
      <c r="F427" s="229" t="s">
        <v>634</v>
      </c>
      <c r="G427" s="225">
        <v>16664</v>
      </c>
      <c r="H427" s="225">
        <v>500</v>
      </c>
      <c r="I427" s="231">
        <f t="shared" ref="I427:I433" si="15">(G427+H427)*1.16</f>
        <v>19910.239999999998</v>
      </c>
      <c r="L427" s="264"/>
    </row>
    <row r="428" spans="1:14" x14ac:dyDescent="0.3">
      <c r="A428" s="226"/>
      <c r="B428" s="259" t="s">
        <v>57</v>
      </c>
      <c r="C428" s="229" t="s">
        <v>641</v>
      </c>
      <c r="D428" s="227" t="s">
        <v>17</v>
      </c>
      <c r="E428" s="230" t="s">
        <v>625</v>
      </c>
      <c r="F428" s="229" t="s">
        <v>782</v>
      </c>
      <c r="G428" s="225">
        <v>11333.31</v>
      </c>
      <c r="H428" s="290">
        <v>340</v>
      </c>
      <c r="I428" s="231">
        <f t="shared" si="15"/>
        <v>13541.039599999998</v>
      </c>
      <c r="L428" s="264"/>
    </row>
    <row r="429" spans="1:14" x14ac:dyDescent="0.3">
      <c r="A429" s="226"/>
      <c r="B429" s="259" t="s">
        <v>256</v>
      </c>
      <c r="C429" s="224" t="s">
        <v>657</v>
      </c>
      <c r="D429" s="227" t="s">
        <v>17</v>
      </c>
      <c r="E429" s="230" t="s">
        <v>11</v>
      </c>
      <c r="F429" s="229" t="s">
        <v>727</v>
      </c>
      <c r="G429" s="225">
        <v>8356</v>
      </c>
      <c r="H429" s="262">
        <v>251</v>
      </c>
      <c r="I429" s="231">
        <f t="shared" si="15"/>
        <v>9984.119999999999</v>
      </c>
    </row>
    <row r="430" spans="1:14" x14ac:dyDescent="0.3">
      <c r="A430" s="226"/>
      <c r="B430" s="224" t="s">
        <v>70</v>
      </c>
      <c r="C430" s="224" t="s">
        <v>658</v>
      </c>
      <c r="D430" s="227" t="s">
        <v>17</v>
      </c>
      <c r="E430" s="230" t="s">
        <v>624</v>
      </c>
      <c r="F430" s="229" t="s">
        <v>661</v>
      </c>
      <c r="G430" s="225">
        <v>5876</v>
      </c>
      <c r="H430" s="262">
        <v>176.28</v>
      </c>
      <c r="I430" s="231">
        <f t="shared" si="15"/>
        <v>7020.6447999999991</v>
      </c>
    </row>
    <row r="431" spans="1:14" x14ac:dyDescent="0.3">
      <c r="A431" s="226"/>
      <c r="B431" s="224" t="s">
        <v>65</v>
      </c>
      <c r="C431" s="224" t="s">
        <v>663</v>
      </c>
      <c r="D431" s="227" t="s">
        <v>17</v>
      </c>
      <c r="E431" s="230" t="s">
        <v>624</v>
      </c>
      <c r="F431" s="226" t="s">
        <v>668</v>
      </c>
      <c r="G431" s="225">
        <v>6542</v>
      </c>
      <c r="H431" s="262">
        <v>196</v>
      </c>
      <c r="I431" s="263">
        <f t="shared" si="15"/>
        <v>7816.079999999999</v>
      </c>
      <c r="K431" s="277"/>
      <c r="L431" s="323"/>
    </row>
    <row r="432" spans="1:14" x14ac:dyDescent="0.3">
      <c r="A432" s="226"/>
      <c r="B432" s="224" t="s">
        <v>274</v>
      </c>
      <c r="C432" s="224" t="s">
        <v>664</v>
      </c>
      <c r="D432" s="227" t="s">
        <v>17</v>
      </c>
      <c r="E432" s="324" t="s">
        <v>11</v>
      </c>
      <c r="F432" s="325" t="s">
        <v>694</v>
      </c>
      <c r="G432" s="225">
        <v>5476</v>
      </c>
      <c r="H432" s="262">
        <v>164.28</v>
      </c>
      <c r="I432" s="263">
        <f t="shared" si="15"/>
        <v>6542.724799999999</v>
      </c>
      <c r="K432" s="278"/>
      <c r="L432" s="233"/>
      <c r="M432" s="241"/>
      <c r="N432" s="241"/>
    </row>
    <row r="433" spans="1:15" x14ac:dyDescent="0.3">
      <c r="A433" s="226"/>
      <c r="B433" s="224" t="s">
        <v>70</v>
      </c>
      <c r="C433" s="224" t="s">
        <v>665</v>
      </c>
      <c r="D433" s="227" t="s">
        <v>17</v>
      </c>
      <c r="E433" s="324" t="s">
        <v>625</v>
      </c>
      <c r="F433" s="326" t="s">
        <v>721</v>
      </c>
      <c r="G433" s="225">
        <v>5876</v>
      </c>
      <c r="H433" s="262">
        <v>176.28</v>
      </c>
      <c r="I433" s="263">
        <f t="shared" si="15"/>
        <v>7020.6447999999991</v>
      </c>
      <c r="N433" s="241"/>
    </row>
    <row r="434" spans="1:15" x14ac:dyDescent="0.3">
      <c r="B434" s="226" t="s">
        <v>501</v>
      </c>
      <c r="C434" s="240" t="s">
        <v>502</v>
      </c>
      <c r="D434" s="229" t="s">
        <v>10</v>
      </c>
      <c r="E434" s="230" t="s">
        <v>625</v>
      </c>
      <c r="G434" s="225">
        <v>0</v>
      </c>
      <c r="H434" s="225">
        <v>0</v>
      </c>
      <c r="I434" s="231">
        <f>SUM(G434+H434)*1.16</f>
        <v>0</v>
      </c>
      <c r="L434" s="241"/>
      <c r="N434" s="241"/>
    </row>
    <row r="435" spans="1:15" x14ac:dyDescent="0.3">
      <c r="B435" s="226" t="s">
        <v>256</v>
      </c>
      <c r="C435" s="229" t="s">
        <v>504</v>
      </c>
      <c r="D435" s="229" t="s">
        <v>10</v>
      </c>
      <c r="E435" s="230" t="s">
        <v>625</v>
      </c>
      <c r="G435" s="225">
        <v>0</v>
      </c>
      <c r="H435" s="225">
        <v>0</v>
      </c>
      <c r="I435" s="231">
        <f>SUM(G435+H435)*1.16</f>
        <v>0</v>
      </c>
      <c r="J435" s="224"/>
      <c r="L435" s="241"/>
      <c r="M435" s="241"/>
      <c r="N435" s="241"/>
      <c r="O435" s="241"/>
    </row>
    <row r="436" spans="1:15" x14ac:dyDescent="0.3">
      <c r="B436" s="226" t="s">
        <v>477</v>
      </c>
      <c r="C436" s="240">
        <v>188160016</v>
      </c>
      <c r="D436" s="229" t="s">
        <v>10</v>
      </c>
      <c r="E436" s="230" t="s">
        <v>625</v>
      </c>
      <c r="G436" s="257">
        <v>0</v>
      </c>
      <c r="H436" s="225">
        <v>0</v>
      </c>
      <c r="I436" s="231">
        <f>SUM(G436+H436)*1.16</f>
        <v>0</v>
      </c>
    </row>
    <row r="437" spans="1:15" x14ac:dyDescent="0.3">
      <c r="A437" s="226"/>
      <c r="B437" s="226" t="s">
        <v>70</v>
      </c>
      <c r="C437" s="261" t="s">
        <v>684</v>
      </c>
      <c r="D437" s="227" t="s">
        <v>17</v>
      </c>
      <c r="E437" s="230" t="s">
        <v>11</v>
      </c>
      <c r="F437" s="229" t="s">
        <v>732</v>
      </c>
      <c r="G437" s="262">
        <v>5876</v>
      </c>
      <c r="H437" s="262">
        <v>176.28</v>
      </c>
      <c r="I437" s="263">
        <f>(G437+H437)*1.16</f>
        <v>7020.6447999999991</v>
      </c>
    </row>
    <row r="438" spans="1:15" x14ac:dyDescent="0.3">
      <c r="A438" s="226"/>
      <c r="B438" s="224" t="s">
        <v>65</v>
      </c>
      <c r="C438" s="226" t="s">
        <v>687</v>
      </c>
      <c r="D438" s="227" t="s">
        <v>17</v>
      </c>
      <c r="E438" s="230" t="s">
        <v>624</v>
      </c>
      <c r="F438" s="229" t="s">
        <v>649</v>
      </c>
      <c r="G438" s="262">
        <v>6542</v>
      </c>
      <c r="H438" s="262">
        <v>196.26</v>
      </c>
      <c r="I438" s="263">
        <f>(G438+H438)*1.16</f>
        <v>7816.3815999999997</v>
      </c>
    </row>
    <row r="439" spans="1:15" x14ac:dyDescent="0.3">
      <c r="A439" s="226"/>
      <c r="B439" s="226" t="s">
        <v>688</v>
      </c>
      <c r="C439" s="240" t="s">
        <v>544</v>
      </c>
      <c r="D439" s="229" t="s">
        <v>10</v>
      </c>
      <c r="E439" s="230" t="s">
        <v>625</v>
      </c>
      <c r="G439" s="257">
        <v>0</v>
      </c>
      <c r="H439" s="225">
        <v>0</v>
      </c>
      <c r="I439" s="231">
        <f>SUM(G439+H439)*1.16</f>
        <v>0</v>
      </c>
    </row>
    <row r="440" spans="1:15" x14ac:dyDescent="0.3">
      <c r="A440" s="226"/>
      <c r="B440" s="226" t="s">
        <v>70</v>
      </c>
      <c r="C440" s="229" t="s">
        <v>596</v>
      </c>
      <c r="D440" s="227" t="s">
        <v>17</v>
      </c>
      <c r="E440" s="230" t="s">
        <v>15</v>
      </c>
      <c r="F440" s="229" t="s">
        <v>740</v>
      </c>
      <c r="G440" s="225">
        <v>5876</v>
      </c>
      <c r="H440" s="225">
        <v>176.28</v>
      </c>
      <c r="I440" s="231">
        <f>(G440+H440)*1.16</f>
        <v>7020.6447999999991</v>
      </c>
    </row>
    <row r="441" spans="1:15" x14ac:dyDescent="0.3">
      <c r="A441" s="226"/>
      <c r="B441" s="226" t="s">
        <v>70</v>
      </c>
      <c r="C441" s="226" t="s">
        <v>697</v>
      </c>
      <c r="D441" s="227" t="s">
        <v>17</v>
      </c>
      <c r="E441" s="230" t="s">
        <v>624</v>
      </c>
      <c r="F441" s="229" t="s">
        <v>718</v>
      </c>
      <c r="G441" s="262">
        <v>5876</v>
      </c>
      <c r="H441" s="262">
        <v>176.28</v>
      </c>
      <c r="I441" s="263">
        <f>(G441+H441)*1.16</f>
        <v>7020.6447999999991</v>
      </c>
    </row>
    <row r="442" spans="1:15" x14ac:dyDescent="0.3">
      <c r="A442" s="226"/>
      <c r="B442" s="226" t="s">
        <v>70</v>
      </c>
      <c r="C442" s="224" t="s">
        <v>692</v>
      </c>
      <c r="D442" s="227" t="s">
        <v>17</v>
      </c>
      <c r="E442" s="230" t="s">
        <v>624</v>
      </c>
      <c r="F442" s="265" t="s">
        <v>757</v>
      </c>
      <c r="G442" s="262">
        <v>5876</v>
      </c>
      <c r="H442" s="262">
        <v>176.28</v>
      </c>
      <c r="I442" s="263">
        <f>(G442+H442)*1.16</f>
        <v>7020.6447999999991</v>
      </c>
    </row>
    <row r="443" spans="1:15" x14ac:dyDescent="0.3">
      <c r="A443" s="226"/>
      <c r="B443" s="226" t="s">
        <v>65</v>
      </c>
      <c r="C443" s="226" t="s">
        <v>702</v>
      </c>
      <c r="D443" s="227" t="s">
        <v>17</v>
      </c>
      <c r="E443" s="230" t="s">
        <v>624</v>
      </c>
      <c r="F443" s="229" t="s">
        <v>712</v>
      </c>
      <c r="G443" s="262">
        <v>6542</v>
      </c>
      <c r="H443" s="262">
        <v>196.26</v>
      </c>
      <c r="I443" s="263">
        <f>(G443+H443)*1.16</f>
        <v>7816.3815999999997</v>
      </c>
    </row>
    <row r="444" spans="1:15" x14ac:dyDescent="0.3">
      <c r="A444" s="226"/>
      <c r="B444" s="226" t="s">
        <v>274</v>
      </c>
      <c r="C444" s="226" t="s">
        <v>703</v>
      </c>
      <c r="D444" s="227" t="s">
        <v>17</v>
      </c>
      <c r="E444" s="230" t="s">
        <v>625</v>
      </c>
      <c r="F444" s="229" t="s">
        <v>721</v>
      </c>
      <c r="G444" s="262">
        <v>5476</v>
      </c>
      <c r="H444" s="262">
        <v>164.28</v>
      </c>
      <c r="I444" s="263">
        <f>(G444+H444)*1.16</f>
        <v>6542.724799999999</v>
      </c>
    </row>
    <row r="445" spans="1:15" x14ac:dyDescent="0.3">
      <c r="A445" s="226"/>
      <c r="B445" s="226" t="s">
        <v>232</v>
      </c>
      <c r="C445" s="224" t="s">
        <v>693</v>
      </c>
      <c r="D445" s="227" t="s">
        <v>10</v>
      </c>
      <c r="E445" s="230" t="s">
        <v>624</v>
      </c>
    </row>
    <row r="446" spans="1:15" x14ac:dyDescent="0.3">
      <c r="A446" s="226"/>
      <c r="B446" s="226" t="s">
        <v>70</v>
      </c>
      <c r="C446" s="224" t="s">
        <v>698</v>
      </c>
      <c r="D446" s="227" t="s">
        <v>17</v>
      </c>
      <c r="E446" s="230" t="s">
        <v>624</v>
      </c>
      <c r="F446" s="229" t="s">
        <v>745</v>
      </c>
      <c r="G446" s="262">
        <v>5876</v>
      </c>
      <c r="H446" s="262">
        <v>176.27</v>
      </c>
      <c r="I446" s="263">
        <f>(G446+H446)*1.16</f>
        <v>7020.6332000000002</v>
      </c>
    </row>
    <row r="447" spans="1:15" x14ac:dyDescent="0.3">
      <c r="A447" s="226"/>
      <c r="B447" s="226" t="s">
        <v>274</v>
      </c>
      <c r="C447" s="226" t="s">
        <v>704</v>
      </c>
      <c r="D447" s="227" t="s">
        <v>17</v>
      </c>
      <c r="E447" s="230" t="s">
        <v>15</v>
      </c>
      <c r="F447" s="251" t="s">
        <v>760</v>
      </c>
      <c r="G447" s="262">
        <v>5476</v>
      </c>
      <c r="H447" s="262">
        <v>164.25</v>
      </c>
      <c r="I447" s="263">
        <f>(G447+H447)*1.16</f>
        <v>6542.69</v>
      </c>
    </row>
    <row r="448" spans="1:15" x14ac:dyDescent="0.3">
      <c r="A448" s="226"/>
      <c r="B448" s="226" t="s">
        <v>256</v>
      </c>
      <c r="C448" s="265" t="s">
        <v>724</v>
      </c>
      <c r="D448" s="227" t="s">
        <v>10</v>
      </c>
      <c r="E448" s="230" t="s">
        <v>625</v>
      </c>
    </row>
    <row r="1048558" spans="1:17" s="263" customFormat="1" x14ac:dyDescent="0.3">
      <c r="A1048558" s="224"/>
      <c r="B1048558" s="266"/>
      <c r="C1048558" s="229"/>
      <c r="D1048558" s="227"/>
      <c r="E1048558" s="230"/>
      <c r="F1048558" s="229"/>
      <c r="G1048558" s="262"/>
      <c r="H1048558" s="267"/>
      <c r="J1048558" s="226"/>
      <c r="K1048558" s="226"/>
      <c r="L1048558" s="226"/>
      <c r="M1048558" s="226"/>
      <c r="N1048558" s="226"/>
      <c r="O1048558" s="226"/>
      <c r="P1048558" s="226"/>
      <c r="Q1048558" s="226"/>
    </row>
  </sheetData>
  <autoFilter ref="B1:I448" xr:uid="{7E1580AC-5D85-42FF-A721-7DD24830F8A1}">
    <sortState xmlns:xlrd2="http://schemas.microsoft.com/office/spreadsheetml/2017/richdata2" ref="B4:I448">
      <sortCondition sortBy="cellColor" ref="B1:B448" dxfId="8"/>
    </sortState>
  </autoFilter>
  <hyperlinks>
    <hyperlink ref="F175" r:id="rId1" location="id=1155&amp;model=res.partner" display="http://52.52.31.46:8069/web - id=1155&amp;model=res.partner" xr:uid="{97E3B967-7962-45A9-B1CC-98A6D1E56636}"/>
    <hyperlink ref="F223" r:id="rId2" location="id=1155&amp;model=res.partner" display="http://52.52.31.46:8069/web - id=1155&amp;model=res.partner" xr:uid="{E0789B9B-F3A6-4F73-9802-40705B500014}"/>
  </hyperlinks>
  <pageMargins left="0.7" right="0.7" top="0.75" bottom="0.75" header="0.3" footer="0.3"/>
  <pageSetup paperSize="9" scale="63" fitToHeight="0" orientation="portrait"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0419-7E06-4534-B788-93F0CB1657F2}">
  <sheetPr codeName="Sheet41">
    <pageSetUpPr fitToPage="1"/>
  </sheetPr>
  <dimension ref="A1:U1048558"/>
  <sheetViews>
    <sheetView showGridLines="0" topLeftCell="A13" zoomScaleNormal="100" workbookViewId="0">
      <selection activeCell="F29" sqref="F29"/>
    </sheetView>
  </sheetViews>
  <sheetFormatPr defaultColWidth="8.88671875" defaultRowHeight="12" x14ac:dyDescent="0.3"/>
  <cols>
    <col min="1" max="1" width="8.88671875" style="224"/>
    <col min="2" max="2" width="31.109375" style="226" bestFit="1" customWidth="1"/>
    <col min="3" max="3" width="20.33203125" style="229" bestFit="1" customWidth="1"/>
    <col min="4" max="4" width="21.6640625" style="227" bestFit="1" customWidth="1"/>
    <col min="5" max="5" width="12.109375" style="230" customWidth="1"/>
    <col min="6" max="6" width="52.6640625" style="229" customWidth="1"/>
    <col min="7" max="7" width="12.44140625" style="262" bestFit="1" customWidth="1"/>
    <col min="8" max="8" width="8.77734375" style="262" bestFit="1" customWidth="1"/>
    <col min="9" max="9" width="12.44140625" style="263" bestFit="1" customWidth="1"/>
    <col min="10" max="10" width="12.109375" style="226" customWidth="1"/>
    <col min="11" max="11" width="26" style="226" bestFit="1" customWidth="1"/>
    <col min="12" max="12" width="12.44140625" style="226" bestFit="1" customWidth="1"/>
    <col min="13" max="13" width="15.21875" style="226" bestFit="1" customWidth="1"/>
    <col min="14" max="14" width="13.5546875" style="226" bestFit="1" customWidth="1"/>
    <col min="15" max="15" width="13.6640625" style="226" bestFit="1" customWidth="1"/>
    <col min="16" max="16" width="13.5546875" style="226" bestFit="1" customWidth="1"/>
    <col min="17" max="17" width="11.109375" style="226" bestFit="1" customWidth="1"/>
    <col min="18" max="18" width="8.88671875" style="226"/>
    <col min="19" max="19" width="11.109375" style="226" bestFit="1" customWidth="1"/>
    <col min="20" max="20" width="13.6640625" style="226" bestFit="1" customWidth="1"/>
    <col min="21" max="16384" width="8.88671875" style="226"/>
  </cols>
  <sheetData>
    <row r="1" spans="1:21" s="270" customFormat="1" x14ac:dyDescent="0.3">
      <c r="A1" s="268"/>
      <c r="B1" s="273" t="s">
        <v>0</v>
      </c>
      <c r="C1" s="274" t="s">
        <v>1</v>
      </c>
      <c r="D1" s="273" t="s">
        <v>2</v>
      </c>
      <c r="E1" s="275" t="s">
        <v>3</v>
      </c>
      <c r="F1" s="274" t="s">
        <v>4</v>
      </c>
      <c r="G1" s="276" t="s">
        <v>5</v>
      </c>
      <c r="H1" s="276" t="s">
        <v>6</v>
      </c>
      <c r="I1" s="276" t="s">
        <v>7</v>
      </c>
      <c r="J1" s="269"/>
      <c r="L1" s="271"/>
      <c r="M1" s="272"/>
      <c r="N1" s="272"/>
      <c r="O1" s="272"/>
      <c r="P1" s="272"/>
      <c r="Q1" s="272"/>
    </row>
    <row r="2" spans="1:21" x14ac:dyDescent="0.3">
      <c r="A2" s="226"/>
      <c r="B2" s="224" t="s">
        <v>242</v>
      </c>
      <c r="C2" s="229" t="s">
        <v>9</v>
      </c>
      <c r="D2" s="229" t="s">
        <v>10</v>
      </c>
      <c r="E2" s="230" t="s">
        <v>11</v>
      </c>
      <c r="G2" s="231">
        <v>0</v>
      </c>
      <c r="H2" s="232">
        <v>0</v>
      </c>
      <c r="I2" s="231">
        <f>SUM(G2+H2)*1.16</f>
        <v>0</v>
      </c>
      <c r="J2" s="233"/>
      <c r="L2" s="234" t="s">
        <v>624</v>
      </c>
      <c r="M2" s="234" t="s">
        <v>625</v>
      </c>
      <c r="N2" s="234" t="s">
        <v>11</v>
      </c>
      <c r="O2" s="234" t="s">
        <v>14</v>
      </c>
      <c r="P2" s="234" t="s">
        <v>15</v>
      </c>
      <c r="Q2" s="234" t="s">
        <v>626</v>
      </c>
    </row>
    <row r="3" spans="1:21" x14ac:dyDescent="0.3">
      <c r="A3" s="226"/>
      <c r="B3" s="224" t="s">
        <v>242</v>
      </c>
      <c r="C3" s="240" t="s">
        <v>16</v>
      </c>
      <c r="D3" s="229" t="s">
        <v>17</v>
      </c>
      <c r="E3" s="230" t="s">
        <v>11</v>
      </c>
      <c r="F3" s="229" t="s">
        <v>18</v>
      </c>
      <c r="G3" s="231">
        <v>5521.03</v>
      </c>
      <c r="H3" s="232">
        <v>500.07</v>
      </c>
      <c r="I3" s="231">
        <f>SUM(G3+H3)*1.16</f>
        <v>6984.4759999999987</v>
      </c>
      <c r="J3" s="233"/>
      <c r="K3" s="279" t="s">
        <v>19</v>
      </c>
      <c r="L3" s="280">
        <f>+COUNTIF(E:E,L2)</f>
        <v>87</v>
      </c>
      <c r="M3" s="280">
        <f>+COUNTIF(E:E,M2)</f>
        <v>159</v>
      </c>
      <c r="N3" s="280">
        <f>+COUNTIF(E:E,N2)</f>
        <v>39</v>
      </c>
      <c r="O3" s="280">
        <f>+COUNTIF(E:E,O2)</f>
        <v>100</v>
      </c>
      <c r="P3" s="280">
        <f>+COUNTIF(E:E,P2)</f>
        <v>62</v>
      </c>
      <c r="Q3" s="280">
        <f>SUM(L3+M3+N3+O3+P3)</f>
        <v>447</v>
      </c>
    </row>
    <row r="4" spans="1:21" x14ac:dyDescent="0.3">
      <c r="B4" s="224" t="s">
        <v>88</v>
      </c>
      <c r="C4" s="229" t="s">
        <v>21</v>
      </c>
      <c r="D4" s="229" t="s">
        <v>17</v>
      </c>
      <c r="E4" s="230" t="s">
        <v>14</v>
      </c>
      <c r="F4" s="229" t="s">
        <v>783</v>
      </c>
      <c r="G4" s="231">
        <v>11333.31</v>
      </c>
      <c r="H4" s="232">
        <v>340</v>
      </c>
      <c r="I4" s="231">
        <f t="shared" ref="I4:I26" si="0">SUM(G4+H4)*1.16</f>
        <v>13541.039599999998</v>
      </c>
      <c r="J4" s="235"/>
      <c r="K4" s="236" t="s">
        <v>23</v>
      </c>
      <c r="L4" s="237">
        <f>COUNTIFS(D:D,K4,E:E,L2)</f>
        <v>73</v>
      </c>
      <c r="M4" s="237">
        <f>COUNTIFS(D:D,K4,E:E,M2)</f>
        <v>89</v>
      </c>
      <c r="N4" s="237">
        <f>COUNTIFS(D:D,K4,E:E,N2)</f>
        <v>32</v>
      </c>
      <c r="O4" s="237">
        <f>COUNTIFS(D:D,K4,E:E,O2)</f>
        <v>91</v>
      </c>
      <c r="P4" s="237">
        <f>COUNTIFS(D:D,K4,E:E,P2)</f>
        <v>47</v>
      </c>
      <c r="Q4" s="237">
        <f>SUM(L4:P4)</f>
        <v>332</v>
      </c>
    </row>
    <row r="5" spans="1:21" x14ac:dyDescent="0.3">
      <c r="A5" s="226"/>
      <c r="B5" s="224" t="s">
        <v>688</v>
      </c>
      <c r="C5" s="240" t="s">
        <v>25</v>
      </c>
      <c r="D5" s="229" t="s">
        <v>17</v>
      </c>
      <c r="E5" s="230" t="s">
        <v>11</v>
      </c>
      <c r="F5" s="229" t="s">
        <v>26</v>
      </c>
      <c r="G5" s="231">
        <v>2849.5</v>
      </c>
      <c r="H5" s="232">
        <v>102</v>
      </c>
      <c r="I5" s="231">
        <f t="shared" si="0"/>
        <v>3423.74</v>
      </c>
      <c r="J5" s="233"/>
      <c r="K5" s="281" t="s">
        <v>27</v>
      </c>
      <c r="L5" s="282">
        <f>COUNTIFS(D:D,K5,E:E,L2)</f>
        <v>10</v>
      </c>
      <c r="M5" s="282">
        <f>COUNTIFS(D:D,K5,E:E,M2)</f>
        <v>62</v>
      </c>
      <c r="N5" s="282">
        <f>COUNTIFS(D:D,K5,E:E,N2)</f>
        <v>5</v>
      </c>
      <c r="O5" s="282">
        <f>COUNTIFS(D:D,K5,E:E,O2)</f>
        <v>6</v>
      </c>
      <c r="P5" s="282">
        <f>COUNTIFS(D:D,K5,E:E,P2)</f>
        <v>12</v>
      </c>
      <c r="Q5" s="282">
        <f>SUM(L5:P5)</f>
        <v>95</v>
      </c>
    </row>
    <row r="6" spans="1:21" x14ac:dyDescent="0.3">
      <c r="A6" s="226"/>
      <c r="B6" s="224" t="s">
        <v>28</v>
      </c>
      <c r="C6" s="240" t="s">
        <v>29</v>
      </c>
      <c r="D6" s="229" t="s">
        <v>17</v>
      </c>
      <c r="E6" s="230" t="s">
        <v>624</v>
      </c>
      <c r="F6" s="229" t="s">
        <v>753</v>
      </c>
      <c r="G6" s="231">
        <v>18668</v>
      </c>
      <c r="H6" s="232">
        <v>560</v>
      </c>
      <c r="I6" s="231">
        <f t="shared" si="0"/>
        <v>22304.48</v>
      </c>
      <c r="J6" s="233"/>
      <c r="K6" s="283" t="s">
        <v>31</v>
      </c>
      <c r="L6" s="284">
        <f>COUNTIFS(D:D,K6,E:E,L2)</f>
        <v>4</v>
      </c>
      <c r="M6" s="284">
        <f>COUNTIFS(D:D,K6,E:E,M2)</f>
        <v>8</v>
      </c>
      <c r="N6" s="284">
        <f>COUNTIFS(D:D,K6,E:E,N2)</f>
        <v>2</v>
      </c>
      <c r="O6" s="284">
        <f>COUNTIFS(D:D,K6,E:E,O2)</f>
        <v>3</v>
      </c>
      <c r="P6" s="284">
        <f>COUNTIFS(D:D,K6,E:E,P2)</f>
        <v>3</v>
      </c>
      <c r="Q6" s="284">
        <f>SUM(L6:P6)</f>
        <v>20</v>
      </c>
      <c r="T6" s="241"/>
    </row>
    <row r="7" spans="1:21" x14ac:dyDescent="0.3">
      <c r="A7" s="226"/>
      <c r="B7" s="224" t="s">
        <v>28</v>
      </c>
      <c r="C7" s="229" t="s">
        <v>32</v>
      </c>
      <c r="D7" s="229" t="s">
        <v>17</v>
      </c>
      <c r="E7" s="230" t="s">
        <v>15</v>
      </c>
      <c r="F7" s="229" t="s">
        <v>330</v>
      </c>
      <c r="G7" s="231">
        <v>18668</v>
      </c>
      <c r="H7" s="232">
        <v>560</v>
      </c>
      <c r="I7" s="231">
        <f t="shared" si="0"/>
        <v>22304.48</v>
      </c>
      <c r="J7" s="233"/>
      <c r="K7" s="283" t="s">
        <v>33</v>
      </c>
      <c r="L7" s="284">
        <f>L3-L6</f>
        <v>83</v>
      </c>
      <c r="M7" s="284">
        <f>M3-M6</f>
        <v>151</v>
      </c>
      <c r="N7" s="284">
        <f>N3-N6</f>
        <v>37</v>
      </c>
      <c r="O7" s="284">
        <f>O3-O6</f>
        <v>97</v>
      </c>
      <c r="P7" s="284">
        <f>P3-P6</f>
        <v>59</v>
      </c>
      <c r="Q7" s="284">
        <f>SUM(L7:P7)</f>
        <v>427</v>
      </c>
      <c r="R7" s="284"/>
      <c r="S7" s="285"/>
    </row>
    <row r="8" spans="1:21" x14ac:dyDescent="0.3">
      <c r="A8" s="226"/>
      <c r="B8" s="224" t="s">
        <v>28</v>
      </c>
      <c r="C8" s="229" t="s">
        <v>34</v>
      </c>
      <c r="D8" s="229" t="s">
        <v>17</v>
      </c>
      <c r="E8" s="230" t="s">
        <v>11</v>
      </c>
      <c r="F8" s="229" t="s">
        <v>779</v>
      </c>
      <c r="G8" s="231">
        <v>18668</v>
      </c>
      <c r="H8" s="232">
        <v>560.04</v>
      </c>
      <c r="I8" s="231">
        <f t="shared" si="0"/>
        <v>22304.526399999999</v>
      </c>
      <c r="J8" s="233"/>
      <c r="K8" s="238" t="s">
        <v>35</v>
      </c>
      <c r="L8" s="239">
        <f t="shared" ref="L8:Q8" si="1">L4/L7</f>
        <v>0.87951807228915657</v>
      </c>
      <c r="M8" s="239">
        <f t="shared" si="1"/>
        <v>0.58940397350993379</v>
      </c>
      <c r="N8" s="239">
        <f t="shared" si="1"/>
        <v>0.86486486486486491</v>
      </c>
      <c r="O8" s="239">
        <f t="shared" si="1"/>
        <v>0.93814432989690721</v>
      </c>
      <c r="P8" s="239">
        <f t="shared" si="1"/>
        <v>0.79661016949152541</v>
      </c>
      <c r="Q8" s="239">
        <f t="shared" si="1"/>
        <v>0.77751756440281028</v>
      </c>
      <c r="S8" s="239"/>
    </row>
    <row r="9" spans="1:21" x14ac:dyDescent="0.3">
      <c r="A9" s="226"/>
      <c r="B9" s="224" t="s">
        <v>36</v>
      </c>
      <c r="C9" s="240" t="s">
        <v>37</v>
      </c>
      <c r="D9" s="229" t="s">
        <v>17</v>
      </c>
      <c r="E9" s="230" t="s">
        <v>15</v>
      </c>
      <c r="F9" s="229" t="s">
        <v>313</v>
      </c>
      <c r="G9" s="231">
        <v>13592.2</v>
      </c>
      <c r="H9" s="232">
        <v>407.7</v>
      </c>
      <c r="I9" s="231">
        <f t="shared" si="0"/>
        <v>16239.884</v>
      </c>
      <c r="J9" s="233"/>
      <c r="K9" s="228"/>
      <c r="L9" s="228"/>
      <c r="M9" s="228"/>
      <c r="N9" s="228"/>
      <c r="O9" s="228"/>
      <c r="P9" s="228"/>
      <c r="Q9" s="228"/>
      <c r="R9" s="228"/>
    </row>
    <row r="10" spans="1:21" x14ac:dyDescent="0.3">
      <c r="A10" s="226" t="s">
        <v>55</v>
      </c>
      <c r="B10" s="224" t="s">
        <v>262</v>
      </c>
      <c r="C10" s="240" t="s">
        <v>39</v>
      </c>
      <c r="D10" s="229" t="s">
        <v>10</v>
      </c>
      <c r="E10" s="230" t="s">
        <v>14</v>
      </c>
      <c r="G10" s="231">
        <v>0</v>
      </c>
      <c r="H10" s="232">
        <v>0</v>
      </c>
      <c r="I10" s="231">
        <f t="shared" si="0"/>
        <v>0</v>
      </c>
      <c r="J10" s="233"/>
      <c r="K10" s="229" t="s">
        <v>41</v>
      </c>
      <c r="L10" s="232">
        <f>SUMIF(E2:E600,L2,I2:I603)</f>
        <v>630008.14519999991</v>
      </c>
      <c r="M10" s="232">
        <f>SUMIF(E2:E603,M2,I2:I603)</f>
        <v>1157317.9871999999</v>
      </c>
      <c r="N10" s="232">
        <f>SUMIF(E2:E600,N2,I2:I600)</f>
        <v>298776.97759999998</v>
      </c>
      <c r="O10" s="232">
        <f>SUMIF(E2:E600,O2,I2:I600)</f>
        <v>1506865.7404000002</v>
      </c>
      <c r="P10" s="232">
        <f>SUMIF(E2:E600,P2,I2:I600)</f>
        <v>471189.04200000002</v>
      </c>
      <c r="Q10" s="232">
        <f>SUM(L10:P10)</f>
        <v>4064157.8923999998</v>
      </c>
      <c r="R10" s="228"/>
      <c r="S10" s="241"/>
      <c r="T10" s="241"/>
      <c r="U10" s="242"/>
    </row>
    <row r="11" spans="1:21" x14ac:dyDescent="0.3">
      <c r="A11" s="226"/>
      <c r="B11" s="224" t="s">
        <v>215</v>
      </c>
      <c r="C11" s="240">
        <v>234310945</v>
      </c>
      <c r="D11" s="229" t="s">
        <v>17</v>
      </c>
      <c r="E11" s="230" t="s">
        <v>11</v>
      </c>
      <c r="F11" s="229" t="s">
        <v>733</v>
      </c>
      <c r="G11" s="232">
        <v>7659</v>
      </c>
      <c r="H11" s="232">
        <v>229.77</v>
      </c>
      <c r="I11" s="231">
        <f t="shared" si="0"/>
        <v>9150.9732000000004</v>
      </c>
      <c r="K11" s="227" t="s">
        <v>636</v>
      </c>
      <c r="L11" s="262"/>
      <c r="M11" s="262"/>
      <c r="N11" s="262"/>
      <c r="O11" s="262"/>
      <c r="P11" s="262"/>
      <c r="Q11" s="262"/>
      <c r="R11" s="228"/>
    </row>
    <row r="12" spans="1:21" x14ac:dyDescent="0.3">
      <c r="A12" s="226"/>
      <c r="B12" s="224" t="s">
        <v>242</v>
      </c>
      <c r="C12" s="240" t="s">
        <v>44</v>
      </c>
      <c r="D12" s="229" t="s">
        <v>17</v>
      </c>
      <c r="E12" s="230" t="s">
        <v>11</v>
      </c>
      <c r="F12" s="286" t="s">
        <v>720</v>
      </c>
      <c r="G12" s="232">
        <v>5476</v>
      </c>
      <c r="H12" s="232">
        <v>164.28</v>
      </c>
      <c r="I12" s="231">
        <f t="shared" si="0"/>
        <v>6542.724799999999</v>
      </c>
      <c r="K12" s="227"/>
      <c r="L12" s="227"/>
      <c r="M12" s="227"/>
      <c r="N12" s="227"/>
      <c r="O12" s="227"/>
      <c r="P12" s="227"/>
      <c r="Q12" s="227"/>
      <c r="R12" s="228"/>
    </row>
    <row r="13" spans="1:21" x14ac:dyDescent="0.3">
      <c r="A13" s="226"/>
      <c r="B13" s="224" t="s">
        <v>45</v>
      </c>
      <c r="C13" s="240" t="s">
        <v>46</v>
      </c>
      <c r="D13" s="229" t="s">
        <v>17</v>
      </c>
      <c r="E13" s="230" t="s">
        <v>624</v>
      </c>
      <c r="F13" s="248" t="s">
        <v>754</v>
      </c>
      <c r="G13" s="232">
        <v>6542</v>
      </c>
      <c r="H13" s="232">
        <v>196.26</v>
      </c>
      <c r="I13" s="231">
        <f t="shared" si="0"/>
        <v>7816.3815999999997</v>
      </c>
      <c r="M13" s="241"/>
    </row>
    <row r="14" spans="1:21" x14ac:dyDescent="0.3">
      <c r="A14" s="226"/>
      <c r="B14" s="224" t="s">
        <v>274</v>
      </c>
      <c r="C14" s="229" t="s">
        <v>49</v>
      </c>
      <c r="D14" s="229" t="s">
        <v>17</v>
      </c>
      <c r="E14" s="230" t="s">
        <v>11</v>
      </c>
      <c r="F14" s="229" t="s">
        <v>775</v>
      </c>
      <c r="G14" s="231">
        <v>5476</v>
      </c>
      <c r="H14" s="232">
        <v>164</v>
      </c>
      <c r="I14" s="231">
        <f t="shared" si="0"/>
        <v>6542.4</v>
      </c>
      <c r="J14" s="233"/>
    </row>
    <row r="15" spans="1:21" x14ac:dyDescent="0.3">
      <c r="A15" s="226"/>
      <c r="B15" s="224" t="s">
        <v>65</v>
      </c>
      <c r="C15" s="240" t="s">
        <v>51</v>
      </c>
      <c r="D15" s="229" t="s">
        <v>17</v>
      </c>
      <c r="E15" s="230" t="s">
        <v>11</v>
      </c>
      <c r="F15" s="229" t="s">
        <v>52</v>
      </c>
      <c r="G15" s="231">
        <v>6448.81</v>
      </c>
      <c r="H15" s="232">
        <v>530.48</v>
      </c>
      <c r="I15" s="231">
        <f t="shared" si="0"/>
        <v>8095.9764000000005</v>
      </c>
      <c r="J15" s="233"/>
    </row>
    <row r="16" spans="1:21" x14ac:dyDescent="0.3">
      <c r="A16" s="226"/>
      <c r="B16" s="224" t="s">
        <v>53</v>
      </c>
      <c r="C16" s="229" t="s">
        <v>54</v>
      </c>
      <c r="D16" s="229" t="s">
        <v>17</v>
      </c>
      <c r="E16" s="230" t="s">
        <v>11</v>
      </c>
      <c r="F16" s="229" t="s">
        <v>50</v>
      </c>
      <c r="G16" s="231">
        <v>7301.13</v>
      </c>
      <c r="H16" s="232">
        <v>658.61</v>
      </c>
      <c r="I16" s="231">
        <f t="shared" si="0"/>
        <v>9233.2983999999997</v>
      </c>
      <c r="J16" s="233"/>
      <c r="K16" s="287"/>
      <c r="N16" s="226" t="s">
        <v>55</v>
      </c>
    </row>
    <row r="17" spans="1:10" x14ac:dyDescent="0.3">
      <c r="A17" s="226"/>
      <c r="B17" s="224" t="s">
        <v>274</v>
      </c>
      <c r="C17" s="240" t="s">
        <v>56</v>
      </c>
      <c r="D17" s="229" t="s">
        <v>17</v>
      </c>
      <c r="E17" s="230" t="s">
        <v>11</v>
      </c>
      <c r="F17" s="229" t="s">
        <v>775</v>
      </c>
      <c r="G17" s="231">
        <v>5476</v>
      </c>
      <c r="H17" s="232">
        <v>164.28</v>
      </c>
      <c r="I17" s="231">
        <f t="shared" si="0"/>
        <v>6542.724799999999</v>
      </c>
      <c r="J17" s="233"/>
    </row>
    <row r="18" spans="1:10" x14ac:dyDescent="0.3">
      <c r="A18" s="226"/>
      <c r="B18" s="224" t="s">
        <v>57</v>
      </c>
      <c r="C18" s="229" t="s">
        <v>58</v>
      </c>
      <c r="D18" s="229" t="s">
        <v>17</v>
      </c>
      <c r="E18" s="230" t="s">
        <v>11</v>
      </c>
      <c r="F18" s="229" t="s">
        <v>59</v>
      </c>
      <c r="G18" s="231">
        <v>11420.02</v>
      </c>
      <c r="H18" s="225">
        <v>1025.46</v>
      </c>
      <c r="I18" s="231">
        <f t="shared" si="0"/>
        <v>14436.756799999999</v>
      </c>
      <c r="J18" s="233"/>
    </row>
    <row r="19" spans="1:10" x14ac:dyDescent="0.3">
      <c r="A19" s="226"/>
      <c r="B19" s="224" t="s">
        <v>743</v>
      </c>
      <c r="C19" s="240" t="s">
        <v>60</v>
      </c>
      <c r="D19" s="229" t="s">
        <v>17</v>
      </c>
      <c r="E19" s="230" t="s">
        <v>624</v>
      </c>
      <c r="F19" s="229" t="s">
        <v>755</v>
      </c>
      <c r="G19" s="231">
        <v>2831</v>
      </c>
      <c r="H19" s="232">
        <v>84.93</v>
      </c>
      <c r="I19" s="231">
        <f t="shared" si="0"/>
        <v>3382.4787999999994</v>
      </c>
      <c r="J19" s="233"/>
    </row>
    <row r="20" spans="1:10" x14ac:dyDescent="0.3">
      <c r="A20" s="226"/>
      <c r="B20" s="224" t="s">
        <v>160</v>
      </c>
      <c r="C20" s="229" t="s">
        <v>62</v>
      </c>
      <c r="D20" s="229" t="s">
        <v>10</v>
      </c>
      <c r="E20" s="230" t="s">
        <v>11</v>
      </c>
      <c r="G20" s="231">
        <v>0</v>
      </c>
      <c r="H20" s="232">
        <v>0</v>
      </c>
      <c r="I20" s="231">
        <f t="shared" si="0"/>
        <v>0</v>
      </c>
      <c r="J20" s="233"/>
    </row>
    <row r="21" spans="1:10" x14ac:dyDescent="0.3">
      <c r="A21" s="226"/>
      <c r="B21" s="224" t="s">
        <v>160</v>
      </c>
      <c r="C21" s="240" t="s">
        <v>63</v>
      </c>
      <c r="D21" s="229" t="s">
        <v>10</v>
      </c>
      <c r="E21" s="230" t="s">
        <v>11</v>
      </c>
      <c r="G21" s="231">
        <v>0</v>
      </c>
      <c r="H21" s="232">
        <v>0</v>
      </c>
      <c r="I21" s="231">
        <f t="shared" si="0"/>
        <v>0</v>
      </c>
      <c r="J21" s="233"/>
    </row>
    <row r="22" spans="1:10" x14ac:dyDescent="0.3">
      <c r="A22" s="226"/>
      <c r="B22" s="224" t="s">
        <v>42</v>
      </c>
      <c r="C22" s="240" t="s">
        <v>64</v>
      </c>
      <c r="D22" s="229" t="s">
        <v>17</v>
      </c>
      <c r="E22" s="230" t="s">
        <v>624</v>
      </c>
      <c r="F22" s="245" t="s">
        <v>593</v>
      </c>
      <c r="G22" s="231">
        <v>8356</v>
      </c>
      <c r="H22" s="232">
        <v>251</v>
      </c>
      <c r="I22" s="231">
        <f t="shared" si="0"/>
        <v>9984.119999999999</v>
      </c>
      <c r="J22" s="233"/>
    </row>
    <row r="23" spans="1:10" x14ac:dyDescent="0.3">
      <c r="A23" s="226"/>
      <c r="B23" s="226" t="s">
        <v>65</v>
      </c>
      <c r="C23" s="240" t="s">
        <v>66</v>
      </c>
      <c r="D23" s="229" t="s">
        <v>17</v>
      </c>
      <c r="E23" s="230" t="s">
        <v>15</v>
      </c>
      <c r="F23" s="229" t="s">
        <v>67</v>
      </c>
      <c r="G23" s="231">
        <v>5883.15</v>
      </c>
      <c r="H23" s="232">
        <v>655</v>
      </c>
      <c r="I23" s="231">
        <f t="shared" si="0"/>
        <v>7584.253999999999</v>
      </c>
      <c r="J23" s="233"/>
    </row>
    <row r="24" spans="1:10" x14ac:dyDescent="0.3">
      <c r="A24" s="226"/>
      <c r="B24" s="224" t="s">
        <v>256</v>
      </c>
      <c r="C24" s="240" t="s">
        <v>68</v>
      </c>
      <c r="D24" s="229" t="s">
        <v>17</v>
      </c>
      <c r="E24" s="230" t="s">
        <v>11</v>
      </c>
      <c r="F24" s="229" t="s">
        <v>758</v>
      </c>
      <c r="G24" s="231">
        <v>8356</v>
      </c>
      <c r="H24" s="232">
        <v>250.68</v>
      </c>
      <c r="I24" s="231">
        <f t="shared" si="0"/>
        <v>9983.7487999999994</v>
      </c>
      <c r="J24" s="233"/>
    </row>
    <row r="25" spans="1:10" x14ac:dyDescent="0.3">
      <c r="A25" s="226"/>
      <c r="B25" s="224" t="s">
        <v>70</v>
      </c>
      <c r="C25" s="240" t="s">
        <v>71</v>
      </c>
      <c r="D25" s="229" t="s">
        <v>17</v>
      </c>
      <c r="E25" s="230" t="s">
        <v>11</v>
      </c>
      <c r="F25" s="229" t="s">
        <v>40</v>
      </c>
      <c r="G25" s="231">
        <v>5876</v>
      </c>
      <c r="H25" s="232">
        <v>176</v>
      </c>
      <c r="I25" s="231">
        <f t="shared" si="0"/>
        <v>7020.32</v>
      </c>
      <c r="J25" s="233"/>
    </row>
    <row r="26" spans="1:10" x14ac:dyDescent="0.3">
      <c r="A26" s="226"/>
      <c r="B26" s="224" t="s">
        <v>57</v>
      </c>
      <c r="C26" s="240" t="s">
        <v>73</v>
      </c>
      <c r="D26" s="229" t="s">
        <v>17</v>
      </c>
      <c r="E26" s="230" t="s">
        <v>11</v>
      </c>
      <c r="F26" s="229" t="s">
        <v>18</v>
      </c>
      <c r="G26" s="231">
        <v>11420.02</v>
      </c>
      <c r="H26" s="232">
        <v>1025.46</v>
      </c>
      <c r="I26" s="231">
        <f t="shared" si="0"/>
        <v>14436.756799999999</v>
      </c>
      <c r="J26" s="233"/>
    </row>
    <row r="27" spans="1:10" x14ac:dyDescent="0.3">
      <c r="A27" s="226"/>
      <c r="B27" s="224" t="s">
        <v>74</v>
      </c>
      <c r="C27" s="240" t="s">
        <v>75</v>
      </c>
      <c r="D27" s="229" t="s">
        <v>76</v>
      </c>
      <c r="E27" s="230" t="s">
        <v>11</v>
      </c>
      <c r="G27" s="232">
        <v>0</v>
      </c>
      <c r="H27" s="232">
        <v>0</v>
      </c>
      <c r="I27" s="231">
        <v>0</v>
      </c>
    </row>
    <row r="28" spans="1:10" x14ac:dyDescent="0.3">
      <c r="A28" s="226"/>
      <c r="B28" s="224" t="s">
        <v>688</v>
      </c>
      <c r="C28" s="240" t="s">
        <v>77</v>
      </c>
      <c r="D28" s="229" t="s">
        <v>76</v>
      </c>
      <c r="E28" s="230" t="s">
        <v>11</v>
      </c>
      <c r="G28" s="232">
        <v>0</v>
      </c>
      <c r="H28" s="232"/>
      <c r="I28" s="231">
        <v>0</v>
      </c>
    </row>
    <row r="29" spans="1:10" x14ac:dyDescent="0.3">
      <c r="A29" s="226"/>
      <c r="B29" s="226" t="s">
        <v>78</v>
      </c>
      <c r="C29" s="240" t="s">
        <v>79</v>
      </c>
      <c r="D29" s="229" t="s">
        <v>10</v>
      </c>
      <c r="E29" s="230" t="s">
        <v>625</v>
      </c>
      <c r="G29" s="232">
        <v>0</v>
      </c>
      <c r="H29" s="232">
        <v>0</v>
      </c>
      <c r="I29" s="231">
        <f>SUM(G29+H29)*1.16</f>
        <v>0</v>
      </c>
    </row>
    <row r="30" spans="1:10" x14ac:dyDescent="0.3">
      <c r="A30" s="226"/>
      <c r="B30" s="226" t="s">
        <v>78</v>
      </c>
      <c r="C30" s="240" t="s">
        <v>81</v>
      </c>
      <c r="D30" s="229" t="s">
        <v>10</v>
      </c>
      <c r="E30" s="230" t="s">
        <v>625</v>
      </c>
      <c r="G30" s="232">
        <v>0</v>
      </c>
      <c r="H30" s="232">
        <v>0</v>
      </c>
      <c r="I30" s="231">
        <f>SUM(G30+H30)*1.16</f>
        <v>0</v>
      </c>
    </row>
    <row r="31" spans="1:10" x14ac:dyDescent="0.3">
      <c r="A31" s="226"/>
      <c r="B31" s="224" t="s">
        <v>53</v>
      </c>
      <c r="C31" s="229" t="s">
        <v>82</v>
      </c>
      <c r="D31" s="229" t="s">
        <v>10</v>
      </c>
      <c r="E31" s="230" t="s">
        <v>11</v>
      </c>
      <c r="G31" s="231">
        <v>0</v>
      </c>
      <c r="H31" s="232">
        <v>0</v>
      </c>
      <c r="I31" s="231">
        <f>SUM(G31+H31)*1.16</f>
        <v>0</v>
      </c>
      <c r="J31" s="233"/>
    </row>
    <row r="32" spans="1:10" x14ac:dyDescent="0.3">
      <c r="A32" s="226"/>
      <c r="B32" s="224" t="s">
        <v>256</v>
      </c>
      <c r="C32" s="240" t="s">
        <v>83</v>
      </c>
      <c r="D32" s="229" t="s">
        <v>17</v>
      </c>
      <c r="E32" s="230" t="s">
        <v>11</v>
      </c>
      <c r="F32" s="229" t="s">
        <v>719</v>
      </c>
      <c r="G32" s="231">
        <v>8356</v>
      </c>
      <c r="H32" s="232">
        <v>250.68</v>
      </c>
      <c r="I32" s="231">
        <f>SUM(G32+H32)*1.16</f>
        <v>9983.7487999999994</v>
      </c>
      <c r="J32" s="233"/>
    </row>
    <row r="33" spans="2:11" s="226" customFormat="1" x14ac:dyDescent="0.3">
      <c r="B33" s="224" t="s">
        <v>260</v>
      </c>
      <c r="C33" s="240" t="s">
        <v>86</v>
      </c>
      <c r="D33" s="229" t="s">
        <v>17</v>
      </c>
      <c r="E33" s="230" t="s">
        <v>11</v>
      </c>
      <c r="F33" s="229" t="s">
        <v>640</v>
      </c>
      <c r="G33" s="231">
        <v>13083</v>
      </c>
      <c r="H33" s="232">
        <v>392</v>
      </c>
      <c r="I33" s="231">
        <f>SUM(G33+H33)*1.16</f>
        <v>15630.999999999998</v>
      </c>
      <c r="J33" s="233"/>
    </row>
    <row r="34" spans="2:11" s="226" customFormat="1" x14ac:dyDescent="0.3">
      <c r="B34" s="226" t="s">
        <v>160</v>
      </c>
      <c r="C34" s="240">
        <v>184080004</v>
      </c>
      <c r="D34" s="229" t="s">
        <v>10</v>
      </c>
      <c r="E34" s="230" t="s">
        <v>11</v>
      </c>
      <c r="F34" s="229"/>
      <c r="G34" s="232"/>
      <c r="H34" s="232"/>
      <c r="I34" s="231"/>
    </row>
    <row r="35" spans="2:11" s="226" customFormat="1" x14ac:dyDescent="0.3">
      <c r="B35" s="224" t="s">
        <v>88</v>
      </c>
      <c r="C35" s="240" t="s">
        <v>89</v>
      </c>
      <c r="D35" s="229" t="s">
        <v>17</v>
      </c>
      <c r="E35" s="230" t="s">
        <v>14</v>
      </c>
      <c r="F35" s="229" t="s">
        <v>639</v>
      </c>
      <c r="G35" s="232">
        <v>11463</v>
      </c>
      <c r="H35" s="232">
        <v>343.89</v>
      </c>
      <c r="I35" s="231">
        <f t="shared" ref="I35:I98" si="2">SUM(G35+H35)*1.16</f>
        <v>13695.992399999999</v>
      </c>
    </row>
    <row r="36" spans="2:11" s="226" customFormat="1" x14ac:dyDescent="0.3">
      <c r="B36" s="224" t="s">
        <v>215</v>
      </c>
      <c r="C36" s="240" t="s">
        <v>90</v>
      </c>
      <c r="D36" s="229" t="s">
        <v>10</v>
      </c>
      <c r="E36" s="230" t="s">
        <v>14</v>
      </c>
      <c r="F36" s="229"/>
      <c r="G36" s="243">
        <v>0</v>
      </c>
      <c r="H36" s="232">
        <v>0</v>
      </c>
      <c r="I36" s="231">
        <f t="shared" si="2"/>
        <v>0</v>
      </c>
      <c r="J36" s="244"/>
    </row>
    <row r="37" spans="2:11" s="226" customFormat="1" x14ac:dyDescent="0.3">
      <c r="B37" s="224" t="s">
        <v>242</v>
      </c>
      <c r="C37" s="240" t="s">
        <v>92</v>
      </c>
      <c r="D37" s="229" t="s">
        <v>17</v>
      </c>
      <c r="E37" s="230" t="s">
        <v>14</v>
      </c>
      <c r="F37" s="229" t="s">
        <v>768</v>
      </c>
      <c r="G37" s="243">
        <v>6080</v>
      </c>
      <c r="H37" s="232">
        <v>182.4</v>
      </c>
      <c r="I37" s="231">
        <f t="shared" si="2"/>
        <v>7264.3839999999991</v>
      </c>
      <c r="J37" s="244"/>
    </row>
    <row r="38" spans="2:11" s="226" customFormat="1" x14ac:dyDescent="0.3">
      <c r="B38" s="224" t="s">
        <v>57</v>
      </c>
      <c r="C38" s="240" t="s">
        <v>94</v>
      </c>
      <c r="D38" s="229" t="s">
        <v>17</v>
      </c>
      <c r="E38" s="230" t="s">
        <v>14</v>
      </c>
      <c r="F38" s="229" t="s">
        <v>637</v>
      </c>
      <c r="G38" s="232">
        <v>11333.31</v>
      </c>
      <c r="H38" s="232">
        <v>340</v>
      </c>
      <c r="I38" s="231">
        <f t="shared" si="2"/>
        <v>13541.039599999998</v>
      </c>
      <c r="J38" s="244"/>
    </row>
    <row r="39" spans="2:11" s="226" customFormat="1" x14ac:dyDescent="0.3">
      <c r="B39" s="224" t="s">
        <v>96</v>
      </c>
      <c r="C39" s="240" t="s">
        <v>97</v>
      </c>
      <c r="D39" s="229" t="s">
        <v>10</v>
      </c>
      <c r="E39" s="230" t="s">
        <v>14</v>
      </c>
      <c r="F39" s="229"/>
      <c r="G39" s="243"/>
      <c r="H39" s="232"/>
      <c r="I39" s="231">
        <f t="shared" si="2"/>
        <v>0</v>
      </c>
      <c r="J39" s="244"/>
    </row>
    <row r="40" spans="2:11" s="226" customFormat="1" x14ac:dyDescent="0.3">
      <c r="B40" s="224" t="s">
        <v>98</v>
      </c>
      <c r="C40" s="240" t="s">
        <v>99</v>
      </c>
      <c r="D40" s="229" t="s">
        <v>10</v>
      </c>
      <c r="E40" s="230" t="s">
        <v>14</v>
      </c>
      <c r="F40" s="229"/>
      <c r="G40" s="243">
        <v>0</v>
      </c>
      <c r="H40" s="232">
        <v>0</v>
      </c>
      <c r="I40" s="231">
        <f t="shared" si="2"/>
        <v>0</v>
      </c>
      <c r="J40" s="244"/>
    </row>
    <row r="41" spans="2:11" s="226" customFormat="1" x14ac:dyDescent="0.3">
      <c r="B41" s="224" t="s">
        <v>98</v>
      </c>
      <c r="C41" s="240" t="s">
        <v>100</v>
      </c>
      <c r="D41" s="229" t="s">
        <v>17</v>
      </c>
      <c r="E41" s="230" t="s">
        <v>14</v>
      </c>
      <c r="F41" s="229" t="s">
        <v>101</v>
      </c>
      <c r="G41" s="243">
        <v>15992</v>
      </c>
      <c r="H41" s="232">
        <v>480</v>
      </c>
      <c r="I41" s="231">
        <f t="shared" si="2"/>
        <v>19107.52</v>
      </c>
      <c r="J41" s="244"/>
    </row>
    <row r="42" spans="2:11" s="226" customFormat="1" x14ac:dyDescent="0.3">
      <c r="B42" s="224" t="s">
        <v>98</v>
      </c>
      <c r="C42" s="240" t="s">
        <v>102</v>
      </c>
      <c r="D42" s="229" t="s">
        <v>17</v>
      </c>
      <c r="E42" s="230" t="s">
        <v>14</v>
      </c>
      <c r="F42" s="229" t="s">
        <v>112</v>
      </c>
      <c r="G42" s="243">
        <v>13081.89</v>
      </c>
      <c r="H42" s="232">
        <v>1445.09</v>
      </c>
      <c r="I42" s="231">
        <f t="shared" si="2"/>
        <v>16851.2968</v>
      </c>
      <c r="J42" s="244"/>
    </row>
    <row r="43" spans="2:11" s="226" customFormat="1" x14ac:dyDescent="0.3">
      <c r="B43" s="224" t="s">
        <v>98</v>
      </c>
      <c r="C43" s="240" t="s">
        <v>104</v>
      </c>
      <c r="D43" s="229" t="s">
        <v>17</v>
      </c>
      <c r="E43" s="230" t="s">
        <v>14</v>
      </c>
      <c r="F43" s="229" t="s">
        <v>101</v>
      </c>
      <c r="G43" s="243">
        <v>15992</v>
      </c>
      <c r="H43" s="232">
        <v>480</v>
      </c>
      <c r="I43" s="231">
        <f t="shared" si="2"/>
        <v>19107.52</v>
      </c>
      <c r="J43" s="244"/>
    </row>
    <row r="44" spans="2:11" s="226" customFormat="1" x14ac:dyDescent="0.3">
      <c r="B44" s="224" t="s">
        <v>98</v>
      </c>
      <c r="C44" s="240" t="s">
        <v>105</v>
      </c>
      <c r="D44" s="229" t="s">
        <v>17</v>
      </c>
      <c r="E44" s="230" t="s">
        <v>14</v>
      </c>
      <c r="F44" s="229" t="s">
        <v>112</v>
      </c>
      <c r="G44" s="243">
        <v>13081.89</v>
      </c>
      <c r="H44" s="232">
        <v>1445.09</v>
      </c>
      <c r="I44" s="231">
        <f t="shared" si="2"/>
        <v>16851.2968</v>
      </c>
      <c r="J44" s="244"/>
    </row>
    <row r="45" spans="2:11" s="226" customFormat="1" x14ac:dyDescent="0.3">
      <c r="B45" s="224" t="s">
        <v>98</v>
      </c>
      <c r="C45" s="240" t="s">
        <v>106</v>
      </c>
      <c r="D45" s="229" t="s">
        <v>17</v>
      </c>
      <c r="E45" s="230" t="s">
        <v>14</v>
      </c>
      <c r="F45" s="229" t="s">
        <v>103</v>
      </c>
      <c r="G45" s="243">
        <v>14579.49</v>
      </c>
      <c r="H45" s="232">
        <v>1489.79</v>
      </c>
      <c r="I45" s="231">
        <f t="shared" si="2"/>
        <v>18640.364799999996</v>
      </c>
      <c r="J45" s="244"/>
    </row>
    <row r="46" spans="2:11" s="226" customFormat="1" x14ac:dyDescent="0.3">
      <c r="B46" s="224" t="s">
        <v>98</v>
      </c>
      <c r="C46" s="240" t="s">
        <v>107</v>
      </c>
      <c r="D46" s="229" t="s">
        <v>17</v>
      </c>
      <c r="E46" s="230" t="s">
        <v>14</v>
      </c>
      <c r="F46" s="229" t="s">
        <v>108</v>
      </c>
      <c r="G46" s="243">
        <v>13486</v>
      </c>
      <c r="H46" s="232">
        <v>1490</v>
      </c>
      <c r="I46" s="231">
        <f t="shared" si="2"/>
        <v>17372.16</v>
      </c>
      <c r="J46" s="244"/>
    </row>
    <row r="47" spans="2:11" s="226" customFormat="1" x14ac:dyDescent="0.3">
      <c r="B47" s="224" t="s">
        <v>109</v>
      </c>
      <c r="C47" s="240" t="s">
        <v>110</v>
      </c>
      <c r="D47" s="229" t="s">
        <v>17</v>
      </c>
      <c r="E47" s="230" t="s">
        <v>14</v>
      </c>
      <c r="F47" s="229" t="s">
        <v>108</v>
      </c>
      <c r="G47" s="243">
        <v>13486.49</v>
      </c>
      <c r="H47" s="232">
        <v>1489.79</v>
      </c>
      <c r="I47" s="231">
        <f t="shared" si="2"/>
        <v>17372.484799999998</v>
      </c>
      <c r="J47" s="244"/>
    </row>
    <row r="48" spans="2:11" s="226" customFormat="1" x14ac:dyDescent="0.3">
      <c r="B48" s="224" t="s">
        <v>109</v>
      </c>
      <c r="C48" s="240" t="s">
        <v>111</v>
      </c>
      <c r="D48" s="229" t="s">
        <v>17</v>
      </c>
      <c r="E48" s="230" t="s">
        <v>14</v>
      </c>
      <c r="F48" s="229" t="s">
        <v>112</v>
      </c>
      <c r="G48" s="243">
        <v>13486.49</v>
      </c>
      <c r="H48" s="232">
        <v>1489.79</v>
      </c>
      <c r="I48" s="231">
        <f t="shared" si="2"/>
        <v>17372.484799999998</v>
      </c>
      <c r="J48" s="244"/>
      <c r="K48" s="233"/>
    </row>
    <row r="49" spans="2:10" s="226" customFormat="1" x14ac:dyDescent="0.3">
      <c r="B49" s="224" t="s">
        <v>242</v>
      </c>
      <c r="C49" s="240" t="s">
        <v>113</v>
      </c>
      <c r="D49" s="229" t="s">
        <v>17</v>
      </c>
      <c r="E49" s="230" t="s">
        <v>14</v>
      </c>
      <c r="F49" s="229" t="s">
        <v>746</v>
      </c>
      <c r="G49" s="243">
        <v>4548.54</v>
      </c>
      <c r="H49" s="232">
        <v>507.98</v>
      </c>
      <c r="I49" s="231">
        <f t="shared" si="2"/>
        <v>5865.5632000000005</v>
      </c>
      <c r="J49" s="244"/>
    </row>
    <row r="50" spans="2:10" s="226" customFormat="1" x14ac:dyDescent="0.3">
      <c r="B50" s="224" t="s">
        <v>109</v>
      </c>
      <c r="C50" s="240" t="s">
        <v>115</v>
      </c>
      <c r="D50" s="229" t="s">
        <v>17</v>
      </c>
      <c r="E50" s="230" t="s">
        <v>14</v>
      </c>
      <c r="F50" s="229" t="s">
        <v>108</v>
      </c>
      <c r="G50" s="243">
        <v>13486.49</v>
      </c>
      <c r="H50" s="232">
        <v>1489.79</v>
      </c>
      <c r="I50" s="231">
        <f t="shared" si="2"/>
        <v>17372.484799999998</v>
      </c>
      <c r="J50" s="244"/>
    </row>
    <row r="51" spans="2:10" s="226" customFormat="1" x14ac:dyDescent="0.3">
      <c r="B51" s="224" t="s">
        <v>109</v>
      </c>
      <c r="C51" s="240" t="s">
        <v>116</v>
      </c>
      <c r="D51" s="229" t="s">
        <v>17</v>
      </c>
      <c r="E51" s="230" t="s">
        <v>14</v>
      </c>
      <c r="F51" s="229" t="s">
        <v>108</v>
      </c>
      <c r="G51" s="243">
        <v>13486.49</v>
      </c>
      <c r="H51" s="232">
        <v>1489.79</v>
      </c>
      <c r="I51" s="231">
        <f t="shared" si="2"/>
        <v>17372.484799999998</v>
      </c>
      <c r="J51" s="244"/>
    </row>
    <row r="52" spans="2:10" s="226" customFormat="1" x14ac:dyDescent="0.3">
      <c r="B52" s="224" t="s">
        <v>109</v>
      </c>
      <c r="C52" s="240" t="s">
        <v>117</v>
      </c>
      <c r="D52" s="229" t="s">
        <v>17</v>
      </c>
      <c r="E52" s="230" t="s">
        <v>14</v>
      </c>
      <c r="F52" s="229" t="s">
        <v>112</v>
      </c>
      <c r="G52" s="243">
        <v>13486.49</v>
      </c>
      <c r="H52" s="232">
        <v>1489.79</v>
      </c>
      <c r="I52" s="231">
        <f t="shared" si="2"/>
        <v>17372.484799999998</v>
      </c>
      <c r="J52" s="244"/>
    </row>
    <row r="53" spans="2:10" s="226" customFormat="1" x14ac:dyDescent="0.3">
      <c r="B53" s="224" t="s">
        <v>109</v>
      </c>
      <c r="C53" s="240" t="s">
        <v>118</v>
      </c>
      <c r="D53" s="229" t="s">
        <v>17</v>
      </c>
      <c r="E53" s="230" t="s">
        <v>14</v>
      </c>
      <c r="F53" s="229" t="s">
        <v>637</v>
      </c>
      <c r="G53" s="243">
        <v>13733</v>
      </c>
      <c r="H53" s="232">
        <v>340</v>
      </c>
      <c r="I53" s="231">
        <f t="shared" si="2"/>
        <v>16324.679999999998</v>
      </c>
      <c r="J53" s="244"/>
    </row>
    <row r="54" spans="2:10" s="226" customFormat="1" x14ac:dyDescent="0.3">
      <c r="B54" s="224" t="s">
        <v>109</v>
      </c>
      <c r="C54" s="240" t="s">
        <v>120</v>
      </c>
      <c r="D54" s="229" t="s">
        <v>17</v>
      </c>
      <c r="E54" s="230" t="s">
        <v>14</v>
      </c>
      <c r="F54" s="229" t="s">
        <v>101</v>
      </c>
      <c r="G54" s="243">
        <v>16664</v>
      </c>
      <c r="H54" s="232">
        <v>499.92</v>
      </c>
      <c r="I54" s="231">
        <f t="shared" si="2"/>
        <v>19910.147199999996</v>
      </c>
      <c r="J54" s="244"/>
    </row>
    <row r="55" spans="2:10" s="226" customFormat="1" x14ac:dyDescent="0.3">
      <c r="B55" s="224" t="s">
        <v>109</v>
      </c>
      <c r="C55" s="240" t="s">
        <v>121</v>
      </c>
      <c r="D55" s="229" t="s">
        <v>17</v>
      </c>
      <c r="E55" s="230" t="s">
        <v>14</v>
      </c>
      <c r="F55" s="229" t="s">
        <v>108</v>
      </c>
      <c r="G55" s="243">
        <v>14579</v>
      </c>
      <c r="H55" s="232">
        <v>1490</v>
      </c>
      <c r="I55" s="231">
        <f t="shared" si="2"/>
        <v>18640.039999999997</v>
      </c>
      <c r="J55" s="244"/>
    </row>
    <row r="56" spans="2:10" s="226" customFormat="1" x14ac:dyDescent="0.3">
      <c r="B56" s="224" t="s">
        <v>109</v>
      </c>
      <c r="C56" s="240" t="s">
        <v>122</v>
      </c>
      <c r="D56" s="229" t="s">
        <v>17</v>
      </c>
      <c r="E56" s="230" t="s">
        <v>14</v>
      </c>
      <c r="F56" s="229" t="s">
        <v>108</v>
      </c>
      <c r="G56" s="243">
        <v>14579.49</v>
      </c>
      <c r="H56" s="232">
        <v>1489.7</v>
      </c>
      <c r="I56" s="231">
        <f t="shared" si="2"/>
        <v>18640.260399999999</v>
      </c>
      <c r="J56" s="244"/>
    </row>
    <row r="57" spans="2:10" s="226" customFormat="1" x14ac:dyDescent="0.3">
      <c r="B57" s="224" t="s">
        <v>109</v>
      </c>
      <c r="C57" s="240" t="s">
        <v>123</v>
      </c>
      <c r="D57" s="229" t="s">
        <v>17</v>
      </c>
      <c r="E57" s="230" t="s">
        <v>14</v>
      </c>
      <c r="F57" s="229" t="s">
        <v>108</v>
      </c>
      <c r="G57" s="243">
        <v>13486.49</v>
      </c>
      <c r="H57" s="232">
        <v>1489.79</v>
      </c>
      <c r="I57" s="231">
        <f t="shared" si="2"/>
        <v>17372.484799999998</v>
      </c>
      <c r="J57" s="244"/>
    </row>
    <row r="58" spans="2:10" s="226" customFormat="1" x14ac:dyDescent="0.3">
      <c r="B58" s="224" t="s">
        <v>109</v>
      </c>
      <c r="C58" s="240" t="s">
        <v>124</v>
      </c>
      <c r="D58" s="229" t="s">
        <v>17</v>
      </c>
      <c r="E58" s="230" t="s">
        <v>14</v>
      </c>
      <c r="F58" s="229" t="s">
        <v>108</v>
      </c>
      <c r="G58" s="243">
        <v>14579</v>
      </c>
      <c r="H58" s="232">
        <v>1490</v>
      </c>
      <c r="I58" s="231">
        <f t="shared" si="2"/>
        <v>18640.039999999997</v>
      </c>
      <c r="J58" s="244"/>
    </row>
    <row r="59" spans="2:10" s="226" customFormat="1" x14ac:dyDescent="0.3">
      <c r="B59" s="224" t="s">
        <v>109</v>
      </c>
      <c r="C59" s="240" t="s">
        <v>125</v>
      </c>
      <c r="D59" s="229" t="s">
        <v>17</v>
      </c>
      <c r="E59" s="230" t="s">
        <v>14</v>
      </c>
      <c r="F59" s="229" t="s">
        <v>682</v>
      </c>
      <c r="G59" s="243">
        <v>13486</v>
      </c>
      <c r="H59" s="232">
        <v>1490</v>
      </c>
      <c r="I59" s="231">
        <f t="shared" si="2"/>
        <v>17372.16</v>
      </c>
      <c r="J59" s="244"/>
    </row>
    <row r="60" spans="2:10" s="226" customFormat="1" x14ac:dyDescent="0.3">
      <c r="B60" s="224" t="s">
        <v>109</v>
      </c>
      <c r="C60" s="240" t="s">
        <v>126</v>
      </c>
      <c r="D60" s="229" t="s">
        <v>17</v>
      </c>
      <c r="E60" s="230" t="s">
        <v>14</v>
      </c>
      <c r="F60" s="229" t="s">
        <v>103</v>
      </c>
      <c r="G60" s="243">
        <v>14579.49</v>
      </c>
      <c r="H60" s="232">
        <v>1489.79</v>
      </c>
      <c r="I60" s="231">
        <f t="shared" si="2"/>
        <v>18640.364799999996</v>
      </c>
      <c r="J60" s="244"/>
    </row>
    <row r="61" spans="2:10" s="226" customFormat="1" x14ac:dyDescent="0.3">
      <c r="B61" s="224" t="s">
        <v>98</v>
      </c>
      <c r="C61" s="240" t="s">
        <v>127</v>
      </c>
      <c r="D61" s="229" t="s">
        <v>17</v>
      </c>
      <c r="E61" s="230" t="s">
        <v>14</v>
      </c>
      <c r="F61" s="229" t="s">
        <v>103</v>
      </c>
      <c r="G61" s="243">
        <v>14579.49</v>
      </c>
      <c r="H61" s="232">
        <v>1489.79</v>
      </c>
      <c r="I61" s="231">
        <f t="shared" si="2"/>
        <v>18640.364799999996</v>
      </c>
      <c r="J61" s="244"/>
    </row>
    <row r="62" spans="2:10" s="226" customFormat="1" x14ac:dyDescent="0.3">
      <c r="B62" s="224" t="s">
        <v>96</v>
      </c>
      <c r="C62" s="240" t="s">
        <v>128</v>
      </c>
      <c r="D62" s="229" t="s">
        <v>17</v>
      </c>
      <c r="E62" s="230" t="s">
        <v>14</v>
      </c>
      <c r="F62" s="229" t="s">
        <v>764</v>
      </c>
      <c r="G62" s="243">
        <v>8356</v>
      </c>
      <c r="H62" s="232">
        <v>250.68</v>
      </c>
      <c r="I62" s="231">
        <f t="shared" si="2"/>
        <v>9983.7487999999994</v>
      </c>
      <c r="J62" s="244"/>
    </row>
    <row r="63" spans="2:10" s="226" customFormat="1" x14ac:dyDescent="0.3">
      <c r="B63" s="224" t="s">
        <v>65</v>
      </c>
      <c r="C63" s="229" t="s">
        <v>130</v>
      </c>
      <c r="D63" s="229" t="s">
        <v>17</v>
      </c>
      <c r="E63" s="230" t="s">
        <v>624</v>
      </c>
      <c r="F63" s="229" t="s">
        <v>609</v>
      </c>
      <c r="G63" s="243">
        <v>6542</v>
      </c>
      <c r="H63" s="232">
        <v>196</v>
      </c>
      <c r="I63" s="231">
        <f t="shared" si="2"/>
        <v>7816.079999999999</v>
      </c>
      <c r="J63" s="244"/>
    </row>
    <row r="64" spans="2:10" s="226" customFormat="1" x14ac:dyDescent="0.3">
      <c r="B64" s="224" t="s">
        <v>109</v>
      </c>
      <c r="C64" s="240" t="s">
        <v>131</v>
      </c>
      <c r="D64" s="229" t="s">
        <v>17</v>
      </c>
      <c r="E64" s="230" t="s">
        <v>14</v>
      </c>
      <c r="F64" s="229" t="s">
        <v>103</v>
      </c>
      <c r="G64" s="243">
        <v>14579.49</v>
      </c>
      <c r="H64" s="232">
        <v>1489.79</v>
      </c>
      <c r="I64" s="231">
        <f t="shared" si="2"/>
        <v>18640.364799999996</v>
      </c>
      <c r="J64" s="244"/>
    </row>
    <row r="65" spans="2:11" s="226" customFormat="1" x14ac:dyDescent="0.3">
      <c r="B65" s="224" t="s">
        <v>109</v>
      </c>
      <c r="C65" s="240" t="s">
        <v>132</v>
      </c>
      <c r="D65" s="229" t="s">
        <v>17</v>
      </c>
      <c r="E65" s="230" t="s">
        <v>14</v>
      </c>
      <c r="F65" s="229" t="s">
        <v>654</v>
      </c>
      <c r="G65" s="288">
        <v>13486</v>
      </c>
      <c r="H65" s="289">
        <v>1490</v>
      </c>
      <c r="I65" s="231">
        <f t="shared" si="2"/>
        <v>17372.16</v>
      </c>
      <c r="J65" s="244"/>
    </row>
    <row r="66" spans="2:11" s="226" customFormat="1" x14ac:dyDescent="0.3">
      <c r="B66" s="224" t="s">
        <v>109</v>
      </c>
      <c r="C66" s="240" t="s">
        <v>134</v>
      </c>
      <c r="D66" s="229" t="s">
        <v>17</v>
      </c>
      <c r="E66" s="230" t="s">
        <v>14</v>
      </c>
      <c r="F66" s="229" t="s">
        <v>103</v>
      </c>
      <c r="G66" s="243">
        <v>14579.49</v>
      </c>
      <c r="H66" s="232">
        <v>1489.79</v>
      </c>
      <c r="I66" s="231">
        <f t="shared" si="2"/>
        <v>18640.364799999996</v>
      </c>
      <c r="J66" s="244"/>
    </row>
    <row r="67" spans="2:11" s="226" customFormat="1" x14ac:dyDescent="0.3">
      <c r="B67" s="224" t="s">
        <v>648</v>
      </c>
      <c r="C67" s="240" t="s">
        <v>135</v>
      </c>
      <c r="D67" s="229" t="s">
        <v>17</v>
      </c>
      <c r="E67" s="230" t="s">
        <v>14</v>
      </c>
      <c r="F67" s="229" t="s">
        <v>108</v>
      </c>
      <c r="G67" s="243">
        <v>17351.349999999999</v>
      </c>
      <c r="H67" s="232">
        <v>1914.33</v>
      </c>
      <c r="I67" s="231">
        <f t="shared" si="2"/>
        <v>22348.1888</v>
      </c>
      <c r="J67" s="244"/>
    </row>
    <row r="68" spans="2:11" s="226" customFormat="1" x14ac:dyDescent="0.3">
      <c r="B68" s="224" t="s">
        <v>109</v>
      </c>
      <c r="C68" s="240" t="s">
        <v>136</v>
      </c>
      <c r="D68" s="229" t="s">
        <v>17</v>
      </c>
      <c r="E68" s="230" t="s">
        <v>14</v>
      </c>
      <c r="F68" s="229" t="s">
        <v>112</v>
      </c>
      <c r="G68" s="243">
        <v>13486.4</v>
      </c>
      <c r="H68" s="232">
        <v>1490</v>
      </c>
      <c r="I68" s="231">
        <f t="shared" si="2"/>
        <v>17372.624</v>
      </c>
      <c r="J68" s="244"/>
    </row>
    <row r="69" spans="2:11" s="226" customFormat="1" x14ac:dyDescent="0.3">
      <c r="B69" s="224" t="s">
        <v>109</v>
      </c>
      <c r="C69" s="240" t="s">
        <v>137</v>
      </c>
      <c r="D69" s="229" t="s">
        <v>17</v>
      </c>
      <c r="E69" s="230" t="s">
        <v>14</v>
      </c>
      <c r="F69" s="229" t="s">
        <v>103</v>
      </c>
      <c r="G69" s="243">
        <v>14579.49</v>
      </c>
      <c r="H69" s="232">
        <v>1489.79</v>
      </c>
      <c r="I69" s="231">
        <f t="shared" si="2"/>
        <v>18640.364799999996</v>
      </c>
      <c r="J69" s="244"/>
    </row>
    <row r="70" spans="2:11" s="226" customFormat="1" x14ac:dyDescent="0.3">
      <c r="B70" s="224" t="s">
        <v>274</v>
      </c>
      <c r="C70" s="240" t="s">
        <v>138</v>
      </c>
      <c r="D70" s="229" t="s">
        <v>17</v>
      </c>
      <c r="E70" s="230" t="s">
        <v>14</v>
      </c>
      <c r="F70" s="229" t="s">
        <v>112</v>
      </c>
      <c r="G70" s="243">
        <v>4415.28</v>
      </c>
      <c r="H70" s="232">
        <v>449.25</v>
      </c>
      <c r="I70" s="231">
        <f t="shared" si="2"/>
        <v>5642.8547999999992</v>
      </c>
      <c r="J70" s="244"/>
    </row>
    <row r="71" spans="2:11" s="226" customFormat="1" x14ac:dyDescent="0.3">
      <c r="B71" s="224" t="s">
        <v>57</v>
      </c>
      <c r="C71" s="240" t="s">
        <v>139</v>
      </c>
      <c r="D71" s="229" t="s">
        <v>17</v>
      </c>
      <c r="E71" s="230" t="s">
        <v>14</v>
      </c>
      <c r="F71" s="229" t="s">
        <v>630</v>
      </c>
      <c r="G71" s="243">
        <v>11333</v>
      </c>
      <c r="H71" s="232">
        <v>340</v>
      </c>
      <c r="I71" s="231">
        <f t="shared" si="2"/>
        <v>13540.679999999998</v>
      </c>
      <c r="J71" s="244"/>
      <c r="K71" s="270"/>
    </row>
    <row r="72" spans="2:11" s="226" customFormat="1" x14ac:dyDescent="0.3">
      <c r="B72" s="224" t="s">
        <v>109</v>
      </c>
      <c r="C72" s="240" t="s">
        <v>141</v>
      </c>
      <c r="D72" s="229" t="s">
        <v>17</v>
      </c>
      <c r="E72" s="230" t="s">
        <v>14</v>
      </c>
      <c r="F72" s="229" t="s">
        <v>103</v>
      </c>
      <c r="G72" s="243">
        <v>14579.49</v>
      </c>
      <c r="H72" s="232">
        <v>1489.79</v>
      </c>
      <c r="I72" s="231">
        <f t="shared" si="2"/>
        <v>18640.364799999996</v>
      </c>
      <c r="J72" s="244"/>
    </row>
    <row r="73" spans="2:11" s="226" customFormat="1" x14ac:dyDescent="0.3">
      <c r="B73" s="224" t="s">
        <v>109</v>
      </c>
      <c r="C73" s="240" t="s">
        <v>142</v>
      </c>
      <c r="D73" s="229" t="s">
        <v>17</v>
      </c>
      <c r="E73" s="230" t="s">
        <v>14</v>
      </c>
      <c r="F73" s="229" t="s">
        <v>103</v>
      </c>
      <c r="G73" s="243">
        <v>14579.49</v>
      </c>
      <c r="H73" s="232">
        <v>1489.79</v>
      </c>
      <c r="I73" s="231">
        <f t="shared" si="2"/>
        <v>18640.364799999996</v>
      </c>
      <c r="J73" s="244"/>
    </row>
    <row r="74" spans="2:11" s="226" customFormat="1" x14ac:dyDescent="0.3">
      <c r="B74" s="224" t="s">
        <v>747</v>
      </c>
      <c r="C74" s="240" t="s">
        <v>144</v>
      </c>
      <c r="D74" s="229" t="s">
        <v>17</v>
      </c>
      <c r="E74" s="230" t="s">
        <v>14</v>
      </c>
      <c r="F74" s="229" t="s">
        <v>108</v>
      </c>
      <c r="G74" s="243">
        <v>15526.32</v>
      </c>
      <c r="H74" s="232">
        <v>1713.86</v>
      </c>
      <c r="I74" s="231">
        <f t="shared" si="2"/>
        <v>19998.608799999998</v>
      </c>
      <c r="J74" s="244"/>
    </row>
    <row r="75" spans="2:11" s="226" customFormat="1" x14ac:dyDescent="0.3">
      <c r="B75" s="224" t="s">
        <v>109</v>
      </c>
      <c r="C75" s="240" t="s">
        <v>145</v>
      </c>
      <c r="D75" s="229" t="s">
        <v>17</v>
      </c>
      <c r="E75" s="230" t="s">
        <v>14</v>
      </c>
      <c r="F75" s="229" t="s">
        <v>108</v>
      </c>
      <c r="G75" s="243">
        <v>14579</v>
      </c>
      <c r="H75" s="290">
        <v>1489.79</v>
      </c>
      <c r="I75" s="231">
        <f t="shared" si="2"/>
        <v>18639.796399999999</v>
      </c>
      <c r="J75" s="244"/>
    </row>
    <row r="76" spans="2:11" s="226" customFormat="1" x14ac:dyDescent="0.3">
      <c r="B76" s="224" t="s">
        <v>109</v>
      </c>
      <c r="C76" s="240" t="s">
        <v>146</v>
      </c>
      <c r="D76" s="229" t="s">
        <v>17</v>
      </c>
      <c r="E76" s="230" t="s">
        <v>14</v>
      </c>
      <c r="F76" s="229" t="s">
        <v>103</v>
      </c>
      <c r="G76" s="243">
        <v>14579.49</v>
      </c>
      <c r="H76" s="232">
        <v>1489.79</v>
      </c>
      <c r="I76" s="231">
        <f t="shared" si="2"/>
        <v>18640.364799999996</v>
      </c>
      <c r="J76" s="244"/>
    </row>
    <row r="77" spans="2:11" s="226" customFormat="1" x14ac:dyDescent="0.3">
      <c r="B77" s="224" t="s">
        <v>109</v>
      </c>
      <c r="C77" s="240" t="s">
        <v>147</v>
      </c>
      <c r="D77" s="229" t="s">
        <v>17</v>
      </c>
      <c r="E77" s="230" t="s">
        <v>14</v>
      </c>
      <c r="F77" s="229" t="s">
        <v>103</v>
      </c>
      <c r="G77" s="243">
        <v>14579.49</v>
      </c>
      <c r="H77" s="232">
        <v>1489.79</v>
      </c>
      <c r="I77" s="231">
        <f t="shared" si="2"/>
        <v>18640.364799999996</v>
      </c>
      <c r="J77" s="244"/>
    </row>
    <row r="78" spans="2:11" s="226" customFormat="1" x14ac:dyDescent="0.3">
      <c r="B78" s="224" t="s">
        <v>109</v>
      </c>
      <c r="C78" s="240" t="s">
        <v>148</v>
      </c>
      <c r="D78" s="229" t="s">
        <v>17</v>
      </c>
      <c r="E78" s="230" t="s">
        <v>14</v>
      </c>
      <c r="F78" s="229" t="s">
        <v>103</v>
      </c>
      <c r="G78" s="243">
        <v>14579.49</v>
      </c>
      <c r="H78" s="232">
        <v>1489.79</v>
      </c>
      <c r="I78" s="231">
        <f t="shared" si="2"/>
        <v>18640.364799999996</v>
      </c>
      <c r="J78" s="244"/>
    </row>
    <row r="79" spans="2:11" s="226" customFormat="1" x14ac:dyDescent="0.3">
      <c r="B79" s="224" t="s">
        <v>96</v>
      </c>
      <c r="C79" s="240" t="s">
        <v>149</v>
      </c>
      <c r="D79" s="229" t="s">
        <v>17</v>
      </c>
      <c r="E79" s="230" t="s">
        <v>14</v>
      </c>
      <c r="F79" s="229" t="s">
        <v>108</v>
      </c>
      <c r="G79" s="243">
        <v>10009.15</v>
      </c>
      <c r="H79" s="232">
        <v>1107.81</v>
      </c>
      <c r="I79" s="231">
        <f t="shared" si="2"/>
        <v>12895.673599999998</v>
      </c>
      <c r="J79" s="244"/>
    </row>
    <row r="80" spans="2:11" s="226" customFormat="1" x14ac:dyDescent="0.3">
      <c r="B80" s="224" t="s">
        <v>96</v>
      </c>
      <c r="C80" s="240" t="s">
        <v>150</v>
      </c>
      <c r="D80" s="229" t="s">
        <v>17</v>
      </c>
      <c r="E80" s="230" t="s">
        <v>14</v>
      </c>
      <c r="F80" s="229" t="s">
        <v>771</v>
      </c>
      <c r="G80" s="243">
        <v>11536</v>
      </c>
      <c r="H80" s="232">
        <v>346</v>
      </c>
      <c r="I80" s="231">
        <f t="shared" si="2"/>
        <v>13783.119999999999</v>
      </c>
      <c r="J80" s="244"/>
    </row>
    <row r="81" spans="2:10" s="226" customFormat="1" x14ac:dyDescent="0.3">
      <c r="B81" s="224" t="s">
        <v>109</v>
      </c>
      <c r="C81" s="240" t="s">
        <v>151</v>
      </c>
      <c r="D81" s="229" t="s">
        <v>17</v>
      </c>
      <c r="E81" s="230" t="s">
        <v>14</v>
      </c>
      <c r="F81" s="229" t="s">
        <v>103</v>
      </c>
      <c r="G81" s="243">
        <v>14579.49</v>
      </c>
      <c r="H81" s="232">
        <v>1489.79</v>
      </c>
      <c r="I81" s="231">
        <f t="shared" si="2"/>
        <v>18640.364799999996</v>
      </c>
      <c r="J81" s="244"/>
    </row>
    <row r="82" spans="2:10" s="226" customFormat="1" x14ac:dyDescent="0.3">
      <c r="B82" s="224" t="s">
        <v>109</v>
      </c>
      <c r="C82" s="240" t="s">
        <v>152</v>
      </c>
      <c r="D82" s="229" t="s">
        <v>17</v>
      </c>
      <c r="E82" s="230" t="s">
        <v>14</v>
      </c>
      <c r="F82" s="229" t="s">
        <v>112</v>
      </c>
      <c r="G82" s="243">
        <v>13486.4</v>
      </c>
      <c r="H82" s="232">
        <v>1489.7</v>
      </c>
      <c r="I82" s="231">
        <f t="shared" si="2"/>
        <v>17372.275999999998</v>
      </c>
      <c r="J82" s="244"/>
    </row>
    <row r="83" spans="2:10" s="226" customFormat="1" x14ac:dyDescent="0.3">
      <c r="B83" s="224" t="s">
        <v>109</v>
      </c>
      <c r="C83" s="240" t="s">
        <v>154</v>
      </c>
      <c r="D83" s="229" t="s">
        <v>17</v>
      </c>
      <c r="E83" s="230" t="s">
        <v>14</v>
      </c>
      <c r="F83" s="229" t="s">
        <v>108</v>
      </c>
      <c r="G83" s="243">
        <v>13486.49</v>
      </c>
      <c r="H83" s="232">
        <v>1489.79</v>
      </c>
      <c r="I83" s="231">
        <f t="shared" si="2"/>
        <v>17372.484799999998</v>
      </c>
      <c r="J83" s="244"/>
    </row>
    <row r="84" spans="2:10" s="226" customFormat="1" x14ac:dyDescent="0.3">
      <c r="B84" s="224" t="s">
        <v>109</v>
      </c>
      <c r="C84" s="240" t="s">
        <v>155</v>
      </c>
      <c r="D84" s="229" t="s">
        <v>17</v>
      </c>
      <c r="E84" s="230" t="s">
        <v>14</v>
      </c>
      <c r="F84" s="229" t="s">
        <v>108</v>
      </c>
      <c r="G84" s="243">
        <v>17351.349999999999</v>
      </c>
      <c r="H84" s="232">
        <v>1914.33</v>
      </c>
      <c r="I84" s="231">
        <f t="shared" si="2"/>
        <v>22348.1888</v>
      </c>
      <c r="J84" s="244"/>
    </row>
    <row r="85" spans="2:10" s="226" customFormat="1" x14ac:dyDescent="0.3">
      <c r="B85" s="224" t="s">
        <v>109</v>
      </c>
      <c r="C85" s="240" t="s">
        <v>156</v>
      </c>
      <c r="D85" s="229" t="s">
        <v>17</v>
      </c>
      <c r="E85" s="230" t="s">
        <v>14</v>
      </c>
      <c r="F85" s="229" t="s">
        <v>108</v>
      </c>
      <c r="G85" s="232">
        <v>17351.349999999999</v>
      </c>
      <c r="H85" s="232">
        <v>1914.33</v>
      </c>
      <c r="I85" s="231">
        <f t="shared" si="2"/>
        <v>22348.1888</v>
      </c>
      <c r="J85" s="244"/>
    </row>
    <row r="86" spans="2:10" s="226" customFormat="1" x14ac:dyDescent="0.3">
      <c r="B86" s="224" t="s">
        <v>109</v>
      </c>
      <c r="C86" s="240" t="s">
        <v>157</v>
      </c>
      <c r="D86" s="229" t="s">
        <v>17</v>
      </c>
      <c r="E86" s="230" t="s">
        <v>14</v>
      </c>
      <c r="F86" s="229" t="s">
        <v>108</v>
      </c>
      <c r="G86" s="232">
        <v>17351.349999999999</v>
      </c>
      <c r="H86" s="232">
        <v>1914.33</v>
      </c>
      <c r="I86" s="231">
        <f t="shared" si="2"/>
        <v>22348.1888</v>
      </c>
      <c r="J86" s="244"/>
    </row>
    <row r="87" spans="2:10" s="226" customFormat="1" x14ac:dyDescent="0.3">
      <c r="B87" s="224" t="s">
        <v>96</v>
      </c>
      <c r="C87" s="240" t="s">
        <v>158</v>
      </c>
      <c r="D87" s="229" t="s">
        <v>17</v>
      </c>
      <c r="E87" s="230" t="s">
        <v>624</v>
      </c>
      <c r="F87" s="229" t="s">
        <v>159</v>
      </c>
      <c r="G87" s="232">
        <v>11184.09</v>
      </c>
      <c r="H87" s="232">
        <v>345.9</v>
      </c>
      <c r="I87" s="231">
        <f t="shared" si="2"/>
        <v>13374.788399999999</v>
      </c>
      <c r="J87" s="233"/>
    </row>
    <row r="88" spans="2:10" s="226" customFormat="1" x14ac:dyDescent="0.3">
      <c r="B88" s="224" t="s">
        <v>160</v>
      </c>
      <c r="C88" s="240" t="s">
        <v>161</v>
      </c>
      <c r="D88" s="229" t="s">
        <v>17</v>
      </c>
      <c r="E88" s="230" t="s">
        <v>624</v>
      </c>
      <c r="F88" s="224" t="s">
        <v>162</v>
      </c>
      <c r="G88" s="232">
        <v>1369.73</v>
      </c>
      <c r="H88" s="232">
        <v>130.33000000000001</v>
      </c>
      <c r="I88" s="231">
        <f t="shared" si="2"/>
        <v>1740.0695999999998</v>
      </c>
      <c r="J88" s="233"/>
    </row>
    <row r="89" spans="2:10" s="226" customFormat="1" x14ac:dyDescent="0.3">
      <c r="B89" s="224" t="s">
        <v>96</v>
      </c>
      <c r="C89" s="229" t="s">
        <v>163</v>
      </c>
      <c r="D89" s="229" t="s">
        <v>17</v>
      </c>
      <c r="E89" s="230" t="s">
        <v>624</v>
      </c>
      <c r="F89" s="229" t="s">
        <v>162</v>
      </c>
      <c r="G89" s="232">
        <v>7516.83</v>
      </c>
      <c r="H89" s="232">
        <v>677.8</v>
      </c>
      <c r="I89" s="231">
        <f t="shared" si="2"/>
        <v>9505.7707999999984</v>
      </c>
      <c r="J89" s="233"/>
    </row>
    <row r="90" spans="2:10" s="226" customFormat="1" x14ac:dyDescent="0.3">
      <c r="B90" s="224" t="s">
        <v>96</v>
      </c>
      <c r="C90" s="240" t="s">
        <v>164</v>
      </c>
      <c r="D90" s="229" t="s">
        <v>17</v>
      </c>
      <c r="E90" s="230" t="s">
        <v>624</v>
      </c>
      <c r="F90" s="229" t="s">
        <v>162</v>
      </c>
      <c r="G90" s="247">
        <v>4930.83</v>
      </c>
      <c r="H90" s="232">
        <v>447.5</v>
      </c>
      <c r="I90" s="231">
        <f t="shared" si="2"/>
        <v>6238.8627999999999</v>
      </c>
      <c r="J90" s="233"/>
    </row>
    <row r="91" spans="2:10" s="226" customFormat="1" x14ac:dyDescent="0.3">
      <c r="B91" s="224" t="s">
        <v>165</v>
      </c>
      <c r="C91" s="240" t="s">
        <v>166</v>
      </c>
      <c r="D91" s="229" t="s">
        <v>17</v>
      </c>
      <c r="E91" s="230" t="s">
        <v>624</v>
      </c>
      <c r="F91" s="229" t="s">
        <v>162</v>
      </c>
      <c r="G91" s="247">
        <v>9610.67</v>
      </c>
      <c r="H91" s="232">
        <v>864.3</v>
      </c>
      <c r="I91" s="231">
        <f t="shared" si="2"/>
        <v>12150.965199999999</v>
      </c>
      <c r="J91" s="233"/>
    </row>
    <row r="92" spans="2:10" s="226" customFormat="1" x14ac:dyDescent="0.3">
      <c r="B92" s="224" t="s">
        <v>165</v>
      </c>
      <c r="C92" s="240" t="s">
        <v>167</v>
      </c>
      <c r="D92" s="229" t="s">
        <v>17</v>
      </c>
      <c r="E92" s="230" t="s">
        <v>624</v>
      </c>
      <c r="F92" s="229" t="s">
        <v>162</v>
      </c>
      <c r="G92" s="232">
        <v>7046.31</v>
      </c>
      <c r="H92" s="232">
        <v>635.91999999999996</v>
      </c>
      <c r="I92" s="231">
        <f t="shared" si="2"/>
        <v>8911.3868000000002</v>
      </c>
      <c r="J92" s="233"/>
    </row>
    <row r="93" spans="2:10" s="226" customFormat="1" x14ac:dyDescent="0.3">
      <c r="B93" s="224" t="s">
        <v>168</v>
      </c>
      <c r="C93" s="240" t="s">
        <v>169</v>
      </c>
      <c r="D93" s="229" t="s">
        <v>17</v>
      </c>
      <c r="E93" s="230" t="s">
        <v>624</v>
      </c>
      <c r="F93" s="229" t="s">
        <v>162</v>
      </c>
      <c r="G93" s="232">
        <v>8501.6200000000008</v>
      </c>
      <c r="H93" s="232">
        <v>765.53</v>
      </c>
      <c r="I93" s="231">
        <f t="shared" si="2"/>
        <v>10749.894</v>
      </c>
      <c r="J93" s="233"/>
    </row>
    <row r="94" spans="2:10" s="226" customFormat="1" x14ac:dyDescent="0.3">
      <c r="B94" s="224" t="s">
        <v>170</v>
      </c>
      <c r="C94" s="240" t="s">
        <v>171</v>
      </c>
      <c r="D94" s="229" t="s">
        <v>17</v>
      </c>
      <c r="E94" s="230" t="s">
        <v>624</v>
      </c>
      <c r="F94" s="229" t="s">
        <v>162</v>
      </c>
      <c r="G94" s="232">
        <v>4178.5</v>
      </c>
      <c r="H94" s="232">
        <v>380.5</v>
      </c>
      <c r="I94" s="231">
        <f t="shared" si="2"/>
        <v>5288.44</v>
      </c>
      <c r="J94" s="233"/>
    </row>
    <row r="95" spans="2:10" s="226" customFormat="1" x14ac:dyDescent="0.3">
      <c r="B95" s="224" t="s">
        <v>70</v>
      </c>
      <c r="C95" s="229" t="s">
        <v>172</v>
      </c>
      <c r="D95" s="229" t="s">
        <v>17</v>
      </c>
      <c r="E95" s="230" t="s">
        <v>624</v>
      </c>
      <c r="F95" s="229" t="s">
        <v>173</v>
      </c>
      <c r="G95" s="232">
        <v>5011.62</v>
      </c>
      <c r="H95" s="232">
        <v>154.99</v>
      </c>
      <c r="I95" s="231">
        <f t="shared" si="2"/>
        <v>5993.2675999999992</v>
      </c>
      <c r="J95" s="233"/>
    </row>
    <row r="96" spans="2:10" s="226" customFormat="1" x14ac:dyDescent="0.3">
      <c r="B96" s="224" t="s">
        <v>70</v>
      </c>
      <c r="C96" s="240" t="s">
        <v>174</v>
      </c>
      <c r="D96" s="229" t="s">
        <v>17</v>
      </c>
      <c r="E96" s="230" t="s">
        <v>624</v>
      </c>
      <c r="F96" s="224" t="s">
        <v>175</v>
      </c>
      <c r="G96" s="231">
        <v>5011.6499999999996</v>
      </c>
      <c r="H96" s="232">
        <v>154.99</v>
      </c>
      <c r="I96" s="231">
        <f t="shared" si="2"/>
        <v>5993.3023999999987</v>
      </c>
      <c r="J96" s="233"/>
    </row>
    <row r="97" spans="1:10" x14ac:dyDescent="0.3">
      <c r="A97" s="226"/>
      <c r="B97" s="224" t="s">
        <v>176</v>
      </c>
      <c r="C97" s="240" t="s">
        <v>177</v>
      </c>
      <c r="D97" s="229" t="s">
        <v>17</v>
      </c>
      <c r="E97" s="230" t="s">
        <v>624</v>
      </c>
      <c r="F97" s="229" t="s">
        <v>159</v>
      </c>
      <c r="G97" s="231">
        <v>14093</v>
      </c>
      <c r="H97" s="232">
        <v>1265</v>
      </c>
      <c r="I97" s="231">
        <f t="shared" si="2"/>
        <v>17815.28</v>
      </c>
      <c r="J97" s="233"/>
    </row>
    <row r="98" spans="1:10" x14ac:dyDescent="0.3">
      <c r="A98" s="226"/>
      <c r="B98" s="224" t="s">
        <v>70</v>
      </c>
      <c r="C98" s="240" t="s">
        <v>178</v>
      </c>
      <c r="D98" s="229" t="s">
        <v>17</v>
      </c>
      <c r="E98" s="230" t="s">
        <v>624</v>
      </c>
      <c r="F98" s="224" t="s">
        <v>179</v>
      </c>
      <c r="G98" s="231">
        <v>5876</v>
      </c>
      <c r="H98" s="232">
        <v>176</v>
      </c>
      <c r="I98" s="231">
        <f t="shared" si="2"/>
        <v>7020.32</v>
      </c>
      <c r="J98" s="233"/>
    </row>
    <row r="99" spans="1:10" x14ac:dyDescent="0.3">
      <c r="A99" s="226"/>
      <c r="B99" s="224" t="s">
        <v>170</v>
      </c>
      <c r="C99" s="240" t="s">
        <v>180</v>
      </c>
      <c r="D99" s="229" t="s">
        <v>17</v>
      </c>
      <c r="E99" s="230" t="s">
        <v>624</v>
      </c>
      <c r="F99" s="229" t="s">
        <v>162</v>
      </c>
      <c r="G99" s="231">
        <v>4700.46</v>
      </c>
      <c r="H99" s="232">
        <v>1682.92</v>
      </c>
      <c r="I99" s="231">
        <f t="shared" ref="I99:I109" si="3">SUM(G99+H99)*1.16</f>
        <v>7404.7208000000001</v>
      </c>
      <c r="J99" s="233"/>
    </row>
    <row r="100" spans="1:10" x14ac:dyDescent="0.3">
      <c r="A100" s="226"/>
      <c r="B100" s="224" t="s">
        <v>170</v>
      </c>
      <c r="C100" s="240" t="s">
        <v>181</v>
      </c>
      <c r="D100" s="229" t="s">
        <v>17</v>
      </c>
      <c r="E100" s="230" t="s">
        <v>624</v>
      </c>
      <c r="F100" s="229" t="s">
        <v>162</v>
      </c>
      <c r="G100" s="231">
        <v>4700.46</v>
      </c>
      <c r="H100" s="232">
        <v>1682.92</v>
      </c>
      <c r="I100" s="231">
        <f t="shared" si="3"/>
        <v>7404.7208000000001</v>
      </c>
      <c r="J100" s="233"/>
    </row>
    <row r="101" spans="1:10" x14ac:dyDescent="0.3">
      <c r="A101" s="226"/>
      <c r="B101" s="224" t="s">
        <v>170</v>
      </c>
      <c r="C101" s="240" t="s">
        <v>182</v>
      </c>
      <c r="D101" s="229" t="s">
        <v>17</v>
      </c>
      <c r="E101" s="230" t="s">
        <v>624</v>
      </c>
      <c r="F101" s="229" t="s">
        <v>162</v>
      </c>
      <c r="G101" s="231">
        <v>4700.46</v>
      </c>
      <c r="H101" s="232">
        <v>1682.92</v>
      </c>
      <c r="I101" s="231">
        <f t="shared" si="3"/>
        <v>7404.7208000000001</v>
      </c>
      <c r="J101" s="233"/>
    </row>
    <row r="102" spans="1:10" x14ac:dyDescent="0.3">
      <c r="A102" s="226"/>
      <c r="B102" s="224" t="s">
        <v>170</v>
      </c>
      <c r="C102" s="240" t="s">
        <v>183</v>
      </c>
      <c r="D102" s="229" t="s">
        <v>17</v>
      </c>
      <c r="E102" s="230" t="s">
        <v>624</v>
      </c>
      <c r="F102" s="229" t="s">
        <v>162</v>
      </c>
      <c r="G102" s="231">
        <v>4700.46</v>
      </c>
      <c r="H102" s="232">
        <v>1682.92</v>
      </c>
      <c r="I102" s="231">
        <f t="shared" si="3"/>
        <v>7404.7208000000001</v>
      </c>
      <c r="J102" s="233"/>
    </row>
    <row r="103" spans="1:10" x14ac:dyDescent="0.3">
      <c r="A103" s="226"/>
      <c r="B103" s="224" t="s">
        <v>256</v>
      </c>
      <c r="C103" s="291" t="s">
        <v>184</v>
      </c>
      <c r="D103" s="229" t="s">
        <v>17</v>
      </c>
      <c r="E103" s="230" t="s">
        <v>624</v>
      </c>
      <c r="F103" s="229" t="s">
        <v>185</v>
      </c>
      <c r="G103" s="232">
        <v>7006.67</v>
      </c>
      <c r="H103" s="232">
        <v>632.38</v>
      </c>
      <c r="I103" s="231">
        <f t="shared" si="3"/>
        <v>8861.2979999999989</v>
      </c>
      <c r="J103" s="233"/>
    </row>
    <row r="104" spans="1:10" x14ac:dyDescent="0.3">
      <c r="A104" s="226"/>
      <c r="B104" s="224" t="s">
        <v>88</v>
      </c>
      <c r="C104" s="240" t="s">
        <v>186</v>
      </c>
      <c r="D104" s="229" t="s">
        <v>17</v>
      </c>
      <c r="E104" s="230" t="s">
        <v>14</v>
      </c>
      <c r="F104" s="229" t="s">
        <v>759</v>
      </c>
      <c r="G104" s="243">
        <v>11463.08</v>
      </c>
      <c r="H104" s="232">
        <v>390</v>
      </c>
      <c r="I104" s="231">
        <f t="shared" si="3"/>
        <v>13749.572799999998</v>
      </c>
      <c r="J104" s="244"/>
    </row>
    <row r="105" spans="1:10" x14ac:dyDescent="0.3">
      <c r="A105" s="226"/>
      <c r="B105" s="224" t="s">
        <v>256</v>
      </c>
      <c r="C105" s="240" t="s">
        <v>187</v>
      </c>
      <c r="D105" s="229" t="s">
        <v>17</v>
      </c>
      <c r="E105" s="230" t="s">
        <v>624</v>
      </c>
      <c r="F105" s="292" t="s">
        <v>188</v>
      </c>
      <c r="G105" s="232">
        <v>8355.5</v>
      </c>
      <c r="H105" s="232">
        <v>250.67</v>
      </c>
      <c r="I105" s="231">
        <f t="shared" si="3"/>
        <v>9983.1571999999996</v>
      </c>
      <c r="J105" s="233"/>
    </row>
    <row r="106" spans="1:10" x14ac:dyDescent="0.3">
      <c r="A106" s="226"/>
      <c r="B106" s="224" t="s">
        <v>242</v>
      </c>
      <c r="C106" s="240" t="s">
        <v>189</v>
      </c>
      <c r="D106" s="229" t="s">
        <v>10</v>
      </c>
      <c r="E106" s="230" t="s">
        <v>624</v>
      </c>
      <c r="F106" s="245"/>
      <c r="G106" s="232">
        <v>0</v>
      </c>
      <c r="H106" s="232">
        <v>0</v>
      </c>
      <c r="I106" s="231">
        <f t="shared" si="3"/>
        <v>0</v>
      </c>
      <c r="J106" s="233"/>
    </row>
    <row r="107" spans="1:10" x14ac:dyDescent="0.3">
      <c r="A107" s="226"/>
      <c r="B107" s="224" t="s">
        <v>70</v>
      </c>
      <c r="C107" s="240" t="s">
        <v>190</v>
      </c>
      <c r="D107" s="229" t="s">
        <v>17</v>
      </c>
      <c r="E107" s="230" t="s">
        <v>624</v>
      </c>
      <c r="F107" s="229" t="s">
        <v>191</v>
      </c>
      <c r="G107" s="232">
        <v>5876</v>
      </c>
      <c r="H107" s="232">
        <v>176</v>
      </c>
      <c r="I107" s="231">
        <f t="shared" si="3"/>
        <v>7020.32</v>
      </c>
    </row>
    <row r="108" spans="1:10" x14ac:dyDescent="0.3">
      <c r="A108" s="226"/>
      <c r="B108" s="224" t="s">
        <v>688</v>
      </c>
      <c r="C108" s="240" t="s">
        <v>192</v>
      </c>
      <c r="D108" s="229" t="s">
        <v>17</v>
      </c>
      <c r="E108" s="230" t="s">
        <v>624</v>
      </c>
      <c r="F108" s="229" t="s">
        <v>193</v>
      </c>
      <c r="G108" s="232">
        <v>2675</v>
      </c>
      <c r="H108" s="232">
        <v>262.47000000000003</v>
      </c>
      <c r="I108" s="231">
        <f t="shared" si="3"/>
        <v>3407.4652000000001</v>
      </c>
      <c r="J108" s="233"/>
    </row>
    <row r="109" spans="1:10" x14ac:dyDescent="0.3">
      <c r="A109" s="226"/>
      <c r="B109" s="224" t="s">
        <v>688</v>
      </c>
      <c r="C109" s="240" t="s">
        <v>194</v>
      </c>
      <c r="D109" s="229" t="s">
        <v>17</v>
      </c>
      <c r="E109" s="230" t="s">
        <v>624</v>
      </c>
      <c r="F109" s="229" t="s">
        <v>193</v>
      </c>
      <c r="G109" s="232">
        <v>2675</v>
      </c>
      <c r="H109" s="232">
        <v>262.47000000000003</v>
      </c>
      <c r="I109" s="231">
        <f t="shared" si="3"/>
        <v>3407.4652000000001</v>
      </c>
      <c r="J109" s="233"/>
    </row>
    <row r="110" spans="1:10" x14ac:dyDescent="0.3">
      <c r="B110" s="224" t="s">
        <v>20</v>
      </c>
      <c r="C110" s="229" t="s">
        <v>195</v>
      </c>
      <c r="D110" s="229" t="s">
        <v>17</v>
      </c>
      <c r="E110" s="230" t="s">
        <v>625</v>
      </c>
      <c r="F110" s="229" t="s">
        <v>738</v>
      </c>
      <c r="G110" s="232">
        <v>12620.64</v>
      </c>
      <c r="H110" s="232">
        <v>378.62</v>
      </c>
      <c r="I110" s="231">
        <f>SUM(G110:H110)*1.16</f>
        <v>15079.141599999999</v>
      </c>
    </row>
    <row r="111" spans="1:10" x14ac:dyDescent="0.3">
      <c r="A111" s="226"/>
      <c r="B111" s="224" t="s">
        <v>143</v>
      </c>
      <c r="C111" s="240" t="s">
        <v>196</v>
      </c>
      <c r="D111" s="229" t="s">
        <v>17</v>
      </c>
      <c r="E111" s="230" t="s">
        <v>624</v>
      </c>
      <c r="F111" s="293" t="s">
        <v>197</v>
      </c>
      <c r="G111" s="231">
        <v>9580.68</v>
      </c>
      <c r="H111" s="232">
        <v>918.53</v>
      </c>
      <c r="I111" s="231">
        <f t="shared" ref="I111:I119" si="4">SUM(G111+H111)*1.16</f>
        <v>12179.0836</v>
      </c>
      <c r="J111" s="233"/>
    </row>
    <row r="112" spans="1:10" x14ac:dyDescent="0.3">
      <c r="A112" s="226"/>
      <c r="B112" s="224" t="s">
        <v>143</v>
      </c>
      <c r="C112" s="229" t="s">
        <v>198</v>
      </c>
      <c r="D112" s="229" t="s">
        <v>17</v>
      </c>
      <c r="E112" s="230" t="s">
        <v>624</v>
      </c>
      <c r="F112" s="229" t="s">
        <v>197</v>
      </c>
      <c r="G112" s="231">
        <v>9580.68</v>
      </c>
      <c r="H112" s="232">
        <v>918.53</v>
      </c>
      <c r="I112" s="231">
        <f t="shared" si="4"/>
        <v>12179.0836</v>
      </c>
      <c r="J112" s="233"/>
    </row>
    <row r="113" spans="1:10" x14ac:dyDescent="0.3">
      <c r="A113" s="226"/>
      <c r="B113" s="224" t="s">
        <v>143</v>
      </c>
      <c r="C113" s="229" t="s">
        <v>199</v>
      </c>
      <c r="D113" s="229" t="s">
        <v>17</v>
      </c>
      <c r="E113" s="230" t="s">
        <v>624</v>
      </c>
      <c r="F113" s="229" t="s">
        <v>197</v>
      </c>
      <c r="G113" s="231">
        <v>9580.68</v>
      </c>
      <c r="H113" s="232">
        <v>918.53</v>
      </c>
      <c r="I113" s="231">
        <f t="shared" si="4"/>
        <v>12179.0836</v>
      </c>
      <c r="J113" s="233"/>
    </row>
    <row r="114" spans="1:10" x14ac:dyDescent="0.3">
      <c r="A114" s="226"/>
      <c r="B114" s="224" t="s">
        <v>143</v>
      </c>
      <c r="C114" s="229" t="s">
        <v>200</v>
      </c>
      <c r="D114" s="229" t="s">
        <v>17</v>
      </c>
      <c r="E114" s="230" t="s">
        <v>624</v>
      </c>
      <c r="F114" s="229" t="s">
        <v>197</v>
      </c>
      <c r="G114" s="231">
        <v>9580.68</v>
      </c>
      <c r="H114" s="232">
        <v>918.53</v>
      </c>
      <c r="I114" s="231">
        <f t="shared" si="4"/>
        <v>12179.0836</v>
      </c>
      <c r="J114" s="233"/>
    </row>
    <row r="115" spans="1:10" x14ac:dyDescent="0.3">
      <c r="A115" s="226"/>
      <c r="B115" s="224" t="s">
        <v>143</v>
      </c>
      <c r="C115" s="229" t="s">
        <v>201</v>
      </c>
      <c r="D115" s="229" t="s">
        <v>17</v>
      </c>
      <c r="E115" s="230" t="s">
        <v>624</v>
      </c>
      <c r="F115" s="229" t="s">
        <v>197</v>
      </c>
      <c r="G115" s="231">
        <v>9580.68</v>
      </c>
      <c r="H115" s="232">
        <v>918.53</v>
      </c>
      <c r="I115" s="231">
        <f t="shared" si="4"/>
        <v>12179.0836</v>
      </c>
      <c r="J115" s="233"/>
    </row>
    <row r="116" spans="1:10" x14ac:dyDescent="0.3">
      <c r="A116" s="226"/>
      <c r="B116" s="224" t="s">
        <v>20</v>
      </c>
      <c r="C116" s="240" t="s">
        <v>202</v>
      </c>
      <c r="D116" s="229" t="s">
        <v>17</v>
      </c>
      <c r="E116" s="230" t="s">
        <v>15</v>
      </c>
      <c r="F116" s="224" t="s">
        <v>313</v>
      </c>
      <c r="G116" s="232">
        <v>14626.77</v>
      </c>
      <c r="H116" s="232">
        <v>452.38</v>
      </c>
      <c r="I116" s="231">
        <f t="shared" si="4"/>
        <v>17491.813999999998</v>
      </c>
      <c r="J116" s="233"/>
    </row>
    <row r="117" spans="1:10" x14ac:dyDescent="0.3">
      <c r="A117" s="226"/>
      <c r="B117" s="224" t="s">
        <v>242</v>
      </c>
      <c r="C117" s="240" t="s">
        <v>204</v>
      </c>
      <c r="D117" s="229" t="s">
        <v>17</v>
      </c>
      <c r="E117" s="230" t="s">
        <v>624</v>
      </c>
      <c r="F117" s="248" t="s">
        <v>205</v>
      </c>
      <c r="G117" s="232">
        <v>5507.91</v>
      </c>
      <c r="H117" s="232">
        <v>453.8</v>
      </c>
      <c r="I117" s="231">
        <f t="shared" si="4"/>
        <v>6915.5835999999999</v>
      </c>
      <c r="J117" s="233"/>
    </row>
    <row r="118" spans="1:10" x14ac:dyDescent="0.3">
      <c r="A118" s="226"/>
      <c r="B118" s="224" t="s">
        <v>688</v>
      </c>
      <c r="C118" s="240" t="s">
        <v>206</v>
      </c>
      <c r="D118" s="229" t="s">
        <v>10</v>
      </c>
      <c r="E118" s="230" t="s">
        <v>624</v>
      </c>
      <c r="F118" s="246"/>
      <c r="G118" s="247">
        <v>0</v>
      </c>
      <c r="H118" s="232">
        <v>0</v>
      </c>
      <c r="I118" s="231">
        <f t="shared" si="4"/>
        <v>0</v>
      </c>
      <c r="J118" s="233"/>
    </row>
    <row r="119" spans="1:10" x14ac:dyDescent="0.3">
      <c r="A119" s="226"/>
      <c r="B119" s="224" t="s">
        <v>274</v>
      </c>
      <c r="C119" s="240" t="s">
        <v>208</v>
      </c>
      <c r="D119" s="229" t="s">
        <v>17</v>
      </c>
      <c r="E119" s="230" t="s">
        <v>624</v>
      </c>
      <c r="F119" s="248" t="s">
        <v>209</v>
      </c>
      <c r="G119" s="232">
        <v>5476</v>
      </c>
      <c r="H119" s="232">
        <v>164.28</v>
      </c>
      <c r="I119" s="231">
        <f t="shared" si="4"/>
        <v>6542.724799999999</v>
      </c>
      <c r="J119" s="233"/>
    </row>
    <row r="120" spans="1:10" x14ac:dyDescent="0.3">
      <c r="A120" s="226"/>
      <c r="B120" s="224" t="s">
        <v>20</v>
      </c>
      <c r="C120" s="240" t="s">
        <v>210</v>
      </c>
      <c r="D120" s="229" t="s">
        <v>17</v>
      </c>
      <c r="E120" s="230" t="s">
        <v>625</v>
      </c>
      <c r="F120" s="229" t="s">
        <v>473</v>
      </c>
      <c r="G120" s="232">
        <v>13359</v>
      </c>
      <c r="H120" s="232">
        <v>401</v>
      </c>
      <c r="I120" s="231">
        <f>SUM(G120:H120)*1.16</f>
        <v>15961.599999999999</v>
      </c>
      <c r="J120" s="233"/>
    </row>
    <row r="121" spans="1:10" x14ac:dyDescent="0.3">
      <c r="A121" s="226"/>
      <c r="B121" s="224" t="s">
        <v>70</v>
      </c>
      <c r="C121" s="240" t="s">
        <v>211</v>
      </c>
      <c r="D121" s="229" t="s">
        <v>10</v>
      </c>
      <c r="E121" s="230" t="s">
        <v>624</v>
      </c>
      <c r="F121" s="246"/>
      <c r="G121" s="232"/>
      <c r="H121" s="232"/>
      <c r="I121" s="231">
        <f t="shared" ref="I121:I142" si="5">SUM(G121+H121)*1.16</f>
        <v>0</v>
      </c>
      <c r="J121" s="233"/>
    </row>
    <row r="122" spans="1:10" x14ac:dyDescent="0.3">
      <c r="A122" s="226"/>
      <c r="B122" s="224" t="s">
        <v>242</v>
      </c>
      <c r="C122" s="229" t="s">
        <v>213</v>
      </c>
      <c r="D122" s="229" t="s">
        <v>17</v>
      </c>
      <c r="E122" s="230" t="s">
        <v>14</v>
      </c>
      <c r="F122" s="246" t="s">
        <v>783</v>
      </c>
      <c r="G122" s="232">
        <v>6080</v>
      </c>
      <c r="H122" s="232">
        <v>182</v>
      </c>
      <c r="I122" s="231">
        <f t="shared" si="5"/>
        <v>7263.9199999999992</v>
      </c>
      <c r="J122" s="233"/>
    </row>
    <row r="123" spans="1:10" x14ac:dyDescent="0.3">
      <c r="A123" s="226"/>
      <c r="B123" s="224" t="s">
        <v>215</v>
      </c>
      <c r="C123" s="240" t="s">
        <v>216</v>
      </c>
      <c r="D123" s="229" t="s">
        <v>17</v>
      </c>
      <c r="E123" s="230" t="s">
        <v>624</v>
      </c>
      <c r="F123" s="229" t="s">
        <v>217</v>
      </c>
      <c r="G123" s="232">
        <v>7659</v>
      </c>
      <c r="H123" s="232">
        <v>230</v>
      </c>
      <c r="I123" s="231">
        <f t="shared" si="5"/>
        <v>9151.24</v>
      </c>
    </row>
    <row r="124" spans="1:10" x14ac:dyDescent="0.3">
      <c r="B124" s="224" t="s">
        <v>274</v>
      </c>
      <c r="C124" s="240" t="s">
        <v>218</v>
      </c>
      <c r="D124" s="229" t="s">
        <v>17</v>
      </c>
      <c r="E124" s="230" t="s">
        <v>624</v>
      </c>
      <c r="F124" s="294" t="s">
        <v>686</v>
      </c>
      <c r="G124" s="295">
        <v>5476</v>
      </c>
      <c r="H124" s="232">
        <v>164</v>
      </c>
      <c r="I124" s="231">
        <f t="shared" si="5"/>
        <v>6542.4</v>
      </c>
      <c r="J124" s="233"/>
    </row>
    <row r="125" spans="1:10" x14ac:dyDescent="0.3">
      <c r="A125" s="226"/>
      <c r="B125" s="224" t="s">
        <v>65</v>
      </c>
      <c r="C125" s="240" t="s">
        <v>220</v>
      </c>
      <c r="D125" s="229" t="s">
        <v>10</v>
      </c>
      <c r="E125" s="230" t="s">
        <v>624</v>
      </c>
      <c r="G125" s="232">
        <v>0</v>
      </c>
      <c r="H125" s="232">
        <v>0</v>
      </c>
      <c r="I125" s="231">
        <f t="shared" si="5"/>
        <v>0</v>
      </c>
    </row>
    <row r="126" spans="1:10" x14ac:dyDescent="0.3">
      <c r="A126" s="226"/>
      <c r="B126" s="224" t="s">
        <v>215</v>
      </c>
      <c r="C126" s="240" t="s">
        <v>221</v>
      </c>
      <c r="D126" s="229" t="s">
        <v>17</v>
      </c>
      <c r="E126" s="230" t="s">
        <v>11</v>
      </c>
      <c r="F126" s="229" t="s">
        <v>640</v>
      </c>
      <c r="G126" s="231">
        <v>8258.73</v>
      </c>
      <c r="H126" s="232">
        <v>248</v>
      </c>
      <c r="I126" s="231">
        <f t="shared" si="5"/>
        <v>9867.8067999999985</v>
      </c>
      <c r="J126" s="233"/>
    </row>
    <row r="127" spans="1:10" x14ac:dyDescent="0.3">
      <c r="A127" s="226"/>
      <c r="B127" s="224" t="s">
        <v>242</v>
      </c>
      <c r="C127" s="240" t="s">
        <v>223</v>
      </c>
      <c r="D127" s="229" t="s">
        <v>17</v>
      </c>
      <c r="E127" s="230" t="s">
        <v>624</v>
      </c>
      <c r="F127" s="248" t="s">
        <v>784</v>
      </c>
      <c r="G127" s="231">
        <v>5000</v>
      </c>
      <c r="H127" s="232">
        <v>182.4</v>
      </c>
      <c r="I127" s="231">
        <f t="shared" si="5"/>
        <v>6011.5839999999989</v>
      </c>
      <c r="J127" s="233"/>
    </row>
    <row r="128" spans="1:10" x14ac:dyDescent="0.3">
      <c r="A128" s="226"/>
      <c r="B128" s="224" t="s">
        <v>242</v>
      </c>
      <c r="C128" s="240" t="s">
        <v>225</v>
      </c>
      <c r="D128" s="229" t="s">
        <v>17</v>
      </c>
      <c r="E128" s="230" t="s">
        <v>624</v>
      </c>
      <c r="F128" s="248" t="s">
        <v>217</v>
      </c>
      <c r="G128" s="231">
        <v>6080</v>
      </c>
      <c r="H128" s="232">
        <v>182</v>
      </c>
      <c r="I128" s="231">
        <f t="shared" si="5"/>
        <v>7263.9199999999992</v>
      </c>
      <c r="J128" s="233"/>
    </row>
    <row r="129" spans="1:10" x14ac:dyDescent="0.3">
      <c r="A129" s="226"/>
      <c r="B129" s="224" t="s">
        <v>65</v>
      </c>
      <c r="C129" s="229" t="s">
        <v>226</v>
      </c>
      <c r="D129" s="229" t="s">
        <v>17</v>
      </c>
      <c r="E129" s="230" t="s">
        <v>624</v>
      </c>
      <c r="F129" s="296" t="s">
        <v>650</v>
      </c>
      <c r="G129" s="231">
        <v>6542</v>
      </c>
      <c r="H129" s="232">
        <v>196</v>
      </c>
      <c r="I129" s="231">
        <f t="shared" si="5"/>
        <v>7816.079999999999</v>
      </c>
      <c r="J129" s="233"/>
    </row>
    <row r="130" spans="1:10" x14ac:dyDescent="0.3">
      <c r="A130" s="226"/>
      <c r="B130" s="224" t="s">
        <v>242</v>
      </c>
      <c r="C130" s="229" t="s">
        <v>228</v>
      </c>
      <c r="D130" s="229" t="s">
        <v>17</v>
      </c>
      <c r="E130" s="230" t="s">
        <v>624</v>
      </c>
      <c r="F130" s="248" t="s">
        <v>217</v>
      </c>
      <c r="G130" s="231">
        <v>6080</v>
      </c>
      <c r="H130" s="232">
        <v>182</v>
      </c>
      <c r="I130" s="231">
        <f t="shared" si="5"/>
        <v>7263.9199999999992</v>
      </c>
      <c r="J130" s="233"/>
    </row>
    <row r="131" spans="1:10" x14ac:dyDescent="0.3">
      <c r="B131" s="224" t="s">
        <v>256</v>
      </c>
      <c r="C131" s="249" t="s">
        <v>229</v>
      </c>
      <c r="D131" s="229" t="s">
        <v>17</v>
      </c>
      <c r="E131" s="230" t="s">
        <v>624</v>
      </c>
      <c r="F131" s="248" t="s">
        <v>711</v>
      </c>
      <c r="G131" s="231">
        <v>8356</v>
      </c>
      <c r="H131" s="232">
        <v>250.68</v>
      </c>
      <c r="I131" s="231">
        <f t="shared" si="5"/>
        <v>9983.7487999999994</v>
      </c>
      <c r="J131" s="233"/>
    </row>
    <row r="132" spans="1:10" x14ac:dyDescent="0.3">
      <c r="A132" s="226"/>
      <c r="B132" s="224" t="s">
        <v>70</v>
      </c>
      <c r="C132" s="240" t="s">
        <v>230</v>
      </c>
      <c r="D132" s="229" t="s">
        <v>17</v>
      </c>
      <c r="E132" s="230" t="s">
        <v>624</v>
      </c>
      <c r="F132" s="248" t="s">
        <v>231</v>
      </c>
      <c r="G132" s="231">
        <v>5206.8100000000004</v>
      </c>
      <c r="H132" s="232">
        <v>503</v>
      </c>
      <c r="I132" s="231">
        <f t="shared" si="5"/>
        <v>6623.3796000000002</v>
      </c>
      <c r="J132" s="233"/>
    </row>
    <row r="133" spans="1:10" x14ac:dyDescent="0.3">
      <c r="A133" s="226"/>
      <c r="B133" s="224" t="s">
        <v>232</v>
      </c>
      <c r="C133" s="240" t="s">
        <v>233</v>
      </c>
      <c r="D133" s="229" t="s">
        <v>10</v>
      </c>
      <c r="E133" s="230" t="s">
        <v>15</v>
      </c>
      <c r="F133" s="248"/>
      <c r="G133" s="231">
        <v>0</v>
      </c>
      <c r="H133" s="232">
        <v>0</v>
      </c>
      <c r="I133" s="231">
        <f t="shared" si="5"/>
        <v>0</v>
      </c>
      <c r="J133" s="233"/>
    </row>
    <row r="134" spans="1:10" x14ac:dyDescent="0.3">
      <c r="A134" s="226"/>
      <c r="B134" s="224" t="s">
        <v>65</v>
      </c>
      <c r="C134" s="240" t="s">
        <v>234</v>
      </c>
      <c r="D134" s="229" t="s">
        <v>17</v>
      </c>
      <c r="E134" s="230" t="s">
        <v>15</v>
      </c>
      <c r="F134" s="229" t="s">
        <v>67</v>
      </c>
      <c r="G134" s="232">
        <v>5883.15</v>
      </c>
      <c r="H134" s="225">
        <v>654.58000000000004</v>
      </c>
      <c r="I134" s="231">
        <f t="shared" si="5"/>
        <v>7583.7667999999994</v>
      </c>
      <c r="J134" s="233"/>
    </row>
    <row r="135" spans="1:10" x14ac:dyDescent="0.3">
      <c r="A135" s="226"/>
      <c r="B135" s="224" t="s">
        <v>65</v>
      </c>
      <c r="C135" s="240" t="s">
        <v>235</v>
      </c>
      <c r="D135" s="229" t="s">
        <v>17</v>
      </c>
      <c r="E135" s="230" t="s">
        <v>15</v>
      </c>
      <c r="F135" s="229" t="s">
        <v>67</v>
      </c>
      <c r="G135" s="232">
        <v>5883.15</v>
      </c>
      <c r="H135" s="225">
        <v>654.58000000000004</v>
      </c>
      <c r="I135" s="231">
        <f t="shared" si="5"/>
        <v>7583.7667999999994</v>
      </c>
      <c r="J135" s="233"/>
    </row>
    <row r="136" spans="1:10" x14ac:dyDescent="0.3">
      <c r="A136" s="226"/>
      <c r="B136" s="224" t="s">
        <v>57</v>
      </c>
      <c r="C136" s="229" t="s">
        <v>236</v>
      </c>
      <c r="D136" s="229" t="s">
        <v>17</v>
      </c>
      <c r="E136" s="230" t="s">
        <v>11</v>
      </c>
      <c r="F136" s="229" t="s">
        <v>772</v>
      </c>
      <c r="G136" s="231">
        <v>11333.31</v>
      </c>
      <c r="H136" s="232">
        <v>340</v>
      </c>
      <c r="I136" s="231">
        <f>SUM(G136+H136)*1.16</f>
        <v>13541.039599999998</v>
      </c>
      <c r="J136" s="233"/>
    </row>
    <row r="137" spans="1:10" ht="0.6" customHeight="1" x14ac:dyDescent="0.3">
      <c r="A137" s="226"/>
      <c r="B137" s="224" t="s">
        <v>57</v>
      </c>
      <c r="C137" s="240" t="s">
        <v>237</v>
      </c>
      <c r="D137" s="229" t="s">
        <v>17</v>
      </c>
      <c r="E137" s="230" t="s">
        <v>624</v>
      </c>
      <c r="F137" s="229" t="s">
        <v>238</v>
      </c>
      <c r="G137" s="231">
        <v>11333.31</v>
      </c>
      <c r="H137" s="232">
        <v>340</v>
      </c>
      <c r="I137" s="231">
        <f t="shared" si="5"/>
        <v>13541.039599999998</v>
      </c>
      <c r="J137" s="233"/>
    </row>
    <row r="138" spans="1:10" s="224" customFormat="1" x14ac:dyDescent="0.3">
      <c r="B138" s="224" t="s">
        <v>74</v>
      </c>
      <c r="C138" s="240" t="s">
        <v>239</v>
      </c>
      <c r="D138" s="229" t="s">
        <v>17</v>
      </c>
      <c r="E138" s="230" t="s">
        <v>625</v>
      </c>
      <c r="F138" s="229" t="s">
        <v>738</v>
      </c>
      <c r="G138" s="232">
        <v>12620.64</v>
      </c>
      <c r="H138" s="232">
        <v>378.62</v>
      </c>
      <c r="I138" s="231">
        <f t="shared" si="5"/>
        <v>15079.141599999999</v>
      </c>
      <c r="J138" s="235"/>
    </row>
    <row r="139" spans="1:10" x14ac:dyDescent="0.3">
      <c r="B139" s="224" t="s">
        <v>689</v>
      </c>
      <c r="C139" s="229" t="s">
        <v>240</v>
      </c>
      <c r="D139" s="229" t="s">
        <v>17</v>
      </c>
      <c r="E139" s="230" t="s">
        <v>625</v>
      </c>
      <c r="F139" s="229" t="s">
        <v>737</v>
      </c>
      <c r="G139" s="232">
        <v>13000</v>
      </c>
      <c r="H139" s="225">
        <v>390</v>
      </c>
      <c r="I139" s="225">
        <f t="shared" si="5"/>
        <v>15532.4</v>
      </c>
      <c r="J139" s="233"/>
    </row>
    <row r="140" spans="1:10" x14ac:dyDescent="0.3">
      <c r="A140" s="226"/>
      <c r="B140" s="224" t="s">
        <v>242</v>
      </c>
      <c r="C140" s="229" t="s">
        <v>243</v>
      </c>
      <c r="D140" s="229" t="s">
        <v>17</v>
      </c>
      <c r="E140" s="230" t="s">
        <v>11</v>
      </c>
      <c r="F140" s="229" t="s">
        <v>726</v>
      </c>
      <c r="G140" s="225">
        <v>6080</v>
      </c>
      <c r="H140" s="232">
        <v>182.4</v>
      </c>
      <c r="I140" s="231">
        <f t="shared" si="5"/>
        <v>7264.3839999999991</v>
      </c>
      <c r="J140" s="233"/>
    </row>
    <row r="141" spans="1:10" x14ac:dyDescent="0.3">
      <c r="A141" s="226"/>
      <c r="B141" s="224" t="s">
        <v>57</v>
      </c>
      <c r="C141" s="229" t="s">
        <v>244</v>
      </c>
      <c r="D141" s="229" t="s">
        <v>17</v>
      </c>
      <c r="E141" s="230" t="s">
        <v>624</v>
      </c>
      <c r="F141" s="248" t="s">
        <v>245</v>
      </c>
      <c r="G141" s="231">
        <v>9814.75</v>
      </c>
      <c r="H141" s="232">
        <v>940.76</v>
      </c>
      <c r="I141" s="231">
        <f t="shared" si="5"/>
        <v>12476.391599999999</v>
      </c>
      <c r="J141" s="233"/>
    </row>
    <row r="142" spans="1:10" x14ac:dyDescent="0.3">
      <c r="B142" s="224" t="s">
        <v>274</v>
      </c>
      <c r="C142" s="249" t="s">
        <v>246</v>
      </c>
      <c r="D142" s="229" t="s">
        <v>10</v>
      </c>
      <c r="E142" s="230" t="s">
        <v>624</v>
      </c>
      <c r="F142" s="248"/>
      <c r="G142" s="231">
        <v>0</v>
      </c>
      <c r="H142" s="232">
        <v>0</v>
      </c>
      <c r="I142" s="231">
        <f t="shared" si="5"/>
        <v>0</v>
      </c>
      <c r="J142" s="233"/>
    </row>
    <row r="143" spans="1:10" x14ac:dyDescent="0.3">
      <c r="A143" s="226"/>
      <c r="B143" s="224" t="s">
        <v>170</v>
      </c>
      <c r="C143" s="240" t="s">
        <v>247</v>
      </c>
      <c r="D143" s="229" t="s">
        <v>76</v>
      </c>
      <c r="E143" s="230" t="s">
        <v>624</v>
      </c>
      <c r="G143" s="232"/>
      <c r="H143" s="232"/>
      <c r="I143" s="231"/>
    </row>
    <row r="144" spans="1:10" x14ac:dyDescent="0.3">
      <c r="A144" s="226"/>
      <c r="B144" s="224" t="s">
        <v>170</v>
      </c>
      <c r="C144" s="240" t="s">
        <v>248</v>
      </c>
      <c r="D144" s="229" t="s">
        <v>76</v>
      </c>
      <c r="E144" s="230" t="s">
        <v>624</v>
      </c>
      <c r="G144" s="232"/>
      <c r="H144" s="232"/>
      <c r="I144" s="231"/>
    </row>
    <row r="145" spans="1:10" x14ac:dyDescent="0.3">
      <c r="A145" s="226"/>
      <c r="B145" s="224" t="s">
        <v>170</v>
      </c>
      <c r="C145" s="240" t="s">
        <v>249</v>
      </c>
      <c r="D145" s="229" t="s">
        <v>76</v>
      </c>
      <c r="E145" s="230" t="s">
        <v>625</v>
      </c>
      <c r="G145" s="232">
        <v>0</v>
      </c>
      <c r="H145" s="232">
        <v>0</v>
      </c>
      <c r="I145" s="231">
        <v>0</v>
      </c>
    </row>
    <row r="146" spans="1:10" x14ac:dyDescent="0.3">
      <c r="A146" s="226"/>
      <c r="B146" s="224" t="s">
        <v>170</v>
      </c>
      <c r="C146" s="240" t="s">
        <v>250</v>
      </c>
      <c r="D146" s="229" t="s">
        <v>76</v>
      </c>
      <c r="E146" s="230" t="s">
        <v>625</v>
      </c>
      <c r="G146" s="232">
        <v>0</v>
      </c>
      <c r="H146" s="232">
        <v>0</v>
      </c>
      <c r="I146" s="231">
        <v>0</v>
      </c>
    </row>
    <row r="147" spans="1:10" x14ac:dyDescent="0.3">
      <c r="A147" s="226"/>
      <c r="B147" s="224" t="s">
        <v>170</v>
      </c>
      <c r="C147" s="240" t="s">
        <v>251</v>
      </c>
      <c r="D147" s="229" t="s">
        <v>76</v>
      </c>
      <c r="E147" s="230" t="s">
        <v>625</v>
      </c>
      <c r="G147" s="232">
        <v>0</v>
      </c>
      <c r="H147" s="232">
        <v>0</v>
      </c>
      <c r="I147" s="231">
        <v>0</v>
      </c>
    </row>
    <row r="148" spans="1:10" x14ac:dyDescent="0.3">
      <c r="A148" s="226"/>
      <c r="B148" s="224" t="s">
        <v>170</v>
      </c>
      <c r="C148" s="240" t="s">
        <v>252</v>
      </c>
      <c r="D148" s="229" t="s">
        <v>76</v>
      </c>
      <c r="E148" s="230" t="s">
        <v>625</v>
      </c>
      <c r="G148" s="232">
        <v>0</v>
      </c>
      <c r="H148" s="232">
        <v>0</v>
      </c>
      <c r="I148" s="231">
        <v>0</v>
      </c>
    </row>
    <row r="149" spans="1:10" x14ac:dyDescent="0.3">
      <c r="A149" s="226"/>
      <c r="B149" s="224" t="s">
        <v>688</v>
      </c>
      <c r="C149" s="240" t="s">
        <v>253</v>
      </c>
      <c r="D149" s="229" t="s">
        <v>76</v>
      </c>
      <c r="E149" s="230" t="s">
        <v>624</v>
      </c>
      <c r="G149" s="232"/>
      <c r="H149" s="232"/>
      <c r="I149" s="231"/>
    </row>
    <row r="150" spans="1:10" x14ac:dyDescent="0.3">
      <c r="A150" s="226"/>
      <c r="B150" s="224" t="s">
        <v>774</v>
      </c>
      <c r="C150" s="229" t="s">
        <v>255</v>
      </c>
      <c r="D150" s="229" t="s">
        <v>76</v>
      </c>
      <c r="E150" s="230" t="s">
        <v>624</v>
      </c>
      <c r="G150" s="232"/>
      <c r="H150" s="232"/>
      <c r="I150" s="231"/>
    </row>
    <row r="151" spans="1:10" x14ac:dyDescent="0.3">
      <c r="A151" s="226"/>
      <c r="B151" s="224" t="s">
        <v>256</v>
      </c>
      <c r="C151" s="297" t="s">
        <v>257</v>
      </c>
      <c r="D151" s="229" t="s">
        <v>17</v>
      </c>
      <c r="E151" s="230" t="s">
        <v>624</v>
      </c>
      <c r="F151" s="226" t="s">
        <v>669</v>
      </c>
      <c r="G151" s="232">
        <v>8356</v>
      </c>
      <c r="H151" s="232">
        <v>250.68</v>
      </c>
      <c r="I151" s="231">
        <f t="shared" ref="I151:I172" si="6">SUM(G151+H151)*1.16</f>
        <v>9983.7487999999994</v>
      </c>
      <c r="J151" s="233"/>
    </row>
    <row r="152" spans="1:10" x14ac:dyDescent="0.3">
      <c r="A152" s="226"/>
      <c r="B152" s="224" t="s">
        <v>57</v>
      </c>
      <c r="C152" s="297" t="s">
        <v>259</v>
      </c>
      <c r="D152" s="229" t="s">
        <v>17</v>
      </c>
      <c r="E152" s="230" t="s">
        <v>15</v>
      </c>
      <c r="F152" s="298" t="s">
        <v>642</v>
      </c>
      <c r="G152" s="232">
        <v>10200</v>
      </c>
      <c r="H152" s="232">
        <v>306</v>
      </c>
      <c r="I152" s="231">
        <f t="shared" si="6"/>
        <v>12186.96</v>
      </c>
      <c r="J152" s="233"/>
    </row>
    <row r="153" spans="1:10" x14ac:dyDescent="0.3">
      <c r="B153" s="224" t="s">
        <v>260</v>
      </c>
      <c r="C153" s="250" t="s">
        <v>261</v>
      </c>
      <c r="D153" s="229" t="s">
        <v>17</v>
      </c>
      <c r="E153" s="230" t="s">
        <v>14</v>
      </c>
      <c r="F153" s="298" t="s">
        <v>685</v>
      </c>
      <c r="G153" s="232">
        <v>14197</v>
      </c>
      <c r="H153" s="225">
        <v>425.9</v>
      </c>
      <c r="I153" s="231">
        <f t="shared" si="6"/>
        <v>16962.563999999998</v>
      </c>
      <c r="J153" s="233"/>
    </row>
    <row r="154" spans="1:10" x14ac:dyDescent="0.3">
      <c r="A154" s="226"/>
      <c r="B154" s="224" t="s">
        <v>262</v>
      </c>
      <c r="C154" s="250" t="s">
        <v>263</v>
      </c>
      <c r="D154" s="229" t="s">
        <v>17</v>
      </c>
      <c r="E154" s="230" t="s">
        <v>624</v>
      </c>
      <c r="F154" s="298" t="s">
        <v>753</v>
      </c>
      <c r="G154" s="231">
        <v>11932</v>
      </c>
      <c r="H154" s="232">
        <v>357.96</v>
      </c>
      <c r="I154" s="231">
        <f t="shared" si="6"/>
        <v>14256.353599999999</v>
      </c>
      <c r="J154" s="233"/>
    </row>
    <row r="155" spans="1:10" x14ac:dyDescent="0.3">
      <c r="A155" s="226"/>
      <c r="B155" s="224" t="s">
        <v>652</v>
      </c>
      <c r="C155" s="250" t="s">
        <v>264</v>
      </c>
      <c r="D155" s="229" t="s">
        <v>17</v>
      </c>
      <c r="E155" s="230" t="s">
        <v>14</v>
      </c>
      <c r="F155" s="226" t="s">
        <v>667</v>
      </c>
      <c r="G155" s="232">
        <v>11463</v>
      </c>
      <c r="H155" s="232">
        <v>344</v>
      </c>
      <c r="I155" s="231">
        <f t="shared" si="6"/>
        <v>13696.119999999999</v>
      </c>
      <c r="J155" s="233"/>
    </row>
    <row r="156" spans="1:10" x14ac:dyDescent="0.3">
      <c r="A156" s="226"/>
      <c r="B156" s="224" t="s">
        <v>652</v>
      </c>
      <c r="C156" s="250" t="s">
        <v>266</v>
      </c>
      <c r="D156" s="229" t="s">
        <v>17</v>
      </c>
      <c r="E156" s="230" t="s">
        <v>14</v>
      </c>
      <c r="F156" s="251" t="s">
        <v>709</v>
      </c>
      <c r="G156" s="232">
        <v>11463</v>
      </c>
      <c r="H156" s="232">
        <v>344</v>
      </c>
      <c r="I156" s="231">
        <f t="shared" si="6"/>
        <v>13696.119999999999</v>
      </c>
      <c r="J156" s="233"/>
    </row>
    <row r="157" spans="1:10" x14ac:dyDescent="0.3">
      <c r="A157" s="226"/>
      <c r="B157" s="224" t="s">
        <v>232</v>
      </c>
      <c r="C157" s="250" t="s">
        <v>267</v>
      </c>
      <c r="D157" s="229" t="s">
        <v>10</v>
      </c>
      <c r="E157" s="230" t="s">
        <v>14</v>
      </c>
      <c r="F157" s="251"/>
      <c r="G157" s="232">
        <v>0</v>
      </c>
      <c r="H157" s="232">
        <v>0</v>
      </c>
      <c r="I157" s="231">
        <f t="shared" si="6"/>
        <v>0</v>
      </c>
      <c r="J157" s="233"/>
    </row>
    <row r="158" spans="1:10" x14ac:dyDescent="0.3">
      <c r="A158" s="226"/>
      <c r="B158" s="224" t="s">
        <v>688</v>
      </c>
      <c r="C158" s="252" t="s">
        <v>268</v>
      </c>
      <c r="D158" s="229" t="s">
        <v>17</v>
      </c>
      <c r="E158" s="230" t="s">
        <v>15</v>
      </c>
      <c r="F158" s="251" t="s">
        <v>269</v>
      </c>
      <c r="G158" s="232">
        <v>3401</v>
      </c>
      <c r="H158" s="232">
        <v>102</v>
      </c>
      <c r="I158" s="231">
        <f t="shared" si="6"/>
        <v>4063.4799999999996</v>
      </c>
      <c r="J158" s="233"/>
    </row>
    <row r="159" spans="1:10" x14ac:dyDescent="0.3">
      <c r="A159" s="226"/>
      <c r="B159" s="224" t="s">
        <v>70</v>
      </c>
      <c r="C159" s="252" t="s">
        <v>270</v>
      </c>
      <c r="D159" s="229" t="s">
        <v>17</v>
      </c>
      <c r="E159" s="230" t="s">
        <v>15</v>
      </c>
      <c r="F159" s="251" t="s">
        <v>269</v>
      </c>
      <c r="G159" s="232">
        <v>5876</v>
      </c>
      <c r="H159" s="232">
        <v>176</v>
      </c>
      <c r="I159" s="231">
        <f t="shared" si="6"/>
        <v>7020.32</v>
      </c>
      <c r="J159" s="233"/>
    </row>
    <row r="160" spans="1:10" x14ac:dyDescent="0.3">
      <c r="A160" s="226"/>
      <c r="B160" s="224" t="s">
        <v>256</v>
      </c>
      <c r="C160" s="299" t="s">
        <v>271</v>
      </c>
      <c r="D160" s="229" t="s">
        <v>17</v>
      </c>
      <c r="E160" s="230" t="s">
        <v>11</v>
      </c>
      <c r="F160" s="229" t="s">
        <v>629</v>
      </c>
      <c r="G160" s="232">
        <v>8356</v>
      </c>
      <c r="H160" s="232">
        <v>251</v>
      </c>
      <c r="I160" s="231">
        <f t="shared" si="6"/>
        <v>9984.119999999999</v>
      </c>
      <c r="J160" s="233"/>
    </row>
    <row r="161" spans="1:10" x14ac:dyDescent="0.3">
      <c r="A161" s="226"/>
      <c r="B161" s="224" t="s">
        <v>57</v>
      </c>
      <c r="C161" s="299" t="s">
        <v>272</v>
      </c>
      <c r="D161" s="229" t="s">
        <v>17</v>
      </c>
      <c r="E161" s="230" t="s">
        <v>15</v>
      </c>
      <c r="F161" s="251" t="s">
        <v>273</v>
      </c>
      <c r="G161" s="232">
        <v>11333</v>
      </c>
      <c r="H161" s="232">
        <v>340</v>
      </c>
      <c r="I161" s="231">
        <f t="shared" si="6"/>
        <v>13540.679999999998</v>
      </c>
      <c r="J161" s="233"/>
    </row>
    <row r="162" spans="1:10" x14ac:dyDescent="0.3">
      <c r="A162" s="226"/>
      <c r="B162" s="224" t="s">
        <v>274</v>
      </c>
      <c r="C162" s="299" t="s">
        <v>275</v>
      </c>
      <c r="D162" s="229" t="s">
        <v>17</v>
      </c>
      <c r="E162" s="230" t="s">
        <v>15</v>
      </c>
      <c r="F162" s="251" t="s">
        <v>273</v>
      </c>
      <c r="G162" s="232">
        <v>5476</v>
      </c>
      <c r="H162" s="232">
        <v>164</v>
      </c>
      <c r="I162" s="231">
        <f t="shared" si="6"/>
        <v>6542.4</v>
      </c>
      <c r="J162" s="233"/>
    </row>
    <row r="163" spans="1:10" x14ac:dyDescent="0.3">
      <c r="A163" s="226"/>
      <c r="B163" s="224" t="s">
        <v>256</v>
      </c>
      <c r="C163" s="299" t="s">
        <v>276</v>
      </c>
      <c r="D163" s="229" t="s">
        <v>17</v>
      </c>
      <c r="E163" s="230" t="s">
        <v>15</v>
      </c>
      <c r="F163" s="251" t="s">
        <v>277</v>
      </c>
      <c r="G163" s="232">
        <v>7304</v>
      </c>
      <c r="H163" s="232">
        <v>251</v>
      </c>
      <c r="I163" s="231">
        <f t="shared" si="6"/>
        <v>8763.7999999999993</v>
      </c>
      <c r="J163" s="233"/>
    </row>
    <row r="164" spans="1:10" x14ac:dyDescent="0.3">
      <c r="A164" s="226"/>
      <c r="B164" s="224" t="s">
        <v>70</v>
      </c>
      <c r="C164" s="252" t="s">
        <v>278</v>
      </c>
      <c r="D164" s="229" t="s">
        <v>17</v>
      </c>
      <c r="E164" s="230" t="s">
        <v>15</v>
      </c>
      <c r="F164" s="251" t="s">
        <v>769</v>
      </c>
      <c r="G164" s="232">
        <v>5476</v>
      </c>
      <c r="H164" s="232">
        <v>164.28</v>
      </c>
      <c r="I164" s="231">
        <f t="shared" si="6"/>
        <v>6542.724799999999</v>
      </c>
      <c r="J164" s="233"/>
    </row>
    <row r="165" spans="1:10" x14ac:dyDescent="0.3">
      <c r="A165" s="226"/>
      <c r="B165" s="224" t="s">
        <v>65</v>
      </c>
      <c r="C165" s="252" t="s">
        <v>280</v>
      </c>
      <c r="D165" s="229" t="s">
        <v>10</v>
      </c>
      <c r="E165" s="230" t="s">
        <v>15</v>
      </c>
      <c r="F165" s="251"/>
      <c r="G165" s="232">
        <v>0</v>
      </c>
      <c r="H165" s="232">
        <v>0</v>
      </c>
      <c r="I165" s="231">
        <f t="shared" si="6"/>
        <v>0</v>
      </c>
      <c r="J165" s="233"/>
    </row>
    <row r="166" spans="1:10" x14ac:dyDescent="0.3">
      <c r="A166" s="226"/>
      <c r="B166" s="224" t="s">
        <v>232</v>
      </c>
      <c r="C166" s="252" t="s">
        <v>281</v>
      </c>
      <c r="D166" s="229" t="s">
        <v>17</v>
      </c>
      <c r="E166" s="230" t="s">
        <v>15</v>
      </c>
      <c r="F166" s="251" t="s">
        <v>282</v>
      </c>
      <c r="G166" s="232">
        <v>4783.58</v>
      </c>
      <c r="H166" s="232">
        <v>156</v>
      </c>
      <c r="I166" s="231">
        <f t="shared" si="6"/>
        <v>5729.9127999999992</v>
      </c>
      <c r="J166" s="233"/>
    </row>
    <row r="167" spans="1:10" x14ac:dyDescent="0.3">
      <c r="A167" s="226"/>
      <c r="B167" s="224" t="s">
        <v>262</v>
      </c>
      <c r="C167" s="252" t="s">
        <v>283</v>
      </c>
      <c r="D167" s="229" t="s">
        <v>17</v>
      </c>
      <c r="E167" s="230" t="s">
        <v>15</v>
      </c>
      <c r="F167" s="251" t="s">
        <v>282</v>
      </c>
      <c r="G167" s="232">
        <v>9364</v>
      </c>
      <c r="H167" s="232">
        <v>307</v>
      </c>
      <c r="I167" s="231">
        <f t="shared" si="6"/>
        <v>11218.359999999999</v>
      </c>
      <c r="J167" s="233"/>
    </row>
    <row r="168" spans="1:10" x14ac:dyDescent="0.3">
      <c r="A168" s="226"/>
      <c r="B168" s="224" t="s">
        <v>284</v>
      </c>
      <c r="C168" s="252" t="s">
        <v>285</v>
      </c>
      <c r="D168" s="229" t="s">
        <v>10</v>
      </c>
      <c r="E168" s="230" t="s">
        <v>15</v>
      </c>
      <c r="F168" s="251"/>
      <c r="G168" s="232">
        <v>0</v>
      </c>
      <c r="H168" s="232">
        <v>0</v>
      </c>
      <c r="I168" s="231">
        <f t="shared" si="6"/>
        <v>0</v>
      </c>
      <c r="J168" s="233"/>
    </row>
    <row r="169" spans="1:10" x14ac:dyDescent="0.3">
      <c r="A169" s="226"/>
      <c r="B169" s="224" t="s">
        <v>65</v>
      </c>
      <c r="C169" s="252" t="s">
        <v>286</v>
      </c>
      <c r="D169" s="229" t="s">
        <v>17</v>
      </c>
      <c r="E169" s="230" t="s">
        <v>15</v>
      </c>
      <c r="F169" s="251" t="s">
        <v>760</v>
      </c>
      <c r="G169" s="232">
        <v>6042</v>
      </c>
      <c r="H169" s="232">
        <v>196.26</v>
      </c>
      <c r="I169" s="231">
        <f t="shared" si="6"/>
        <v>7236.3815999999997</v>
      </c>
      <c r="J169" s="233"/>
    </row>
    <row r="170" spans="1:10" x14ac:dyDescent="0.3">
      <c r="B170" s="224" t="s">
        <v>652</v>
      </c>
      <c r="C170" s="252" t="s">
        <v>289</v>
      </c>
      <c r="D170" s="229" t="s">
        <v>17</v>
      </c>
      <c r="E170" s="230" t="s">
        <v>14</v>
      </c>
      <c r="F170" s="229" t="s">
        <v>667</v>
      </c>
      <c r="G170" s="300">
        <v>11463</v>
      </c>
      <c r="H170" s="232">
        <v>390</v>
      </c>
      <c r="I170" s="231">
        <f t="shared" si="6"/>
        <v>13749.48</v>
      </c>
      <c r="J170" s="235"/>
    </row>
    <row r="171" spans="1:10" x14ac:dyDescent="0.3">
      <c r="A171" s="226"/>
      <c r="B171" s="224" t="s">
        <v>256</v>
      </c>
      <c r="C171" s="253" t="s">
        <v>290</v>
      </c>
      <c r="D171" s="227" t="s">
        <v>17</v>
      </c>
      <c r="E171" s="230" t="s">
        <v>15</v>
      </c>
      <c r="F171" s="251" t="s">
        <v>313</v>
      </c>
      <c r="G171" s="232">
        <v>8356</v>
      </c>
      <c r="H171" s="225">
        <v>250.68</v>
      </c>
      <c r="I171" s="231">
        <f t="shared" si="6"/>
        <v>9983.7487999999994</v>
      </c>
      <c r="J171" s="233"/>
    </row>
    <row r="172" spans="1:10" x14ac:dyDescent="0.3">
      <c r="A172" s="226"/>
      <c r="B172" s="224" t="s">
        <v>256</v>
      </c>
      <c r="C172" s="301" t="s">
        <v>292</v>
      </c>
      <c r="D172" s="227" t="s">
        <v>17</v>
      </c>
      <c r="E172" s="230" t="s">
        <v>15</v>
      </c>
      <c r="F172" s="251" t="s">
        <v>293</v>
      </c>
      <c r="G172" s="232">
        <v>8356</v>
      </c>
      <c r="H172" s="225">
        <v>251</v>
      </c>
      <c r="I172" s="231">
        <f t="shared" si="6"/>
        <v>9984.119999999999</v>
      </c>
      <c r="J172" s="233"/>
    </row>
    <row r="173" spans="1:10" x14ac:dyDescent="0.3">
      <c r="A173" s="226"/>
      <c r="B173" s="224" t="s">
        <v>70</v>
      </c>
      <c r="C173" s="301" t="s">
        <v>294</v>
      </c>
      <c r="D173" s="227" t="s">
        <v>17</v>
      </c>
      <c r="E173" s="230" t="s">
        <v>15</v>
      </c>
      <c r="F173" s="229" t="s">
        <v>769</v>
      </c>
      <c r="G173" s="225">
        <v>5476</v>
      </c>
      <c r="H173" s="225">
        <v>164.2</v>
      </c>
      <c r="I173" s="231">
        <f>SUM(G173:H173)*1.16</f>
        <v>6542.6319999999996</v>
      </c>
    </row>
    <row r="174" spans="1:10" x14ac:dyDescent="0.3">
      <c r="A174" s="226"/>
      <c r="B174" s="224" t="s">
        <v>274</v>
      </c>
      <c r="C174" s="301" t="s">
        <v>295</v>
      </c>
      <c r="D174" s="227" t="s">
        <v>10</v>
      </c>
      <c r="E174" s="230" t="s">
        <v>15</v>
      </c>
      <c r="F174" s="251"/>
      <c r="G174" s="232">
        <v>0</v>
      </c>
      <c r="H174" s="225">
        <v>0</v>
      </c>
      <c r="I174" s="231">
        <f>SUM(G174+H174)*1.16</f>
        <v>0</v>
      </c>
      <c r="J174" s="233"/>
    </row>
    <row r="175" spans="1:10" x14ac:dyDescent="0.3">
      <c r="A175" s="226"/>
      <c r="B175" s="224" t="s">
        <v>65</v>
      </c>
      <c r="C175" s="253" t="s">
        <v>296</v>
      </c>
      <c r="D175" s="227" t="s">
        <v>17</v>
      </c>
      <c r="E175" s="230" t="s">
        <v>15</v>
      </c>
      <c r="F175" s="302" t="s">
        <v>67</v>
      </c>
      <c r="G175" s="232">
        <v>5883.15</v>
      </c>
      <c r="H175" s="225">
        <v>654.58000000000004</v>
      </c>
      <c r="I175" s="231">
        <f>SUM(G175+H175)*1.16</f>
        <v>7583.7667999999994</v>
      </c>
      <c r="J175" s="233"/>
    </row>
    <row r="176" spans="1:10" x14ac:dyDescent="0.3">
      <c r="B176" s="224" t="s">
        <v>297</v>
      </c>
      <c r="C176" s="301" t="s">
        <v>298</v>
      </c>
      <c r="D176" s="227" t="s">
        <v>17</v>
      </c>
      <c r="E176" s="230" t="s">
        <v>15</v>
      </c>
      <c r="F176" s="251" t="s">
        <v>708</v>
      </c>
      <c r="G176" s="303">
        <v>9772</v>
      </c>
      <c r="H176" s="225">
        <v>293</v>
      </c>
      <c r="I176" s="231">
        <f>SUM(G176+H176)*1.16</f>
        <v>11675.4</v>
      </c>
      <c r="J176" s="235"/>
    </row>
    <row r="177" spans="1:10" x14ac:dyDescent="0.3">
      <c r="A177" s="226"/>
      <c r="B177" s="224" t="s">
        <v>70</v>
      </c>
      <c r="C177" s="253" t="s">
        <v>299</v>
      </c>
      <c r="D177" s="227" t="s">
        <v>10</v>
      </c>
      <c r="E177" s="230" t="s">
        <v>15</v>
      </c>
      <c r="F177" s="251"/>
      <c r="G177" s="232">
        <v>0</v>
      </c>
      <c r="H177" s="225">
        <v>0</v>
      </c>
      <c r="I177" s="231">
        <f>SUM(G177+H177)*1.16</f>
        <v>0</v>
      </c>
      <c r="J177" s="233"/>
    </row>
    <row r="178" spans="1:10" x14ac:dyDescent="0.3">
      <c r="A178" s="226"/>
      <c r="B178" s="224" t="s">
        <v>215</v>
      </c>
      <c r="C178" s="253" t="s">
        <v>300</v>
      </c>
      <c r="D178" s="227" t="s">
        <v>17</v>
      </c>
      <c r="E178" s="230" t="s">
        <v>14</v>
      </c>
      <c r="F178" s="251" t="s">
        <v>783</v>
      </c>
      <c r="G178" s="231">
        <v>7659</v>
      </c>
      <c r="H178" s="225">
        <v>229.77</v>
      </c>
      <c r="I178" s="231">
        <f>SUM(G178+H178)*1.16</f>
        <v>9150.9732000000004</v>
      </c>
      <c r="J178" s="233"/>
    </row>
    <row r="179" spans="1:10" x14ac:dyDescent="0.3">
      <c r="A179" s="226"/>
      <c r="B179" s="224" t="s">
        <v>256</v>
      </c>
      <c r="C179" s="301" t="s">
        <v>301</v>
      </c>
      <c r="D179" s="227" t="s">
        <v>17</v>
      </c>
      <c r="E179" s="230" t="s">
        <v>11</v>
      </c>
      <c r="F179" s="229" t="s">
        <v>656</v>
      </c>
      <c r="G179" s="225">
        <v>8356</v>
      </c>
      <c r="H179" s="225">
        <v>250.68</v>
      </c>
      <c r="I179" s="231">
        <f>(G179+H179)*1.16</f>
        <v>9983.7487999999994</v>
      </c>
    </row>
    <row r="180" spans="1:10" x14ac:dyDescent="0.3">
      <c r="A180" s="226"/>
      <c r="B180" s="224" t="s">
        <v>160</v>
      </c>
      <c r="C180" s="301" t="s">
        <v>303</v>
      </c>
      <c r="D180" s="227" t="s">
        <v>76</v>
      </c>
      <c r="E180" s="230" t="s">
        <v>15</v>
      </c>
      <c r="G180" s="225"/>
      <c r="H180" s="225"/>
      <c r="I180" s="231"/>
    </row>
    <row r="181" spans="1:10" x14ac:dyDescent="0.3">
      <c r="A181" s="226"/>
      <c r="B181" s="224" t="s">
        <v>262</v>
      </c>
      <c r="C181" s="253" t="s">
        <v>304</v>
      </c>
      <c r="D181" s="227" t="s">
        <v>17</v>
      </c>
      <c r="E181" s="230" t="s">
        <v>15</v>
      </c>
      <c r="F181" s="251" t="s">
        <v>305</v>
      </c>
      <c r="G181" s="232">
        <v>8462.7900000000009</v>
      </c>
      <c r="H181" s="225">
        <v>937.95</v>
      </c>
      <c r="I181" s="231">
        <f t="shared" ref="I181:I217" si="7">SUM(G181+H181)*1.16</f>
        <v>10904.858400000001</v>
      </c>
      <c r="J181" s="233"/>
    </row>
    <row r="182" spans="1:10" x14ac:dyDescent="0.3">
      <c r="A182" s="226"/>
      <c r="B182" s="224" t="s">
        <v>78</v>
      </c>
      <c r="C182" s="253" t="s">
        <v>306</v>
      </c>
      <c r="D182" s="227" t="s">
        <v>10</v>
      </c>
      <c r="E182" s="230" t="s">
        <v>624</v>
      </c>
      <c r="G182" s="232">
        <v>0</v>
      </c>
      <c r="H182" s="225">
        <v>0</v>
      </c>
      <c r="I182" s="231">
        <f t="shared" si="7"/>
        <v>0</v>
      </c>
      <c r="J182" s="233"/>
    </row>
    <row r="183" spans="1:10" x14ac:dyDescent="0.3">
      <c r="A183" s="226"/>
      <c r="B183" s="224" t="s">
        <v>88</v>
      </c>
      <c r="C183" s="299" t="s">
        <v>307</v>
      </c>
      <c r="D183" s="229" t="s">
        <v>17</v>
      </c>
      <c r="E183" s="230" t="s">
        <v>625</v>
      </c>
      <c r="F183" s="251" t="s">
        <v>722</v>
      </c>
      <c r="G183" s="232">
        <v>12621</v>
      </c>
      <c r="H183" s="232">
        <v>379</v>
      </c>
      <c r="I183" s="231">
        <f t="shared" si="7"/>
        <v>15079.999999999998</v>
      </c>
      <c r="J183" s="233"/>
    </row>
    <row r="184" spans="1:10" x14ac:dyDescent="0.3">
      <c r="A184" s="226"/>
      <c r="B184" s="224" t="s">
        <v>242</v>
      </c>
      <c r="C184" s="252" t="s">
        <v>308</v>
      </c>
      <c r="D184" s="229" t="s">
        <v>17</v>
      </c>
      <c r="E184" s="230" t="s">
        <v>14</v>
      </c>
      <c r="F184" s="248" t="s">
        <v>783</v>
      </c>
      <c r="G184" s="231">
        <v>6080</v>
      </c>
      <c r="H184" s="232">
        <v>182.4</v>
      </c>
      <c r="I184" s="231">
        <f t="shared" si="7"/>
        <v>7264.3839999999991</v>
      </c>
      <c r="J184" s="233"/>
    </row>
    <row r="185" spans="1:10" x14ac:dyDescent="0.3">
      <c r="A185" s="226"/>
      <c r="B185" s="224" t="s">
        <v>260</v>
      </c>
      <c r="C185" s="252" t="s">
        <v>309</v>
      </c>
      <c r="D185" s="229" t="s">
        <v>17</v>
      </c>
      <c r="E185" s="230" t="s">
        <v>15</v>
      </c>
      <c r="F185" s="255" t="s">
        <v>310</v>
      </c>
      <c r="G185" s="232">
        <v>10079.99</v>
      </c>
      <c r="H185" s="225">
        <v>1116</v>
      </c>
      <c r="I185" s="231">
        <f t="shared" si="7"/>
        <v>12987.348399999999</v>
      </c>
      <c r="J185" s="233"/>
    </row>
    <row r="186" spans="1:10" x14ac:dyDescent="0.3">
      <c r="A186" s="226"/>
      <c r="B186" s="224" t="s">
        <v>20</v>
      </c>
      <c r="C186" s="299" t="s">
        <v>311</v>
      </c>
      <c r="D186" s="229" t="s">
        <v>17</v>
      </c>
      <c r="E186" s="230" t="s">
        <v>15</v>
      </c>
      <c r="F186" s="229" t="s">
        <v>310</v>
      </c>
      <c r="G186" s="232">
        <v>7863.64</v>
      </c>
      <c r="H186" s="225">
        <v>872.13</v>
      </c>
      <c r="I186" s="231">
        <f t="shared" si="7"/>
        <v>10133.493199999999</v>
      </c>
      <c r="J186" s="233"/>
    </row>
    <row r="187" spans="1:10" x14ac:dyDescent="0.3">
      <c r="A187" s="226"/>
      <c r="B187" s="224" t="s">
        <v>215</v>
      </c>
      <c r="C187" s="252" t="s">
        <v>312</v>
      </c>
      <c r="D187" s="229" t="s">
        <v>17</v>
      </c>
      <c r="E187" s="230" t="s">
        <v>15</v>
      </c>
      <c r="F187" s="251" t="s">
        <v>313</v>
      </c>
      <c r="G187" s="232">
        <v>7157.79</v>
      </c>
      <c r="H187" s="225">
        <v>723.12</v>
      </c>
      <c r="I187" s="231">
        <f t="shared" si="7"/>
        <v>9141.855599999999</v>
      </c>
      <c r="J187" s="233"/>
    </row>
    <row r="188" spans="1:10" x14ac:dyDescent="0.3">
      <c r="A188" s="226"/>
      <c r="B188" s="224" t="s">
        <v>143</v>
      </c>
      <c r="C188" s="299" t="s">
        <v>314</v>
      </c>
      <c r="D188" s="229" t="s">
        <v>17</v>
      </c>
      <c r="E188" s="230" t="s">
        <v>15</v>
      </c>
      <c r="F188" s="229" t="s">
        <v>313</v>
      </c>
      <c r="G188" s="232">
        <v>11662.03</v>
      </c>
      <c r="H188" s="225">
        <v>1289.3800000000001</v>
      </c>
      <c r="I188" s="231">
        <f t="shared" si="7"/>
        <v>15023.6356</v>
      </c>
      <c r="J188" s="233"/>
    </row>
    <row r="189" spans="1:10" x14ac:dyDescent="0.3">
      <c r="A189" s="226"/>
      <c r="B189" s="224" t="s">
        <v>85</v>
      </c>
      <c r="C189" s="299" t="s">
        <v>315</v>
      </c>
      <c r="D189" s="229" t="s">
        <v>17</v>
      </c>
      <c r="E189" s="230" t="s">
        <v>15</v>
      </c>
      <c r="F189" s="229" t="s">
        <v>313</v>
      </c>
      <c r="G189" s="232">
        <v>12081.29</v>
      </c>
      <c r="H189" s="225">
        <v>1214.79</v>
      </c>
      <c r="I189" s="231">
        <f t="shared" si="7"/>
        <v>15423.452800000001</v>
      </c>
      <c r="J189" s="233"/>
    </row>
    <row r="190" spans="1:10" x14ac:dyDescent="0.3">
      <c r="A190" s="226"/>
      <c r="B190" s="224" t="s">
        <v>85</v>
      </c>
      <c r="C190" s="252" t="s">
        <v>316</v>
      </c>
      <c r="D190" s="229" t="s">
        <v>17</v>
      </c>
      <c r="E190" s="230" t="s">
        <v>15</v>
      </c>
      <c r="F190" s="229" t="s">
        <v>313</v>
      </c>
      <c r="G190" s="232">
        <v>12081.29</v>
      </c>
      <c r="H190" s="225">
        <v>1214.79</v>
      </c>
      <c r="I190" s="231">
        <f t="shared" si="7"/>
        <v>15423.452800000001</v>
      </c>
      <c r="J190" s="233"/>
    </row>
    <row r="191" spans="1:10" x14ac:dyDescent="0.3">
      <c r="B191" s="224" t="s">
        <v>74</v>
      </c>
      <c r="C191" s="299" t="s">
        <v>317</v>
      </c>
      <c r="D191" s="229" t="s">
        <v>17</v>
      </c>
      <c r="E191" s="230" t="s">
        <v>625</v>
      </c>
      <c r="F191" s="229" t="s">
        <v>738</v>
      </c>
      <c r="G191" s="232">
        <v>12620.64</v>
      </c>
      <c r="H191" s="232">
        <v>378.62</v>
      </c>
      <c r="I191" s="231">
        <f t="shared" si="7"/>
        <v>15079.141599999999</v>
      </c>
      <c r="J191" s="233"/>
    </row>
    <row r="192" spans="1:10" x14ac:dyDescent="0.3">
      <c r="A192" s="226"/>
      <c r="B192" s="224" t="s">
        <v>53</v>
      </c>
      <c r="C192" s="252" t="s">
        <v>318</v>
      </c>
      <c r="D192" s="229" t="s">
        <v>17</v>
      </c>
      <c r="E192" s="230" t="s">
        <v>11</v>
      </c>
      <c r="F192" s="229" t="s">
        <v>50</v>
      </c>
      <c r="G192" s="231">
        <v>7301.13</v>
      </c>
      <c r="H192" s="225">
        <v>658.61</v>
      </c>
      <c r="I192" s="231">
        <f t="shared" si="7"/>
        <v>9233.2983999999997</v>
      </c>
      <c r="J192" s="233"/>
    </row>
    <row r="193" spans="1:10" x14ac:dyDescent="0.3">
      <c r="A193" s="226"/>
      <c r="B193" s="224" t="s">
        <v>260</v>
      </c>
      <c r="C193" s="299" t="s">
        <v>319</v>
      </c>
      <c r="D193" s="229" t="s">
        <v>17</v>
      </c>
      <c r="E193" s="230" t="s">
        <v>15</v>
      </c>
      <c r="F193" s="229" t="s">
        <v>310</v>
      </c>
      <c r="G193" s="225">
        <v>12081.29</v>
      </c>
      <c r="H193" s="225">
        <v>1215</v>
      </c>
      <c r="I193" s="231">
        <f t="shared" si="7"/>
        <v>15423.696400000001</v>
      </c>
    </row>
    <row r="194" spans="1:10" x14ac:dyDescent="0.3">
      <c r="A194" s="226"/>
      <c r="B194" s="224" t="s">
        <v>57</v>
      </c>
      <c r="C194" s="252" t="s">
        <v>320</v>
      </c>
      <c r="D194" s="229" t="s">
        <v>17</v>
      </c>
      <c r="E194" s="230" t="s">
        <v>15</v>
      </c>
      <c r="F194" s="251" t="s">
        <v>708</v>
      </c>
      <c r="G194" s="232">
        <v>11333</v>
      </c>
      <c r="H194" s="225">
        <v>340</v>
      </c>
      <c r="I194" s="231">
        <f t="shared" si="7"/>
        <v>13540.679999999998</v>
      </c>
      <c r="J194" s="233"/>
    </row>
    <row r="195" spans="1:10" x14ac:dyDescent="0.3">
      <c r="A195" s="226"/>
      <c r="B195" s="224" t="s">
        <v>274</v>
      </c>
      <c r="C195" s="252" t="s">
        <v>321</v>
      </c>
      <c r="D195" s="229" t="s">
        <v>17</v>
      </c>
      <c r="E195" s="230" t="s">
        <v>15</v>
      </c>
      <c r="F195" s="229" t="s">
        <v>769</v>
      </c>
      <c r="G195" s="232">
        <v>5476</v>
      </c>
      <c r="H195" s="225">
        <v>164.28</v>
      </c>
      <c r="I195" s="231">
        <f t="shared" si="7"/>
        <v>6542.724799999999</v>
      </c>
      <c r="J195" s="233"/>
    </row>
    <row r="196" spans="1:10" x14ac:dyDescent="0.3">
      <c r="A196" s="226"/>
      <c r="B196" s="224" t="s">
        <v>256</v>
      </c>
      <c r="C196" s="252" t="s">
        <v>322</v>
      </c>
      <c r="D196" s="229" t="s">
        <v>10</v>
      </c>
      <c r="E196" s="230" t="s">
        <v>625</v>
      </c>
      <c r="F196" s="251"/>
      <c r="G196" s="232">
        <v>0</v>
      </c>
      <c r="H196" s="225">
        <v>0</v>
      </c>
      <c r="I196" s="231">
        <f t="shared" si="7"/>
        <v>0</v>
      </c>
      <c r="J196" s="233"/>
    </row>
    <row r="197" spans="1:10" x14ac:dyDescent="0.3">
      <c r="B197" s="224" t="s">
        <v>74</v>
      </c>
      <c r="C197" s="252" t="s">
        <v>324</v>
      </c>
      <c r="D197" s="229" t="s">
        <v>17</v>
      </c>
      <c r="E197" s="230" t="s">
        <v>625</v>
      </c>
      <c r="F197" s="229" t="s">
        <v>737</v>
      </c>
      <c r="G197" s="232">
        <v>13000</v>
      </c>
      <c r="H197" s="225">
        <v>390</v>
      </c>
      <c r="I197" s="225">
        <f t="shared" si="7"/>
        <v>15532.4</v>
      </c>
      <c r="J197" s="233"/>
    </row>
    <row r="198" spans="1:10" x14ac:dyDescent="0.3">
      <c r="A198" s="226"/>
      <c r="B198" s="224" t="s">
        <v>85</v>
      </c>
      <c r="C198" s="252" t="s">
        <v>325</v>
      </c>
      <c r="D198" s="229" t="s">
        <v>17</v>
      </c>
      <c r="E198" s="230" t="s">
        <v>15</v>
      </c>
      <c r="F198" s="251" t="s">
        <v>326</v>
      </c>
      <c r="G198" s="232">
        <v>11793.45</v>
      </c>
      <c r="H198" s="225">
        <v>1115.5899999999999</v>
      </c>
      <c r="I198" s="231">
        <f t="shared" si="7"/>
        <v>14974.4864</v>
      </c>
      <c r="J198" s="233"/>
    </row>
    <row r="199" spans="1:10" x14ac:dyDescent="0.3">
      <c r="B199" s="224" t="s">
        <v>85</v>
      </c>
      <c r="C199" s="252" t="s">
        <v>327</v>
      </c>
      <c r="D199" s="229" t="s">
        <v>10</v>
      </c>
      <c r="E199" s="230" t="s">
        <v>15</v>
      </c>
      <c r="F199" s="251"/>
      <c r="G199" s="232">
        <v>0</v>
      </c>
      <c r="H199" s="225">
        <v>0</v>
      </c>
      <c r="I199" s="231">
        <f t="shared" si="7"/>
        <v>0</v>
      </c>
      <c r="J199" s="235"/>
    </row>
    <row r="200" spans="1:10" x14ac:dyDescent="0.3">
      <c r="A200" s="226"/>
      <c r="B200" s="224" t="s">
        <v>242</v>
      </c>
      <c r="C200" s="252" t="s">
        <v>329</v>
      </c>
      <c r="D200" s="229" t="s">
        <v>17</v>
      </c>
      <c r="E200" s="230" t="s">
        <v>14</v>
      </c>
      <c r="F200" s="251" t="s">
        <v>783</v>
      </c>
      <c r="G200" s="232">
        <v>6080</v>
      </c>
      <c r="H200" s="225">
        <v>182</v>
      </c>
      <c r="I200" s="231">
        <f t="shared" si="7"/>
        <v>7263.9199999999992</v>
      </c>
      <c r="J200" s="233"/>
    </row>
    <row r="201" spans="1:10" x14ac:dyDescent="0.3">
      <c r="A201" s="226"/>
      <c r="B201" s="224" t="s">
        <v>232</v>
      </c>
      <c r="C201" s="252" t="s">
        <v>331</v>
      </c>
      <c r="D201" s="229" t="s">
        <v>10</v>
      </c>
      <c r="E201" s="230" t="s">
        <v>624</v>
      </c>
      <c r="G201" s="232">
        <v>0</v>
      </c>
      <c r="H201" s="225">
        <v>0</v>
      </c>
      <c r="I201" s="231">
        <f t="shared" si="7"/>
        <v>0</v>
      </c>
      <c r="J201" s="233"/>
    </row>
    <row r="202" spans="1:10" x14ac:dyDescent="0.3">
      <c r="A202" s="226"/>
      <c r="B202" s="224" t="s">
        <v>65</v>
      </c>
      <c r="C202" s="252" t="s">
        <v>332</v>
      </c>
      <c r="D202" s="229" t="s">
        <v>17</v>
      </c>
      <c r="E202" s="230" t="s">
        <v>625</v>
      </c>
      <c r="F202" s="229" t="s">
        <v>333</v>
      </c>
      <c r="G202" s="232">
        <v>6542</v>
      </c>
      <c r="H202" s="225">
        <v>196.26</v>
      </c>
      <c r="I202" s="231">
        <f t="shared" si="7"/>
        <v>7816.3815999999997</v>
      </c>
      <c r="J202" s="233"/>
    </row>
    <row r="203" spans="1:10" x14ac:dyDescent="0.3">
      <c r="A203" s="226"/>
      <c r="B203" s="224" t="s">
        <v>65</v>
      </c>
      <c r="C203" s="252" t="s">
        <v>334</v>
      </c>
      <c r="D203" s="229" t="s">
        <v>17</v>
      </c>
      <c r="E203" s="230" t="s">
        <v>624</v>
      </c>
      <c r="F203" s="255" t="s">
        <v>622</v>
      </c>
      <c r="G203" s="225">
        <v>6542</v>
      </c>
      <c r="H203" s="225">
        <v>196</v>
      </c>
      <c r="I203" s="231">
        <f t="shared" si="7"/>
        <v>7816.079999999999</v>
      </c>
      <c r="J203" s="233"/>
    </row>
    <row r="204" spans="1:10" x14ac:dyDescent="0.3">
      <c r="A204" s="226"/>
      <c r="B204" s="224" t="s">
        <v>72</v>
      </c>
      <c r="C204" s="299" t="s">
        <v>335</v>
      </c>
      <c r="D204" s="229" t="s">
        <v>17</v>
      </c>
      <c r="E204" s="230" t="s">
        <v>15</v>
      </c>
      <c r="F204" s="251" t="s">
        <v>336</v>
      </c>
      <c r="G204" s="232">
        <v>9059.73</v>
      </c>
      <c r="H204" s="225">
        <v>1003.52</v>
      </c>
      <c r="I204" s="231">
        <f t="shared" si="7"/>
        <v>11673.369999999999</v>
      </c>
      <c r="J204" s="233"/>
    </row>
    <row r="205" spans="1:10" x14ac:dyDescent="0.3">
      <c r="A205" s="226"/>
      <c r="B205" s="224" t="s">
        <v>96</v>
      </c>
      <c r="C205" s="252" t="s">
        <v>337</v>
      </c>
      <c r="D205" s="229" t="s">
        <v>10</v>
      </c>
      <c r="E205" s="230" t="s">
        <v>14</v>
      </c>
      <c r="F205" s="251"/>
      <c r="G205" s="232">
        <v>0</v>
      </c>
      <c r="H205" s="225">
        <v>0</v>
      </c>
      <c r="I205" s="231">
        <f t="shared" si="7"/>
        <v>0</v>
      </c>
      <c r="J205" s="233"/>
    </row>
    <row r="206" spans="1:10" x14ac:dyDescent="0.3">
      <c r="A206" s="226"/>
      <c r="B206" s="224" t="s">
        <v>70</v>
      </c>
      <c r="C206" s="299" t="s">
        <v>339</v>
      </c>
      <c r="D206" s="229" t="s">
        <v>17</v>
      </c>
      <c r="E206" s="230" t="s">
        <v>11</v>
      </c>
      <c r="F206" s="265" t="s">
        <v>731</v>
      </c>
      <c r="G206" s="225">
        <v>5876</v>
      </c>
      <c r="H206" s="225">
        <v>176.28</v>
      </c>
      <c r="I206" s="231">
        <f t="shared" si="7"/>
        <v>7020.6447999999991</v>
      </c>
    </row>
    <row r="207" spans="1:10" x14ac:dyDescent="0.3">
      <c r="A207" s="226"/>
      <c r="B207" s="254" t="s">
        <v>53</v>
      </c>
      <c r="C207" s="252" t="s">
        <v>340</v>
      </c>
      <c r="D207" s="229" t="s">
        <v>10</v>
      </c>
      <c r="E207" s="230" t="s">
        <v>15</v>
      </c>
      <c r="F207" s="251"/>
      <c r="G207" s="232">
        <v>0</v>
      </c>
      <c r="H207" s="225">
        <v>0</v>
      </c>
      <c r="I207" s="231">
        <f t="shared" si="7"/>
        <v>0</v>
      </c>
      <c r="J207" s="233"/>
    </row>
    <row r="208" spans="1:10" x14ac:dyDescent="0.3">
      <c r="A208" s="226"/>
      <c r="B208" s="224" t="s">
        <v>256</v>
      </c>
      <c r="C208" s="252" t="s">
        <v>341</v>
      </c>
      <c r="D208" s="229" t="s">
        <v>17</v>
      </c>
      <c r="E208" s="230" t="s">
        <v>15</v>
      </c>
      <c r="F208" s="251" t="s">
        <v>760</v>
      </c>
      <c r="G208" s="232">
        <v>7756</v>
      </c>
      <c r="H208" s="225">
        <v>723.12</v>
      </c>
      <c r="I208" s="231">
        <f t="shared" si="7"/>
        <v>9835.7792000000009</v>
      </c>
      <c r="J208" s="233"/>
    </row>
    <row r="209" spans="1:10" x14ac:dyDescent="0.3">
      <c r="A209" s="226"/>
      <c r="B209" s="224" t="s">
        <v>262</v>
      </c>
      <c r="C209" s="252" t="s">
        <v>343</v>
      </c>
      <c r="D209" s="229" t="s">
        <v>10</v>
      </c>
      <c r="E209" s="230" t="s">
        <v>15</v>
      </c>
      <c r="F209" s="251"/>
      <c r="G209" s="232">
        <v>0</v>
      </c>
      <c r="H209" s="225">
        <v>0</v>
      </c>
      <c r="I209" s="231">
        <f t="shared" si="7"/>
        <v>0</v>
      </c>
      <c r="J209" s="233"/>
    </row>
    <row r="210" spans="1:10" x14ac:dyDescent="0.3">
      <c r="A210" s="226"/>
      <c r="B210" s="224" t="s">
        <v>143</v>
      </c>
      <c r="C210" s="252" t="s">
        <v>345</v>
      </c>
      <c r="D210" s="229" t="s">
        <v>17</v>
      </c>
      <c r="E210" s="230" t="s">
        <v>15</v>
      </c>
      <c r="F210" s="251" t="s">
        <v>344</v>
      </c>
      <c r="G210" s="232">
        <v>11058.79</v>
      </c>
      <c r="H210" s="225">
        <v>419.68</v>
      </c>
      <c r="I210" s="231">
        <f t="shared" si="7"/>
        <v>13315.0252</v>
      </c>
      <c r="J210" s="233"/>
    </row>
    <row r="211" spans="1:10" x14ac:dyDescent="0.3">
      <c r="A211" s="226"/>
      <c r="B211" s="224" t="s">
        <v>346</v>
      </c>
      <c r="C211" s="252" t="s">
        <v>347</v>
      </c>
      <c r="D211" s="229" t="s">
        <v>10</v>
      </c>
      <c r="E211" s="230" t="s">
        <v>15</v>
      </c>
      <c r="G211" s="232">
        <v>0</v>
      </c>
      <c r="H211" s="225">
        <v>0</v>
      </c>
      <c r="I211" s="231">
        <f t="shared" si="7"/>
        <v>0</v>
      </c>
      <c r="J211" s="233"/>
    </row>
    <row r="212" spans="1:10" x14ac:dyDescent="0.3">
      <c r="A212" s="226"/>
      <c r="B212" s="224" t="s">
        <v>232</v>
      </c>
      <c r="C212" s="252" t="s">
        <v>348</v>
      </c>
      <c r="D212" s="229" t="s">
        <v>17</v>
      </c>
      <c r="E212" s="230" t="s">
        <v>15</v>
      </c>
      <c r="F212" s="229" t="s">
        <v>344</v>
      </c>
      <c r="G212" s="232">
        <v>3744.69</v>
      </c>
      <c r="H212" s="225">
        <v>419.68</v>
      </c>
      <c r="I212" s="231">
        <f t="shared" si="7"/>
        <v>4830.6691999999994</v>
      </c>
      <c r="J212" s="233"/>
    </row>
    <row r="213" spans="1:10" ht="13.95" customHeight="1" x14ac:dyDescent="0.3">
      <c r="A213" s="226"/>
      <c r="B213" s="224" t="s">
        <v>65</v>
      </c>
      <c r="C213" s="252" t="s">
        <v>349</v>
      </c>
      <c r="D213" s="229" t="s">
        <v>17</v>
      </c>
      <c r="E213" s="230" t="s">
        <v>624</v>
      </c>
      <c r="F213" s="251" t="s">
        <v>649</v>
      </c>
      <c r="G213" s="232">
        <v>6542</v>
      </c>
      <c r="H213" s="225">
        <v>196.26</v>
      </c>
      <c r="I213" s="231">
        <f t="shared" si="7"/>
        <v>7816.3815999999997</v>
      </c>
      <c r="J213" s="233"/>
    </row>
    <row r="214" spans="1:10" x14ac:dyDescent="0.3">
      <c r="B214" s="224" t="s">
        <v>260</v>
      </c>
      <c r="C214" s="299" t="s">
        <v>351</v>
      </c>
      <c r="D214" s="229" t="s">
        <v>17</v>
      </c>
      <c r="E214" s="230" t="s">
        <v>624</v>
      </c>
      <c r="F214" s="251" t="s">
        <v>765</v>
      </c>
      <c r="G214" s="232">
        <v>11812.66</v>
      </c>
      <c r="H214" s="225">
        <v>365.34</v>
      </c>
      <c r="I214" s="231">
        <f t="shared" si="7"/>
        <v>14126.48</v>
      </c>
      <c r="J214" s="235"/>
    </row>
    <row r="215" spans="1:10" x14ac:dyDescent="0.3">
      <c r="B215" s="224" t="s">
        <v>260</v>
      </c>
      <c r="C215" s="252" t="s">
        <v>352</v>
      </c>
      <c r="D215" s="229" t="s">
        <v>17</v>
      </c>
      <c r="E215" s="230" t="s">
        <v>14</v>
      </c>
      <c r="F215" s="229" t="s">
        <v>685</v>
      </c>
      <c r="G215" s="232">
        <v>14197</v>
      </c>
      <c r="H215" s="225">
        <v>425.9</v>
      </c>
      <c r="I215" s="231">
        <f t="shared" si="7"/>
        <v>16962.563999999998</v>
      </c>
      <c r="J215" s="235"/>
    </row>
    <row r="216" spans="1:10" x14ac:dyDescent="0.3">
      <c r="A216" s="226"/>
      <c r="B216" s="224" t="s">
        <v>85</v>
      </c>
      <c r="C216" s="252" t="s">
        <v>353</v>
      </c>
      <c r="D216" s="229" t="s">
        <v>17</v>
      </c>
      <c r="E216" s="230" t="s">
        <v>15</v>
      </c>
      <c r="F216" s="229" t="s">
        <v>350</v>
      </c>
      <c r="G216" s="232">
        <v>11817</v>
      </c>
      <c r="H216" s="225">
        <v>365</v>
      </c>
      <c r="I216" s="231">
        <f t="shared" si="7"/>
        <v>14131.119999999999</v>
      </c>
      <c r="J216" s="233"/>
    </row>
    <row r="217" spans="1:10" x14ac:dyDescent="0.3">
      <c r="A217" s="226"/>
      <c r="B217" s="224" t="s">
        <v>232</v>
      </c>
      <c r="C217" s="240" t="s">
        <v>354</v>
      </c>
      <c r="D217" s="229" t="s">
        <v>10</v>
      </c>
      <c r="E217" s="230" t="s">
        <v>15</v>
      </c>
      <c r="F217" s="255"/>
      <c r="G217" s="225">
        <v>0</v>
      </c>
      <c r="H217" s="225">
        <v>0</v>
      </c>
      <c r="I217" s="231">
        <f t="shared" si="7"/>
        <v>0</v>
      </c>
      <c r="J217" s="233"/>
    </row>
    <row r="218" spans="1:10" x14ac:dyDescent="0.3">
      <c r="A218" s="226"/>
      <c r="B218" s="224" t="s">
        <v>652</v>
      </c>
      <c r="C218" s="240" t="s">
        <v>355</v>
      </c>
      <c r="D218" s="229" t="s">
        <v>76</v>
      </c>
      <c r="E218" s="230" t="s">
        <v>14</v>
      </c>
      <c r="G218" s="225"/>
      <c r="H218" s="225"/>
      <c r="I218" s="231"/>
    </row>
    <row r="219" spans="1:10" x14ac:dyDescent="0.3">
      <c r="A219" s="226"/>
      <c r="B219" s="224" t="s">
        <v>262</v>
      </c>
      <c r="C219" s="229" t="s">
        <v>356</v>
      </c>
      <c r="D219" s="229" t="s">
        <v>10</v>
      </c>
      <c r="E219" s="230" t="s">
        <v>15</v>
      </c>
      <c r="F219" s="248"/>
      <c r="G219" s="225">
        <v>0</v>
      </c>
      <c r="H219" s="225">
        <v>0</v>
      </c>
      <c r="I219" s="231">
        <f>SUM(G219+H219)*1.16</f>
        <v>0</v>
      </c>
      <c r="J219" s="233"/>
    </row>
    <row r="220" spans="1:10" x14ac:dyDescent="0.3">
      <c r="A220" s="226"/>
      <c r="B220" s="224" t="s">
        <v>96</v>
      </c>
      <c r="C220" s="240" t="s">
        <v>357</v>
      </c>
      <c r="D220" s="229" t="s">
        <v>76</v>
      </c>
      <c r="E220" s="230" t="s">
        <v>14</v>
      </c>
      <c r="G220" s="225"/>
      <c r="H220" s="225"/>
      <c r="I220" s="231"/>
    </row>
    <row r="221" spans="1:10" x14ac:dyDescent="0.3">
      <c r="A221" s="226"/>
      <c r="B221" s="224" t="s">
        <v>70</v>
      </c>
      <c r="C221" s="240" t="s">
        <v>358</v>
      </c>
      <c r="D221" s="229" t="s">
        <v>10</v>
      </c>
      <c r="E221" s="230" t="s">
        <v>15</v>
      </c>
      <c r="F221" s="256"/>
      <c r="G221" s="232">
        <v>0</v>
      </c>
      <c r="H221" s="225">
        <v>0</v>
      </c>
      <c r="I221" s="231">
        <f t="shared" ref="I221:I226" si="8">SUM(G221+H221)*1.16</f>
        <v>0</v>
      </c>
      <c r="J221" s="233"/>
    </row>
    <row r="222" spans="1:10" x14ac:dyDescent="0.3">
      <c r="A222" s="226"/>
      <c r="B222" s="224" t="s">
        <v>256</v>
      </c>
      <c r="C222" s="240" t="s">
        <v>359</v>
      </c>
      <c r="D222" s="229" t="s">
        <v>17</v>
      </c>
      <c r="E222" s="230" t="s">
        <v>11</v>
      </c>
      <c r="F222" s="229" t="s">
        <v>40</v>
      </c>
      <c r="G222" s="231">
        <v>8356</v>
      </c>
      <c r="H222" s="232">
        <v>251</v>
      </c>
      <c r="I222" s="231">
        <f t="shared" si="8"/>
        <v>9984.119999999999</v>
      </c>
      <c r="J222" s="233"/>
    </row>
    <row r="223" spans="1:10" x14ac:dyDescent="0.3">
      <c r="A223" s="226"/>
      <c r="B223" s="224" t="s">
        <v>65</v>
      </c>
      <c r="C223" s="229" t="s">
        <v>360</v>
      </c>
      <c r="D223" s="229" t="s">
        <v>17</v>
      </c>
      <c r="E223" s="230" t="s">
        <v>15</v>
      </c>
      <c r="F223" s="302" t="s">
        <v>67</v>
      </c>
      <c r="G223" s="232">
        <v>5883.15</v>
      </c>
      <c r="H223" s="225">
        <v>654.58000000000004</v>
      </c>
      <c r="I223" s="231">
        <f t="shared" si="8"/>
        <v>7583.7667999999994</v>
      </c>
      <c r="J223" s="233"/>
    </row>
    <row r="224" spans="1:10" x14ac:dyDescent="0.3">
      <c r="A224" s="226"/>
      <c r="B224" s="224" t="s">
        <v>57</v>
      </c>
      <c r="C224" s="229" t="s">
        <v>362</v>
      </c>
      <c r="D224" s="229" t="s">
        <v>17</v>
      </c>
      <c r="E224" s="230" t="s">
        <v>11</v>
      </c>
      <c r="F224" s="229" t="s">
        <v>714</v>
      </c>
      <c r="G224" s="243">
        <v>9248</v>
      </c>
      <c r="H224" s="225">
        <v>277.39999999999998</v>
      </c>
      <c r="I224" s="231">
        <f t="shared" si="8"/>
        <v>11049.463999999998</v>
      </c>
      <c r="J224" s="244"/>
    </row>
    <row r="225" spans="1:11" x14ac:dyDescent="0.3">
      <c r="A225" s="226"/>
      <c r="B225" s="224" t="s">
        <v>70</v>
      </c>
      <c r="C225" s="240" t="s">
        <v>363</v>
      </c>
      <c r="D225" s="229" t="s">
        <v>17</v>
      </c>
      <c r="E225" s="230" t="s">
        <v>624</v>
      </c>
      <c r="F225" s="229" t="s">
        <v>780</v>
      </c>
      <c r="G225" s="232">
        <v>5876</v>
      </c>
      <c r="H225" s="225">
        <v>176.28</v>
      </c>
      <c r="I225" s="231">
        <f t="shared" si="8"/>
        <v>7020.6447999999991</v>
      </c>
      <c r="J225" s="233"/>
    </row>
    <row r="226" spans="1:11" x14ac:dyDescent="0.3">
      <c r="A226" s="226"/>
      <c r="B226" s="224" t="s">
        <v>70</v>
      </c>
      <c r="C226" s="240" t="s">
        <v>364</v>
      </c>
      <c r="D226" s="229" t="s">
        <v>17</v>
      </c>
      <c r="E226" s="230" t="s">
        <v>624</v>
      </c>
      <c r="F226" s="256" t="s">
        <v>761</v>
      </c>
      <c r="G226" s="232">
        <v>4500</v>
      </c>
      <c r="H226" s="225">
        <v>176.28</v>
      </c>
      <c r="I226" s="231">
        <f t="shared" si="8"/>
        <v>5424.4847999999993</v>
      </c>
      <c r="J226" s="233"/>
    </row>
    <row r="227" spans="1:11" x14ac:dyDescent="0.3">
      <c r="A227" s="226"/>
      <c r="B227" s="224" t="s">
        <v>688</v>
      </c>
      <c r="C227" s="240" t="s">
        <v>365</v>
      </c>
      <c r="D227" s="229" t="s">
        <v>76</v>
      </c>
      <c r="E227" s="230" t="s">
        <v>14</v>
      </c>
      <c r="G227" s="225"/>
      <c r="H227" s="225"/>
      <c r="I227" s="231"/>
    </row>
    <row r="228" spans="1:11" x14ac:dyDescent="0.3">
      <c r="A228" s="226"/>
      <c r="B228" s="224" t="s">
        <v>20</v>
      </c>
      <c r="C228" s="250" t="s">
        <v>366</v>
      </c>
      <c r="D228" s="229" t="s">
        <v>76</v>
      </c>
      <c r="E228" s="230" t="s">
        <v>15</v>
      </c>
      <c r="G228" s="225"/>
      <c r="H228" s="225"/>
      <c r="I228" s="231"/>
    </row>
    <row r="229" spans="1:11" x14ac:dyDescent="0.3">
      <c r="A229" s="226"/>
      <c r="B229" s="224" t="s">
        <v>232</v>
      </c>
      <c r="C229" s="240" t="s">
        <v>367</v>
      </c>
      <c r="D229" s="229" t="s">
        <v>17</v>
      </c>
      <c r="E229" s="230" t="s">
        <v>15</v>
      </c>
      <c r="F229" s="304" t="s">
        <v>330</v>
      </c>
      <c r="G229" s="232">
        <v>5386.9</v>
      </c>
      <c r="H229" s="225">
        <v>167</v>
      </c>
      <c r="I229" s="231">
        <f>SUM(G229+H229)*1.16</f>
        <v>6442.5239999999994</v>
      </c>
      <c r="J229" s="233"/>
    </row>
    <row r="230" spans="1:11" x14ac:dyDescent="0.3">
      <c r="A230" s="226"/>
      <c r="B230" s="224" t="s">
        <v>688</v>
      </c>
      <c r="C230" s="240" t="s">
        <v>368</v>
      </c>
      <c r="D230" s="229" t="s">
        <v>76</v>
      </c>
      <c r="E230" s="230" t="s">
        <v>625</v>
      </c>
      <c r="G230" s="225">
        <v>0</v>
      </c>
      <c r="H230" s="225">
        <v>0</v>
      </c>
      <c r="I230" s="231">
        <v>0</v>
      </c>
    </row>
    <row r="231" spans="1:11" x14ac:dyDescent="0.3">
      <c r="A231" s="226"/>
      <c r="B231" s="224" t="s">
        <v>735</v>
      </c>
      <c r="C231" s="240" t="s">
        <v>369</v>
      </c>
      <c r="D231" s="229" t="s">
        <v>76</v>
      </c>
      <c r="E231" s="230" t="s">
        <v>625</v>
      </c>
      <c r="G231" s="225">
        <v>0</v>
      </c>
      <c r="H231" s="225">
        <v>0</v>
      </c>
      <c r="I231" s="231">
        <v>0</v>
      </c>
    </row>
    <row r="232" spans="1:11" x14ac:dyDescent="0.3">
      <c r="A232" s="226"/>
      <c r="B232" s="224" t="s">
        <v>370</v>
      </c>
      <c r="C232" s="240" t="s">
        <v>371</v>
      </c>
      <c r="D232" s="229" t="s">
        <v>76</v>
      </c>
      <c r="E232" s="230" t="s">
        <v>625</v>
      </c>
      <c r="G232" s="225">
        <v>0</v>
      </c>
      <c r="H232" s="225">
        <v>0</v>
      </c>
      <c r="I232" s="231">
        <v>0</v>
      </c>
    </row>
    <row r="233" spans="1:11" x14ac:dyDescent="0.3">
      <c r="A233" s="226"/>
      <c r="B233" s="224" t="s">
        <v>370</v>
      </c>
      <c r="C233" s="240" t="s">
        <v>372</v>
      </c>
      <c r="D233" s="229" t="s">
        <v>76</v>
      </c>
      <c r="E233" s="230" t="s">
        <v>625</v>
      </c>
      <c r="G233" s="225">
        <v>0</v>
      </c>
      <c r="H233" s="225">
        <v>0</v>
      </c>
      <c r="I233" s="231">
        <v>0</v>
      </c>
    </row>
    <row r="234" spans="1:11" x14ac:dyDescent="0.3">
      <c r="A234" s="226"/>
      <c r="B234" s="224" t="s">
        <v>88</v>
      </c>
      <c r="C234" s="240" t="s">
        <v>373</v>
      </c>
      <c r="D234" s="229" t="s">
        <v>17</v>
      </c>
      <c r="E234" s="230" t="s">
        <v>625</v>
      </c>
      <c r="F234" s="229" t="s">
        <v>374</v>
      </c>
      <c r="G234" s="232">
        <v>13359.42</v>
      </c>
      <c r="H234" s="225">
        <v>400.78</v>
      </c>
      <c r="I234" s="231">
        <f t="shared" ref="I234:I288" si="9">SUM(G234+H234)*1.16</f>
        <v>15961.832</v>
      </c>
      <c r="J234" s="233"/>
    </row>
    <row r="235" spans="1:11" x14ac:dyDescent="0.3">
      <c r="B235" s="224" t="s">
        <v>74</v>
      </c>
      <c r="C235" s="305" t="s">
        <v>375</v>
      </c>
      <c r="D235" s="229" t="s">
        <v>17</v>
      </c>
      <c r="E235" s="230" t="s">
        <v>625</v>
      </c>
      <c r="F235" s="229" t="s">
        <v>737</v>
      </c>
      <c r="G235" s="232">
        <v>13000</v>
      </c>
      <c r="H235" s="225">
        <v>390</v>
      </c>
      <c r="I235" s="225">
        <f t="shared" si="9"/>
        <v>15532.4</v>
      </c>
      <c r="J235" s="233"/>
    </row>
    <row r="236" spans="1:11" x14ac:dyDescent="0.3">
      <c r="A236" s="226"/>
      <c r="B236" s="224" t="s">
        <v>376</v>
      </c>
      <c r="C236" s="229" t="s">
        <v>377</v>
      </c>
      <c r="D236" s="229" t="s">
        <v>10</v>
      </c>
      <c r="E236" s="230" t="s">
        <v>625</v>
      </c>
      <c r="G236" s="257">
        <v>0</v>
      </c>
      <c r="H236" s="225">
        <v>0</v>
      </c>
      <c r="I236" s="231">
        <f t="shared" si="9"/>
        <v>0</v>
      </c>
      <c r="J236" s="233"/>
    </row>
    <row r="237" spans="1:11" x14ac:dyDescent="0.3">
      <c r="B237" s="224" t="s">
        <v>74</v>
      </c>
      <c r="C237" s="229" t="s">
        <v>378</v>
      </c>
      <c r="D237" s="229" t="s">
        <v>17</v>
      </c>
      <c r="E237" s="230" t="s">
        <v>625</v>
      </c>
      <c r="F237" s="229" t="s">
        <v>738</v>
      </c>
      <c r="G237" s="232">
        <v>12620.64</v>
      </c>
      <c r="H237" s="232">
        <v>378.62</v>
      </c>
      <c r="I237" s="231">
        <f t="shared" si="9"/>
        <v>15079.141599999999</v>
      </c>
      <c r="J237" s="233"/>
    </row>
    <row r="238" spans="1:11" x14ac:dyDescent="0.3">
      <c r="B238" s="224" t="s">
        <v>74</v>
      </c>
      <c r="C238" s="229" t="s">
        <v>381</v>
      </c>
      <c r="D238" s="229" t="s">
        <v>17</v>
      </c>
      <c r="E238" s="230" t="s">
        <v>625</v>
      </c>
      <c r="F238" s="229" t="s">
        <v>737</v>
      </c>
      <c r="G238" s="232">
        <v>13000</v>
      </c>
      <c r="H238" s="225">
        <v>390</v>
      </c>
      <c r="I238" s="225">
        <f t="shared" si="9"/>
        <v>15532.4</v>
      </c>
      <c r="J238" s="233"/>
    </row>
    <row r="239" spans="1:11" x14ac:dyDescent="0.3">
      <c r="B239" s="224" t="s">
        <v>74</v>
      </c>
      <c r="C239" s="240" t="s">
        <v>382</v>
      </c>
      <c r="D239" s="229" t="s">
        <v>17</v>
      </c>
      <c r="E239" s="230" t="s">
        <v>625</v>
      </c>
      <c r="F239" s="229" t="s">
        <v>737</v>
      </c>
      <c r="G239" s="232">
        <v>13000</v>
      </c>
      <c r="H239" s="225">
        <v>390</v>
      </c>
      <c r="I239" s="225">
        <f t="shared" si="9"/>
        <v>15532.4</v>
      </c>
      <c r="J239" s="233"/>
      <c r="K239" s="241"/>
    </row>
    <row r="240" spans="1:11" x14ac:dyDescent="0.3">
      <c r="B240" s="306" t="s">
        <v>74</v>
      </c>
      <c r="C240" s="240" t="s">
        <v>383</v>
      </c>
      <c r="D240" s="229" t="s">
        <v>17</v>
      </c>
      <c r="E240" s="230" t="s">
        <v>625</v>
      </c>
      <c r="F240" s="229" t="s">
        <v>738</v>
      </c>
      <c r="G240" s="232">
        <v>12620.64</v>
      </c>
      <c r="H240" s="232">
        <v>378.62</v>
      </c>
      <c r="I240" s="231">
        <f t="shared" si="9"/>
        <v>15079.141599999999</v>
      </c>
      <c r="J240" s="233"/>
    </row>
    <row r="241" spans="1:13" x14ac:dyDescent="0.3">
      <c r="A241" s="226"/>
      <c r="B241" s="224" t="s">
        <v>688</v>
      </c>
      <c r="C241" s="229" t="s">
        <v>385</v>
      </c>
      <c r="D241" s="229" t="s">
        <v>17</v>
      </c>
      <c r="E241" s="230" t="s">
        <v>625</v>
      </c>
      <c r="F241" s="229" t="s">
        <v>545</v>
      </c>
      <c r="G241" s="257">
        <v>3972</v>
      </c>
      <c r="H241" s="225">
        <v>119.16</v>
      </c>
      <c r="I241" s="231">
        <f t="shared" si="9"/>
        <v>4745.7455999999993</v>
      </c>
      <c r="J241" s="233"/>
    </row>
    <row r="242" spans="1:13" x14ac:dyDescent="0.3">
      <c r="B242" s="306" t="s">
        <v>74</v>
      </c>
      <c r="C242" s="229" t="s">
        <v>386</v>
      </c>
      <c r="D242" s="229" t="s">
        <v>17</v>
      </c>
      <c r="E242" s="230" t="s">
        <v>625</v>
      </c>
      <c r="F242" s="229" t="s">
        <v>738</v>
      </c>
      <c r="G242" s="232">
        <v>12620.64</v>
      </c>
      <c r="H242" s="232">
        <v>378.62</v>
      </c>
      <c r="I242" s="231">
        <f t="shared" si="9"/>
        <v>15079.141599999999</v>
      </c>
      <c r="J242" s="233"/>
    </row>
    <row r="243" spans="1:13" x14ac:dyDescent="0.3">
      <c r="B243" s="224" t="s">
        <v>74</v>
      </c>
      <c r="C243" s="240" t="s">
        <v>387</v>
      </c>
      <c r="D243" s="229" t="s">
        <v>17</v>
      </c>
      <c r="E243" s="230" t="s">
        <v>625</v>
      </c>
      <c r="F243" s="229" t="s">
        <v>737</v>
      </c>
      <c r="G243" s="232">
        <v>13000</v>
      </c>
      <c r="H243" s="225">
        <v>390</v>
      </c>
      <c r="I243" s="225">
        <f t="shared" si="9"/>
        <v>15532.4</v>
      </c>
      <c r="J243" s="233"/>
      <c r="K243" s="241"/>
      <c r="L243" s="241"/>
      <c r="M243" s="241"/>
    </row>
    <row r="244" spans="1:13" x14ac:dyDescent="0.3">
      <c r="B244" s="224" t="s">
        <v>74</v>
      </c>
      <c r="C244" s="305" t="s">
        <v>388</v>
      </c>
      <c r="D244" s="229" t="s">
        <v>17</v>
      </c>
      <c r="E244" s="230" t="s">
        <v>625</v>
      </c>
      <c r="F244" s="229" t="s">
        <v>738</v>
      </c>
      <c r="G244" s="232">
        <v>12620.64</v>
      </c>
      <c r="H244" s="232">
        <v>378.62</v>
      </c>
      <c r="I244" s="225">
        <f t="shared" si="9"/>
        <v>15079.141599999999</v>
      </c>
      <c r="J244" s="233"/>
      <c r="K244" s="241"/>
    </row>
    <row r="245" spans="1:13" x14ac:dyDescent="0.3">
      <c r="B245" s="224" t="s">
        <v>74</v>
      </c>
      <c r="C245" s="240" t="s">
        <v>389</v>
      </c>
      <c r="D245" s="229" t="s">
        <v>17</v>
      </c>
      <c r="E245" s="230" t="s">
        <v>625</v>
      </c>
      <c r="F245" s="229" t="s">
        <v>738</v>
      </c>
      <c r="G245" s="232">
        <v>12620.64</v>
      </c>
      <c r="H245" s="232">
        <v>378.62</v>
      </c>
      <c r="I245" s="225">
        <f t="shared" si="9"/>
        <v>15079.141599999999</v>
      </c>
      <c r="J245" s="233"/>
      <c r="K245" s="241"/>
    </row>
    <row r="246" spans="1:13" x14ac:dyDescent="0.3">
      <c r="B246" s="224" t="s">
        <v>74</v>
      </c>
      <c r="C246" s="240" t="s">
        <v>390</v>
      </c>
      <c r="D246" s="229" t="s">
        <v>17</v>
      </c>
      <c r="E246" s="230" t="s">
        <v>625</v>
      </c>
      <c r="F246" s="229" t="s">
        <v>738</v>
      </c>
      <c r="G246" s="232">
        <v>12620.64</v>
      </c>
      <c r="H246" s="232">
        <v>378.62</v>
      </c>
      <c r="I246" s="225">
        <f t="shared" si="9"/>
        <v>15079.141599999999</v>
      </c>
      <c r="J246" s="233"/>
      <c r="K246" s="241"/>
      <c r="L246" s="241"/>
    </row>
    <row r="247" spans="1:13" x14ac:dyDescent="0.3">
      <c r="A247" s="226"/>
      <c r="B247" s="224" t="s">
        <v>256</v>
      </c>
      <c r="C247" s="229" t="s">
        <v>391</v>
      </c>
      <c r="D247" s="229" t="s">
        <v>17</v>
      </c>
      <c r="E247" s="230" t="s">
        <v>624</v>
      </c>
      <c r="F247" s="248" t="s">
        <v>716</v>
      </c>
      <c r="G247" s="231">
        <v>9917.94</v>
      </c>
      <c r="H247" s="225">
        <v>297.54000000000002</v>
      </c>
      <c r="I247" s="231">
        <f t="shared" si="9"/>
        <v>11849.9568</v>
      </c>
      <c r="J247" s="233"/>
    </row>
    <row r="248" spans="1:13" x14ac:dyDescent="0.3">
      <c r="A248" s="226"/>
      <c r="B248" s="224" t="s">
        <v>256</v>
      </c>
      <c r="C248" s="240" t="s">
        <v>393</v>
      </c>
      <c r="D248" s="229" t="s">
        <v>10</v>
      </c>
      <c r="E248" s="230" t="s">
        <v>625</v>
      </c>
      <c r="G248" s="225">
        <v>0</v>
      </c>
      <c r="H248" s="225">
        <v>0</v>
      </c>
      <c r="I248" s="231">
        <f t="shared" si="9"/>
        <v>0</v>
      </c>
      <c r="J248" s="233"/>
    </row>
    <row r="249" spans="1:13" x14ac:dyDescent="0.3">
      <c r="A249" s="226"/>
      <c r="B249" s="224" t="s">
        <v>96</v>
      </c>
      <c r="C249" s="229" t="s">
        <v>395</v>
      </c>
      <c r="D249" s="229" t="s">
        <v>17</v>
      </c>
      <c r="E249" s="230" t="s">
        <v>625</v>
      </c>
      <c r="F249" s="229" t="s">
        <v>396</v>
      </c>
      <c r="G249" s="257">
        <v>14250</v>
      </c>
      <c r="H249" s="225">
        <v>1277.52</v>
      </c>
      <c r="I249" s="231">
        <f t="shared" si="9"/>
        <v>18011.923199999997</v>
      </c>
      <c r="J249" s="233"/>
    </row>
    <row r="250" spans="1:13" x14ac:dyDescent="0.3">
      <c r="A250" s="226"/>
      <c r="B250" s="224" t="s">
        <v>96</v>
      </c>
      <c r="C250" s="240" t="s">
        <v>397</v>
      </c>
      <c r="D250" s="229" t="s">
        <v>10</v>
      </c>
      <c r="E250" s="230" t="s">
        <v>625</v>
      </c>
      <c r="G250" s="257">
        <v>0</v>
      </c>
      <c r="H250" s="225">
        <v>0</v>
      </c>
      <c r="I250" s="231">
        <f t="shared" si="9"/>
        <v>0</v>
      </c>
      <c r="J250" s="233"/>
    </row>
    <row r="251" spans="1:13" x14ac:dyDescent="0.3">
      <c r="A251" s="226"/>
      <c r="B251" s="224" t="s">
        <v>96</v>
      </c>
      <c r="C251" s="240" t="s">
        <v>398</v>
      </c>
      <c r="D251" s="229" t="s">
        <v>10</v>
      </c>
      <c r="E251" s="230" t="s">
        <v>625</v>
      </c>
      <c r="G251" s="225">
        <v>0</v>
      </c>
      <c r="H251" s="225">
        <v>0</v>
      </c>
      <c r="I251" s="231">
        <f t="shared" si="9"/>
        <v>0</v>
      </c>
      <c r="J251" s="233"/>
    </row>
    <row r="252" spans="1:13" x14ac:dyDescent="0.3">
      <c r="A252" s="226"/>
      <c r="B252" s="224" t="s">
        <v>96</v>
      </c>
      <c r="C252" s="229" t="s">
        <v>399</v>
      </c>
      <c r="D252" s="229" t="s">
        <v>10</v>
      </c>
      <c r="E252" s="230" t="s">
        <v>625</v>
      </c>
      <c r="G252" s="225">
        <v>0</v>
      </c>
      <c r="H252" s="225">
        <v>0</v>
      </c>
      <c r="I252" s="231">
        <f t="shared" si="9"/>
        <v>0</v>
      </c>
      <c r="J252" s="233"/>
    </row>
    <row r="253" spans="1:13" x14ac:dyDescent="0.3">
      <c r="A253" s="226"/>
      <c r="B253" s="224" t="s">
        <v>65</v>
      </c>
      <c r="C253" s="240">
        <v>188240011</v>
      </c>
      <c r="D253" s="229" t="s">
        <v>10</v>
      </c>
      <c r="E253" s="230" t="s">
        <v>625</v>
      </c>
      <c r="G253" s="257">
        <v>0</v>
      </c>
      <c r="H253" s="225">
        <v>0</v>
      </c>
      <c r="I253" s="231">
        <f t="shared" si="9"/>
        <v>0</v>
      </c>
      <c r="J253" s="233"/>
    </row>
    <row r="254" spans="1:13" x14ac:dyDescent="0.3">
      <c r="A254" s="226"/>
      <c r="B254" s="224" t="s">
        <v>74</v>
      </c>
      <c r="C254" s="240" t="s">
        <v>400</v>
      </c>
      <c r="D254" s="229" t="s">
        <v>17</v>
      </c>
      <c r="E254" s="230" t="s">
        <v>625</v>
      </c>
      <c r="F254" s="229" t="s">
        <v>634</v>
      </c>
      <c r="G254" s="232">
        <v>16731</v>
      </c>
      <c r="H254" s="225">
        <v>502</v>
      </c>
      <c r="I254" s="231">
        <f t="shared" si="9"/>
        <v>19990.28</v>
      </c>
      <c r="J254" s="233"/>
    </row>
    <row r="255" spans="1:13" x14ac:dyDescent="0.3">
      <c r="A255" s="226"/>
      <c r="B255" s="224" t="s">
        <v>262</v>
      </c>
      <c r="C255" s="229" t="s">
        <v>401</v>
      </c>
      <c r="D255" s="229" t="s">
        <v>10</v>
      </c>
      <c r="E255" s="230" t="s">
        <v>625</v>
      </c>
      <c r="F255" s="229" t="s">
        <v>241</v>
      </c>
      <c r="G255" s="258">
        <v>0</v>
      </c>
      <c r="H255" s="225">
        <v>0</v>
      </c>
      <c r="I255" s="225">
        <f t="shared" si="9"/>
        <v>0</v>
      </c>
      <c r="J255" s="233"/>
      <c r="K255" s="241"/>
    </row>
    <row r="256" spans="1:13" x14ac:dyDescent="0.3">
      <c r="A256" s="226"/>
      <c r="B256" s="224" t="s">
        <v>256</v>
      </c>
      <c r="C256" s="229" t="s">
        <v>402</v>
      </c>
      <c r="D256" s="229" t="s">
        <v>17</v>
      </c>
      <c r="E256" s="230" t="s">
        <v>625</v>
      </c>
      <c r="F256" s="229" t="s">
        <v>721</v>
      </c>
      <c r="G256" s="225">
        <v>9082</v>
      </c>
      <c r="H256" s="225">
        <v>272</v>
      </c>
      <c r="I256" s="231">
        <f t="shared" si="9"/>
        <v>10850.64</v>
      </c>
      <c r="J256" s="233"/>
    </row>
    <row r="257" spans="1:10" x14ac:dyDescent="0.3">
      <c r="A257" s="226"/>
      <c r="B257" s="224" t="s">
        <v>78</v>
      </c>
      <c r="C257" s="229" t="s">
        <v>403</v>
      </c>
      <c r="D257" s="229" t="s">
        <v>10</v>
      </c>
      <c r="E257" s="230" t="s">
        <v>625</v>
      </c>
      <c r="F257" s="229" t="s">
        <v>241</v>
      </c>
      <c r="G257" s="258">
        <v>0</v>
      </c>
      <c r="H257" s="225">
        <v>0</v>
      </c>
      <c r="I257" s="225">
        <f t="shared" si="9"/>
        <v>0</v>
      </c>
      <c r="J257" s="233"/>
    </row>
    <row r="258" spans="1:10" x14ac:dyDescent="0.3">
      <c r="A258" s="226"/>
      <c r="B258" s="224" t="s">
        <v>215</v>
      </c>
      <c r="C258" s="229" t="s">
        <v>404</v>
      </c>
      <c r="D258" s="229" t="s">
        <v>10</v>
      </c>
      <c r="E258" s="230" t="s">
        <v>625</v>
      </c>
      <c r="G258" s="225">
        <v>0</v>
      </c>
      <c r="H258" s="225">
        <v>0</v>
      </c>
      <c r="I258" s="225">
        <f t="shared" si="9"/>
        <v>0</v>
      </c>
      <c r="J258" s="233"/>
    </row>
    <row r="259" spans="1:10" x14ac:dyDescent="0.3">
      <c r="B259" s="224" t="s">
        <v>74</v>
      </c>
      <c r="C259" s="240" t="s">
        <v>405</v>
      </c>
      <c r="D259" s="229" t="s">
        <v>17</v>
      </c>
      <c r="E259" s="230" t="s">
        <v>625</v>
      </c>
      <c r="F259" s="229" t="s">
        <v>738</v>
      </c>
      <c r="G259" s="232">
        <v>12620.64</v>
      </c>
      <c r="H259" s="232">
        <v>378.62</v>
      </c>
      <c r="I259" s="225">
        <f t="shared" si="9"/>
        <v>15079.141599999999</v>
      </c>
      <c r="J259" s="233"/>
    </row>
    <row r="260" spans="1:10" x14ac:dyDescent="0.3">
      <c r="A260" s="226"/>
      <c r="B260" s="224" t="s">
        <v>78</v>
      </c>
      <c r="C260" s="240" t="s">
        <v>406</v>
      </c>
      <c r="D260" s="229" t="s">
        <v>10</v>
      </c>
      <c r="E260" s="230" t="s">
        <v>625</v>
      </c>
      <c r="G260" s="225">
        <v>0</v>
      </c>
      <c r="H260" s="225">
        <v>0</v>
      </c>
      <c r="I260" s="225">
        <f t="shared" si="9"/>
        <v>0</v>
      </c>
      <c r="J260" s="233"/>
    </row>
    <row r="261" spans="1:10" x14ac:dyDescent="0.3">
      <c r="A261" s="226"/>
      <c r="B261" s="224" t="s">
        <v>262</v>
      </c>
      <c r="C261" s="229">
        <v>188320009</v>
      </c>
      <c r="D261" s="229" t="s">
        <v>10</v>
      </c>
      <c r="E261" s="230" t="s">
        <v>625</v>
      </c>
      <c r="F261" s="229" t="s">
        <v>241</v>
      </c>
      <c r="G261" s="225">
        <v>0</v>
      </c>
      <c r="H261" s="225">
        <v>0</v>
      </c>
      <c r="I261" s="225">
        <f t="shared" si="9"/>
        <v>0</v>
      </c>
      <c r="J261" s="233"/>
    </row>
    <row r="262" spans="1:10" x14ac:dyDescent="0.3">
      <c r="A262" s="226"/>
      <c r="B262" s="224" t="s">
        <v>78</v>
      </c>
      <c r="C262" s="229" t="s">
        <v>407</v>
      </c>
      <c r="D262" s="229" t="s">
        <v>10</v>
      </c>
      <c r="E262" s="230" t="s">
        <v>625</v>
      </c>
      <c r="G262" s="258">
        <v>0</v>
      </c>
      <c r="H262" s="225">
        <v>0</v>
      </c>
      <c r="I262" s="225">
        <f t="shared" si="9"/>
        <v>0</v>
      </c>
      <c r="J262" s="233"/>
    </row>
    <row r="263" spans="1:10" x14ac:dyDescent="0.3">
      <c r="A263" s="226"/>
      <c r="B263" s="226" t="s">
        <v>215</v>
      </c>
      <c r="C263" s="229" t="s">
        <v>408</v>
      </c>
      <c r="D263" s="229" t="s">
        <v>17</v>
      </c>
      <c r="E263" s="230" t="s">
        <v>625</v>
      </c>
      <c r="F263" s="229" t="s">
        <v>409</v>
      </c>
      <c r="G263" s="307">
        <v>9081.7199999999993</v>
      </c>
      <c r="H263" s="225">
        <v>272</v>
      </c>
      <c r="I263" s="231">
        <f t="shared" si="9"/>
        <v>10850.315199999999</v>
      </c>
      <c r="J263" s="233"/>
    </row>
    <row r="264" spans="1:10" x14ac:dyDescent="0.3">
      <c r="A264" s="226"/>
      <c r="B264" s="226" t="s">
        <v>242</v>
      </c>
      <c r="C264" s="308">
        <v>198240021</v>
      </c>
      <c r="D264" s="229" t="s">
        <v>17</v>
      </c>
      <c r="E264" s="230" t="s">
        <v>11</v>
      </c>
      <c r="F264" s="229" t="s">
        <v>726</v>
      </c>
      <c r="G264" s="225">
        <v>7187.5</v>
      </c>
      <c r="H264" s="225">
        <v>215.6</v>
      </c>
      <c r="I264" s="231">
        <f t="shared" si="9"/>
        <v>8587.5959999999995</v>
      </c>
    </row>
    <row r="265" spans="1:10" x14ac:dyDescent="0.3">
      <c r="A265" s="226"/>
      <c r="B265" s="224" t="s">
        <v>96</v>
      </c>
      <c r="C265" s="240" t="s">
        <v>416</v>
      </c>
      <c r="D265" s="229" t="s">
        <v>10</v>
      </c>
      <c r="E265" s="230" t="s">
        <v>625</v>
      </c>
      <c r="G265" s="258">
        <v>0</v>
      </c>
      <c r="H265" s="225">
        <v>0</v>
      </c>
      <c r="I265" s="225">
        <f t="shared" si="9"/>
        <v>0</v>
      </c>
      <c r="J265" s="233"/>
    </row>
    <row r="266" spans="1:10" x14ac:dyDescent="0.3">
      <c r="A266" s="226"/>
      <c r="B266" s="224" t="s">
        <v>215</v>
      </c>
      <c r="C266" s="240" t="s">
        <v>421</v>
      </c>
      <c r="D266" s="229" t="s">
        <v>17</v>
      </c>
      <c r="E266" s="230" t="s">
        <v>625</v>
      </c>
      <c r="F266" s="229" t="s">
        <v>737</v>
      </c>
      <c r="G266" s="225">
        <v>9500</v>
      </c>
      <c r="H266" s="225">
        <v>272.45</v>
      </c>
      <c r="I266" s="225">
        <f t="shared" si="9"/>
        <v>11336.041999999999</v>
      </c>
      <c r="J266" s="233"/>
    </row>
    <row r="267" spans="1:10" x14ac:dyDescent="0.3">
      <c r="A267" s="226"/>
      <c r="B267" s="224" t="s">
        <v>262</v>
      </c>
      <c r="C267" s="229" t="s">
        <v>413</v>
      </c>
      <c r="D267" s="229" t="s">
        <v>17</v>
      </c>
      <c r="E267" s="230" t="s">
        <v>625</v>
      </c>
      <c r="F267" s="229" t="s">
        <v>80</v>
      </c>
      <c r="G267" s="257">
        <v>14209.9</v>
      </c>
      <c r="H267" s="225">
        <v>426.3</v>
      </c>
      <c r="I267" s="231">
        <f t="shared" si="9"/>
        <v>16977.991999999998</v>
      </c>
      <c r="J267" s="233"/>
    </row>
    <row r="268" spans="1:10" x14ac:dyDescent="0.3">
      <c r="A268" s="226"/>
      <c r="B268" s="226" t="s">
        <v>274</v>
      </c>
      <c r="C268" s="240" t="s">
        <v>414</v>
      </c>
      <c r="D268" s="229" t="s">
        <v>17</v>
      </c>
      <c r="E268" s="230" t="s">
        <v>625</v>
      </c>
      <c r="F268" s="229" t="s">
        <v>695</v>
      </c>
      <c r="G268" s="225">
        <v>6462</v>
      </c>
      <c r="H268" s="225">
        <v>193.87</v>
      </c>
      <c r="I268" s="231">
        <f t="shared" si="9"/>
        <v>7720.8091999999997</v>
      </c>
    </row>
    <row r="269" spans="1:10" x14ac:dyDescent="0.3">
      <c r="A269" s="226"/>
      <c r="B269" s="224" t="s">
        <v>65</v>
      </c>
      <c r="C269" s="240" t="s">
        <v>429</v>
      </c>
      <c r="D269" s="229" t="s">
        <v>10</v>
      </c>
      <c r="E269" s="230" t="s">
        <v>625</v>
      </c>
      <c r="G269" s="225">
        <v>0</v>
      </c>
      <c r="H269" s="225">
        <v>0</v>
      </c>
      <c r="I269" s="231">
        <f t="shared" si="9"/>
        <v>0</v>
      </c>
      <c r="J269" s="233"/>
    </row>
    <row r="270" spans="1:10" x14ac:dyDescent="0.3">
      <c r="B270" s="224" t="s">
        <v>74</v>
      </c>
      <c r="C270" s="240" t="s">
        <v>417</v>
      </c>
      <c r="D270" s="229" t="s">
        <v>17</v>
      </c>
      <c r="E270" s="230" t="s">
        <v>625</v>
      </c>
      <c r="F270" s="229" t="s">
        <v>738</v>
      </c>
      <c r="G270" s="232">
        <v>12620.64</v>
      </c>
      <c r="H270" s="232">
        <v>378.62</v>
      </c>
      <c r="I270" s="231">
        <f t="shared" si="9"/>
        <v>15079.141599999999</v>
      </c>
      <c r="J270" s="233"/>
    </row>
    <row r="271" spans="1:10" x14ac:dyDescent="0.3">
      <c r="A271" s="226"/>
      <c r="B271" s="226" t="s">
        <v>57</v>
      </c>
      <c r="C271" s="229" t="s">
        <v>418</v>
      </c>
      <c r="D271" s="229" t="s">
        <v>17</v>
      </c>
      <c r="E271" s="230" t="s">
        <v>625</v>
      </c>
      <c r="F271" s="229" t="s">
        <v>634</v>
      </c>
      <c r="G271" s="257">
        <v>16664</v>
      </c>
      <c r="H271" s="225">
        <v>500</v>
      </c>
      <c r="I271" s="231">
        <f t="shared" si="9"/>
        <v>19910.239999999998</v>
      </c>
      <c r="J271" s="233"/>
    </row>
    <row r="272" spans="1:10" x14ac:dyDescent="0.3">
      <c r="A272" s="226"/>
      <c r="B272" s="226" t="s">
        <v>57</v>
      </c>
      <c r="C272" s="229" t="s">
        <v>419</v>
      </c>
      <c r="D272" s="229" t="s">
        <v>17</v>
      </c>
      <c r="E272" s="230" t="s">
        <v>625</v>
      </c>
      <c r="F272" s="229" t="s">
        <v>420</v>
      </c>
      <c r="G272" s="257">
        <v>13359</v>
      </c>
      <c r="H272" s="225">
        <v>401</v>
      </c>
      <c r="I272" s="231">
        <f t="shared" si="9"/>
        <v>15961.599999999999</v>
      </c>
      <c r="J272" s="233"/>
    </row>
    <row r="273" spans="1:10" x14ac:dyDescent="0.3">
      <c r="A273" s="226"/>
      <c r="B273" s="224" t="s">
        <v>215</v>
      </c>
      <c r="C273" s="240" t="s">
        <v>442</v>
      </c>
      <c r="D273" s="229" t="s">
        <v>10</v>
      </c>
      <c r="E273" s="230" t="s">
        <v>625</v>
      </c>
      <c r="G273" s="258">
        <v>0</v>
      </c>
      <c r="H273" s="225">
        <v>0</v>
      </c>
      <c r="I273" s="225">
        <f t="shared" si="9"/>
        <v>0</v>
      </c>
    </row>
    <row r="274" spans="1:10" x14ac:dyDescent="0.3">
      <c r="B274" s="224" t="s">
        <v>74</v>
      </c>
      <c r="C274" s="240" t="s">
        <v>422</v>
      </c>
      <c r="D274" s="229" t="s">
        <v>17</v>
      </c>
      <c r="E274" s="230" t="s">
        <v>625</v>
      </c>
      <c r="F274" s="229" t="s">
        <v>738</v>
      </c>
      <c r="G274" s="232">
        <v>12620.64</v>
      </c>
      <c r="H274" s="232">
        <v>378.62</v>
      </c>
      <c r="I274" s="231">
        <f t="shared" si="9"/>
        <v>15079.141599999999</v>
      </c>
      <c r="J274" s="233"/>
    </row>
    <row r="275" spans="1:10" x14ac:dyDescent="0.3">
      <c r="A275" s="226"/>
      <c r="B275" s="226" t="s">
        <v>215</v>
      </c>
      <c r="C275" s="229" t="s">
        <v>423</v>
      </c>
      <c r="D275" s="229" t="s">
        <v>17</v>
      </c>
      <c r="E275" s="230" t="s">
        <v>625</v>
      </c>
      <c r="F275" s="229" t="s">
        <v>424</v>
      </c>
      <c r="G275" s="225">
        <v>0</v>
      </c>
      <c r="H275" s="225">
        <v>0</v>
      </c>
      <c r="I275" s="231">
        <f t="shared" si="9"/>
        <v>0</v>
      </c>
      <c r="J275" s="233"/>
    </row>
    <row r="276" spans="1:10" x14ac:dyDescent="0.3">
      <c r="A276" s="226"/>
      <c r="B276" s="226" t="s">
        <v>74</v>
      </c>
      <c r="C276" s="240" t="s">
        <v>425</v>
      </c>
      <c r="D276" s="229" t="s">
        <v>17</v>
      </c>
      <c r="E276" s="230" t="s">
        <v>625</v>
      </c>
      <c r="F276" s="229" t="s">
        <v>426</v>
      </c>
      <c r="G276" s="225">
        <v>0</v>
      </c>
      <c r="H276" s="225">
        <v>0</v>
      </c>
      <c r="I276" s="231">
        <f t="shared" si="9"/>
        <v>0</v>
      </c>
      <c r="J276" s="233"/>
    </row>
    <row r="277" spans="1:10" x14ac:dyDescent="0.3">
      <c r="A277" s="226"/>
      <c r="B277" s="226" t="s">
        <v>74</v>
      </c>
      <c r="C277" s="240" t="s">
        <v>427</v>
      </c>
      <c r="D277" s="229" t="s">
        <v>17</v>
      </c>
      <c r="E277" s="230" t="s">
        <v>625</v>
      </c>
      <c r="F277" s="229" t="s">
        <v>428</v>
      </c>
      <c r="G277" s="225">
        <v>0</v>
      </c>
      <c r="H277" s="225">
        <v>0</v>
      </c>
      <c r="I277" s="231">
        <f t="shared" si="9"/>
        <v>0</v>
      </c>
      <c r="J277" s="233"/>
    </row>
    <row r="278" spans="1:10" x14ac:dyDescent="0.3">
      <c r="A278" s="226"/>
      <c r="B278" s="224" t="s">
        <v>501</v>
      </c>
      <c r="C278" s="240" t="s">
        <v>447</v>
      </c>
      <c r="D278" s="229" t="s">
        <v>10</v>
      </c>
      <c r="E278" s="230" t="s">
        <v>625</v>
      </c>
      <c r="G278" s="225"/>
      <c r="H278" s="225"/>
      <c r="I278" s="231">
        <f t="shared" si="9"/>
        <v>0</v>
      </c>
    </row>
    <row r="279" spans="1:10" x14ac:dyDescent="0.3">
      <c r="A279" s="226"/>
      <c r="B279" s="226" t="s">
        <v>688</v>
      </c>
      <c r="C279" s="240" t="s">
        <v>430</v>
      </c>
      <c r="D279" s="229" t="s">
        <v>17</v>
      </c>
      <c r="E279" s="230" t="s">
        <v>625</v>
      </c>
      <c r="F279" s="229" t="s">
        <v>671</v>
      </c>
      <c r="G279" s="257">
        <v>0</v>
      </c>
      <c r="H279" s="225">
        <v>0</v>
      </c>
      <c r="I279" s="231">
        <f t="shared" si="9"/>
        <v>0</v>
      </c>
      <c r="J279" s="233"/>
    </row>
    <row r="280" spans="1:10" x14ac:dyDescent="0.3">
      <c r="A280" s="226"/>
      <c r="B280" s="224" t="s">
        <v>773</v>
      </c>
      <c r="C280" s="229" t="s">
        <v>449</v>
      </c>
      <c r="D280" s="229" t="s">
        <v>10</v>
      </c>
      <c r="E280" s="230" t="s">
        <v>625</v>
      </c>
      <c r="G280" s="225">
        <v>0</v>
      </c>
      <c r="H280" s="225">
        <v>0</v>
      </c>
      <c r="I280" s="231">
        <f t="shared" si="9"/>
        <v>0</v>
      </c>
      <c r="J280" s="233"/>
    </row>
    <row r="281" spans="1:10" x14ac:dyDescent="0.3">
      <c r="A281" s="226"/>
      <c r="B281" s="226" t="s">
        <v>74</v>
      </c>
      <c r="C281" s="229" t="s">
        <v>433</v>
      </c>
      <c r="D281" s="229" t="s">
        <v>17</v>
      </c>
      <c r="E281" s="230" t="s">
        <v>625</v>
      </c>
      <c r="F281" s="229" t="s">
        <v>634</v>
      </c>
      <c r="G281" s="232">
        <v>16731</v>
      </c>
      <c r="H281" s="225">
        <v>502</v>
      </c>
      <c r="I281" s="231">
        <f t="shared" si="9"/>
        <v>19990.28</v>
      </c>
      <c r="J281" s="233"/>
    </row>
    <row r="282" spans="1:10" x14ac:dyDescent="0.3">
      <c r="B282" s="224" t="s">
        <v>74</v>
      </c>
      <c r="C282" s="240" t="s">
        <v>434</v>
      </c>
      <c r="D282" s="229" t="s">
        <v>17</v>
      </c>
      <c r="E282" s="230" t="s">
        <v>625</v>
      </c>
      <c r="F282" s="229" t="s">
        <v>738</v>
      </c>
      <c r="G282" s="232">
        <v>12620.64</v>
      </c>
      <c r="H282" s="232">
        <v>378.62</v>
      </c>
      <c r="I282" s="231">
        <f t="shared" si="9"/>
        <v>15079.141599999999</v>
      </c>
      <c r="J282" s="233"/>
    </row>
    <row r="283" spans="1:10" x14ac:dyDescent="0.3">
      <c r="A283" s="226"/>
      <c r="B283" s="224" t="s">
        <v>262</v>
      </c>
      <c r="C283" s="240" t="s">
        <v>435</v>
      </c>
      <c r="D283" s="229" t="s">
        <v>17</v>
      </c>
      <c r="E283" s="230" t="s">
        <v>625</v>
      </c>
      <c r="F283" s="229" t="s">
        <v>634</v>
      </c>
      <c r="G283" s="225">
        <v>14210</v>
      </c>
      <c r="H283" s="225">
        <v>426</v>
      </c>
      <c r="I283" s="231">
        <f t="shared" si="9"/>
        <v>16977.759999999998</v>
      </c>
      <c r="J283" s="233"/>
    </row>
    <row r="284" spans="1:10" x14ac:dyDescent="0.3">
      <c r="A284" s="226"/>
      <c r="B284" s="224" t="s">
        <v>78</v>
      </c>
      <c r="C284" s="240" t="s">
        <v>436</v>
      </c>
      <c r="D284" s="229" t="s">
        <v>17</v>
      </c>
      <c r="E284" s="230" t="s">
        <v>625</v>
      </c>
      <c r="F284" s="229" t="s">
        <v>701</v>
      </c>
      <c r="G284" s="225">
        <v>14748.35</v>
      </c>
      <c r="H284" s="225">
        <v>442.45</v>
      </c>
      <c r="I284" s="231">
        <f t="shared" si="9"/>
        <v>17621.328000000001</v>
      </c>
      <c r="J284" s="233"/>
    </row>
    <row r="285" spans="1:10" x14ac:dyDescent="0.3">
      <c r="B285" s="224" t="s">
        <v>74</v>
      </c>
      <c r="C285" s="229" t="s">
        <v>437</v>
      </c>
      <c r="D285" s="229" t="s">
        <v>17</v>
      </c>
      <c r="E285" s="230" t="s">
        <v>625</v>
      </c>
      <c r="F285" s="229" t="s">
        <v>738</v>
      </c>
      <c r="G285" s="232">
        <v>12620.64</v>
      </c>
      <c r="H285" s="232">
        <v>378.62</v>
      </c>
      <c r="I285" s="231">
        <f t="shared" si="9"/>
        <v>15079.141599999999</v>
      </c>
      <c r="J285" s="233"/>
    </row>
    <row r="286" spans="1:10" x14ac:dyDescent="0.3">
      <c r="B286" s="306" t="s">
        <v>74</v>
      </c>
      <c r="C286" s="240" t="s">
        <v>438</v>
      </c>
      <c r="D286" s="229" t="s">
        <v>17</v>
      </c>
      <c r="E286" s="230" t="s">
        <v>625</v>
      </c>
      <c r="F286" s="229" t="s">
        <v>738</v>
      </c>
      <c r="G286" s="232">
        <v>12620.64</v>
      </c>
      <c r="H286" s="232">
        <v>378.62</v>
      </c>
      <c r="I286" s="231">
        <f t="shared" si="9"/>
        <v>15079.141599999999</v>
      </c>
      <c r="J286" s="233"/>
    </row>
    <row r="287" spans="1:10" x14ac:dyDescent="0.3">
      <c r="B287" s="306" t="s">
        <v>74</v>
      </c>
      <c r="C287" s="240" t="s">
        <v>439</v>
      </c>
      <c r="D287" s="229" t="s">
        <v>17</v>
      </c>
      <c r="E287" s="230" t="s">
        <v>625</v>
      </c>
      <c r="F287" s="229" t="s">
        <v>738</v>
      </c>
      <c r="G287" s="232">
        <v>12620.64</v>
      </c>
      <c r="H287" s="232">
        <v>378.62</v>
      </c>
      <c r="I287" s="231">
        <f t="shared" si="9"/>
        <v>15079.141599999999</v>
      </c>
      <c r="J287" s="233"/>
    </row>
    <row r="288" spans="1:10" x14ac:dyDescent="0.3">
      <c r="A288" s="226"/>
      <c r="B288" s="224" t="s">
        <v>242</v>
      </c>
      <c r="C288" s="240" t="s">
        <v>452</v>
      </c>
      <c r="D288" s="229" t="s">
        <v>17</v>
      </c>
      <c r="E288" s="230" t="s">
        <v>625</v>
      </c>
      <c r="F288" s="229" t="s">
        <v>781</v>
      </c>
      <c r="G288" s="225">
        <v>7187.52</v>
      </c>
      <c r="H288" s="225">
        <v>215.63</v>
      </c>
      <c r="I288" s="231">
        <f t="shared" si="9"/>
        <v>8587.6540000000005</v>
      </c>
      <c r="J288" s="233"/>
    </row>
    <row r="289" spans="1:10" x14ac:dyDescent="0.3">
      <c r="A289" s="226"/>
      <c r="B289" s="226" t="s">
        <v>96</v>
      </c>
      <c r="C289" s="229" t="s">
        <v>441</v>
      </c>
      <c r="D289" s="229" t="s">
        <v>10</v>
      </c>
      <c r="E289" s="230" t="s">
        <v>625</v>
      </c>
      <c r="G289" s="257">
        <v>0</v>
      </c>
      <c r="H289" s="225">
        <v>0</v>
      </c>
      <c r="I289" s="231">
        <f t="shared" ref="I289:I305" si="10">SUM(G289+H289)*1.16</f>
        <v>0</v>
      </c>
      <c r="J289" s="233"/>
    </row>
    <row r="290" spans="1:10" x14ac:dyDescent="0.3">
      <c r="A290" s="226"/>
      <c r="B290" s="224" t="s">
        <v>455</v>
      </c>
      <c r="C290" s="240">
        <v>196800022</v>
      </c>
      <c r="D290" s="229" t="s">
        <v>10</v>
      </c>
      <c r="E290" s="230" t="s">
        <v>625</v>
      </c>
      <c r="G290" s="257">
        <v>0</v>
      </c>
      <c r="H290" s="225">
        <v>0</v>
      </c>
      <c r="I290" s="231">
        <f t="shared" si="10"/>
        <v>0</v>
      </c>
      <c r="J290" s="233"/>
    </row>
    <row r="291" spans="1:10" x14ac:dyDescent="0.3">
      <c r="A291" s="226"/>
      <c r="B291" s="224" t="s">
        <v>443</v>
      </c>
      <c r="C291" s="229" t="s">
        <v>444</v>
      </c>
      <c r="D291" s="229" t="s">
        <v>17</v>
      </c>
      <c r="E291" s="230" t="s">
        <v>625</v>
      </c>
      <c r="F291" s="229" t="s">
        <v>445</v>
      </c>
      <c r="G291" s="257">
        <v>11124.11</v>
      </c>
      <c r="H291" s="225">
        <v>909.04</v>
      </c>
      <c r="I291" s="231">
        <f t="shared" si="10"/>
        <v>13958.454000000002</v>
      </c>
      <c r="J291" s="233"/>
    </row>
    <row r="292" spans="1:10" x14ac:dyDescent="0.3">
      <c r="A292" s="226"/>
      <c r="B292" s="224" t="s">
        <v>256</v>
      </c>
      <c r="C292" s="229" t="s">
        <v>457</v>
      </c>
      <c r="D292" s="229" t="s">
        <v>10</v>
      </c>
      <c r="E292" s="230" t="s">
        <v>625</v>
      </c>
      <c r="G292" s="257">
        <v>0</v>
      </c>
      <c r="H292" s="225">
        <v>0</v>
      </c>
      <c r="I292" s="231">
        <f t="shared" si="10"/>
        <v>0</v>
      </c>
    </row>
    <row r="293" spans="1:10" x14ac:dyDescent="0.3">
      <c r="A293" s="226"/>
      <c r="B293" s="224" t="s">
        <v>78</v>
      </c>
      <c r="C293" s="240" t="s">
        <v>458</v>
      </c>
      <c r="D293" s="229" t="s">
        <v>10</v>
      </c>
      <c r="E293" s="230" t="s">
        <v>625</v>
      </c>
      <c r="G293" s="257">
        <v>0</v>
      </c>
      <c r="H293" s="225">
        <v>0</v>
      </c>
      <c r="I293" s="231">
        <f t="shared" si="10"/>
        <v>0</v>
      </c>
    </row>
    <row r="294" spans="1:10" x14ac:dyDescent="0.3">
      <c r="A294" s="226"/>
      <c r="B294" s="224" t="s">
        <v>256</v>
      </c>
      <c r="C294" s="240" t="s">
        <v>450</v>
      </c>
      <c r="D294" s="229" t="s">
        <v>17</v>
      </c>
      <c r="E294" s="230" t="s">
        <v>625</v>
      </c>
      <c r="F294" s="229" t="s">
        <v>451</v>
      </c>
      <c r="G294" s="257">
        <v>6150.86</v>
      </c>
      <c r="H294" s="225">
        <v>506.36</v>
      </c>
      <c r="I294" s="231">
        <f t="shared" si="10"/>
        <v>7722.3751999999986</v>
      </c>
      <c r="J294" s="233"/>
    </row>
    <row r="295" spans="1:10" x14ac:dyDescent="0.3">
      <c r="A295" s="226"/>
      <c r="B295" s="224" t="s">
        <v>88</v>
      </c>
      <c r="C295" s="229" t="s">
        <v>472</v>
      </c>
      <c r="D295" s="229" t="s">
        <v>17</v>
      </c>
      <c r="E295" s="230" t="s">
        <v>625</v>
      </c>
      <c r="F295" s="229" t="s">
        <v>737</v>
      </c>
      <c r="G295" s="232">
        <v>13000</v>
      </c>
      <c r="H295" s="225">
        <v>390</v>
      </c>
      <c r="I295" s="231">
        <f t="shared" si="10"/>
        <v>15532.4</v>
      </c>
    </row>
    <row r="296" spans="1:10" x14ac:dyDescent="0.3">
      <c r="A296" s="226"/>
      <c r="B296" s="224" t="s">
        <v>160</v>
      </c>
      <c r="C296" s="229" t="s">
        <v>453</v>
      </c>
      <c r="D296" s="229" t="s">
        <v>17</v>
      </c>
      <c r="E296" s="230" t="s">
        <v>625</v>
      </c>
      <c r="F296" s="229" t="s">
        <v>454</v>
      </c>
      <c r="G296" s="257">
        <v>2089.63</v>
      </c>
      <c r="H296" s="225">
        <v>177.53</v>
      </c>
      <c r="I296" s="231">
        <f t="shared" si="10"/>
        <v>2629.9056</v>
      </c>
      <c r="J296" s="233"/>
    </row>
    <row r="297" spans="1:10" x14ac:dyDescent="0.3">
      <c r="A297" s="226"/>
      <c r="B297" s="224" t="s">
        <v>750</v>
      </c>
      <c r="C297" s="229" t="s">
        <v>483</v>
      </c>
      <c r="D297" s="229" t="s">
        <v>10</v>
      </c>
      <c r="E297" s="230" t="s">
        <v>625</v>
      </c>
      <c r="G297" s="225">
        <v>0</v>
      </c>
      <c r="H297" s="225">
        <v>0</v>
      </c>
      <c r="I297" s="225">
        <f t="shared" si="10"/>
        <v>0</v>
      </c>
      <c r="J297" s="233"/>
    </row>
    <row r="298" spans="1:10" x14ac:dyDescent="0.3">
      <c r="A298" s="226"/>
      <c r="B298" s="224" t="s">
        <v>70</v>
      </c>
      <c r="C298" s="240" t="s">
        <v>456</v>
      </c>
      <c r="D298" s="229" t="s">
        <v>10</v>
      </c>
      <c r="E298" s="230" t="s">
        <v>625</v>
      </c>
      <c r="G298" s="225">
        <v>0</v>
      </c>
      <c r="H298" s="225">
        <v>0</v>
      </c>
      <c r="I298" s="231">
        <f t="shared" si="10"/>
        <v>0</v>
      </c>
    </row>
    <row r="299" spans="1:10" x14ac:dyDescent="0.3">
      <c r="A299" s="226"/>
      <c r="B299" s="224" t="s">
        <v>484</v>
      </c>
      <c r="C299" s="229" t="s">
        <v>485</v>
      </c>
      <c r="D299" s="229" t="s">
        <v>17</v>
      </c>
      <c r="E299" s="230" t="s">
        <v>625</v>
      </c>
      <c r="F299" s="229" t="s">
        <v>737</v>
      </c>
      <c r="G299" s="232">
        <v>13000</v>
      </c>
      <c r="H299" s="225">
        <v>390</v>
      </c>
      <c r="I299" s="231">
        <f t="shared" si="10"/>
        <v>15532.4</v>
      </c>
      <c r="J299" s="233"/>
    </row>
    <row r="300" spans="1:10" x14ac:dyDescent="0.3">
      <c r="A300" s="226"/>
      <c r="B300" s="224" t="s">
        <v>65</v>
      </c>
      <c r="C300" s="240">
        <v>188240010</v>
      </c>
      <c r="D300" s="229" t="s">
        <v>10</v>
      </c>
      <c r="E300" s="230" t="s">
        <v>625</v>
      </c>
      <c r="G300" s="257">
        <v>0</v>
      </c>
      <c r="H300" s="225">
        <v>0</v>
      </c>
      <c r="I300" s="231">
        <f t="shared" si="10"/>
        <v>0</v>
      </c>
      <c r="J300" s="233"/>
    </row>
    <row r="301" spans="1:10" x14ac:dyDescent="0.3">
      <c r="B301" s="224" t="s">
        <v>74</v>
      </c>
      <c r="C301" s="229" t="s">
        <v>460</v>
      </c>
      <c r="D301" s="229" t="s">
        <v>17</v>
      </c>
      <c r="E301" s="230" t="s">
        <v>625</v>
      </c>
      <c r="F301" s="229" t="s">
        <v>738</v>
      </c>
      <c r="G301" s="232">
        <v>12620.64</v>
      </c>
      <c r="H301" s="232">
        <v>378.62</v>
      </c>
      <c r="I301" s="231">
        <f t="shared" si="10"/>
        <v>15079.141599999999</v>
      </c>
      <c r="J301" s="233"/>
    </row>
    <row r="302" spans="1:10" x14ac:dyDescent="0.3">
      <c r="A302" s="226"/>
      <c r="B302" s="224" t="s">
        <v>96</v>
      </c>
      <c r="C302" s="229" t="s">
        <v>488</v>
      </c>
      <c r="D302" s="229" t="s">
        <v>10</v>
      </c>
      <c r="E302" s="230" t="s">
        <v>625</v>
      </c>
      <c r="G302" s="257">
        <v>0</v>
      </c>
      <c r="H302" s="225">
        <v>0</v>
      </c>
      <c r="I302" s="231">
        <f t="shared" si="10"/>
        <v>0</v>
      </c>
      <c r="J302" s="233"/>
    </row>
    <row r="303" spans="1:10" x14ac:dyDescent="0.3">
      <c r="A303" s="226"/>
      <c r="B303" s="224" t="s">
        <v>256</v>
      </c>
      <c r="C303" s="240" t="s">
        <v>489</v>
      </c>
      <c r="D303" s="229" t="s">
        <v>10</v>
      </c>
      <c r="E303" s="230" t="s">
        <v>625</v>
      </c>
      <c r="G303" s="257">
        <v>0</v>
      </c>
      <c r="H303" s="225">
        <v>0</v>
      </c>
      <c r="I303" s="231">
        <f t="shared" si="10"/>
        <v>0</v>
      </c>
      <c r="J303" s="233"/>
    </row>
    <row r="304" spans="1:10" x14ac:dyDescent="0.3">
      <c r="A304" s="226"/>
      <c r="B304" s="224" t="s">
        <v>65</v>
      </c>
      <c r="C304" s="240" t="s">
        <v>490</v>
      </c>
      <c r="D304" s="229" t="s">
        <v>10</v>
      </c>
      <c r="E304" s="230" t="s">
        <v>625</v>
      </c>
      <c r="G304" s="257">
        <v>0</v>
      </c>
      <c r="H304" s="225">
        <v>0</v>
      </c>
      <c r="I304" s="231">
        <f t="shared" si="10"/>
        <v>0</v>
      </c>
      <c r="J304" s="233"/>
    </row>
    <row r="305" spans="1:10" x14ac:dyDescent="0.3">
      <c r="A305" s="226"/>
      <c r="B305" s="226" t="s">
        <v>53</v>
      </c>
      <c r="C305" s="240" t="s">
        <v>464</v>
      </c>
      <c r="D305" s="229" t="s">
        <v>17</v>
      </c>
      <c r="E305" s="230" t="s">
        <v>625</v>
      </c>
      <c r="F305" s="229" t="s">
        <v>465</v>
      </c>
      <c r="G305" s="309">
        <v>9104.94</v>
      </c>
      <c r="H305" s="225">
        <v>273</v>
      </c>
      <c r="I305" s="231">
        <f t="shared" si="10"/>
        <v>10878.410400000001</v>
      </c>
      <c r="J305" s="233"/>
    </row>
    <row r="306" spans="1:10" x14ac:dyDescent="0.3">
      <c r="A306" s="226"/>
      <c r="B306" s="224" t="s">
        <v>45</v>
      </c>
      <c r="C306" s="240" t="s">
        <v>505</v>
      </c>
      <c r="D306" s="229" t="s">
        <v>10</v>
      </c>
      <c r="E306" s="230" t="s">
        <v>625</v>
      </c>
      <c r="G306" s="257">
        <v>0</v>
      </c>
      <c r="H306" s="225">
        <v>0</v>
      </c>
      <c r="I306" s="231">
        <v>0</v>
      </c>
      <c r="J306" s="233"/>
    </row>
    <row r="307" spans="1:10" x14ac:dyDescent="0.3">
      <c r="A307" s="226"/>
      <c r="B307" s="224" t="s">
        <v>506</v>
      </c>
      <c r="C307" s="229" t="s">
        <v>507</v>
      </c>
      <c r="D307" s="229" t="s">
        <v>10</v>
      </c>
      <c r="E307" s="230" t="s">
        <v>625</v>
      </c>
      <c r="G307" s="257">
        <v>0</v>
      </c>
      <c r="H307" s="225">
        <v>0</v>
      </c>
      <c r="I307" s="231">
        <f t="shared" ref="I307:I333" si="11">SUM(G307+H307)*1.16</f>
        <v>0</v>
      </c>
      <c r="J307" s="233"/>
    </row>
    <row r="308" spans="1:10" x14ac:dyDescent="0.3">
      <c r="A308" s="226"/>
      <c r="B308" s="226" t="s">
        <v>262</v>
      </c>
      <c r="C308" s="240" t="s">
        <v>469</v>
      </c>
      <c r="D308" s="229" t="s">
        <v>17</v>
      </c>
      <c r="E308" s="230" t="s">
        <v>625</v>
      </c>
      <c r="F308" s="229" t="s">
        <v>80</v>
      </c>
      <c r="G308" s="257">
        <v>8977.6</v>
      </c>
      <c r="H308" s="225">
        <v>807.93</v>
      </c>
      <c r="I308" s="231">
        <f t="shared" si="11"/>
        <v>11351.2148</v>
      </c>
      <c r="J308" s="233"/>
    </row>
    <row r="309" spans="1:10" x14ac:dyDescent="0.3">
      <c r="A309" s="226"/>
      <c r="B309" s="224" t="s">
        <v>215</v>
      </c>
      <c r="C309" s="229" t="s">
        <v>508</v>
      </c>
      <c r="D309" s="229" t="s">
        <v>10</v>
      </c>
      <c r="E309" s="230" t="s">
        <v>625</v>
      </c>
      <c r="G309" s="257">
        <v>0</v>
      </c>
      <c r="H309" s="225">
        <v>0</v>
      </c>
      <c r="I309" s="231">
        <f t="shared" si="11"/>
        <v>0</v>
      </c>
      <c r="J309" s="233"/>
    </row>
    <row r="310" spans="1:10" x14ac:dyDescent="0.3">
      <c r="A310" s="226"/>
      <c r="B310" s="224" t="s">
        <v>96</v>
      </c>
      <c r="C310" s="240" t="s">
        <v>510</v>
      </c>
      <c r="D310" s="229" t="s">
        <v>10</v>
      </c>
      <c r="E310" s="230" t="s">
        <v>625</v>
      </c>
      <c r="G310" s="257">
        <v>0</v>
      </c>
      <c r="H310" s="225">
        <v>0</v>
      </c>
      <c r="I310" s="231">
        <f t="shared" si="11"/>
        <v>0</v>
      </c>
      <c r="J310" s="233"/>
    </row>
    <row r="311" spans="1:10" x14ac:dyDescent="0.3">
      <c r="B311" s="224" t="s">
        <v>65</v>
      </c>
      <c r="C311" s="229" t="s">
        <v>513</v>
      </c>
      <c r="D311" s="229" t="s">
        <v>10</v>
      </c>
      <c r="E311" s="230" t="s">
        <v>625</v>
      </c>
      <c r="G311" s="257">
        <v>0</v>
      </c>
      <c r="H311" s="225">
        <v>0</v>
      </c>
      <c r="I311" s="231">
        <f t="shared" si="11"/>
        <v>0</v>
      </c>
      <c r="J311" s="233"/>
    </row>
    <row r="312" spans="1:10" x14ac:dyDescent="0.3">
      <c r="A312" s="226"/>
      <c r="B312" s="226" t="s">
        <v>256</v>
      </c>
      <c r="C312" s="229" t="s">
        <v>474</v>
      </c>
      <c r="D312" s="229" t="s">
        <v>17</v>
      </c>
      <c r="E312" s="230" t="s">
        <v>625</v>
      </c>
      <c r="F312" s="229" t="s">
        <v>396</v>
      </c>
      <c r="G312" s="257">
        <v>11975</v>
      </c>
      <c r="H312" s="225">
        <v>1074.8900000000001</v>
      </c>
      <c r="I312" s="231">
        <f t="shared" si="11"/>
        <v>15137.872399999998</v>
      </c>
      <c r="J312" s="233"/>
    </row>
    <row r="313" spans="1:10" x14ac:dyDescent="0.3">
      <c r="A313" s="226"/>
      <c r="B313" s="226" t="s">
        <v>256</v>
      </c>
      <c r="C313" s="240" t="s">
        <v>475</v>
      </c>
      <c r="D313" s="229" t="s">
        <v>17</v>
      </c>
      <c r="E313" s="230" t="s">
        <v>625</v>
      </c>
      <c r="F313" s="229" t="s">
        <v>476</v>
      </c>
      <c r="G313" s="257">
        <v>6567.49</v>
      </c>
      <c r="H313" s="225">
        <v>593.27</v>
      </c>
      <c r="I313" s="231">
        <f t="shared" si="11"/>
        <v>8306.4815999999992</v>
      </c>
      <c r="J313" s="233"/>
    </row>
    <row r="314" spans="1:10" x14ac:dyDescent="0.3">
      <c r="A314" s="226"/>
      <c r="B314" s="226" t="s">
        <v>690</v>
      </c>
      <c r="C314" s="240">
        <v>188160012</v>
      </c>
      <c r="D314" s="229" t="s">
        <v>17</v>
      </c>
      <c r="E314" s="230" t="s">
        <v>625</v>
      </c>
      <c r="F314" s="229" t="s">
        <v>478</v>
      </c>
      <c r="G314" s="257">
        <v>3292.63</v>
      </c>
      <c r="H314" s="225">
        <v>301.58999999999997</v>
      </c>
      <c r="I314" s="231">
        <f t="shared" si="11"/>
        <v>4169.2951999999996</v>
      </c>
      <c r="J314" s="233"/>
    </row>
    <row r="315" spans="1:10" x14ac:dyDescent="0.3">
      <c r="A315" s="226"/>
      <c r="B315" s="224" t="s">
        <v>501</v>
      </c>
      <c r="C315" s="240" t="s">
        <v>515</v>
      </c>
      <c r="D315" s="229" t="s">
        <v>10</v>
      </c>
      <c r="E315" s="230" t="s">
        <v>625</v>
      </c>
      <c r="G315" s="257">
        <v>0</v>
      </c>
      <c r="H315" s="225">
        <v>0</v>
      </c>
      <c r="I315" s="231">
        <f t="shared" si="11"/>
        <v>0</v>
      </c>
      <c r="J315" s="233"/>
    </row>
    <row r="316" spans="1:10" x14ac:dyDescent="0.3">
      <c r="A316" s="226"/>
      <c r="B316" s="224" t="s">
        <v>256</v>
      </c>
      <c r="C316" s="240" t="s">
        <v>519</v>
      </c>
      <c r="D316" s="229" t="s">
        <v>10</v>
      </c>
      <c r="E316" s="230" t="s">
        <v>625</v>
      </c>
      <c r="G316" s="225">
        <v>0</v>
      </c>
      <c r="H316" s="225">
        <v>0</v>
      </c>
      <c r="I316" s="231">
        <f t="shared" si="11"/>
        <v>0</v>
      </c>
      <c r="J316" s="233"/>
    </row>
    <row r="317" spans="1:10" x14ac:dyDescent="0.3">
      <c r="A317" s="226"/>
      <c r="B317" s="224" t="s">
        <v>262</v>
      </c>
      <c r="C317" s="240" t="s">
        <v>520</v>
      </c>
      <c r="D317" s="229" t="s">
        <v>10</v>
      </c>
      <c r="E317" s="230" t="s">
        <v>625</v>
      </c>
      <c r="F317" s="229" t="s">
        <v>241</v>
      </c>
      <c r="G317" s="258">
        <v>0</v>
      </c>
      <c r="H317" s="225">
        <v>0</v>
      </c>
      <c r="I317" s="225">
        <f t="shared" si="11"/>
        <v>0</v>
      </c>
      <c r="J317" s="233"/>
    </row>
    <row r="318" spans="1:10" x14ac:dyDescent="0.3">
      <c r="A318" s="226"/>
      <c r="B318" s="224" t="s">
        <v>78</v>
      </c>
      <c r="C318" s="240" t="s">
        <v>521</v>
      </c>
      <c r="D318" s="229" t="s">
        <v>10</v>
      </c>
      <c r="E318" s="230" t="s">
        <v>625</v>
      </c>
      <c r="G318" s="247">
        <v>0</v>
      </c>
      <c r="H318" s="225">
        <v>0</v>
      </c>
      <c r="I318" s="231">
        <f t="shared" si="11"/>
        <v>0</v>
      </c>
    </row>
    <row r="319" spans="1:10" x14ac:dyDescent="0.3">
      <c r="A319" s="226"/>
      <c r="B319" s="224" t="s">
        <v>74</v>
      </c>
      <c r="C319" s="240" t="s">
        <v>529</v>
      </c>
      <c r="D319" s="229" t="s">
        <v>17</v>
      </c>
      <c r="E319" s="230" t="s">
        <v>625</v>
      </c>
      <c r="F319" s="229" t="s">
        <v>737</v>
      </c>
      <c r="G319" s="232">
        <v>13000</v>
      </c>
      <c r="H319" s="225">
        <v>390</v>
      </c>
      <c r="I319" s="225">
        <f t="shared" si="11"/>
        <v>15532.4</v>
      </c>
      <c r="J319" s="233"/>
    </row>
    <row r="320" spans="1:10" x14ac:dyDescent="0.3">
      <c r="A320" s="226"/>
      <c r="B320" s="224" t="s">
        <v>78</v>
      </c>
      <c r="C320" s="240" t="s">
        <v>530</v>
      </c>
      <c r="D320" s="229" t="s">
        <v>10</v>
      </c>
      <c r="E320" s="230" t="s">
        <v>625</v>
      </c>
      <c r="F320" s="229" t="s">
        <v>241</v>
      </c>
      <c r="G320" s="225">
        <v>0</v>
      </c>
      <c r="H320" s="225">
        <v>0</v>
      </c>
      <c r="I320" s="225">
        <f t="shared" si="11"/>
        <v>0</v>
      </c>
      <c r="J320" s="233"/>
    </row>
    <row r="321" spans="2:10" s="226" customFormat="1" x14ac:dyDescent="0.3">
      <c r="B321" s="224" t="s">
        <v>74</v>
      </c>
      <c r="C321" s="240" t="s">
        <v>486</v>
      </c>
      <c r="D321" s="229" t="s">
        <v>17</v>
      </c>
      <c r="E321" s="230" t="s">
        <v>625</v>
      </c>
      <c r="F321" s="229" t="s">
        <v>420</v>
      </c>
      <c r="G321" s="257">
        <v>9287.26</v>
      </c>
      <c r="H321" s="225">
        <v>835.51</v>
      </c>
      <c r="I321" s="231">
        <f t="shared" si="11"/>
        <v>11742.413199999999</v>
      </c>
      <c r="J321" s="233"/>
    </row>
    <row r="322" spans="2:10" s="226" customFormat="1" x14ac:dyDescent="0.3">
      <c r="B322" s="224" t="s">
        <v>215</v>
      </c>
      <c r="C322" s="229" t="s">
        <v>487</v>
      </c>
      <c r="D322" s="229" t="s">
        <v>17</v>
      </c>
      <c r="E322" s="230" t="s">
        <v>624</v>
      </c>
      <c r="F322" s="248" t="s">
        <v>197</v>
      </c>
      <c r="G322" s="225">
        <v>9081.7199999999993</v>
      </c>
      <c r="H322" s="225">
        <v>272.45</v>
      </c>
      <c r="I322" s="231">
        <f t="shared" si="11"/>
        <v>10850.8372</v>
      </c>
      <c r="J322" s="233"/>
    </row>
    <row r="323" spans="2:10" s="226" customFormat="1" x14ac:dyDescent="0.3">
      <c r="B323" s="224" t="s">
        <v>74</v>
      </c>
      <c r="C323" s="229" t="s">
        <v>532</v>
      </c>
      <c r="D323" s="229" t="s">
        <v>17</v>
      </c>
      <c r="E323" s="230" t="s">
        <v>625</v>
      </c>
      <c r="F323" s="229" t="s">
        <v>737</v>
      </c>
      <c r="G323" s="232">
        <v>13000</v>
      </c>
      <c r="H323" s="225">
        <v>390</v>
      </c>
      <c r="I323" s="225">
        <f t="shared" si="11"/>
        <v>15532.4</v>
      </c>
      <c r="J323" s="233"/>
    </row>
    <row r="324" spans="2:10" s="226" customFormat="1" x14ac:dyDescent="0.3">
      <c r="B324" s="224" t="s">
        <v>546</v>
      </c>
      <c r="C324" s="240" t="s">
        <v>547</v>
      </c>
      <c r="D324" s="229" t="s">
        <v>17</v>
      </c>
      <c r="E324" s="230" t="s">
        <v>625</v>
      </c>
      <c r="F324" s="229" t="s">
        <v>737</v>
      </c>
      <c r="G324" s="232">
        <v>13000</v>
      </c>
      <c r="H324" s="225">
        <v>390</v>
      </c>
      <c r="I324" s="225">
        <f t="shared" si="11"/>
        <v>15532.4</v>
      </c>
      <c r="J324" s="233"/>
    </row>
    <row r="325" spans="2:10" s="226" customFormat="1" x14ac:dyDescent="0.3">
      <c r="B325" s="224" t="s">
        <v>256</v>
      </c>
      <c r="C325" s="240" t="s">
        <v>548</v>
      </c>
      <c r="D325" s="229" t="s">
        <v>10</v>
      </c>
      <c r="E325" s="230" t="s">
        <v>625</v>
      </c>
      <c r="F325" s="229"/>
      <c r="G325" s="257">
        <v>0</v>
      </c>
      <c r="H325" s="225">
        <v>0</v>
      </c>
      <c r="I325" s="231">
        <f t="shared" si="11"/>
        <v>0</v>
      </c>
      <c r="J325" s="233"/>
    </row>
    <row r="326" spans="2:10" s="226" customFormat="1" x14ac:dyDescent="0.3">
      <c r="B326" s="224" t="s">
        <v>65</v>
      </c>
      <c r="C326" s="240" t="s">
        <v>491</v>
      </c>
      <c r="D326" s="229" t="s">
        <v>17</v>
      </c>
      <c r="E326" s="230" t="s">
        <v>625</v>
      </c>
      <c r="F326" s="229" t="s">
        <v>492</v>
      </c>
      <c r="G326" s="309">
        <v>7741.92</v>
      </c>
      <c r="H326" s="225">
        <v>232</v>
      </c>
      <c r="I326" s="231">
        <f t="shared" si="11"/>
        <v>9249.7471999999998</v>
      </c>
      <c r="J326" s="233"/>
    </row>
    <row r="327" spans="2:10" s="226" customFormat="1" x14ac:dyDescent="0.3">
      <c r="B327" s="224" t="s">
        <v>74</v>
      </c>
      <c r="C327" s="240" t="s">
        <v>493</v>
      </c>
      <c r="D327" s="229" t="s">
        <v>17</v>
      </c>
      <c r="E327" s="230" t="s">
        <v>625</v>
      </c>
      <c r="F327" s="229" t="s">
        <v>494</v>
      </c>
      <c r="G327" s="257">
        <v>13660.83</v>
      </c>
      <c r="H327" s="225">
        <v>1225</v>
      </c>
      <c r="I327" s="231">
        <f t="shared" si="11"/>
        <v>17267.5628</v>
      </c>
      <c r="J327" s="233"/>
    </row>
    <row r="328" spans="2:10" s="226" customFormat="1" x14ac:dyDescent="0.3">
      <c r="B328" s="224" t="s">
        <v>274</v>
      </c>
      <c r="C328" s="240">
        <v>198200020</v>
      </c>
      <c r="D328" s="229" t="s">
        <v>17</v>
      </c>
      <c r="E328" s="230" t="s">
        <v>625</v>
      </c>
      <c r="F328" s="229" t="s">
        <v>495</v>
      </c>
      <c r="G328" s="309">
        <v>6942.66</v>
      </c>
      <c r="H328" s="225">
        <v>208</v>
      </c>
      <c r="I328" s="231">
        <f t="shared" si="11"/>
        <v>8294.7655999999988</v>
      </c>
      <c r="J328" s="233"/>
    </row>
    <row r="329" spans="2:10" s="226" customFormat="1" x14ac:dyDescent="0.3">
      <c r="B329" s="224" t="s">
        <v>57</v>
      </c>
      <c r="C329" s="240" t="s">
        <v>496</v>
      </c>
      <c r="D329" s="229" t="s">
        <v>17</v>
      </c>
      <c r="E329" s="230" t="s">
        <v>14</v>
      </c>
      <c r="F329" s="229" t="s">
        <v>710</v>
      </c>
      <c r="G329" s="257">
        <v>11333.31</v>
      </c>
      <c r="H329" s="225">
        <v>340</v>
      </c>
      <c r="I329" s="231">
        <f t="shared" si="11"/>
        <v>13541.039599999998</v>
      </c>
      <c r="J329" s="233"/>
    </row>
    <row r="330" spans="2:10" s="226" customFormat="1" x14ac:dyDescent="0.3">
      <c r="B330" s="224" t="s">
        <v>274</v>
      </c>
      <c r="C330" s="229" t="s">
        <v>572</v>
      </c>
      <c r="D330" s="227" t="s">
        <v>10</v>
      </c>
      <c r="E330" s="230" t="s">
        <v>625</v>
      </c>
      <c r="F330" s="229"/>
      <c r="G330" s="225">
        <v>0</v>
      </c>
      <c r="H330" s="225">
        <v>0</v>
      </c>
      <c r="I330" s="231">
        <f t="shared" si="11"/>
        <v>0</v>
      </c>
      <c r="J330" s="233"/>
    </row>
    <row r="331" spans="2:10" s="226" customFormat="1" x14ac:dyDescent="0.3">
      <c r="B331" s="224" t="s">
        <v>242</v>
      </c>
      <c r="C331" s="260" t="s">
        <v>602</v>
      </c>
      <c r="D331" s="227" t="s">
        <v>17</v>
      </c>
      <c r="E331" s="230" t="s">
        <v>624</v>
      </c>
      <c r="F331" s="229" t="s">
        <v>754</v>
      </c>
      <c r="G331" s="231">
        <v>9815</v>
      </c>
      <c r="H331" s="232">
        <v>294.45</v>
      </c>
      <c r="I331" s="231">
        <f t="shared" si="11"/>
        <v>11726.962</v>
      </c>
      <c r="J331" s="233"/>
    </row>
    <row r="332" spans="2:10" s="226" customFormat="1" x14ac:dyDescent="0.3">
      <c r="B332" s="259" t="s">
        <v>274</v>
      </c>
      <c r="C332" s="260" t="s">
        <v>617</v>
      </c>
      <c r="D332" s="227" t="s">
        <v>10</v>
      </c>
      <c r="E332" s="230" t="s">
        <v>624</v>
      </c>
      <c r="F332" s="229"/>
      <c r="G332" s="231">
        <v>0</v>
      </c>
      <c r="H332" s="232">
        <v>0</v>
      </c>
      <c r="I332" s="231">
        <f t="shared" si="11"/>
        <v>0</v>
      </c>
      <c r="J332" s="233"/>
    </row>
    <row r="333" spans="2:10" s="226" customFormat="1" x14ac:dyDescent="0.3">
      <c r="B333" s="224" t="s">
        <v>274</v>
      </c>
      <c r="C333" s="261" t="s">
        <v>672</v>
      </c>
      <c r="D333" s="227" t="s">
        <v>10</v>
      </c>
      <c r="E333" s="230" t="s">
        <v>624</v>
      </c>
      <c r="F333" s="229"/>
      <c r="G333" s="225">
        <v>0</v>
      </c>
      <c r="H333" s="262">
        <v>0</v>
      </c>
      <c r="I333" s="263">
        <f t="shared" si="11"/>
        <v>0</v>
      </c>
      <c r="J333" s="233"/>
    </row>
    <row r="334" spans="2:10" s="226" customFormat="1" x14ac:dyDescent="0.3">
      <c r="B334" s="224" t="s">
        <v>242</v>
      </c>
      <c r="C334" s="261" t="s">
        <v>676</v>
      </c>
      <c r="D334" s="227" t="s">
        <v>17</v>
      </c>
      <c r="E334" s="230" t="s">
        <v>14</v>
      </c>
      <c r="F334" s="229" t="s">
        <v>783</v>
      </c>
      <c r="G334" s="225">
        <v>6080</v>
      </c>
      <c r="H334" s="262">
        <v>182.4</v>
      </c>
      <c r="I334" s="231">
        <f>SUM(G334+H334)*1.16</f>
        <v>7264.3839999999991</v>
      </c>
      <c r="J334" s="233"/>
    </row>
    <row r="335" spans="2:10" s="226" customFormat="1" x14ac:dyDescent="0.3">
      <c r="B335" s="224" t="s">
        <v>242</v>
      </c>
      <c r="C335" s="261" t="s">
        <v>680</v>
      </c>
      <c r="D335" s="227" t="s">
        <v>17</v>
      </c>
      <c r="E335" s="310" t="s">
        <v>624</v>
      </c>
      <c r="F335" s="229" t="s">
        <v>749</v>
      </c>
      <c r="G335" s="262">
        <v>6080</v>
      </c>
      <c r="H335" s="262">
        <v>182.4</v>
      </c>
      <c r="I335" s="231">
        <f>SUM(G335+H335)*1.16</f>
        <v>7264.3839999999991</v>
      </c>
      <c r="J335" s="233"/>
    </row>
    <row r="336" spans="2:10" s="226" customFormat="1" x14ac:dyDescent="0.3">
      <c r="B336" s="224" t="s">
        <v>242</v>
      </c>
      <c r="C336" s="226" t="s">
        <v>706</v>
      </c>
      <c r="D336" s="227" t="s">
        <v>17</v>
      </c>
      <c r="E336" s="230" t="s">
        <v>624</v>
      </c>
      <c r="F336" s="229" t="s">
        <v>752</v>
      </c>
      <c r="G336" s="262">
        <v>6080</v>
      </c>
      <c r="H336" s="262">
        <v>182.4</v>
      </c>
      <c r="I336" s="231">
        <f>SUM(G336+H336)*1.16</f>
        <v>7264.3839999999991</v>
      </c>
      <c r="J336" s="233"/>
    </row>
    <row r="337" spans="1:10" x14ac:dyDescent="0.3">
      <c r="A337" s="226"/>
      <c r="B337" s="224" t="s">
        <v>96</v>
      </c>
      <c r="C337" s="229" t="s">
        <v>509</v>
      </c>
      <c r="D337" s="229" t="s">
        <v>17</v>
      </c>
      <c r="E337" s="230" t="s">
        <v>625</v>
      </c>
      <c r="F337" s="229" t="s">
        <v>80</v>
      </c>
      <c r="G337" s="257">
        <v>11406.25</v>
      </c>
      <c r="H337" s="225">
        <v>1024.24</v>
      </c>
      <c r="I337" s="231">
        <f>SUM(G337+H337)*1.16</f>
        <v>14419.368399999999</v>
      </c>
      <c r="J337" s="233"/>
    </row>
    <row r="338" spans="1:10" x14ac:dyDescent="0.3">
      <c r="A338" s="226"/>
      <c r="B338" s="224" t="s">
        <v>242</v>
      </c>
      <c r="C338" s="226" t="s">
        <v>707</v>
      </c>
      <c r="D338" s="227" t="s">
        <v>17</v>
      </c>
      <c r="E338" s="230" t="s">
        <v>624</v>
      </c>
      <c r="F338" s="229" t="s">
        <v>741</v>
      </c>
      <c r="G338" s="262">
        <v>5776</v>
      </c>
      <c r="H338" s="262">
        <v>182.4</v>
      </c>
      <c r="I338" s="231">
        <f>SUM(G338:H338)*1.16</f>
        <v>6911.7439999999988</v>
      </c>
      <c r="J338" s="233"/>
    </row>
    <row r="339" spans="1:10" x14ac:dyDescent="0.3">
      <c r="A339" s="226"/>
      <c r="B339" s="224" t="s">
        <v>688</v>
      </c>
      <c r="C339" s="240" t="s">
        <v>511</v>
      </c>
      <c r="D339" s="229" t="s">
        <v>17</v>
      </c>
      <c r="E339" s="230" t="s">
        <v>625</v>
      </c>
      <c r="F339" s="229" t="s">
        <v>512</v>
      </c>
      <c r="G339" s="309">
        <v>2510</v>
      </c>
      <c r="H339" s="225">
        <v>201</v>
      </c>
      <c r="I339" s="231">
        <f t="shared" ref="I339:I368" si="12">SUM(G339+H339)*1.16</f>
        <v>3144.7599999999998</v>
      </c>
      <c r="J339" s="233"/>
    </row>
    <row r="340" spans="1:10" x14ac:dyDescent="0.3">
      <c r="A340" s="226"/>
      <c r="B340" s="226" t="s">
        <v>96</v>
      </c>
      <c r="C340" s="240" t="s">
        <v>410</v>
      </c>
      <c r="D340" s="229" t="s">
        <v>10</v>
      </c>
      <c r="E340" s="230" t="s">
        <v>625</v>
      </c>
      <c r="G340" s="225">
        <v>0</v>
      </c>
      <c r="H340" s="225">
        <v>0</v>
      </c>
      <c r="I340" s="231">
        <f t="shared" si="12"/>
        <v>0</v>
      </c>
      <c r="J340" s="233"/>
    </row>
    <row r="341" spans="1:10" x14ac:dyDescent="0.3">
      <c r="A341" s="226"/>
      <c r="B341" s="226" t="s">
        <v>78</v>
      </c>
      <c r="C341" s="229" t="s">
        <v>411</v>
      </c>
      <c r="D341" s="229" t="s">
        <v>10</v>
      </c>
      <c r="E341" s="230" t="s">
        <v>625</v>
      </c>
      <c r="G341" s="257">
        <v>0</v>
      </c>
      <c r="H341" s="225">
        <v>0</v>
      </c>
      <c r="I341" s="231">
        <f t="shared" si="12"/>
        <v>0</v>
      </c>
      <c r="J341" s="233"/>
    </row>
    <row r="342" spans="1:10" x14ac:dyDescent="0.3">
      <c r="B342" s="306" t="s">
        <v>74</v>
      </c>
      <c r="C342" s="229" t="s">
        <v>516</v>
      </c>
      <c r="D342" s="229" t="s">
        <v>17</v>
      </c>
      <c r="E342" s="230" t="s">
        <v>625</v>
      </c>
      <c r="F342" s="229" t="s">
        <v>738</v>
      </c>
      <c r="G342" s="232">
        <v>12620.64</v>
      </c>
      <c r="H342" s="232">
        <v>378.62</v>
      </c>
      <c r="I342" s="231">
        <f t="shared" si="12"/>
        <v>15079.141599999999</v>
      </c>
      <c r="J342" s="233"/>
    </row>
    <row r="343" spans="1:10" x14ac:dyDescent="0.3">
      <c r="A343" s="226"/>
      <c r="B343" s="224" t="s">
        <v>262</v>
      </c>
      <c r="C343" s="240" t="s">
        <v>517</v>
      </c>
      <c r="D343" s="229" t="s">
        <v>17</v>
      </c>
      <c r="E343" s="230" t="s">
        <v>625</v>
      </c>
      <c r="F343" s="229" t="s">
        <v>80</v>
      </c>
      <c r="G343" s="225">
        <v>14210</v>
      </c>
      <c r="H343" s="225">
        <v>426</v>
      </c>
      <c r="I343" s="231">
        <f t="shared" si="12"/>
        <v>16977.759999999998</v>
      </c>
      <c r="J343" s="233"/>
    </row>
    <row r="344" spans="1:10" x14ac:dyDescent="0.3">
      <c r="A344" s="226"/>
      <c r="B344" s="224" t="s">
        <v>78</v>
      </c>
      <c r="C344" s="240" t="s">
        <v>518</v>
      </c>
      <c r="D344" s="229" t="s">
        <v>17</v>
      </c>
      <c r="E344" s="230" t="s">
        <v>625</v>
      </c>
      <c r="F344" s="229" t="s">
        <v>80</v>
      </c>
      <c r="G344" s="247">
        <v>14748</v>
      </c>
      <c r="H344" s="225">
        <v>442</v>
      </c>
      <c r="I344" s="231">
        <f t="shared" si="12"/>
        <v>17620.399999999998</v>
      </c>
      <c r="J344" s="233"/>
    </row>
    <row r="345" spans="1:10" x14ac:dyDescent="0.3">
      <c r="A345" s="226"/>
      <c r="B345" s="226" t="s">
        <v>688</v>
      </c>
      <c r="C345" s="240" t="s">
        <v>432</v>
      </c>
      <c r="D345" s="229" t="s">
        <v>10</v>
      </c>
      <c r="E345" s="230" t="s">
        <v>625</v>
      </c>
      <c r="G345" s="257">
        <v>0</v>
      </c>
      <c r="H345" s="225">
        <v>0</v>
      </c>
      <c r="I345" s="231">
        <f t="shared" si="12"/>
        <v>0</v>
      </c>
      <c r="J345" s="233"/>
    </row>
    <row r="346" spans="1:10" x14ac:dyDescent="0.3">
      <c r="A346" s="226"/>
      <c r="B346" s="226" t="s">
        <v>256</v>
      </c>
      <c r="C346" s="229" t="s">
        <v>440</v>
      </c>
      <c r="D346" s="229" t="s">
        <v>10</v>
      </c>
      <c r="E346" s="230" t="s">
        <v>625</v>
      </c>
      <c r="G346" s="257">
        <v>0</v>
      </c>
      <c r="H346" s="225">
        <v>0</v>
      </c>
      <c r="I346" s="231">
        <f t="shared" si="12"/>
        <v>0</v>
      </c>
      <c r="J346" s="233"/>
    </row>
    <row r="347" spans="1:10" x14ac:dyDescent="0.3">
      <c r="A347" s="226"/>
      <c r="B347" s="226" t="s">
        <v>262</v>
      </c>
      <c r="C347" s="240" t="s">
        <v>461</v>
      </c>
      <c r="D347" s="229" t="s">
        <v>10</v>
      </c>
      <c r="E347" s="230" t="s">
        <v>625</v>
      </c>
      <c r="G347" s="257">
        <v>0</v>
      </c>
      <c r="H347" s="225">
        <v>0</v>
      </c>
      <c r="I347" s="231">
        <f t="shared" si="12"/>
        <v>0</v>
      </c>
      <c r="J347" s="233"/>
    </row>
    <row r="348" spans="1:10" x14ac:dyDescent="0.3">
      <c r="A348" s="226"/>
      <c r="B348" s="224" t="s">
        <v>78</v>
      </c>
      <c r="C348" s="240" t="s">
        <v>522</v>
      </c>
      <c r="D348" s="229" t="s">
        <v>17</v>
      </c>
      <c r="E348" s="230" t="s">
        <v>625</v>
      </c>
      <c r="F348" s="229" t="s">
        <v>634</v>
      </c>
      <c r="G348" s="247">
        <v>14748</v>
      </c>
      <c r="H348" s="225">
        <v>442</v>
      </c>
      <c r="I348" s="231">
        <f t="shared" si="12"/>
        <v>17620.399999999998</v>
      </c>
      <c r="J348" s="233"/>
    </row>
    <row r="349" spans="1:10" x14ac:dyDescent="0.3">
      <c r="B349" s="224" t="s">
        <v>74</v>
      </c>
      <c r="C349" s="240" t="s">
        <v>523</v>
      </c>
      <c r="D349" s="229" t="s">
        <v>17</v>
      </c>
      <c r="E349" s="230" t="s">
        <v>625</v>
      </c>
      <c r="F349" s="229" t="s">
        <v>738</v>
      </c>
      <c r="G349" s="232">
        <v>12620.64</v>
      </c>
      <c r="H349" s="232">
        <v>378.62</v>
      </c>
      <c r="I349" s="225">
        <f t="shared" si="12"/>
        <v>15079.141599999999</v>
      </c>
      <c r="J349" s="233"/>
    </row>
    <row r="350" spans="1:10" x14ac:dyDescent="0.3">
      <c r="B350" s="224" t="s">
        <v>74</v>
      </c>
      <c r="C350" s="229" t="s">
        <v>524</v>
      </c>
      <c r="D350" s="229" t="s">
        <v>17</v>
      </c>
      <c r="E350" s="230" t="s">
        <v>625</v>
      </c>
      <c r="F350" s="229" t="s">
        <v>738</v>
      </c>
      <c r="G350" s="232">
        <v>12620.64</v>
      </c>
      <c r="H350" s="232">
        <v>378.62</v>
      </c>
      <c r="I350" s="231">
        <f t="shared" si="12"/>
        <v>15079.141599999999</v>
      </c>
      <c r="J350" s="233"/>
    </row>
    <row r="351" spans="1:10" x14ac:dyDescent="0.3">
      <c r="B351" s="224" t="s">
        <v>74</v>
      </c>
      <c r="C351" s="240" t="s">
        <v>525</v>
      </c>
      <c r="D351" s="229" t="s">
        <v>17</v>
      </c>
      <c r="E351" s="230" t="s">
        <v>625</v>
      </c>
      <c r="F351" s="229" t="s">
        <v>738</v>
      </c>
      <c r="G351" s="232">
        <v>12620.64</v>
      </c>
      <c r="H351" s="232">
        <v>378.62</v>
      </c>
      <c r="I351" s="231">
        <f t="shared" si="12"/>
        <v>15079.141599999999</v>
      </c>
      <c r="J351" s="233"/>
    </row>
    <row r="352" spans="1:10" x14ac:dyDescent="0.3">
      <c r="B352" s="224" t="s">
        <v>74</v>
      </c>
      <c r="C352" s="229" t="s">
        <v>526</v>
      </c>
      <c r="D352" s="229" t="s">
        <v>17</v>
      </c>
      <c r="E352" s="230" t="s">
        <v>625</v>
      </c>
      <c r="F352" s="229" t="s">
        <v>738</v>
      </c>
      <c r="G352" s="232">
        <v>12620.64</v>
      </c>
      <c r="H352" s="232">
        <v>378.62</v>
      </c>
      <c r="I352" s="231">
        <f t="shared" si="12"/>
        <v>15079.141599999999</v>
      </c>
      <c r="J352" s="233"/>
    </row>
    <row r="353" spans="1:10" x14ac:dyDescent="0.3">
      <c r="B353" s="306" t="s">
        <v>74</v>
      </c>
      <c r="C353" s="229" t="s">
        <v>527</v>
      </c>
      <c r="D353" s="229" t="s">
        <v>17</v>
      </c>
      <c r="E353" s="230" t="s">
        <v>625</v>
      </c>
      <c r="F353" s="229" t="s">
        <v>738</v>
      </c>
      <c r="G353" s="232">
        <v>12620.64</v>
      </c>
      <c r="H353" s="232">
        <v>378.62</v>
      </c>
      <c r="I353" s="231">
        <f t="shared" si="12"/>
        <v>15079.141599999999</v>
      </c>
      <c r="J353" s="233"/>
    </row>
    <row r="354" spans="1:10" x14ac:dyDescent="0.3">
      <c r="A354" s="226"/>
      <c r="B354" s="224" t="s">
        <v>74</v>
      </c>
      <c r="C354" s="229" t="s">
        <v>528</v>
      </c>
      <c r="D354" s="229" t="s">
        <v>17</v>
      </c>
      <c r="E354" s="230" t="s">
        <v>625</v>
      </c>
      <c r="F354" s="226" t="s">
        <v>723</v>
      </c>
      <c r="G354" s="225">
        <v>12620.64</v>
      </c>
      <c r="H354" s="225">
        <v>378.62</v>
      </c>
      <c r="I354" s="231">
        <f t="shared" si="12"/>
        <v>15079.141599999999</v>
      </c>
      <c r="J354" s="233"/>
    </row>
    <row r="355" spans="1:10" x14ac:dyDescent="0.3">
      <c r="B355" s="226" t="s">
        <v>96</v>
      </c>
      <c r="C355" s="240" t="s">
        <v>462</v>
      </c>
      <c r="D355" s="229" t="s">
        <v>10</v>
      </c>
      <c r="E355" s="230" t="s">
        <v>625</v>
      </c>
      <c r="G355" s="257">
        <v>0</v>
      </c>
      <c r="H355" s="225">
        <v>0</v>
      </c>
      <c r="I355" s="231">
        <f t="shared" si="12"/>
        <v>0</v>
      </c>
      <c r="J355" s="233"/>
    </row>
    <row r="356" spans="1:10" x14ac:dyDescent="0.3">
      <c r="A356" s="226"/>
      <c r="B356" s="226" t="s">
        <v>96</v>
      </c>
      <c r="C356" s="240" t="s">
        <v>463</v>
      </c>
      <c r="D356" s="229" t="s">
        <v>10</v>
      </c>
      <c r="E356" s="230" t="s">
        <v>625</v>
      </c>
      <c r="G356" s="257">
        <v>0</v>
      </c>
      <c r="H356" s="225">
        <v>0</v>
      </c>
      <c r="I356" s="231">
        <f t="shared" si="12"/>
        <v>0</v>
      </c>
      <c r="J356" s="233"/>
    </row>
    <row r="357" spans="1:10" x14ac:dyDescent="0.3">
      <c r="B357" s="224" t="s">
        <v>74</v>
      </c>
      <c r="C357" s="240" t="s">
        <v>531</v>
      </c>
      <c r="D357" s="229" t="s">
        <v>17</v>
      </c>
      <c r="E357" s="230" t="s">
        <v>625</v>
      </c>
      <c r="F357" s="229" t="s">
        <v>738</v>
      </c>
      <c r="G357" s="232">
        <v>12620.64</v>
      </c>
      <c r="H357" s="232">
        <v>378.62</v>
      </c>
      <c r="I357" s="231">
        <f t="shared" si="12"/>
        <v>15079.141599999999</v>
      </c>
      <c r="J357" s="233"/>
    </row>
    <row r="358" spans="1:10" x14ac:dyDescent="0.3">
      <c r="B358" s="226" t="s">
        <v>376</v>
      </c>
      <c r="C358" s="229" t="s">
        <v>466</v>
      </c>
      <c r="D358" s="229" t="s">
        <v>10</v>
      </c>
      <c r="E358" s="230" t="s">
        <v>625</v>
      </c>
      <c r="G358" s="257">
        <v>0</v>
      </c>
      <c r="H358" s="225">
        <v>0</v>
      </c>
      <c r="I358" s="231">
        <f t="shared" si="12"/>
        <v>0</v>
      </c>
      <c r="J358" s="233"/>
    </row>
    <row r="359" spans="1:10" x14ac:dyDescent="0.3">
      <c r="B359" s="224" t="s">
        <v>74</v>
      </c>
      <c r="C359" s="229" t="s">
        <v>533</v>
      </c>
      <c r="D359" s="229" t="s">
        <v>17</v>
      </c>
      <c r="E359" s="230" t="s">
        <v>625</v>
      </c>
      <c r="F359" s="229" t="s">
        <v>738</v>
      </c>
      <c r="G359" s="232">
        <v>12620.64</v>
      </c>
      <c r="H359" s="232">
        <v>378.62</v>
      </c>
      <c r="I359" s="231">
        <f t="shared" si="12"/>
        <v>15079.141599999999</v>
      </c>
      <c r="J359" s="233"/>
    </row>
    <row r="360" spans="1:10" x14ac:dyDescent="0.3">
      <c r="B360" s="224" t="s">
        <v>74</v>
      </c>
      <c r="C360" s="229" t="s">
        <v>534</v>
      </c>
      <c r="D360" s="229" t="s">
        <v>17</v>
      </c>
      <c r="E360" s="230" t="s">
        <v>625</v>
      </c>
      <c r="F360" s="229" t="s">
        <v>738</v>
      </c>
      <c r="G360" s="232">
        <v>12620.64</v>
      </c>
      <c r="H360" s="232">
        <v>378.62</v>
      </c>
      <c r="I360" s="231">
        <f t="shared" si="12"/>
        <v>15079.141599999999</v>
      </c>
      <c r="J360" s="233"/>
    </row>
    <row r="361" spans="1:10" x14ac:dyDescent="0.3">
      <c r="A361" s="226"/>
      <c r="B361" s="226" t="s">
        <v>535</v>
      </c>
      <c r="C361" s="240" t="s">
        <v>536</v>
      </c>
      <c r="D361" s="229" t="s">
        <v>17</v>
      </c>
      <c r="E361" s="230" t="s">
        <v>625</v>
      </c>
      <c r="F361" s="229" t="s">
        <v>537</v>
      </c>
      <c r="G361" s="257">
        <v>3218.6</v>
      </c>
      <c r="H361" s="225">
        <v>97</v>
      </c>
      <c r="I361" s="231">
        <f t="shared" si="12"/>
        <v>3846.0959999999995</v>
      </c>
      <c r="J361" s="233"/>
    </row>
    <row r="362" spans="1:10" x14ac:dyDescent="0.3">
      <c r="A362" s="226"/>
      <c r="B362" s="226" t="s">
        <v>467</v>
      </c>
      <c r="C362" s="229" t="s">
        <v>468</v>
      </c>
      <c r="D362" s="229" t="s">
        <v>10</v>
      </c>
      <c r="E362" s="230" t="s">
        <v>625</v>
      </c>
      <c r="G362" s="257">
        <v>0</v>
      </c>
      <c r="H362" s="225">
        <v>0</v>
      </c>
      <c r="I362" s="231">
        <f t="shared" si="12"/>
        <v>0</v>
      </c>
      <c r="J362" s="233"/>
    </row>
    <row r="363" spans="1:10" x14ac:dyDescent="0.3">
      <c r="A363" s="226"/>
      <c r="B363" s="226" t="s">
        <v>215</v>
      </c>
      <c r="C363" s="229" t="s">
        <v>539</v>
      </c>
      <c r="D363" s="229" t="s">
        <v>17</v>
      </c>
      <c r="E363" s="230" t="s">
        <v>625</v>
      </c>
      <c r="F363" s="229" t="s">
        <v>540</v>
      </c>
      <c r="G363" s="257">
        <v>7010.25</v>
      </c>
      <c r="H363" s="225">
        <v>632.70000000000005</v>
      </c>
      <c r="I363" s="231">
        <f t="shared" si="12"/>
        <v>8865.8219999999983</v>
      </c>
      <c r="J363" s="233"/>
    </row>
    <row r="364" spans="1:10" x14ac:dyDescent="0.3">
      <c r="A364" s="226"/>
      <c r="B364" s="226" t="s">
        <v>65</v>
      </c>
      <c r="C364" s="229" t="s">
        <v>541</v>
      </c>
      <c r="D364" s="229" t="s">
        <v>17</v>
      </c>
      <c r="E364" s="230" t="s">
        <v>625</v>
      </c>
      <c r="F364" s="229" t="s">
        <v>542</v>
      </c>
      <c r="G364" s="257">
        <v>4395.3</v>
      </c>
      <c r="H364" s="225">
        <v>399.8</v>
      </c>
      <c r="I364" s="231">
        <f t="shared" si="12"/>
        <v>5562.3159999999998</v>
      </c>
      <c r="J364" s="233"/>
    </row>
    <row r="365" spans="1:10" x14ac:dyDescent="0.3">
      <c r="A365" s="226"/>
      <c r="B365" s="226" t="s">
        <v>74</v>
      </c>
      <c r="C365" s="240" t="s">
        <v>543</v>
      </c>
      <c r="D365" s="229" t="s">
        <v>17</v>
      </c>
      <c r="E365" s="230" t="s">
        <v>625</v>
      </c>
      <c r="F365" s="229" t="s">
        <v>542</v>
      </c>
      <c r="G365" s="257">
        <v>9495.49</v>
      </c>
      <c r="H365" s="225">
        <v>854</v>
      </c>
      <c r="I365" s="231">
        <f t="shared" si="12"/>
        <v>12005.408399999998</v>
      </c>
      <c r="J365" s="233"/>
    </row>
    <row r="366" spans="1:10" x14ac:dyDescent="0.3">
      <c r="A366" s="226"/>
      <c r="B366" s="226" t="s">
        <v>96</v>
      </c>
      <c r="C366" s="229" t="s">
        <v>470</v>
      </c>
      <c r="D366" s="229" t="s">
        <v>10</v>
      </c>
      <c r="E366" s="230" t="s">
        <v>625</v>
      </c>
      <c r="G366" s="257">
        <v>0</v>
      </c>
      <c r="H366" s="225">
        <v>0</v>
      </c>
      <c r="I366" s="231">
        <f t="shared" si="12"/>
        <v>0</v>
      </c>
      <c r="J366" s="233"/>
    </row>
    <row r="367" spans="1:10" x14ac:dyDescent="0.3">
      <c r="A367" s="226"/>
      <c r="B367" s="226" t="s">
        <v>96</v>
      </c>
      <c r="C367" s="240" t="s">
        <v>471</v>
      </c>
      <c r="D367" s="229" t="s">
        <v>17</v>
      </c>
      <c r="E367" s="230" t="s">
        <v>625</v>
      </c>
      <c r="F367" s="229" t="s">
        <v>770</v>
      </c>
      <c r="G367" s="257">
        <v>13242.8</v>
      </c>
      <c r="H367" s="225">
        <v>397.28</v>
      </c>
      <c r="I367" s="231">
        <f t="shared" si="12"/>
        <v>15822.492799999998</v>
      </c>
    </row>
    <row r="368" spans="1:10" x14ac:dyDescent="0.3">
      <c r="A368" s="226"/>
      <c r="B368" s="226" t="s">
        <v>53</v>
      </c>
      <c r="C368" s="240" t="s">
        <v>479</v>
      </c>
      <c r="D368" s="229" t="s">
        <v>10</v>
      </c>
      <c r="E368" s="230" t="s">
        <v>625</v>
      </c>
      <c r="G368" s="257">
        <v>0</v>
      </c>
      <c r="H368" s="225">
        <v>0</v>
      </c>
      <c r="I368" s="231">
        <f t="shared" si="12"/>
        <v>0</v>
      </c>
      <c r="J368" s="233"/>
    </row>
    <row r="369" spans="2:10" s="226" customFormat="1" x14ac:dyDescent="0.3">
      <c r="B369" s="224" t="s">
        <v>96</v>
      </c>
      <c r="C369" s="240" t="s">
        <v>549</v>
      </c>
      <c r="D369" s="229" t="s">
        <v>76</v>
      </c>
      <c r="E369" s="230" t="s">
        <v>15</v>
      </c>
      <c r="F369" s="229"/>
      <c r="G369" s="225"/>
      <c r="H369" s="225"/>
      <c r="I369" s="231"/>
    </row>
    <row r="370" spans="2:10" s="226" customFormat="1" x14ac:dyDescent="0.3">
      <c r="B370" s="224" t="s">
        <v>109</v>
      </c>
      <c r="C370" s="240" t="s">
        <v>550</v>
      </c>
      <c r="D370" s="229" t="s">
        <v>17</v>
      </c>
      <c r="E370" s="230" t="s">
        <v>14</v>
      </c>
      <c r="F370" s="229" t="s">
        <v>108</v>
      </c>
      <c r="G370" s="243">
        <v>14579.49</v>
      </c>
      <c r="H370" s="225">
        <v>1489.79</v>
      </c>
      <c r="I370" s="231">
        <f t="shared" ref="I370:I402" si="13">SUM(G370+H370)*1.16</f>
        <v>18640.364799999996</v>
      </c>
      <c r="J370" s="244"/>
    </row>
    <row r="371" spans="2:10" s="226" customFormat="1" x14ac:dyDescent="0.3">
      <c r="B371" s="224" t="s">
        <v>109</v>
      </c>
      <c r="C371" s="240" t="s">
        <v>551</v>
      </c>
      <c r="D371" s="229" t="s">
        <v>17</v>
      </c>
      <c r="E371" s="230" t="s">
        <v>14</v>
      </c>
      <c r="F371" s="229" t="s">
        <v>112</v>
      </c>
      <c r="G371" s="243">
        <v>13486.4</v>
      </c>
      <c r="H371" s="232">
        <v>1489.7</v>
      </c>
      <c r="I371" s="231">
        <f t="shared" si="13"/>
        <v>17372.275999999998</v>
      </c>
      <c r="J371" s="244"/>
    </row>
    <row r="372" spans="2:10" s="226" customFormat="1" x14ac:dyDescent="0.3">
      <c r="B372" s="224" t="s">
        <v>109</v>
      </c>
      <c r="C372" s="240" t="s">
        <v>552</v>
      </c>
      <c r="D372" s="229" t="s">
        <v>17</v>
      </c>
      <c r="E372" s="230" t="s">
        <v>14</v>
      </c>
      <c r="F372" s="229" t="s">
        <v>112</v>
      </c>
      <c r="G372" s="243">
        <v>13486.4</v>
      </c>
      <c r="H372" s="232">
        <v>1489.7</v>
      </c>
      <c r="I372" s="231">
        <f t="shared" si="13"/>
        <v>17372.275999999998</v>
      </c>
      <c r="J372" s="244"/>
    </row>
    <row r="373" spans="2:10" s="226" customFormat="1" x14ac:dyDescent="0.3">
      <c r="B373" s="224" t="s">
        <v>109</v>
      </c>
      <c r="C373" s="240" t="s">
        <v>553</v>
      </c>
      <c r="D373" s="229" t="s">
        <v>17</v>
      </c>
      <c r="E373" s="230" t="s">
        <v>14</v>
      </c>
      <c r="F373" s="229" t="s">
        <v>112</v>
      </c>
      <c r="G373" s="243">
        <v>13486.4</v>
      </c>
      <c r="H373" s="232">
        <v>1489.7</v>
      </c>
      <c r="I373" s="231">
        <f t="shared" si="13"/>
        <v>17372.275999999998</v>
      </c>
      <c r="J373" s="244"/>
    </row>
    <row r="374" spans="2:10" s="226" customFormat="1" x14ac:dyDescent="0.3">
      <c r="B374" s="224" t="s">
        <v>109</v>
      </c>
      <c r="C374" s="240" t="s">
        <v>554</v>
      </c>
      <c r="D374" s="229" t="s">
        <v>17</v>
      </c>
      <c r="E374" s="230" t="s">
        <v>14</v>
      </c>
      <c r="F374" s="229" t="s">
        <v>112</v>
      </c>
      <c r="G374" s="243">
        <v>13486.4</v>
      </c>
      <c r="H374" s="232">
        <v>1489.7</v>
      </c>
      <c r="I374" s="231">
        <f t="shared" si="13"/>
        <v>17372.275999999998</v>
      </c>
      <c r="J374" s="244"/>
    </row>
    <row r="375" spans="2:10" s="226" customFormat="1" x14ac:dyDescent="0.3">
      <c r="B375" s="224" t="s">
        <v>109</v>
      </c>
      <c r="C375" s="240" t="s">
        <v>555</v>
      </c>
      <c r="D375" s="229" t="s">
        <v>17</v>
      </c>
      <c r="E375" s="230" t="s">
        <v>14</v>
      </c>
      <c r="F375" s="229" t="s">
        <v>112</v>
      </c>
      <c r="G375" s="243">
        <v>13486.4</v>
      </c>
      <c r="H375" s="232">
        <v>1489.7</v>
      </c>
      <c r="I375" s="231">
        <f t="shared" si="13"/>
        <v>17372.275999999998</v>
      </c>
      <c r="J375" s="244"/>
    </row>
    <row r="376" spans="2:10" s="226" customFormat="1" x14ac:dyDescent="0.3">
      <c r="B376" s="224" t="s">
        <v>109</v>
      </c>
      <c r="C376" s="240" t="s">
        <v>556</v>
      </c>
      <c r="D376" s="229" t="s">
        <v>17</v>
      </c>
      <c r="E376" s="230" t="s">
        <v>14</v>
      </c>
      <c r="F376" s="229" t="s">
        <v>112</v>
      </c>
      <c r="G376" s="243">
        <v>13486.4</v>
      </c>
      <c r="H376" s="232">
        <v>1489.7</v>
      </c>
      <c r="I376" s="231">
        <f t="shared" si="13"/>
        <v>17372.275999999998</v>
      </c>
      <c r="J376" s="244"/>
    </row>
    <row r="377" spans="2:10" s="226" customFormat="1" x14ac:dyDescent="0.3">
      <c r="B377" s="224" t="s">
        <v>109</v>
      </c>
      <c r="C377" s="240" t="s">
        <v>557</v>
      </c>
      <c r="D377" s="229" t="s">
        <v>17</v>
      </c>
      <c r="E377" s="230" t="s">
        <v>14</v>
      </c>
      <c r="F377" s="229" t="s">
        <v>675</v>
      </c>
      <c r="G377" s="232">
        <v>13486</v>
      </c>
      <c r="H377" s="225">
        <v>1490</v>
      </c>
      <c r="I377" s="231">
        <f t="shared" si="13"/>
        <v>17372.16</v>
      </c>
      <c r="J377" s="311"/>
    </row>
    <row r="378" spans="2:10" s="226" customFormat="1" x14ac:dyDescent="0.3">
      <c r="B378" s="224" t="s">
        <v>109</v>
      </c>
      <c r="C378" s="240" t="s">
        <v>558</v>
      </c>
      <c r="D378" s="229" t="s">
        <v>17</v>
      </c>
      <c r="E378" s="230" t="s">
        <v>14</v>
      </c>
      <c r="F378" s="229" t="s">
        <v>112</v>
      </c>
      <c r="G378" s="243">
        <v>13081.89</v>
      </c>
      <c r="H378" s="263">
        <v>1445</v>
      </c>
      <c r="I378" s="231">
        <f t="shared" si="13"/>
        <v>16851.1924</v>
      </c>
      <c r="J378" s="311"/>
    </row>
    <row r="379" spans="2:10" s="226" customFormat="1" x14ac:dyDescent="0.3">
      <c r="B379" s="224" t="s">
        <v>109</v>
      </c>
      <c r="C379" s="240" t="s">
        <v>559</v>
      </c>
      <c r="D379" s="229" t="s">
        <v>17</v>
      </c>
      <c r="E379" s="230" t="s">
        <v>14</v>
      </c>
      <c r="F379" s="229" t="s">
        <v>108</v>
      </c>
      <c r="G379" s="232">
        <v>13486.49</v>
      </c>
      <c r="H379" s="232">
        <v>1489.79</v>
      </c>
      <c r="I379" s="231">
        <f t="shared" si="13"/>
        <v>17372.484799999998</v>
      </c>
      <c r="J379" s="311"/>
    </row>
    <row r="380" spans="2:10" s="226" customFormat="1" x14ac:dyDescent="0.3">
      <c r="B380" s="224" t="s">
        <v>256</v>
      </c>
      <c r="C380" s="229" t="s">
        <v>560</v>
      </c>
      <c r="D380" s="229" t="s">
        <v>17</v>
      </c>
      <c r="E380" s="230" t="s">
        <v>15</v>
      </c>
      <c r="F380" s="251" t="s">
        <v>561</v>
      </c>
      <c r="G380" s="232">
        <v>6007.39</v>
      </c>
      <c r="H380" s="225">
        <v>668.2</v>
      </c>
      <c r="I380" s="231">
        <f t="shared" si="13"/>
        <v>7743.6843999999992</v>
      </c>
      <c r="J380" s="233"/>
    </row>
    <row r="381" spans="2:10" s="226" customFormat="1" x14ac:dyDescent="0.3">
      <c r="B381" s="224" t="s">
        <v>109</v>
      </c>
      <c r="C381" s="240" t="s">
        <v>562</v>
      </c>
      <c r="D381" s="229" t="s">
        <v>17</v>
      </c>
      <c r="E381" s="230" t="s">
        <v>14</v>
      </c>
      <c r="F381" s="229" t="s">
        <v>108</v>
      </c>
      <c r="G381" s="232">
        <v>13486.49</v>
      </c>
      <c r="H381" s="232">
        <v>1489.79</v>
      </c>
      <c r="I381" s="231">
        <f t="shared" si="13"/>
        <v>17372.484799999998</v>
      </c>
      <c r="J381" s="311"/>
    </row>
    <row r="382" spans="2:10" s="226" customFormat="1" x14ac:dyDescent="0.3">
      <c r="B382" s="224" t="s">
        <v>215</v>
      </c>
      <c r="C382" s="229" t="s">
        <v>563</v>
      </c>
      <c r="D382" s="229" t="s">
        <v>17</v>
      </c>
      <c r="E382" s="230" t="s">
        <v>15</v>
      </c>
      <c r="F382" s="229" t="s">
        <v>561</v>
      </c>
      <c r="G382" s="232">
        <v>5550.08</v>
      </c>
      <c r="H382" s="225">
        <v>493.75</v>
      </c>
      <c r="I382" s="231">
        <f t="shared" si="13"/>
        <v>7010.8427999999994</v>
      </c>
      <c r="J382" s="233"/>
    </row>
    <row r="383" spans="2:10" s="226" customFormat="1" x14ac:dyDescent="0.3">
      <c r="B383" s="224" t="s">
        <v>109</v>
      </c>
      <c r="C383" s="240" t="s">
        <v>564</v>
      </c>
      <c r="D383" s="227" t="s">
        <v>17</v>
      </c>
      <c r="E383" s="230" t="s">
        <v>14</v>
      </c>
      <c r="F383" s="229" t="s">
        <v>108</v>
      </c>
      <c r="G383" s="232">
        <v>14579</v>
      </c>
      <c r="H383" s="225">
        <v>1490</v>
      </c>
      <c r="I383" s="231">
        <f t="shared" si="13"/>
        <v>18640.039999999997</v>
      </c>
      <c r="J383" s="311"/>
    </row>
    <row r="384" spans="2:10" s="228" customFormat="1" x14ac:dyDescent="0.3">
      <c r="B384" s="227" t="s">
        <v>109</v>
      </c>
      <c r="C384" s="240" t="s">
        <v>565</v>
      </c>
      <c r="D384" s="227" t="s">
        <v>17</v>
      </c>
      <c r="E384" s="230" t="s">
        <v>14</v>
      </c>
      <c r="F384" s="229" t="s">
        <v>112</v>
      </c>
      <c r="G384" s="225">
        <v>13082</v>
      </c>
      <c r="H384" s="312">
        <v>1445</v>
      </c>
      <c r="I384" s="225">
        <f t="shared" si="13"/>
        <v>16851.32</v>
      </c>
      <c r="J384" s="313"/>
    </row>
    <row r="385" spans="2:10" s="226" customFormat="1" x14ac:dyDescent="0.3">
      <c r="B385" s="224" t="s">
        <v>109</v>
      </c>
      <c r="C385" s="314" t="s">
        <v>566</v>
      </c>
      <c r="D385" s="227" t="s">
        <v>17</v>
      </c>
      <c r="E385" s="230" t="s">
        <v>14</v>
      </c>
      <c r="F385" s="229" t="s">
        <v>103</v>
      </c>
      <c r="G385" s="243">
        <v>14579.49</v>
      </c>
      <c r="H385" s="232">
        <v>1489.79</v>
      </c>
      <c r="I385" s="231">
        <f t="shared" si="13"/>
        <v>18640.364799999996</v>
      </c>
      <c r="J385" s="311"/>
    </row>
    <row r="386" spans="2:10" s="226" customFormat="1" x14ac:dyDescent="0.3">
      <c r="B386" s="224" t="s">
        <v>109</v>
      </c>
      <c r="C386" s="240" t="s">
        <v>567</v>
      </c>
      <c r="D386" s="227" t="s">
        <v>17</v>
      </c>
      <c r="E386" s="230" t="s">
        <v>14</v>
      </c>
      <c r="F386" s="229" t="s">
        <v>112</v>
      </c>
      <c r="G386" s="232">
        <v>13486</v>
      </c>
      <c r="H386" s="225">
        <v>1490</v>
      </c>
      <c r="I386" s="231">
        <f t="shared" si="13"/>
        <v>17372.16</v>
      </c>
      <c r="J386" s="311"/>
    </row>
    <row r="387" spans="2:10" s="226" customFormat="1" x14ac:dyDescent="0.3">
      <c r="B387" s="224" t="s">
        <v>109</v>
      </c>
      <c r="C387" s="315" t="s">
        <v>776</v>
      </c>
      <c r="D387" s="227" t="s">
        <v>17</v>
      </c>
      <c r="E387" s="230" t="s">
        <v>14</v>
      </c>
      <c r="F387" s="229" t="s">
        <v>108</v>
      </c>
      <c r="G387" s="232">
        <v>14579.49</v>
      </c>
      <c r="H387" s="225">
        <v>1489.79</v>
      </c>
      <c r="I387" s="231">
        <f t="shared" si="13"/>
        <v>18640.364799999996</v>
      </c>
      <c r="J387" s="311"/>
    </row>
    <row r="388" spans="2:10" s="226" customFormat="1" x14ac:dyDescent="0.3">
      <c r="B388" s="224" t="s">
        <v>109</v>
      </c>
      <c r="C388" s="240" t="s">
        <v>569</v>
      </c>
      <c r="D388" s="227" t="s">
        <v>17</v>
      </c>
      <c r="E388" s="230" t="s">
        <v>14</v>
      </c>
      <c r="F388" s="229" t="s">
        <v>112</v>
      </c>
      <c r="G388" s="243">
        <v>13486.49</v>
      </c>
      <c r="H388" s="232">
        <v>1489.79</v>
      </c>
      <c r="I388" s="231">
        <f t="shared" si="13"/>
        <v>17372.484799999998</v>
      </c>
      <c r="J388" s="311"/>
    </row>
    <row r="389" spans="2:10" s="226" customFormat="1" x14ac:dyDescent="0.3">
      <c r="B389" s="224" t="s">
        <v>570</v>
      </c>
      <c r="C389" s="315" t="s">
        <v>777</v>
      </c>
      <c r="D389" s="227" t="s">
        <v>17</v>
      </c>
      <c r="E389" s="230" t="s">
        <v>14</v>
      </c>
      <c r="F389" s="229" t="s">
        <v>103</v>
      </c>
      <c r="G389" s="243">
        <v>14579.49</v>
      </c>
      <c r="H389" s="232">
        <v>1489.79</v>
      </c>
      <c r="I389" s="231">
        <f t="shared" si="13"/>
        <v>18640.364799999996</v>
      </c>
      <c r="J389" s="311"/>
    </row>
    <row r="390" spans="2:10" s="226" customFormat="1" x14ac:dyDescent="0.3">
      <c r="B390" s="226" t="s">
        <v>274</v>
      </c>
      <c r="C390" s="229" t="s">
        <v>480</v>
      </c>
      <c r="D390" s="229" t="s">
        <v>10</v>
      </c>
      <c r="E390" s="230" t="s">
        <v>625</v>
      </c>
      <c r="F390" s="229"/>
      <c r="G390" s="257">
        <v>0</v>
      </c>
      <c r="H390" s="225">
        <v>0</v>
      </c>
      <c r="I390" s="231">
        <f t="shared" si="13"/>
        <v>0</v>
      </c>
    </row>
    <row r="391" spans="2:10" s="226" customFormat="1" x14ac:dyDescent="0.3">
      <c r="B391" s="224" t="s">
        <v>109</v>
      </c>
      <c r="C391" s="314" t="s">
        <v>778</v>
      </c>
      <c r="D391" s="227" t="s">
        <v>17</v>
      </c>
      <c r="E391" s="230" t="s">
        <v>14</v>
      </c>
      <c r="F391" s="229" t="s">
        <v>103</v>
      </c>
      <c r="G391" s="243">
        <v>14579.49</v>
      </c>
      <c r="H391" s="232">
        <v>1489.79</v>
      </c>
      <c r="I391" s="231">
        <f t="shared" si="13"/>
        <v>18640.364799999996</v>
      </c>
      <c r="J391" s="311"/>
    </row>
    <row r="392" spans="2:10" s="226" customFormat="1" x14ac:dyDescent="0.3">
      <c r="B392" s="224" t="s">
        <v>109</v>
      </c>
      <c r="C392" s="316" t="s">
        <v>574</v>
      </c>
      <c r="D392" s="227" t="s">
        <v>17</v>
      </c>
      <c r="E392" s="230" t="s">
        <v>14</v>
      </c>
      <c r="F392" s="229" t="s">
        <v>112</v>
      </c>
      <c r="G392" s="243">
        <v>13486.49</v>
      </c>
      <c r="H392" s="232">
        <v>1489.79</v>
      </c>
      <c r="I392" s="231">
        <f t="shared" si="13"/>
        <v>17372.484799999998</v>
      </c>
      <c r="J392" s="311"/>
    </row>
    <row r="393" spans="2:10" s="226" customFormat="1" x14ac:dyDescent="0.3">
      <c r="B393" s="224" t="s">
        <v>109</v>
      </c>
      <c r="C393" s="316" t="s">
        <v>575</v>
      </c>
      <c r="D393" s="227" t="s">
        <v>17</v>
      </c>
      <c r="E393" s="230" t="s">
        <v>14</v>
      </c>
      <c r="F393" s="229" t="s">
        <v>112</v>
      </c>
      <c r="G393" s="243">
        <v>13486.49</v>
      </c>
      <c r="H393" s="232">
        <v>1489.79</v>
      </c>
      <c r="I393" s="231">
        <f t="shared" si="13"/>
        <v>17372.484799999998</v>
      </c>
      <c r="J393" s="311"/>
    </row>
    <row r="394" spans="2:10" s="226" customFormat="1" x14ac:dyDescent="0.3">
      <c r="B394" s="224" t="s">
        <v>109</v>
      </c>
      <c r="C394" s="316" t="s">
        <v>576</v>
      </c>
      <c r="D394" s="227" t="s">
        <v>17</v>
      </c>
      <c r="E394" s="230" t="s">
        <v>14</v>
      </c>
      <c r="F394" s="229" t="s">
        <v>101</v>
      </c>
      <c r="G394" s="243">
        <v>16664</v>
      </c>
      <c r="H394" s="232">
        <v>500</v>
      </c>
      <c r="I394" s="231">
        <f t="shared" si="13"/>
        <v>19910.239999999998</v>
      </c>
      <c r="J394" s="311"/>
    </row>
    <row r="395" spans="2:10" s="226" customFormat="1" x14ac:dyDescent="0.3">
      <c r="B395" s="224" t="s">
        <v>109</v>
      </c>
      <c r="C395" s="316" t="s">
        <v>577</v>
      </c>
      <c r="D395" s="227" t="s">
        <v>17</v>
      </c>
      <c r="E395" s="230" t="s">
        <v>14</v>
      </c>
      <c r="F395" s="229" t="s">
        <v>112</v>
      </c>
      <c r="G395" s="243">
        <v>13486.49</v>
      </c>
      <c r="H395" s="232">
        <v>1489.79</v>
      </c>
      <c r="I395" s="231">
        <f t="shared" si="13"/>
        <v>17372.484799999998</v>
      </c>
      <c r="J395" s="311"/>
    </row>
    <row r="396" spans="2:10" s="226" customFormat="1" x14ac:dyDescent="0.3">
      <c r="B396" s="224" t="s">
        <v>109</v>
      </c>
      <c r="C396" s="240" t="s">
        <v>578</v>
      </c>
      <c r="D396" s="227" t="s">
        <v>17</v>
      </c>
      <c r="E396" s="230" t="s">
        <v>14</v>
      </c>
      <c r="F396" s="229" t="s">
        <v>108</v>
      </c>
      <c r="G396" s="243">
        <v>13486.49</v>
      </c>
      <c r="H396" s="232">
        <v>1489.79</v>
      </c>
      <c r="I396" s="231">
        <f t="shared" si="13"/>
        <v>17372.484799999998</v>
      </c>
    </row>
    <row r="397" spans="2:10" s="226" customFormat="1" x14ac:dyDescent="0.3">
      <c r="B397" s="224" t="s">
        <v>109</v>
      </c>
      <c r="C397" s="316" t="s">
        <v>579</v>
      </c>
      <c r="D397" s="227" t="s">
        <v>17</v>
      </c>
      <c r="E397" s="230" t="s">
        <v>14</v>
      </c>
      <c r="F397" s="229" t="s">
        <v>103</v>
      </c>
      <c r="G397" s="243">
        <v>14579.49</v>
      </c>
      <c r="H397" s="232">
        <v>1489.79</v>
      </c>
      <c r="I397" s="231">
        <f t="shared" si="13"/>
        <v>18640.364799999996</v>
      </c>
    </row>
    <row r="398" spans="2:10" s="226" customFormat="1" x14ac:dyDescent="0.3">
      <c r="B398" s="224" t="s">
        <v>109</v>
      </c>
      <c r="C398" s="240" t="s">
        <v>580</v>
      </c>
      <c r="D398" s="227" t="s">
        <v>17</v>
      </c>
      <c r="E398" s="230" t="s">
        <v>14</v>
      </c>
      <c r="F398" s="229" t="s">
        <v>112</v>
      </c>
      <c r="G398" s="232">
        <v>13082</v>
      </c>
      <c r="H398" s="225">
        <v>1445</v>
      </c>
      <c r="I398" s="231">
        <f t="shared" si="13"/>
        <v>16851.32</v>
      </c>
    </row>
    <row r="399" spans="2:10" s="226" customFormat="1" x14ac:dyDescent="0.3">
      <c r="B399" s="224" t="s">
        <v>109</v>
      </c>
      <c r="C399" s="240" t="s">
        <v>581</v>
      </c>
      <c r="D399" s="227" t="s">
        <v>17</v>
      </c>
      <c r="E399" s="230" t="s">
        <v>14</v>
      </c>
      <c r="F399" s="317" t="s">
        <v>748</v>
      </c>
      <c r="G399" s="231">
        <v>13486.49</v>
      </c>
      <c r="H399" s="263">
        <v>1489.79</v>
      </c>
      <c r="I399" s="231">
        <f t="shared" si="13"/>
        <v>17372.484799999998</v>
      </c>
    </row>
    <row r="400" spans="2:10" s="226" customFormat="1" x14ac:dyDescent="0.3">
      <c r="B400" s="224" t="s">
        <v>109</v>
      </c>
      <c r="C400" s="240" t="s">
        <v>582</v>
      </c>
      <c r="D400" s="227" t="s">
        <v>17</v>
      </c>
      <c r="E400" s="230" t="s">
        <v>14</v>
      </c>
      <c r="F400" s="229" t="s">
        <v>108</v>
      </c>
      <c r="G400" s="243">
        <v>13486.49</v>
      </c>
      <c r="H400" s="232">
        <v>1489.79</v>
      </c>
      <c r="I400" s="231">
        <f t="shared" si="13"/>
        <v>17372.484799999998</v>
      </c>
    </row>
    <row r="401" spans="1:9" x14ac:dyDescent="0.3">
      <c r="A401" s="226"/>
      <c r="B401" s="224" t="s">
        <v>109</v>
      </c>
      <c r="C401" s="240" t="s">
        <v>583</v>
      </c>
      <c r="D401" s="227" t="s">
        <v>17</v>
      </c>
      <c r="E401" s="230" t="s">
        <v>14</v>
      </c>
      <c r="F401" s="229" t="s">
        <v>108</v>
      </c>
      <c r="G401" s="243">
        <v>13486.49</v>
      </c>
      <c r="H401" s="232">
        <v>1489.79</v>
      </c>
      <c r="I401" s="231">
        <f t="shared" si="13"/>
        <v>17372.484799999998</v>
      </c>
    </row>
    <row r="402" spans="1:9" x14ac:dyDescent="0.3">
      <c r="A402" s="226"/>
      <c r="B402" s="224" t="s">
        <v>109</v>
      </c>
      <c r="C402" s="240" t="s">
        <v>584</v>
      </c>
      <c r="D402" s="227" t="s">
        <v>17</v>
      </c>
      <c r="E402" s="230" t="s">
        <v>14</v>
      </c>
      <c r="F402" s="229" t="s">
        <v>103</v>
      </c>
      <c r="G402" s="243">
        <v>14579.49</v>
      </c>
      <c r="H402" s="232">
        <v>1489.79</v>
      </c>
      <c r="I402" s="231">
        <f t="shared" si="13"/>
        <v>18640.364799999996</v>
      </c>
    </row>
    <row r="403" spans="1:9" x14ac:dyDescent="0.3">
      <c r="A403" s="226"/>
      <c r="B403" s="224" t="s">
        <v>586</v>
      </c>
      <c r="C403" s="256" t="s">
        <v>587</v>
      </c>
      <c r="D403" s="227" t="s">
        <v>17</v>
      </c>
      <c r="E403" s="230" t="s">
        <v>625</v>
      </c>
      <c r="F403" s="229" t="s">
        <v>420</v>
      </c>
      <c r="G403" s="225">
        <v>11014</v>
      </c>
      <c r="H403" s="225">
        <v>330</v>
      </c>
      <c r="I403" s="231">
        <f>(G403+H403)*1.16</f>
        <v>13159.039999999999</v>
      </c>
    </row>
    <row r="404" spans="1:9" x14ac:dyDescent="0.3">
      <c r="A404" s="226"/>
      <c r="B404" s="224" t="s">
        <v>57</v>
      </c>
      <c r="C404" s="229" t="s">
        <v>589</v>
      </c>
      <c r="D404" s="227" t="s">
        <v>17</v>
      </c>
      <c r="E404" s="230" t="s">
        <v>625</v>
      </c>
      <c r="F404" s="229" t="s">
        <v>634</v>
      </c>
      <c r="G404" s="225">
        <v>16664</v>
      </c>
      <c r="H404" s="225">
        <v>500</v>
      </c>
      <c r="I404" s="231">
        <f>(G404+H404)*1.16</f>
        <v>19910.239999999998</v>
      </c>
    </row>
    <row r="405" spans="1:9" x14ac:dyDescent="0.3">
      <c r="A405" s="226"/>
      <c r="B405" s="224" t="s">
        <v>242</v>
      </c>
      <c r="C405" s="229" t="s">
        <v>590</v>
      </c>
      <c r="D405" s="227" t="s">
        <v>17</v>
      </c>
      <c r="E405" s="230" t="s">
        <v>15</v>
      </c>
      <c r="F405" s="229" t="s">
        <v>734</v>
      </c>
      <c r="G405" s="225">
        <v>6080</v>
      </c>
      <c r="H405" s="225">
        <v>182.4</v>
      </c>
      <c r="I405" s="231">
        <f>(G405+H405)*1.16</f>
        <v>7264.3839999999991</v>
      </c>
    </row>
    <row r="406" spans="1:9" x14ac:dyDescent="0.3">
      <c r="A406" s="226"/>
      <c r="B406" s="224" t="s">
        <v>274</v>
      </c>
      <c r="C406" s="318" t="s">
        <v>591</v>
      </c>
      <c r="D406" s="227" t="s">
        <v>17</v>
      </c>
      <c r="E406" s="230" t="s">
        <v>624</v>
      </c>
      <c r="F406" s="229" t="s">
        <v>627</v>
      </c>
      <c r="G406" s="225">
        <v>5476</v>
      </c>
      <c r="H406" s="225">
        <v>164</v>
      </c>
      <c r="I406" s="231">
        <f>(G406+H406)*1.16</f>
        <v>6542.4</v>
      </c>
    </row>
    <row r="407" spans="1:9" x14ac:dyDescent="0.3">
      <c r="A407" s="226"/>
      <c r="B407" s="224" t="s">
        <v>65</v>
      </c>
      <c r="C407" s="229" t="s">
        <v>595</v>
      </c>
      <c r="D407" s="227" t="s">
        <v>17</v>
      </c>
      <c r="E407" s="230" t="s">
        <v>625</v>
      </c>
      <c r="F407" s="229" t="s">
        <v>739</v>
      </c>
      <c r="G407" s="225">
        <v>6942.66</v>
      </c>
      <c r="H407" s="225">
        <v>208.28</v>
      </c>
      <c r="I407" s="231">
        <f>(G407+H407)*1.16</f>
        <v>8295.0903999999991</v>
      </c>
    </row>
    <row r="408" spans="1:9" x14ac:dyDescent="0.3">
      <c r="A408" s="226"/>
      <c r="B408" s="226" t="s">
        <v>160</v>
      </c>
      <c r="C408" s="240" t="s">
        <v>481</v>
      </c>
      <c r="D408" s="229" t="s">
        <v>10</v>
      </c>
      <c r="E408" s="230" t="s">
        <v>625</v>
      </c>
      <c r="G408" s="257">
        <v>0</v>
      </c>
      <c r="H408" s="225">
        <v>0</v>
      </c>
      <c r="I408" s="231">
        <f>SUM(G408+H408)*1.16</f>
        <v>0</v>
      </c>
    </row>
    <row r="409" spans="1:9" x14ac:dyDescent="0.3">
      <c r="A409" s="226"/>
      <c r="B409" s="226" t="s">
        <v>274</v>
      </c>
      <c r="C409" s="226" t="s">
        <v>597</v>
      </c>
      <c r="D409" s="227" t="s">
        <v>17</v>
      </c>
      <c r="E409" s="230" t="s">
        <v>11</v>
      </c>
      <c r="F409" s="229" t="s">
        <v>713</v>
      </c>
      <c r="G409" s="225">
        <v>5476</v>
      </c>
      <c r="H409" s="225">
        <v>164.28</v>
      </c>
      <c r="I409" s="231">
        <f>(G409+H409)*1.16</f>
        <v>6542.724799999999</v>
      </c>
    </row>
    <row r="410" spans="1:9" x14ac:dyDescent="0.3">
      <c r="A410" s="226"/>
      <c r="B410" s="226" t="s">
        <v>232</v>
      </c>
      <c r="C410" s="226" t="s">
        <v>598</v>
      </c>
      <c r="D410" s="227" t="s">
        <v>17</v>
      </c>
      <c r="E410" s="230" t="s">
        <v>624</v>
      </c>
      <c r="F410" s="294" t="s">
        <v>678</v>
      </c>
      <c r="G410" s="231">
        <v>5999</v>
      </c>
      <c r="H410" s="232">
        <v>179.97</v>
      </c>
      <c r="I410" s="231">
        <f>SUM(G410+H410)*1.16</f>
        <v>7167.6052</v>
      </c>
    </row>
    <row r="411" spans="1:9" x14ac:dyDescent="0.3">
      <c r="A411" s="226"/>
      <c r="B411" s="226" t="s">
        <v>232</v>
      </c>
      <c r="C411" s="226" t="s">
        <v>599</v>
      </c>
      <c r="D411" s="227" t="s">
        <v>17</v>
      </c>
      <c r="E411" s="230" t="s">
        <v>15</v>
      </c>
      <c r="F411" s="229" t="s">
        <v>715</v>
      </c>
      <c r="G411" s="225">
        <v>5999</v>
      </c>
      <c r="H411" s="225">
        <v>180</v>
      </c>
      <c r="I411" s="231">
        <f>SUM(G411+H411)*1.16</f>
        <v>7167.6399999999994</v>
      </c>
    </row>
    <row r="412" spans="1:9" x14ac:dyDescent="0.3">
      <c r="B412" s="226" t="s">
        <v>215</v>
      </c>
      <c r="C412" s="240" t="s">
        <v>498</v>
      </c>
      <c r="D412" s="229" t="s">
        <v>10</v>
      </c>
      <c r="E412" s="230" t="s">
        <v>625</v>
      </c>
      <c r="G412" s="257">
        <v>0</v>
      </c>
      <c r="H412" s="225">
        <v>0</v>
      </c>
      <c r="I412" s="231">
        <f>SUM(G412+H412)*1.16</f>
        <v>0</v>
      </c>
    </row>
    <row r="413" spans="1:9" x14ac:dyDescent="0.3">
      <c r="A413" s="226"/>
      <c r="B413" s="224" t="s">
        <v>65</v>
      </c>
      <c r="C413" s="259" t="s">
        <v>603</v>
      </c>
      <c r="D413" s="227" t="s">
        <v>17</v>
      </c>
      <c r="E413" s="230" t="s">
        <v>11</v>
      </c>
      <c r="F413" s="229" t="s">
        <v>640</v>
      </c>
      <c r="G413" s="225">
        <v>6542</v>
      </c>
      <c r="H413" s="225">
        <v>196</v>
      </c>
      <c r="I413" s="231">
        <f>SUM(G413:H413)*1.16</f>
        <v>7816.079999999999</v>
      </c>
    </row>
    <row r="414" spans="1:9" x14ac:dyDescent="0.3">
      <c r="A414" s="226"/>
      <c r="B414" s="224" t="s">
        <v>256</v>
      </c>
      <c r="C414" s="259" t="s">
        <v>604</v>
      </c>
      <c r="D414" s="227" t="s">
        <v>17</v>
      </c>
      <c r="E414" s="230" t="s">
        <v>624</v>
      </c>
      <c r="F414" s="229" t="s">
        <v>730</v>
      </c>
      <c r="G414" s="225">
        <v>8356</v>
      </c>
      <c r="H414" s="225">
        <v>250.68</v>
      </c>
      <c r="I414" s="231">
        <f>SUM(G414:H414)*1.16</f>
        <v>9983.7487999999994</v>
      </c>
    </row>
    <row r="415" spans="1:9" x14ac:dyDescent="0.3">
      <c r="A415" s="226"/>
      <c r="B415" s="224" t="s">
        <v>242</v>
      </c>
      <c r="C415" s="224" t="s">
        <v>608</v>
      </c>
      <c r="D415" s="227" t="s">
        <v>17</v>
      </c>
      <c r="E415" s="230" t="s">
        <v>624</v>
      </c>
      <c r="F415" s="229" t="s">
        <v>674</v>
      </c>
      <c r="G415" s="231">
        <v>6080</v>
      </c>
      <c r="H415" s="232">
        <v>182.4</v>
      </c>
      <c r="I415" s="231">
        <f t="shared" ref="I415:I426" si="14">SUM(G415+H415)*1.16</f>
        <v>7264.3839999999991</v>
      </c>
    </row>
    <row r="416" spans="1:9" x14ac:dyDescent="0.3">
      <c r="A416" s="226"/>
      <c r="B416" s="259" t="s">
        <v>232</v>
      </c>
      <c r="C416" s="259" t="s">
        <v>610</v>
      </c>
      <c r="D416" s="227" t="s">
        <v>17</v>
      </c>
      <c r="E416" s="230" t="s">
        <v>624</v>
      </c>
      <c r="F416" s="229" t="s">
        <v>643</v>
      </c>
      <c r="G416" s="231">
        <v>5999</v>
      </c>
      <c r="H416" s="232">
        <v>179.9</v>
      </c>
      <c r="I416" s="231">
        <f t="shared" si="14"/>
        <v>7167.5239999999994</v>
      </c>
    </row>
    <row r="417" spans="1:14" x14ac:dyDescent="0.3">
      <c r="A417" s="226"/>
      <c r="B417" s="319" t="s">
        <v>274</v>
      </c>
      <c r="C417" s="259" t="s">
        <v>611</v>
      </c>
      <c r="D417" s="227" t="s">
        <v>17</v>
      </c>
      <c r="E417" s="230" t="s">
        <v>624</v>
      </c>
      <c r="F417" s="229" t="s">
        <v>644</v>
      </c>
      <c r="G417" s="231">
        <v>5475.7</v>
      </c>
      <c r="H417" s="232">
        <v>164.2</v>
      </c>
      <c r="I417" s="231">
        <f t="shared" si="14"/>
        <v>6542.2839999999987</v>
      </c>
    </row>
    <row r="418" spans="1:14" x14ac:dyDescent="0.3">
      <c r="A418" s="226"/>
      <c r="B418" s="319" t="s">
        <v>274</v>
      </c>
      <c r="C418" s="259" t="s">
        <v>612</v>
      </c>
      <c r="D418" s="227" t="s">
        <v>17</v>
      </c>
      <c r="E418" s="230" t="s">
        <v>624</v>
      </c>
      <c r="F418" s="229" t="s">
        <v>653</v>
      </c>
      <c r="G418" s="231">
        <v>5876</v>
      </c>
      <c r="H418" s="232">
        <v>176</v>
      </c>
      <c r="I418" s="231">
        <f t="shared" si="14"/>
        <v>7020.32</v>
      </c>
    </row>
    <row r="419" spans="1:14" x14ac:dyDescent="0.3">
      <c r="A419" s="226"/>
      <c r="B419" s="319" t="s">
        <v>70</v>
      </c>
      <c r="C419" s="320" t="s">
        <v>613</v>
      </c>
      <c r="D419" s="227" t="s">
        <v>17</v>
      </c>
      <c r="E419" s="321" t="s">
        <v>15</v>
      </c>
      <c r="F419" s="226" t="s">
        <v>751</v>
      </c>
      <c r="G419" s="225">
        <v>5876</v>
      </c>
      <c r="H419" s="225">
        <v>176.28</v>
      </c>
      <c r="I419" s="231">
        <f t="shared" si="14"/>
        <v>7020.6447999999991</v>
      </c>
    </row>
    <row r="420" spans="1:14" x14ac:dyDescent="0.3">
      <c r="A420" s="226"/>
      <c r="B420" s="319" t="s">
        <v>242</v>
      </c>
      <c r="C420" s="259" t="s">
        <v>614</v>
      </c>
      <c r="D420" s="227" t="s">
        <v>17</v>
      </c>
      <c r="E420" s="230" t="s">
        <v>624</v>
      </c>
      <c r="F420" s="229" t="s">
        <v>677</v>
      </c>
      <c r="G420" s="231">
        <v>6080</v>
      </c>
      <c r="H420" s="232">
        <v>182</v>
      </c>
      <c r="I420" s="231">
        <f t="shared" si="14"/>
        <v>7263.9199999999992</v>
      </c>
    </row>
    <row r="421" spans="1:14" x14ac:dyDescent="0.3">
      <c r="A421" s="226"/>
      <c r="B421" s="319" t="s">
        <v>65</v>
      </c>
      <c r="C421" s="259" t="s">
        <v>615</v>
      </c>
      <c r="D421" s="227" t="s">
        <v>17</v>
      </c>
      <c r="E421" s="230" t="s">
        <v>624</v>
      </c>
      <c r="F421" s="229" t="s">
        <v>649</v>
      </c>
      <c r="G421" s="231">
        <v>6542</v>
      </c>
      <c r="H421" s="232">
        <v>196</v>
      </c>
      <c r="I421" s="231">
        <f t="shared" si="14"/>
        <v>7816.079999999999</v>
      </c>
    </row>
    <row r="422" spans="1:14" x14ac:dyDescent="0.3">
      <c r="A422" s="226"/>
      <c r="B422" s="319" t="s">
        <v>256</v>
      </c>
      <c r="C422" s="259" t="s">
        <v>616</v>
      </c>
      <c r="D422" s="227" t="s">
        <v>17</v>
      </c>
      <c r="E422" s="321" t="s">
        <v>624</v>
      </c>
      <c r="F422" s="229" t="s">
        <v>217</v>
      </c>
      <c r="G422" s="231">
        <v>8356</v>
      </c>
      <c r="H422" s="232">
        <v>251</v>
      </c>
      <c r="I422" s="231">
        <f t="shared" si="14"/>
        <v>9984.119999999999</v>
      </c>
    </row>
    <row r="423" spans="1:14" x14ac:dyDescent="0.3">
      <c r="B423" s="226" t="s">
        <v>500</v>
      </c>
      <c r="C423" s="240">
        <v>194600023</v>
      </c>
      <c r="D423" s="229" t="s">
        <v>10</v>
      </c>
      <c r="E423" s="230" t="s">
        <v>625</v>
      </c>
      <c r="G423" s="257">
        <v>0</v>
      </c>
      <c r="H423" s="225">
        <v>0</v>
      </c>
      <c r="I423" s="231">
        <f t="shared" si="14"/>
        <v>0</v>
      </c>
      <c r="L423" s="264"/>
    </row>
    <row r="424" spans="1:14" x14ac:dyDescent="0.3">
      <c r="A424" s="226"/>
      <c r="B424" s="319" t="s">
        <v>70</v>
      </c>
      <c r="C424" s="259" t="s">
        <v>618</v>
      </c>
      <c r="D424" s="227" t="s">
        <v>17</v>
      </c>
      <c r="E424" s="321" t="s">
        <v>11</v>
      </c>
      <c r="F424" s="229" t="s">
        <v>629</v>
      </c>
      <c r="G424" s="225">
        <v>5876</v>
      </c>
      <c r="H424" s="225">
        <v>176.28</v>
      </c>
      <c r="I424" s="231">
        <f t="shared" si="14"/>
        <v>7020.6447999999991</v>
      </c>
      <c r="L424" s="264"/>
    </row>
    <row r="425" spans="1:14" x14ac:dyDescent="0.3">
      <c r="A425" s="226"/>
      <c r="B425" s="319" t="s">
        <v>70</v>
      </c>
      <c r="C425" s="259" t="s">
        <v>619</v>
      </c>
      <c r="D425" s="227" t="s">
        <v>17</v>
      </c>
      <c r="E425" s="321" t="s">
        <v>11</v>
      </c>
      <c r="F425" s="229" t="s">
        <v>629</v>
      </c>
      <c r="G425" s="225">
        <v>5876</v>
      </c>
      <c r="H425" s="225">
        <v>176.28</v>
      </c>
      <c r="I425" s="231">
        <f t="shared" si="14"/>
        <v>7020.6447999999991</v>
      </c>
      <c r="L425" s="264"/>
    </row>
    <row r="426" spans="1:14" x14ac:dyDescent="0.3">
      <c r="A426" s="226"/>
      <c r="B426" s="319" t="s">
        <v>242</v>
      </c>
      <c r="C426" s="259" t="s">
        <v>620</v>
      </c>
      <c r="D426" s="227" t="s">
        <v>17</v>
      </c>
      <c r="E426" s="321" t="s">
        <v>15</v>
      </c>
      <c r="F426" s="251" t="s">
        <v>760</v>
      </c>
      <c r="G426" s="322">
        <v>5580</v>
      </c>
      <c r="H426" s="225">
        <v>182</v>
      </c>
      <c r="I426" s="231">
        <f t="shared" si="14"/>
        <v>6683.9199999999992</v>
      </c>
      <c r="L426" s="264"/>
    </row>
    <row r="427" spans="1:14" x14ac:dyDescent="0.3">
      <c r="A427" s="226"/>
      <c r="B427" s="319" t="s">
        <v>57</v>
      </c>
      <c r="C427" s="229" t="s">
        <v>631</v>
      </c>
      <c r="D427" s="227" t="s">
        <v>17</v>
      </c>
      <c r="E427" s="230" t="s">
        <v>625</v>
      </c>
      <c r="F427" s="229" t="s">
        <v>634</v>
      </c>
      <c r="G427" s="225">
        <v>16664</v>
      </c>
      <c r="H427" s="225">
        <v>500</v>
      </c>
      <c r="I427" s="231">
        <f t="shared" ref="I427:I433" si="15">(G427+H427)*1.16</f>
        <v>19910.239999999998</v>
      </c>
      <c r="L427" s="264"/>
    </row>
    <row r="428" spans="1:14" x14ac:dyDescent="0.3">
      <c r="A428" s="226"/>
      <c r="B428" s="259" t="s">
        <v>57</v>
      </c>
      <c r="C428" s="229" t="s">
        <v>641</v>
      </c>
      <c r="D428" s="227" t="s">
        <v>17</v>
      </c>
      <c r="E428" s="230" t="s">
        <v>625</v>
      </c>
      <c r="F428" s="229" t="s">
        <v>782</v>
      </c>
      <c r="G428" s="225">
        <v>11333.31</v>
      </c>
      <c r="H428" s="290">
        <v>340</v>
      </c>
      <c r="I428" s="231">
        <f t="shared" si="15"/>
        <v>13541.039599999998</v>
      </c>
      <c r="L428" s="264"/>
    </row>
    <row r="429" spans="1:14" x14ac:dyDescent="0.3">
      <c r="A429" s="226"/>
      <c r="B429" s="259" t="s">
        <v>256</v>
      </c>
      <c r="C429" s="224" t="s">
        <v>657</v>
      </c>
      <c r="D429" s="227" t="s">
        <v>17</v>
      </c>
      <c r="E429" s="230" t="s">
        <v>11</v>
      </c>
      <c r="F429" s="229" t="s">
        <v>727</v>
      </c>
      <c r="G429" s="225">
        <v>8356</v>
      </c>
      <c r="H429" s="262">
        <v>251</v>
      </c>
      <c r="I429" s="231">
        <f t="shared" si="15"/>
        <v>9984.119999999999</v>
      </c>
    </row>
    <row r="430" spans="1:14" x14ac:dyDescent="0.3">
      <c r="A430" s="226"/>
      <c r="B430" s="224" t="s">
        <v>70</v>
      </c>
      <c r="C430" s="224" t="s">
        <v>658</v>
      </c>
      <c r="D430" s="227" t="s">
        <v>17</v>
      </c>
      <c r="E430" s="230" t="s">
        <v>624</v>
      </c>
      <c r="F430" s="229" t="s">
        <v>661</v>
      </c>
      <c r="G430" s="225">
        <v>5876</v>
      </c>
      <c r="H430" s="262">
        <v>176.28</v>
      </c>
      <c r="I430" s="231">
        <f t="shared" si="15"/>
        <v>7020.6447999999991</v>
      </c>
    </row>
    <row r="431" spans="1:14" x14ac:dyDescent="0.3">
      <c r="A431" s="226"/>
      <c r="B431" s="224" t="s">
        <v>65</v>
      </c>
      <c r="C431" s="224" t="s">
        <v>663</v>
      </c>
      <c r="D431" s="227" t="s">
        <v>17</v>
      </c>
      <c r="E431" s="230" t="s">
        <v>624</v>
      </c>
      <c r="F431" s="226" t="s">
        <v>668</v>
      </c>
      <c r="G431" s="225">
        <v>6542</v>
      </c>
      <c r="H431" s="262">
        <v>196</v>
      </c>
      <c r="I431" s="263">
        <f t="shared" si="15"/>
        <v>7816.079999999999</v>
      </c>
      <c r="K431" s="277"/>
      <c r="L431" s="323"/>
    </row>
    <row r="432" spans="1:14" x14ac:dyDescent="0.3">
      <c r="A432" s="226"/>
      <c r="B432" s="224" t="s">
        <v>274</v>
      </c>
      <c r="C432" s="224" t="s">
        <v>664</v>
      </c>
      <c r="D432" s="227" t="s">
        <v>17</v>
      </c>
      <c r="E432" s="324" t="s">
        <v>11</v>
      </c>
      <c r="F432" s="325" t="s">
        <v>694</v>
      </c>
      <c r="G432" s="225">
        <v>5476</v>
      </c>
      <c r="H432" s="262">
        <v>164.28</v>
      </c>
      <c r="I432" s="263">
        <f t="shared" si="15"/>
        <v>6542.724799999999</v>
      </c>
      <c r="K432" s="278"/>
      <c r="L432" s="233"/>
      <c r="M432" s="241"/>
      <c r="N432" s="241"/>
    </row>
    <row r="433" spans="1:15" x14ac:dyDescent="0.3">
      <c r="A433" s="226"/>
      <c r="B433" s="224" t="s">
        <v>70</v>
      </c>
      <c r="C433" s="224" t="s">
        <v>665</v>
      </c>
      <c r="D433" s="227" t="s">
        <v>17</v>
      </c>
      <c r="E433" s="324" t="s">
        <v>625</v>
      </c>
      <c r="F433" s="326" t="s">
        <v>721</v>
      </c>
      <c r="G433" s="225">
        <v>5876</v>
      </c>
      <c r="H433" s="262">
        <v>176.28</v>
      </c>
      <c r="I433" s="263">
        <f t="shared" si="15"/>
        <v>7020.6447999999991</v>
      </c>
      <c r="N433" s="241"/>
    </row>
    <row r="434" spans="1:15" x14ac:dyDescent="0.3">
      <c r="B434" s="226" t="s">
        <v>501</v>
      </c>
      <c r="C434" s="240" t="s">
        <v>502</v>
      </c>
      <c r="D434" s="229" t="s">
        <v>10</v>
      </c>
      <c r="E434" s="230" t="s">
        <v>625</v>
      </c>
      <c r="G434" s="225">
        <v>0</v>
      </c>
      <c r="H434" s="225">
        <v>0</v>
      </c>
      <c r="I434" s="231">
        <f>SUM(G434+H434)*1.16</f>
        <v>0</v>
      </c>
      <c r="L434" s="241"/>
      <c r="N434" s="241"/>
    </row>
    <row r="435" spans="1:15" x14ac:dyDescent="0.3">
      <c r="B435" s="226" t="s">
        <v>256</v>
      </c>
      <c r="C435" s="229" t="s">
        <v>504</v>
      </c>
      <c r="D435" s="229" t="s">
        <v>10</v>
      </c>
      <c r="E435" s="230" t="s">
        <v>625</v>
      </c>
      <c r="G435" s="225">
        <v>0</v>
      </c>
      <c r="H435" s="225">
        <v>0</v>
      </c>
      <c r="I435" s="231">
        <f>SUM(G435+H435)*1.16</f>
        <v>0</v>
      </c>
      <c r="J435" s="224"/>
      <c r="L435" s="241"/>
      <c r="M435" s="241"/>
      <c r="N435" s="241"/>
      <c r="O435" s="241"/>
    </row>
    <row r="436" spans="1:15" x14ac:dyDescent="0.3">
      <c r="B436" s="226" t="s">
        <v>477</v>
      </c>
      <c r="C436" s="240">
        <v>188160016</v>
      </c>
      <c r="D436" s="229" t="s">
        <v>10</v>
      </c>
      <c r="E436" s="230" t="s">
        <v>625</v>
      </c>
      <c r="G436" s="257">
        <v>0</v>
      </c>
      <c r="H436" s="225">
        <v>0</v>
      </c>
      <c r="I436" s="231">
        <f>SUM(G436+H436)*1.16</f>
        <v>0</v>
      </c>
    </row>
    <row r="437" spans="1:15" x14ac:dyDescent="0.3">
      <c r="A437" s="226"/>
      <c r="B437" s="226" t="s">
        <v>70</v>
      </c>
      <c r="C437" s="261" t="s">
        <v>684</v>
      </c>
      <c r="D437" s="227" t="s">
        <v>17</v>
      </c>
      <c r="E437" s="230" t="s">
        <v>11</v>
      </c>
      <c r="F437" s="229" t="s">
        <v>732</v>
      </c>
      <c r="G437" s="262">
        <v>5876</v>
      </c>
      <c r="H437" s="262">
        <v>176.28</v>
      </c>
      <c r="I437" s="263">
        <f>(G437+H437)*1.16</f>
        <v>7020.6447999999991</v>
      </c>
    </row>
    <row r="438" spans="1:15" x14ac:dyDescent="0.3">
      <c r="A438" s="226"/>
      <c r="B438" s="224" t="s">
        <v>65</v>
      </c>
      <c r="C438" s="226" t="s">
        <v>687</v>
      </c>
      <c r="D438" s="227" t="s">
        <v>17</v>
      </c>
      <c r="E438" s="230" t="s">
        <v>624</v>
      </c>
      <c r="F438" s="229" t="s">
        <v>649</v>
      </c>
      <c r="G438" s="262">
        <v>6542</v>
      </c>
      <c r="H438" s="262">
        <v>196.26</v>
      </c>
      <c r="I438" s="263">
        <f>(G438+H438)*1.16</f>
        <v>7816.3815999999997</v>
      </c>
    </row>
    <row r="439" spans="1:15" x14ac:dyDescent="0.3">
      <c r="A439" s="226"/>
      <c r="B439" s="226" t="s">
        <v>688</v>
      </c>
      <c r="C439" s="240" t="s">
        <v>544</v>
      </c>
      <c r="D439" s="229" t="s">
        <v>10</v>
      </c>
      <c r="E439" s="230" t="s">
        <v>625</v>
      </c>
      <c r="G439" s="257">
        <v>0</v>
      </c>
      <c r="H439" s="225">
        <v>0</v>
      </c>
      <c r="I439" s="231">
        <f>SUM(G439+H439)*1.16</f>
        <v>0</v>
      </c>
    </row>
    <row r="440" spans="1:15" x14ac:dyDescent="0.3">
      <c r="A440" s="226"/>
      <c r="B440" s="226" t="s">
        <v>70</v>
      </c>
      <c r="C440" s="229" t="s">
        <v>596</v>
      </c>
      <c r="D440" s="227" t="s">
        <v>17</v>
      </c>
      <c r="E440" s="230" t="s">
        <v>15</v>
      </c>
      <c r="F440" s="229" t="s">
        <v>740</v>
      </c>
      <c r="G440" s="225">
        <v>5876</v>
      </c>
      <c r="H440" s="225">
        <v>176.28</v>
      </c>
      <c r="I440" s="231">
        <f>(G440+H440)*1.16</f>
        <v>7020.6447999999991</v>
      </c>
    </row>
    <row r="441" spans="1:15" x14ac:dyDescent="0.3">
      <c r="A441" s="226"/>
      <c r="B441" s="226" t="s">
        <v>70</v>
      </c>
      <c r="C441" s="226" t="s">
        <v>697</v>
      </c>
      <c r="D441" s="227" t="s">
        <v>17</v>
      </c>
      <c r="E441" s="230" t="s">
        <v>624</v>
      </c>
      <c r="F441" s="229" t="s">
        <v>718</v>
      </c>
      <c r="G441" s="262">
        <v>5876</v>
      </c>
      <c r="H441" s="262">
        <v>176.28</v>
      </c>
      <c r="I441" s="263">
        <f>(G441+H441)*1.16</f>
        <v>7020.6447999999991</v>
      </c>
    </row>
    <row r="442" spans="1:15" x14ac:dyDescent="0.3">
      <c r="A442" s="226"/>
      <c r="B442" s="226" t="s">
        <v>70</v>
      </c>
      <c r="C442" s="224" t="s">
        <v>692</v>
      </c>
      <c r="D442" s="227" t="s">
        <v>17</v>
      </c>
      <c r="E442" s="230" t="s">
        <v>624</v>
      </c>
      <c r="F442" s="265" t="s">
        <v>757</v>
      </c>
      <c r="G442" s="262">
        <v>5876</v>
      </c>
      <c r="H442" s="262">
        <v>176.28</v>
      </c>
      <c r="I442" s="263">
        <f>(G442+H442)*1.16</f>
        <v>7020.6447999999991</v>
      </c>
    </row>
    <row r="443" spans="1:15" x14ac:dyDescent="0.3">
      <c r="A443" s="226"/>
      <c r="B443" s="226" t="s">
        <v>65</v>
      </c>
      <c r="C443" s="226" t="s">
        <v>702</v>
      </c>
      <c r="D443" s="227" t="s">
        <v>17</v>
      </c>
      <c r="E443" s="230" t="s">
        <v>624</v>
      </c>
      <c r="F443" s="229" t="s">
        <v>712</v>
      </c>
      <c r="G443" s="262">
        <v>6542</v>
      </c>
      <c r="H443" s="262">
        <v>196.26</v>
      </c>
      <c r="I443" s="263">
        <f>(G443+H443)*1.16</f>
        <v>7816.3815999999997</v>
      </c>
    </row>
    <row r="444" spans="1:15" x14ac:dyDescent="0.3">
      <c r="A444" s="226"/>
      <c r="B444" s="226" t="s">
        <v>274</v>
      </c>
      <c r="C444" s="226" t="s">
        <v>703</v>
      </c>
      <c r="D444" s="227" t="s">
        <v>17</v>
      </c>
      <c r="E444" s="230" t="s">
        <v>625</v>
      </c>
      <c r="F444" s="229" t="s">
        <v>721</v>
      </c>
      <c r="G444" s="262">
        <v>5476</v>
      </c>
      <c r="H444" s="262">
        <v>164.28</v>
      </c>
      <c r="I444" s="263">
        <f>(G444+H444)*1.16</f>
        <v>6542.724799999999</v>
      </c>
    </row>
    <row r="445" spans="1:15" x14ac:dyDescent="0.3">
      <c r="A445" s="226"/>
      <c r="B445" s="226" t="s">
        <v>232</v>
      </c>
      <c r="C445" s="224" t="s">
        <v>693</v>
      </c>
      <c r="D445" s="227" t="s">
        <v>10</v>
      </c>
      <c r="E445" s="230" t="s">
        <v>624</v>
      </c>
    </row>
    <row r="446" spans="1:15" x14ac:dyDescent="0.3">
      <c r="A446" s="226"/>
      <c r="B446" s="226" t="s">
        <v>70</v>
      </c>
      <c r="C446" s="224" t="s">
        <v>698</v>
      </c>
      <c r="D446" s="227" t="s">
        <v>17</v>
      </c>
      <c r="E446" s="230" t="s">
        <v>624</v>
      </c>
      <c r="F446" s="229" t="s">
        <v>745</v>
      </c>
      <c r="G446" s="262">
        <v>5876</v>
      </c>
      <c r="H446" s="262">
        <v>176.27</v>
      </c>
      <c r="I446" s="263">
        <f>(G446+H446)*1.16</f>
        <v>7020.6332000000002</v>
      </c>
    </row>
    <row r="447" spans="1:15" x14ac:dyDescent="0.3">
      <c r="A447" s="226"/>
      <c r="B447" s="226" t="s">
        <v>274</v>
      </c>
      <c r="C447" s="226" t="s">
        <v>704</v>
      </c>
      <c r="D447" s="227" t="s">
        <v>17</v>
      </c>
      <c r="E447" s="230" t="s">
        <v>15</v>
      </c>
      <c r="F447" s="251" t="s">
        <v>760</v>
      </c>
      <c r="G447" s="262">
        <v>5476</v>
      </c>
      <c r="H447" s="262">
        <v>164.25</v>
      </c>
      <c r="I447" s="263">
        <f>(G447+H447)*1.16</f>
        <v>6542.69</v>
      </c>
    </row>
    <row r="448" spans="1:15" x14ac:dyDescent="0.3">
      <c r="A448" s="226"/>
      <c r="B448" s="226" t="s">
        <v>256</v>
      </c>
      <c r="C448" s="265" t="s">
        <v>724</v>
      </c>
      <c r="D448" s="227" t="s">
        <v>10</v>
      </c>
      <c r="E448" s="230" t="s">
        <v>625</v>
      </c>
    </row>
    <row r="1048558" spans="1:17" s="263" customFormat="1" x14ac:dyDescent="0.3">
      <c r="A1048558" s="224"/>
      <c r="B1048558" s="266"/>
      <c r="C1048558" s="229"/>
      <c r="D1048558" s="227"/>
      <c r="E1048558" s="230"/>
      <c r="F1048558" s="229"/>
      <c r="G1048558" s="262"/>
      <c r="H1048558" s="267"/>
      <c r="J1048558" s="226"/>
      <c r="K1048558" s="226"/>
      <c r="L1048558" s="226"/>
      <c r="M1048558" s="226"/>
      <c r="N1048558" s="226"/>
      <c r="O1048558" s="226"/>
      <c r="P1048558" s="226"/>
      <c r="Q1048558" s="226"/>
    </row>
  </sheetData>
  <autoFilter ref="B1:I448" xr:uid="{7E1580AC-5D85-42FF-A721-7DD24830F8A1}">
    <sortState xmlns:xlrd2="http://schemas.microsoft.com/office/spreadsheetml/2017/richdata2" ref="B4:I448">
      <sortCondition sortBy="cellColor" ref="B1:B448" dxfId="7"/>
    </sortState>
  </autoFilter>
  <hyperlinks>
    <hyperlink ref="F175" r:id="rId1" location="id=1155&amp;model=res.partner" display="http://52.52.31.46:8069/web - id=1155&amp;model=res.partner" xr:uid="{A959E75B-C4B6-4EC2-9627-D55A1A9F6E0F}"/>
    <hyperlink ref="F223" r:id="rId2" location="id=1155&amp;model=res.partner" display="http://52.52.31.46:8069/web - id=1155&amp;model=res.partner" xr:uid="{F602686B-084F-4B1E-AFB3-E37C15E99B79}"/>
  </hyperlinks>
  <pageMargins left="0.7" right="0.7" top="0.75" bottom="0.75" header="0.3" footer="0.3"/>
  <pageSetup paperSize="9" scale="63" fitToHeight="0"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DD380-70C9-430B-AE1C-234AB36BC4EE}">
  <sheetPr codeName="Sheet42">
    <pageSetUpPr fitToPage="1"/>
  </sheetPr>
  <dimension ref="A1:U1048558"/>
  <sheetViews>
    <sheetView showGridLines="0" topLeftCell="A13" zoomScaleNormal="100" workbookViewId="0">
      <selection activeCell="H29" sqref="H29"/>
    </sheetView>
  </sheetViews>
  <sheetFormatPr defaultColWidth="8.88671875" defaultRowHeight="12" x14ac:dyDescent="0.3"/>
  <cols>
    <col min="1" max="1" width="8.88671875" style="224"/>
    <col min="2" max="2" width="31.109375" style="226" bestFit="1" customWidth="1"/>
    <col min="3" max="3" width="20.33203125" style="229" bestFit="1" customWidth="1"/>
    <col min="4" max="4" width="21.6640625" style="227" bestFit="1" customWidth="1"/>
    <col min="5" max="5" width="12.109375" style="230" customWidth="1"/>
    <col min="6" max="6" width="52.6640625" style="229" customWidth="1"/>
    <col min="7" max="7" width="12.44140625" style="262" bestFit="1" customWidth="1"/>
    <col min="8" max="8" width="8.77734375" style="262" bestFit="1" customWidth="1"/>
    <col min="9" max="9" width="12.44140625" style="263" bestFit="1" customWidth="1"/>
    <col min="10" max="10" width="12.109375" style="226" customWidth="1"/>
    <col min="11" max="11" width="26" style="226" bestFit="1" customWidth="1"/>
    <col min="12" max="12" width="12.44140625" style="226" bestFit="1" customWidth="1"/>
    <col min="13" max="13" width="15.21875" style="226" bestFit="1" customWidth="1"/>
    <col min="14" max="14" width="13.5546875" style="226" bestFit="1" customWidth="1"/>
    <col min="15" max="15" width="13.6640625" style="226" bestFit="1" customWidth="1"/>
    <col min="16" max="16" width="13.5546875" style="226" bestFit="1" customWidth="1"/>
    <col min="17" max="17" width="11.109375" style="226" bestFit="1" customWidth="1"/>
    <col min="18" max="18" width="8.88671875" style="226"/>
    <col min="19" max="19" width="11.109375" style="226" bestFit="1" customWidth="1"/>
    <col min="20" max="20" width="13.6640625" style="226" bestFit="1" customWidth="1"/>
    <col min="21" max="16384" width="8.88671875" style="226"/>
  </cols>
  <sheetData>
    <row r="1" spans="1:21" s="270" customFormat="1" x14ac:dyDescent="0.3">
      <c r="A1" s="268"/>
      <c r="B1" s="273" t="s">
        <v>0</v>
      </c>
      <c r="C1" s="274" t="s">
        <v>1</v>
      </c>
      <c r="D1" s="273" t="s">
        <v>2</v>
      </c>
      <c r="E1" s="275" t="s">
        <v>3</v>
      </c>
      <c r="F1" s="274" t="s">
        <v>4</v>
      </c>
      <c r="G1" s="276" t="s">
        <v>5</v>
      </c>
      <c r="H1" s="276" t="s">
        <v>6</v>
      </c>
      <c r="I1" s="276" t="s">
        <v>7</v>
      </c>
      <c r="J1" s="269"/>
      <c r="L1" s="271"/>
      <c r="M1" s="272"/>
      <c r="N1" s="272"/>
      <c r="O1" s="272"/>
      <c r="P1" s="272"/>
      <c r="Q1" s="272"/>
    </row>
    <row r="2" spans="1:21" x14ac:dyDescent="0.3">
      <c r="A2" s="226"/>
      <c r="B2" s="224" t="s">
        <v>242</v>
      </c>
      <c r="C2" s="229" t="s">
        <v>9</v>
      </c>
      <c r="D2" s="229" t="s">
        <v>10</v>
      </c>
      <c r="E2" s="230" t="s">
        <v>11</v>
      </c>
      <c r="G2" s="231">
        <v>0</v>
      </c>
      <c r="H2" s="232">
        <v>0</v>
      </c>
      <c r="I2" s="231">
        <f>SUM(G2+H2)*1.16</f>
        <v>0</v>
      </c>
      <c r="J2" s="233"/>
      <c r="L2" s="234" t="s">
        <v>624</v>
      </c>
      <c r="M2" s="234" t="s">
        <v>625</v>
      </c>
      <c r="N2" s="234" t="s">
        <v>11</v>
      </c>
      <c r="O2" s="234" t="s">
        <v>14</v>
      </c>
      <c r="P2" s="234" t="s">
        <v>15</v>
      </c>
      <c r="Q2" s="234" t="s">
        <v>626</v>
      </c>
    </row>
    <row r="3" spans="1:21" x14ac:dyDescent="0.3">
      <c r="A3" s="226"/>
      <c r="B3" s="224" t="s">
        <v>242</v>
      </c>
      <c r="C3" s="240" t="s">
        <v>16</v>
      </c>
      <c r="D3" s="229" t="s">
        <v>17</v>
      </c>
      <c r="E3" s="230" t="s">
        <v>11</v>
      </c>
      <c r="F3" s="229" t="s">
        <v>18</v>
      </c>
      <c r="G3" s="231">
        <v>5521.03</v>
      </c>
      <c r="H3" s="232">
        <v>500.07</v>
      </c>
      <c r="I3" s="231">
        <f>SUM(G3+H3)*1.16</f>
        <v>6984.4759999999987</v>
      </c>
      <c r="J3" s="233"/>
      <c r="K3" s="279" t="s">
        <v>19</v>
      </c>
      <c r="L3" s="280">
        <f>+COUNTIF(E:E,L2)</f>
        <v>92</v>
      </c>
      <c r="M3" s="280">
        <f>+COUNTIF(E:E,M2)</f>
        <v>159</v>
      </c>
      <c r="N3" s="280">
        <f>+COUNTIF(E:E,N2)</f>
        <v>40</v>
      </c>
      <c r="O3" s="280">
        <f>+COUNTIF(E:E,O2)</f>
        <v>93</v>
      </c>
      <c r="P3" s="280">
        <f>+COUNTIF(E:E,P2)</f>
        <v>63</v>
      </c>
      <c r="Q3" s="280">
        <f>SUM(L3+M3+N3+O3+P3)</f>
        <v>447</v>
      </c>
    </row>
    <row r="4" spans="1:21" x14ac:dyDescent="0.3">
      <c r="B4" s="224" t="s">
        <v>88</v>
      </c>
      <c r="C4" s="229" t="s">
        <v>21</v>
      </c>
      <c r="D4" s="229" t="s">
        <v>10</v>
      </c>
      <c r="E4" s="230" t="s">
        <v>15</v>
      </c>
      <c r="G4" s="231">
        <v>0</v>
      </c>
      <c r="H4" s="232">
        <v>0</v>
      </c>
      <c r="I4" s="231">
        <f t="shared" ref="I4:I26" si="0">SUM(G4+H4)*1.16</f>
        <v>0</v>
      </c>
      <c r="J4" s="235"/>
      <c r="K4" s="236" t="s">
        <v>23</v>
      </c>
      <c r="L4" s="237">
        <f>COUNTIFS(D:D,K4,E:E,L2)</f>
        <v>74</v>
      </c>
      <c r="M4" s="237">
        <f>COUNTIFS(D:D,K4,E:E,M2)</f>
        <v>90</v>
      </c>
      <c r="N4" s="237">
        <f>COUNTIFS(D:D,K4,E:E,N2)</f>
        <v>32</v>
      </c>
      <c r="O4" s="237">
        <f>COUNTIFS(D:D,K4,E:E,O2)</f>
        <v>85</v>
      </c>
      <c r="P4" s="237">
        <f>COUNTIFS(D:D,K4,E:E,P2)</f>
        <v>47</v>
      </c>
      <c r="Q4" s="237">
        <f>SUM(L4:P4)</f>
        <v>328</v>
      </c>
    </row>
    <row r="5" spans="1:21" x14ac:dyDescent="0.3">
      <c r="A5" s="226"/>
      <c r="B5" s="224" t="s">
        <v>688</v>
      </c>
      <c r="C5" s="240" t="s">
        <v>25</v>
      </c>
      <c r="D5" s="229" t="s">
        <v>17</v>
      </c>
      <c r="E5" s="230" t="s">
        <v>11</v>
      </c>
      <c r="F5" s="229" t="s">
        <v>26</v>
      </c>
      <c r="G5" s="231">
        <v>2849.5</v>
      </c>
      <c r="H5" s="232">
        <v>102</v>
      </c>
      <c r="I5" s="231">
        <f t="shared" si="0"/>
        <v>3423.74</v>
      </c>
      <c r="J5" s="233"/>
      <c r="K5" s="281" t="s">
        <v>27</v>
      </c>
      <c r="L5" s="282">
        <f>COUNTIFS(D:D,K5,E:E,L2)</f>
        <v>14</v>
      </c>
      <c r="M5" s="282">
        <f>COUNTIFS(D:D,K5,E:E,M2)</f>
        <v>61</v>
      </c>
      <c r="N5" s="282">
        <f>COUNTIFS(D:D,K5,E:E,N2)</f>
        <v>6</v>
      </c>
      <c r="O5" s="282">
        <f>COUNTIFS(D:D,K5,E:E,O2)</f>
        <v>5</v>
      </c>
      <c r="P5" s="282">
        <f>COUNTIFS(D:D,K5,E:E,P2)</f>
        <v>13</v>
      </c>
      <c r="Q5" s="282">
        <f>SUM(L5:P5)</f>
        <v>99</v>
      </c>
    </row>
    <row r="6" spans="1:21" x14ac:dyDescent="0.3">
      <c r="A6" s="226"/>
      <c r="B6" s="224" t="s">
        <v>28</v>
      </c>
      <c r="C6" s="240" t="s">
        <v>29</v>
      </c>
      <c r="D6" s="229" t="s">
        <v>17</v>
      </c>
      <c r="E6" s="230" t="s">
        <v>624</v>
      </c>
      <c r="F6" s="229" t="s">
        <v>753</v>
      </c>
      <c r="G6" s="231">
        <v>18668</v>
      </c>
      <c r="H6" s="232">
        <v>560</v>
      </c>
      <c r="I6" s="231">
        <f t="shared" si="0"/>
        <v>22304.48</v>
      </c>
      <c r="J6" s="233"/>
      <c r="K6" s="283" t="s">
        <v>31</v>
      </c>
      <c r="L6" s="284">
        <f>COUNTIFS(D:D,K6,E:E,L2)</f>
        <v>4</v>
      </c>
      <c r="M6" s="284">
        <f>COUNTIFS(D:D,K6,E:E,M2)</f>
        <v>8</v>
      </c>
      <c r="N6" s="284">
        <f>COUNTIFS(D:D,K6,E:E,N2)</f>
        <v>2</v>
      </c>
      <c r="O6" s="284">
        <f>COUNTIFS(D:D,K6,E:E,O2)</f>
        <v>3</v>
      </c>
      <c r="P6" s="284">
        <f>COUNTIFS(D:D,K6,E:E,P2)</f>
        <v>3</v>
      </c>
      <c r="Q6" s="284">
        <f>SUM(L6:P6)</f>
        <v>20</v>
      </c>
      <c r="T6" s="241"/>
    </row>
    <row r="7" spans="1:21" x14ac:dyDescent="0.3">
      <c r="A7" s="226"/>
      <c r="B7" s="224" t="s">
        <v>28</v>
      </c>
      <c r="C7" s="229" t="s">
        <v>32</v>
      </c>
      <c r="D7" s="229" t="s">
        <v>17</v>
      </c>
      <c r="E7" s="230" t="s">
        <v>15</v>
      </c>
      <c r="F7" s="229" t="s">
        <v>330</v>
      </c>
      <c r="G7" s="231">
        <v>18668</v>
      </c>
      <c r="H7" s="232">
        <v>560</v>
      </c>
      <c r="I7" s="231">
        <f t="shared" si="0"/>
        <v>22304.48</v>
      </c>
      <c r="J7" s="233"/>
      <c r="K7" s="283" t="s">
        <v>33</v>
      </c>
      <c r="L7" s="284">
        <f>L3-L6</f>
        <v>88</v>
      </c>
      <c r="M7" s="284">
        <f>M3-M6</f>
        <v>151</v>
      </c>
      <c r="N7" s="284">
        <f>N3-N6</f>
        <v>38</v>
      </c>
      <c r="O7" s="284">
        <f>O3-O6</f>
        <v>90</v>
      </c>
      <c r="P7" s="284">
        <f>P3-P6</f>
        <v>60</v>
      </c>
      <c r="Q7" s="284">
        <f>SUM(L7:P7)</f>
        <v>427</v>
      </c>
      <c r="R7" s="284"/>
      <c r="S7" s="285"/>
    </row>
    <row r="8" spans="1:21" x14ac:dyDescent="0.3">
      <c r="A8" s="226"/>
      <c r="B8" s="224" t="s">
        <v>28</v>
      </c>
      <c r="C8" s="229" t="s">
        <v>34</v>
      </c>
      <c r="D8" s="229" t="s">
        <v>10</v>
      </c>
      <c r="E8" s="230" t="s">
        <v>11</v>
      </c>
      <c r="G8" s="231">
        <v>0</v>
      </c>
      <c r="H8" s="232">
        <v>0</v>
      </c>
      <c r="I8" s="231">
        <f t="shared" si="0"/>
        <v>0</v>
      </c>
      <c r="J8" s="233"/>
      <c r="K8" s="238" t="s">
        <v>35</v>
      </c>
      <c r="L8" s="239">
        <f t="shared" ref="L8:Q8" si="1">L4/L7</f>
        <v>0.84090909090909094</v>
      </c>
      <c r="M8" s="239">
        <f t="shared" si="1"/>
        <v>0.59602649006622521</v>
      </c>
      <c r="N8" s="239">
        <f t="shared" si="1"/>
        <v>0.84210526315789469</v>
      </c>
      <c r="O8" s="239">
        <f t="shared" si="1"/>
        <v>0.94444444444444442</v>
      </c>
      <c r="P8" s="239">
        <f t="shared" si="1"/>
        <v>0.78333333333333333</v>
      </c>
      <c r="Q8" s="239">
        <f t="shared" si="1"/>
        <v>0.76814988290398123</v>
      </c>
      <c r="S8" s="239"/>
    </row>
    <row r="9" spans="1:21" x14ac:dyDescent="0.3">
      <c r="A9" s="226"/>
      <c r="B9" s="224" t="s">
        <v>36</v>
      </c>
      <c r="C9" s="240" t="s">
        <v>37</v>
      </c>
      <c r="D9" s="229" t="s">
        <v>17</v>
      </c>
      <c r="E9" s="230" t="s">
        <v>15</v>
      </c>
      <c r="F9" s="229" t="s">
        <v>313</v>
      </c>
      <c r="G9" s="231">
        <v>13592.2</v>
      </c>
      <c r="H9" s="232">
        <v>407.7</v>
      </c>
      <c r="I9" s="231">
        <f t="shared" si="0"/>
        <v>16239.884</v>
      </c>
      <c r="J9" s="233"/>
      <c r="K9" s="228"/>
      <c r="L9" s="228"/>
      <c r="M9" s="228"/>
      <c r="N9" s="228"/>
      <c r="O9" s="228"/>
      <c r="P9" s="228"/>
      <c r="Q9" s="228"/>
      <c r="R9" s="228"/>
    </row>
    <row r="10" spans="1:21" x14ac:dyDescent="0.3">
      <c r="A10" s="226" t="s">
        <v>55</v>
      </c>
      <c r="B10" s="224" t="s">
        <v>262</v>
      </c>
      <c r="C10" s="240" t="s">
        <v>39</v>
      </c>
      <c r="D10" s="229" t="s">
        <v>10</v>
      </c>
      <c r="E10" s="230" t="s">
        <v>14</v>
      </c>
      <c r="G10" s="231">
        <v>0</v>
      </c>
      <c r="H10" s="232">
        <v>0</v>
      </c>
      <c r="I10" s="231">
        <f t="shared" si="0"/>
        <v>0</v>
      </c>
      <c r="J10" s="233"/>
      <c r="K10" s="229" t="s">
        <v>41</v>
      </c>
      <c r="L10" s="232">
        <f>SUMIF(E2:E600,L2,I2:I603)</f>
        <v>651163.92359999986</v>
      </c>
      <c r="M10" s="232">
        <f>SUMIF(E2:E603,M2,I2:I603)</f>
        <v>1188979.4215999998</v>
      </c>
      <c r="N10" s="232">
        <f>SUMIF(E2:E600,N2,I2:I600)</f>
        <v>283015.17600000004</v>
      </c>
      <c r="O10" s="232">
        <f>SUMIF(E2:E600,O2,I2:I600)</f>
        <v>1455117.1195999999</v>
      </c>
      <c r="P10" s="232">
        <f>SUMIF(E2:E600,P2,I2:I600)</f>
        <v>471189.04200000002</v>
      </c>
      <c r="Q10" s="232">
        <f>SUM(L10:P10)</f>
        <v>4049464.6827999996</v>
      </c>
      <c r="R10" s="228"/>
      <c r="S10" s="241"/>
      <c r="T10" s="241"/>
      <c r="U10" s="242"/>
    </row>
    <row r="11" spans="1:21" x14ac:dyDescent="0.3">
      <c r="A11" s="226"/>
      <c r="B11" s="224" t="s">
        <v>215</v>
      </c>
      <c r="C11" s="240">
        <v>234310945</v>
      </c>
      <c r="D11" s="229" t="s">
        <v>17</v>
      </c>
      <c r="E11" s="230" t="s">
        <v>11</v>
      </c>
      <c r="F11" s="229" t="s">
        <v>733</v>
      </c>
      <c r="G11" s="232">
        <v>7659</v>
      </c>
      <c r="H11" s="232">
        <v>229.77</v>
      </c>
      <c r="I11" s="231">
        <f t="shared" si="0"/>
        <v>9150.9732000000004</v>
      </c>
      <c r="K11" s="227" t="s">
        <v>636</v>
      </c>
      <c r="L11" s="262"/>
      <c r="M11" s="262"/>
      <c r="N11" s="262"/>
      <c r="O11" s="262"/>
      <c r="P11" s="262"/>
      <c r="Q11" s="262"/>
      <c r="R11" s="228"/>
    </row>
    <row r="12" spans="1:21" x14ac:dyDescent="0.3">
      <c r="A12" s="226"/>
      <c r="B12" s="224" t="s">
        <v>242</v>
      </c>
      <c r="C12" s="240" t="s">
        <v>44</v>
      </c>
      <c r="D12" s="229" t="s">
        <v>17</v>
      </c>
      <c r="E12" s="230" t="s">
        <v>11</v>
      </c>
      <c r="F12" s="286" t="s">
        <v>720</v>
      </c>
      <c r="G12" s="232">
        <v>5476</v>
      </c>
      <c r="H12" s="232">
        <v>164.28</v>
      </c>
      <c r="I12" s="231">
        <f t="shared" si="0"/>
        <v>6542.724799999999</v>
      </c>
      <c r="K12" s="227"/>
      <c r="L12" s="227"/>
      <c r="M12" s="227"/>
      <c r="N12" s="227"/>
      <c r="O12" s="227"/>
      <c r="P12" s="227"/>
      <c r="Q12" s="227"/>
      <c r="R12" s="228"/>
    </row>
    <row r="13" spans="1:21" x14ac:dyDescent="0.3">
      <c r="A13" s="226"/>
      <c r="B13" s="224" t="s">
        <v>45</v>
      </c>
      <c r="C13" s="240" t="s">
        <v>46</v>
      </c>
      <c r="D13" s="229" t="s">
        <v>17</v>
      </c>
      <c r="E13" s="230" t="s">
        <v>624</v>
      </c>
      <c r="F13" s="248" t="s">
        <v>754</v>
      </c>
      <c r="G13" s="232">
        <v>6542</v>
      </c>
      <c r="H13" s="232">
        <v>196.26</v>
      </c>
      <c r="I13" s="231">
        <f t="shared" si="0"/>
        <v>7816.3815999999997</v>
      </c>
      <c r="M13" s="241"/>
    </row>
    <row r="14" spans="1:21" x14ac:dyDescent="0.3">
      <c r="A14" s="226"/>
      <c r="B14" s="224" t="s">
        <v>274</v>
      </c>
      <c r="C14" s="229" t="s">
        <v>49</v>
      </c>
      <c r="D14" s="229" t="s">
        <v>17</v>
      </c>
      <c r="E14" s="230" t="s">
        <v>11</v>
      </c>
      <c r="F14" s="229" t="s">
        <v>775</v>
      </c>
      <c r="G14" s="231">
        <v>5476</v>
      </c>
      <c r="H14" s="232">
        <v>164</v>
      </c>
      <c r="I14" s="231">
        <f t="shared" si="0"/>
        <v>6542.4</v>
      </c>
      <c r="J14" s="233"/>
    </row>
    <row r="15" spans="1:21" x14ac:dyDescent="0.3">
      <c r="A15" s="226"/>
      <c r="B15" s="224" t="s">
        <v>65</v>
      </c>
      <c r="C15" s="240" t="s">
        <v>51</v>
      </c>
      <c r="D15" s="229" t="s">
        <v>17</v>
      </c>
      <c r="E15" s="230" t="s">
        <v>11</v>
      </c>
      <c r="F15" s="229" t="s">
        <v>52</v>
      </c>
      <c r="G15" s="231">
        <v>6448.81</v>
      </c>
      <c r="H15" s="232">
        <v>530.48</v>
      </c>
      <c r="I15" s="231">
        <f t="shared" si="0"/>
        <v>8095.9764000000005</v>
      </c>
      <c r="J15" s="233"/>
    </row>
    <row r="16" spans="1:21" x14ac:dyDescent="0.3">
      <c r="A16" s="226"/>
      <c r="B16" s="224" t="s">
        <v>53</v>
      </c>
      <c r="C16" s="229" t="s">
        <v>54</v>
      </c>
      <c r="D16" s="229" t="s">
        <v>17</v>
      </c>
      <c r="E16" s="230" t="s">
        <v>11</v>
      </c>
      <c r="F16" s="229" t="s">
        <v>50</v>
      </c>
      <c r="G16" s="231">
        <v>7301.13</v>
      </c>
      <c r="H16" s="232">
        <v>658.61</v>
      </c>
      <c r="I16" s="231">
        <f t="shared" si="0"/>
        <v>9233.2983999999997</v>
      </c>
      <c r="J16" s="233"/>
      <c r="K16" s="287"/>
      <c r="N16" s="226" t="s">
        <v>55</v>
      </c>
    </row>
    <row r="17" spans="1:10" x14ac:dyDescent="0.3">
      <c r="A17" s="226"/>
      <c r="B17" s="224" t="s">
        <v>274</v>
      </c>
      <c r="C17" s="240" t="s">
        <v>56</v>
      </c>
      <c r="D17" s="229" t="s">
        <v>17</v>
      </c>
      <c r="E17" s="230" t="s">
        <v>11</v>
      </c>
      <c r="F17" s="229" t="s">
        <v>775</v>
      </c>
      <c r="G17" s="231">
        <v>5476</v>
      </c>
      <c r="H17" s="232">
        <v>164.28</v>
      </c>
      <c r="I17" s="231">
        <f t="shared" si="0"/>
        <v>6542.724799999999</v>
      </c>
      <c r="J17" s="233"/>
    </row>
    <row r="18" spans="1:10" x14ac:dyDescent="0.3">
      <c r="A18" s="226"/>
      <c r="B18" s="224" t="s">
        <v>57</v>
      </c>
      <c r="C18" s="229" t="s">
        <v>58</v>
      </c>
      <c r="D18" s="229" t="s">
        <v>17</v>
      </c>
      <c r="E18" s="230" t="s">
        <v>11</v>
      </c>
      <c r="F18" s="229" t="s">
        <v>59</v>
      </c>
      <c r="G18" s="231">
        <v>11420.02</v>
      </c>
      <c r="H18" s="225">
        <v>1025.46</v>
      </c>
      <c r="I18" s="231">
        <f t="shared" si="0"/>
        <v>14436.756799999999</v>
      </c>
      <c r="J18" s="233"/>
    </row>
    <row r="19" spans="1:10" x14ac:dyDescent="0.3">
      <c r="A19" s="226"/>
      <c r="B19" s="224" t="s">
        <v>743</v>
      </c>
      <c r="C19" s="240" t="s">
        <v>60</v>
      </c>
      <c r="D19" s="229" t="s">
        <v>17</v>
      </c>
      <c r="E19" s="230" t="s">
        <v>624</v>
      </c>
      <c r="F19" s="229" t="s">
        <v>755</v>
      </c>
      <c r="G19" s="231">
        <v>2831</v>
      </c>
      <c r="H19" s="232">
        <v>84.93</v>
      </c>
      <c r="I19" s="231">
        <f t="shared" si="0"/>
        <v>3382.4787999999994</v>
      </c>
      <c r="J19" s="233"/>
    </row>
    <row r="20" spans="1:10" x14ac:dyDescent="0.3">
      <c r="A20" s="226"/>
      <c r="B20" s="224" t="s">
        <v>160</v>
      </c>
      <c r="C20" s="229" t="s">
        <v>62</v>
      </c>
      <c r="D20" s="229" t="s">
        <v>10</v>
      </c>
      <c r="E20" s="230" t="s">
        <v>11</v>
      </c>
      <c r="G20" s="231">
        <v>0</v>
      </c>
      <c r="H20" s="232">
        <v>0</v>
      </c>
      <c r="I20" s="231">
        <f t="shared" si="0"/>
        <v>0</v>
      </c>
      <c r="J20" s="233"/>
    </row>
    <row r="21" spans="1:10" x14ac:dyDescent="0.3">
      <c r="A21" s="226"/>
      <c r="B21" s="224" t="s">
        <v>160</v>
      </c>
      <c r="C21" s="240" t="s">
        <v>63</v>
      </c>
      <c r="D21" s="229" t="s">
        <v>10</v>
      </c>
      <c r="E21" s="230" t="s">
        <v>11</v>
      </c>
      <c r="G21" s="231">
        <v>0</v>
      </c>
      <c r="H21" s="232">
        <v>0</v>
      </c>
      <c r="I21" s="231">
        <f t="shared" si="0"/>
        <v>0</v>
      </c>
      <c r="J21" s="233"/>
    </row>
    <row r="22" spans="1:10" x14ac:dyDescent="0.3">
      <c r="A22" s="226"/>
      <c r="B22" s="224" t="s">
        <v>42</v>
      </c>
      <c r="C22" s="240" t="s">
        <v>64</v>
      </c>
      <c r="D22" s="229" t="s">
        <v>17</v>
      </c>
      <c r="E22" s="230" t="s">
        <v>624</v>
      </c>
      <c r="F22" s="245" t="s">
        <v>593</v>
      </c>
      <c r="G22" s="231">
        <v>8356</v>
      </c>
      <c r="H22" s="232">
        <v>251</v>
      </c>
      <c r="I22" s="231">
        <f t="shared" si="0"/>
        <v>9984.119999999999</v>
      </c>
      <c r="J22" s="233"/>
    </row>
    <row r="23" spans="1:10" x14ac:dyDescent="0.3">
      <c r="A23" s="226"/>
      <c r="B23" s="226" t="s">
        <v>65</v>
      </c>
      <c r="C23" s="240" t="s">
        <v>66</v>
      </c>
      <c r="D23" s="229" t="s">
        <v>17</v>
      </c>
      <c r="E23" s="230" t="s">
        <v>15</v>
      </c>
      <c r="F23" s="229" t="s">
        <v>67</v>
      </c>
      <c r="G23" s="231">
        <v>5883.15</v>
      </c>
      <c r="H23" s="232">
        <v>655</v>
      </c>
      <c r="I23" s="231">
        <f t="shared" si="0"/>
        <v>7584.253999999999</v>
      </c>
      <c r="J23" s="233"/>
    </row>
    <row r="24" spans="1:10" x14ac:dyDescent="0.3">
      <c r="A24" s="226"/>
      <c r="B24" s="224" t="s">
        <v>256</v>
      </c>
      <c r="C24" s="240" t="s">
        <v>68</v>
      </c>
      <c r="D24" s="229" t="s">
        <v>17</v>
      </c>
      <c r="E24" s="230" t="s">
        <v>11</v>
      </c>
      <c r="F24" s="229" t="s">
        <v>758</v>
      </c>
      <c r="G24" s="231">
        <v>8356</v>
      </c>
      <c r="H24" s="232">
        <v>250.68</v>
      </c>
      <c r="I24" s="231">
        <f t="shared" si="0"/>
        <v>9983.7487999999994</v>
      </c>
      <c r="J24" s="233"/>
    </row>
    <row r="25" spans="1:10" x14ac:dyDescent="0.3">
      <c r="A25" s="226"/>
      <c r="B25" s="224" t="s">
        <v>70</v>
      </c>
      <c r="C25" s="240" t="s">
        <v>71</v>
      </c>
      <c r="D25" s="229" t="s">
        <v>17</v>
      </c>
      <c r="E25" s="230" t="s">
        <v>11</v>
      </c>
      <c r="F25" s="229" t="s">
        <v>40</v>
      </c>
      <c r="G25" s="231">
        <v>5876</v>
      </c>
      <c r="H25" s="232">
        <v>176</v>
      </c>
      <c r="I25" s="231">
        <f t="shared" si="0"/>
        <v>7020.32</v>
      </c>
      <c r="J25" s="233"/>
    </row>
    <row r="26" spans="1:10" x14ac:dyDescent="0.3">
      <c r="A26" s="226"/>
      <c r="B26" s="224" t="s">
        <v>57</v>
      </c>
      <c r="C26" s="240" t="s">
        <v>73</v>
      </c>
      <c r="D26" s="229" t="s">
        <v>17</v>
      </c>
      <c r="E26" s="230" t="s">
        <v>11</v>
      </c>
      <c r="F26" s="229" t="s">
        <v>18</v>
      </c>
      <c r="G26" s="231">
        <v>11420.02</v>
      </c>
      <c r="H26" s="232">
        <v>1025.46</v>
      </c>
      <c r="I26" s="231">
        <f t="shared" si="0"/>
        <v>14436.756799999999</v>
      </c>
      <c r="J26" s="233"/>
    </row>
    <row r="27" spans="1:10" x14ac:dyDescent="0.3">
      <c r="A27" s="226"/>
      <c r="B27" s="224" t="s">
        <v>74</v>
      </c>
      <c r="C27" s="240" t="s">
        <v>75</v>
      </c>
      <c r="D27" s="229" t="s">
        <v>76</v>
      </c>
      <c r="E27" s="230" t="s">
        <v>11</v>
      </c>
      <c r="G27" s="232">
        <v>0</v>
      </c>
      <c r="H27" s="232">
        <v>0</v>
      </c>
      <c r="I27" s="231">
        <v>0</v>
      </c>
    </row>
    <row r="28" spans="1:10" x14ac:dyDescent="0.3">
      <c r="A28" s="226"/>
      <c r="B28" s="224" t="s">
        <v>688</v>
      </c>
      <c r="C28" s="240" t="s">
        <v>77</v>
      </c>
      <c r="D28" s="229" t="s">
        <v>76</v>
      </c>
      <c r="E28" s="230" t="s">
        <v>11</v>
      </c>
      <c r="G28" s="232">
        <v>0</v>
      </c>
      <c r="H28" s="232"/>
      <c r="I28" s="231">
        <v>0</v>
      </c>
    </row>
    <row r="29" spans="1:10" x14ac:dyDescent="0.3">
      <c r="A29" s="226"/>
      <c r="B29" s="226" t="s">
        <v>78</v>
      </c>
      <c r="C29" s="240" t="s">
        <v>79</v>
      </c>
      <c r="D29" s="229" t="s">
        <v>17</v>
      </c>
      <c r="E29" s="230" t="s">
        <v>625</v>
      </c>
      <c r="F29" s="229" t="s">
        <v>80</v>
      </c>
      <c r="G29" s="232">
        <v>14748</v>
      </c>
      <c r="H29" s="232">
        <v>442</v>
      </c>
      <c r="I29" s="231">
        <f>SUM(G29+H29)*1.16</f>
        <v>17620.399999999998</v>
      </c>
    </row>
    <row r="30" spans="1:10" x14ac:dyDescent="0.3">
      <c r="A30" s="226"/>
      <c r="B30" s="226" t="s">
        <v>78</v>
      </c>
      <c r="C30" s="240" t="s">
        <v>81</v>
      </c>
      <c r="D30" s="229" t="s">
        <v>17</v>
      </c>
      <c r="E30" s="230" t="s">
        <v>625</v>
      </c>
      <c r="F30" s="229" t="s">
        <v>80</v>
      </c>
      <c r="G30" s="232">
        <v>14748</v>
      </c>
      <c r="H30" s="232">
        <v>442</v>
      </c>
      <c r="I30" s="231">
        <f>SUM(G30+H30)*1.16</f>
        <v>17620.399999999998</v>
      </c>
    </row>
    <row r="31" spans="1:10" x14ac:dyDescent="0.3">
      <c r="A31" s="226"/>
      <c r="B31" s="224" t="s">
        <v>53</v>
      </c>
      <c r="C31" s="229" t="s">
        <v>82</v>
      </c>
      <c r="D31" s="229" t="s">
        <v>10</v>
      </c>
      <c r="E31" s="230" t="s">
        <v>11</v>
      </c>
      <c r="G31" s="231">
        <v>0</v>
      </c>
      <c r="H31" s="232">
        <v>0</v>
      </c>
      <c r="I31" s="231">
        <f>SUM(G31+H31)*1.16</f>
        <v>0</v>
      </c>
      <c r="J31" s="233"/>
    </row>
    <row r="32" spans="1:10" x14ac:dyDescent="0.3">
      <c r="A32" s="226"/>
      <c r="B32" s="224" t="s">
        <v>256</v>
      </c>
      <c r="C32" s="240" t="s">
        <v>83</v>
      </c>
      <c r="D32" s="229" t="s">
        <v>17</v>
      </c>
      <c r="E32" s="230" t="s">
        <v>11</v>
      </c>
      <c r="F32" s="229" t="s">
        <v>719</v>
      </c>
      <c r="G32" s="231">
        <v>8356</v>
      </c>
      <c r="H32" s="232">
        <v>250.68</v>
      </c>
      <c r="I32" s="231">
        <f>SUM(G32+H32)*1.16</f>
        <v>9983.7487999999994</v>
      </c>
      <c r="J32" s="233"/>
    </row>
    <row r="33" spans="2:11" s="226" customFormat="1" x14ac:dyDescent="0.3">
      <c r="B33" s="224" t="s">
        <v>260</v>
      </c>
      <c r="C33" s="240" t="s">
        <v>86</v>
      </c>
      <c r="D33" s="229" t="s">
        <v>17</v>
      </c>
      <c r="E33" s="230" t="s">
        <v>11</v>
      </c>
      <c r="F33" s="229" t="s">
        <v>640</v>
      </c>
      <c r="G33" s="231">
        <v>13083</v>
      </c>
      <c r="H33" s="232">
        <v>392</v>
      </c>
      <c r="I33" s="231">
        <f>SUM(G33+H33)*1.16</f>
        <v>15630.999999999998</v>
      </c>
      <c r="J33" s="233"/>
    </row>
    <row r="34" spans="2:11" s="226" customFormat="1" x14ac:dyDescent="0.3">
      <c r="B34" s="226" t="s">
        <v>160</v>
      </c>
      <c r="C34" s="240">
        <v>184080004</v>
      </c>
      <c r="D34" s="229" t="s">
        <v>10</v>
      </c>
      <c r="E34" s="230" t="s">
        <v>11</v>
      </c>
      <c r="F34" s="229"/>
      <c r="G34" s="232"/>
      <c r="H34" s="232"/>
      <c r="I34" s="231"/>
    </row>
    <row r="35" spans="2:11" s="226" customFormat="1" x14ac:dyDescent="0.3">
      <c r="B35" s="224" t="s">
        <v>88</v>
      </c>
      <c r="C35" s="240" t="s">
        <v>89</v>
      </c>
      <c r="D35" s="229" t="s">
        <v>17</v>
      </c>
      <c r="E35" s="230" t="s">
        <v>14</v>
      </c>
      <c r="F35" s="229" t="s">
        <v>639</v>
      </c>
      <c r="G35" s="232">
        <v>11463</v>
      </c>
      <c r="H35" s="232">
        <v>343.89</v>
      </c>
      <c r="I35" s="231">
        <f t="shared" ref="I35:I98" si="2">SUM(G35+H35)*1.16</f>
        <v>13695.992399999999</v>
      </c>
    </row>
    <row r="36" spans="2:11" s="226" customFormat="1" x14ac:dyDescent="0.3">
      <c r="B36" s="224" t="s">
        <v>215</v>
      </c>
      <c r="C36" s="240" t="s">
        <v>90</v>
      </c>
      <c r="D36" s="229" t="s">
        <v>10</v>
      </c>
      <c r="E36" s="230" t="s">
        <v>14</v>
      </c>
      <c r="F36" s="229"/>
      <c r="G36" s="243">
        <v>0</v>
      </c>
      <c r="H36" s="232">
        <v>0</v>
      </c>
      <c r="I36" s="231">
        <f t="shared" si="2"/>
        <v>0</v>
      </c>
      <c r="J36" s="244"/>
    </row>
    <row r="37" spans="2:11" s="226" customFormat="1" x14ac:dyDescent="0.3">
      <c r="B37" s="224" t="s">
        <v>242</v>
      </c>
      <c r="C37" s="240" t="s">
        <v>92</v>
      </c>
      <c r="D37" s="229" t="s">
        <v>17</v>
      </c>
      <c r="E37" s="230" t="s">
        <v>14</v>
      </c>
      <c r="F37" s="229" t="s">
        <v>768</v>
      </c>
      <c r="G37" s="243">
        <v>6080</v>
      </c>
      <c r="H37" s="232">
        <v>182.4</v>
      </c>
      <c r="I37" s="231">
        <f t="shared" si="2"/>
        <v>7264.3839999999991</v>
      </c>
      <c r="J37" s="244"/>
    </row>
    <row r="38" spans="2:11" s="226" customFormat="1" x14ac:dyDescent="0.3">
      <c r="B38" s="224" t="s">
        <v>57</v>
      </c>
      <c r="C38" s="240" t="s">
        <v>94</v>
      </c>
      <c r="D38" s="229" t="s">
        <v>17</v>
      </c>
      <c r="E38" s="230" t="s">
        <v>14</v>
      </c>
      <c r="F38" s="229" t="s">
        <v>637</v>
      </c>
      <c r="G38" s="232">
        <v>11333.31</v>
      </c>
      <c r="H38" s="232">
        <v>340</v>
      </c>
      <c r="I38" s="231">
        <f t="shared" si="2"/>
        <v>13541.039599999998</v>
      </c>
      <c r="J38" s="244"/>
    </row>
    <row r="39" spans="2:11" s="226" customFormat="1" x14ac:dyDescent="0.3">
      <c r="B39" s="224" t="s">
        <v>96</v>
      </c>
      <c r="C39" s="240" t="s">
        <v>97</v>
      </c>
      <c r="D39" s="229" t="s">
        <v>10</v>
      </c>
      <c r="E39" s="230" t="s">
        <v>14</v>
      </c>
      <c r="F39" s="229"/>
      <c r="G39" s="243"/>
      <c r="H39" s="232"/>
      <c r="I39" s="231">
        <f t="shared" si="2"/>
        <v>0</v>
      </c>
      <c r="J39" s="244"/>
    </row>
    <row r="40" spans="2:11" s="226" customFormat="1" x14ac:dyDescent="0.3">
      <c r="B40" s="224" t="s">
        <v>98</v>
      </c>
      <c r="C40" s="240" t="s">
        <v>99</v>
      </c>
      <c r="D40" s="229" t="s">
        <v>17</v>
      </c>
      <c r="E40" s="230" t="s">
        <v>624</v>
      </c>
      <c r="F40" s="229" t="s">
        <v>767</v>
      </c>
      <c r="G40" s="243">
        <v>15992</v>
      </c>
      <c r="H40" s="232">
        <v>479.76</v>
      </c>
      <c r="I40" s="231">
        <f t="shared" si="2"/>
        <v>19107.241599999998</v>
      </c>
      <c r="J40" s="244"/>
    </row>
    <row r="41" spans="2:11" s="226" customFormat="1" x14ac:dyDescent="0.3">
      <c r="B41" s="224" t="s">
        <v>98</v>
      </c>
      <c r="C41" s="240" t="s">
        <v>100</v>
      </c>
      <c r="D41" s="229" t="s">
        <v>17</v>
      </c>
      <c r="E41" s="230" t="s">
        <v>14</v>
      </c>
      <c r="F41" s="229" t="s">
        <v>101</v>
      </c>
      <c r="G41" s="243">
        <v>15992</v>
      </c>
      <c r="H41" s="232">
        <v>480</v>
      </c>
      <c r="I41" s="231">
        <f t="shared" si="2"/>
        <v>19107.52</v>
      </c>
      <c r="J41" s="244"/>
    </row>
    <row r="42" spans="2:11" s="226" customFormat="1" x14ac:dyDescent="0.3">
      <c r="B42" s="224" t="s">
        <v>98</v>
      </c>
      <c r="C42" s="240" t="s">
        <v>102</v>
      </c>
      <c r="D42" s="229" t="s">
        <v>17</v>
      </c>
      <c r="E42" s="230" t="s">
        <v>14</v>
      </c>
      <c r="F42" s="229" t="s">
        <v>112</v>
      </c>
      <c r="G42" s="243">
        <v>13081.89</v>
      </c>
      <c r="H42" s="232">
        <v>1445.09</v>
      </c>
      <c r="I42" s="231">
        <f t="shared" si="2"/>
        <v>16851.2968</v>
      </c>
      <c r="J42" s="244"/>
    </row>
    <row r="43" spans="2:11" s="226" customFormat="1" x14ac:dyDescent="0.3">
      <c r="B43" s="224" t="s">
        <v>98</v>
      </c>
      <c r="C43" s="240" t="s">
        <v>104</v>
      </c>
      <c r="D43" s="229" t="s">
        <v>17</v>
      </c>
      <c r="E43" s="230" t="s">
        <v>14</v>
      </c>
      <c r="F43" s="229" t="s">
        <v>101</v>
      </c>
      <c r="G43" s="243">
        <v>15992</v>
      </c>
      <c r="H43" s="232">
        <v>480</v>
      </c>
      <c r="I43" s="231">
        <f t="shared" si="2"/>
        <v>19107.52</v>
      </c>
      <c r="J43" s="244"/>
    </row>
    <row r="44" spans="2:11" s="226" customFormat="1" x14ac:dyDescent="0.3">
      <c r="B44" s="224" t="s">
        <v>98</v>
      </c>
      <c r="C44" s="240" t="s">
        <v>105</v>
      </c>
      <c r="D44" s="229" t="s">
        <v>17</v>
      </c>
      <c r="E44" s="230" t="s">
        <v>14</v>
      </c>
      <c r="F44" s="229" t="s">
        <v>112</v>
      </c>
      <c r="G44" s="243">
        <v>13081.89</v>
      </c>
      <c r="H44" s="232">
        <v>1445.09</v>
      </c>
      <c r="I44" s="231">
        <f t="shared" si="2"/>
        <v>16851.2968</v>
      </c>
      <c r="J44" s="244"/>
    </row>
    <row r="45" spans="2:11" s="226" customFormat="1" x14ac:dyDescent="0.3">
      <c r="B45" s="224" t="s">
        <v>98</v>
      </c>
      <c r="C45" s="240" t="s">
        <v>106</v>
      </c>
      <c r="D45" s="229" t="s">
        <v>17</v>
      </c>
      <c r="E45" s="230" t="s">
        <v>14</v>
      </c>
      <c r="F45" s="229" t="s">
        <v>103</v>
      </c>
      <c r="G45" s="243">
        <v>14579.49</v>
      </c>
      <c r="H45" s="232">
        <v>1489.79</v>
      </c>
      <c r="I45" s="231">
        <f t="shared" si="2"/>
        <v>18640.364799999996</v>
      </c>
      <c r="J45" s="244"/>
    </row>
    <row r="46" spans="2:11" s="226" customFormat="1" x14ac:dyDescent="0.3">
      <c r="B46" s="224" t="s">
        <v>98</v>
      </c>
      <c r="C46" s="240" t="s">
        <v>107</v>
      </c>
      <c r="D46" s="229" t="s">
        <v>17</v>
      </c>
      <c r="E46" s="230" t="s">
        <v>14</v>
      </c>
      <c r="F46" s="229" t="s">
        <v>108</v>
      </c>
      <c r="G46" s="243">
        <v>13486</v>
      </c>
      <c r="H46" s="232">
        <v>1490</v>
      </c>
      <c r="I46" s="231">
        <f t="shared" si="2"/>
        <v>17372.16</v>
      </c>
      <c r="J46" s="244"/>
    </row>
    <row r="47" spans="2:11" s="226" customFormat="1" x14ac:dyDescent="0.3">
      <c r="B47" s="224" t="s">
        <v>109</v>
      </c>
      <c r="C47" s="240" t="s">
        <v>110</v>
      </c>
      <c r="D47" s="229" t="s">
        <v>17</v>
      </c>
      <c r="E47" s="230" t="s">
        <v>14</v>
      </c>
      <c r="F47" s="229" t="s">
        <v>108</v>
      </c>
      <c r="G47" s="243">
        <v>13486.49</v>
      </c>
      <c r="H47" s="232">
        <v>1489.79</v>
      </c>
      <c r="I47" s="231">
        <f t="shared" si="2"/>
        <v>17372.484799999998</v>
      </c>
      <c r="J47" s="244"/>
    </row>
    <row r="48" spans="2:11" s="226" customFormat="1" x14ac:dyDescent="0.3">
      <c r="B48" s="224" t="s">
        <v>109</v>
      </c>
      <c r="C48" s="240" t="s">
        <v>111</v>
      </c>
      <c r="D48" s="229" t="s">
        <v>17</v>
      </c>
      <c r="E48" s="230" t="s">
        <v>14</v>
      </c>
      <c r="F48" s="229" t="s">
        <v>112</v>
      </c>
      <c r="G48" s="243">
        <v>13486.49</v>
      </c>
      <c r="H48" s="232">
        <v>1489.79</v>
      </c>
      <c r="I48" s="231">
        <f t="shared" si="2"/>
        <v>17372.484799999998</v>
      </c>
      <c r="J48" s="244"/>
      <c r="K48" s="233"/>
    </row>
    <row r="49" spans="2:10" s="226" customFormat="1" x14ac:dyDescent="0.3">
      <c r="B49" s="224" t="s">
        <v>242</v>
      </c>
      <c r="C49" s="240" t="s">
        <v>113</v>
      </c>
      <c r="D49" s="229" t="s">
        <v>17</v>
      </c>
      <c r="E49" s="230" t="s">
        <v>14</v>
      </c>
      <c r="F49" s="229" t="s">
        <v>746</v>
      </c>
      <c r="G49" s="243">
        <v>4548.54</v>
      </c>
      <c r="H49" s="232">
        <v>507.98</v>
      </c>
      <c r="I49" s="231">
        <f t="shared" si="2"/>
        <v>5865.5632000000005</v>
      </c>
      <c r="J49" s="244"/>
    </row>
    <row r="50" spans="2:10" s="226" customFormat="1" x14ac:dyDescent="0.3">
      <c r="B50" s="224" t="s">
        <v>109</v>
      </c>
      <c r="C50" s="240" t="s">
        <v>115</v>
      </c>
      <c r="D50" s="229" t="s">
        <v>17</v>
      </c>
      <c r="E50" s="230" t="s">
        <v>14</v>
      </c>
      <c r="F50" s="229" t="s">
        <v>108</v>
      </c>
      <c r="G50" s="243">
        <v>13486.49</v>
      </c>
      <c r="H50" s="232">
        <v>1489.79</v>
      </c>
      <c r="I50" s="231">
        <f t="shared" si="2"/>
        <v>17372.484799999998</v>
      </c>
      <c r="J50" s="244"/>
    </row>
    <row r="51" spans="2:10" s="226" customFormat="1" x14ac:dyDescent="0.3">
      <c r="B51" s="224" t="s">
        <v>109</v>
      </c>
      <c r="C51" s="240" t="s">
        <v>116</v>
      </c>
      <c r="D51" s="229" t="s">
        <v>17</v>
      </c>
      <c r="E51" s="230" t="s">
        <v>14</v>
      </c>
      <c r="F51" s="229" t="s">
        <v>108</v>
      </c>
      <c r="G51" s="243">
        <v>13486.49</v>
      </c>
      <c r="H51" s="232">
        <v>1489.79</v>
      </c>
      <c r="I51" s="231">
        <f t="shared" si="2"/>
        <v>17372.484799999998</v>
      </c>
      <c r="J51" s="244"/>
    </row>
    <row r="52" spans="2:10" s="226" customFormat="1" x14ac:dyDescent="0.3">
      <c r="B52" s="224" t="s">
        <v>109</v>
      </c>
      <c r="C52" s="240" t="s">
        <v>117</v>
      </c>
      <c r="D52" s="229" t="s">
        <v>17</v>
      </c>
      <c r="E52" s="230" t="s">
        <v>14</v>
      </c>
      <c r="F52" s="229" t="s">
        <v>112</v>
      </c>
      <c r="G52" s="243">
        <v>13486.49</v>
      </c>
      <c r="H52" s="232">
        <v>1489.79</v>
      </c>
      <c r="I52" s="231">
        <f t="shared" si="2"/>
        <v>17372.484799999998</v>
      </c>
      <c r="J52" s="244"/>
    </row>
    <row r="53" spans="2:10" s="226" customFormat="1" x14ac:dyDescent="0.3">
      <c r="B53" s="224" t="s">
        <v>109</v>
      </c>
      <c r="C53" s="240" t="s">
        <v>118</v>
      </c>
      <c r="D53" s="229" t="s">
        <v>17</v>
      </c>
      <c r="E53" s="230" t="s">
        <v>14</v>
      </c>
      <c r="F53" s="229" t="s">
        <v>637</v>
      </c>
      <c r="G53" s="243">
        <v>13733</v>
      </c>
      <c r="H53" s="232">
        <v>340</v>
      </c>
      <c r="I53" s="231">
        <f t="shared" si="2"/>
        <v>16324.679999999998</v>
      </c>
      <c r="J53" s="244"/>
    </row>
    <row r="54" spans="2:10" s="226" customFormat="1" x14ac:dyDescent="0.3">
      <c r="B54" s="224" t="s">
        <v>109</v>
      </c>
      <c r="C54" s="240" t="s">
        <v>120</v>
      </c>
      <c r="D54" s="229" t="s">
        <v>17</v>
      </c>
      <c r="E54" s="230" t="s">
        <v>14</v>
      </c>
      <c r="F54" s="229" t="s">
        <v>101</v>
      </c>
      <c r="G54" s="243">
        <v>16664</v>
      </c>
      <c r="H54" s="232">
        <v>499.92</v>
      </c>
      <c r="I54" s="231">
        <f t="shared" si="2"/>
        <v>19910.147199999996</v>
      </c>
      <c r="J54" s="244"/>
    </row>
    <row r="55" spans="2:10" s="226" customFormat="1" x14ac:dyDescent="0.3">
      <c r="B55" s="224" t="s">
        <v>109</v>
      </c>
      <c r="C55" s="240" t="s">
        <v>121</v>
      </c>
      <c r="D55" s="229" t="s">
        <v>17</v>
      </c>
      <c r="E55" s="230" t="s">
        <v>14</v>
      </c>
      <c r="F55" s="229" t="s">
        <v>108</v>
      </c>
      <c r="G55" s="243">
        <v>14579</v>
      </c>
      <c r="H55" s="232">
        <v>1490</v>
      </c>
      <c r="I55" s="231">
        <f t="shared" si="2"/>
        <v>18640.039999999997</v>
      </c>
      <c r="J55" s="244"/>
    </row>
    <row r="56" spans="2:10" s="226" customFormat="1" x14ac:dyDescent="0.3">
      <c r="B56" s="224" t="s">
        <v>109</v>
      </c>
      <c r="C56" s="240" t="s">
        <v>122</v>
      </c>
      <c r="D56" s="229" t="s">
        <v>17</v>
      </c>
      <c r="E56" s="230" t="s">
        <v>14</v>
      </c>
      <c r="F56" s="229" t="s">
        <v>108</v>
      </c>
      <c r="G56" s="243">
        <v>14579.49</v>
      </c>
      <c r="H56" s="232">
        <v>1489.7</v>
      </c>
      <c r="I56" s="231">
        <f t="shared" si="2"/>
        <v>18640.260399999999</v>
      </c>
      <c r="J56" s="244"/>
    </row>
    <row r="57" spans="2:10" s="226" customFormat="1" x14ac:dyDescent="0.3">
      <c r="B57" s="224" t="s">
        <v>109</v>
      </c>
      <c r="C57" s="240" t="s">
        <v>123</v>
      </c>
      <c r="D57" s="229" t="s">
        <v>17</v>
      </c>
      <c r="E57" s="230" t="s">
        <v>14</v>
      </c>
      <c r="F57" s="229" t="s">
        <v>108</v>
      </c>
      <c r="G57" s="243">
        <v>13486.49</v>
      </c>
      <c r="H57" s="232">
        <v>1489.79</v>
      </c>
      <c r="I57" s="231">
        <f t="shared" si="2"/>
        <v>17372.484799999998</v>
      </c>
      <c r="J57" s="244"/>
    </row>
    <row r="58" spans="2:10" s="226" customFormat="1" x14ac:dyDescent="0.3">
      <c r="B58" s="224" t="s">
        <v>109</v>
      </c>
      <c r="C58" s="240" t="s">
        <v>124</v>
      </c>
      <c r="D58" s="229" t="s">
        <v>17</v>
      </c>
      <c r="E58" s="230" t="s">
        <v>14</v>
      </c>
      <c r="F58" s="229" t="s">
        <v>108</v>
      </c>
      <c r="G58" s="243">
        <v>14579</v>
      </c>
      <c r="H58" s="232">
        <v>1490</v>
      </c>
      <c r="I58" s="231">
        <f t="shared" si="2"/>
        <v>18640.039999999997</v>
      </c>
      <c r="J58" s="244"/>
    </row>
    <row r="59" spans="2:10" s="226" customFormat="1" x14ac:dyDescent="0.3">
      <c r="B59" s="224" t="s">
        <v>109</v>
      </c>
      <c r="C59" s="240" t="s">
        <v>125</v>
      </c>
      <c r="D59" s="229" t="s">
        <v>17</v>
      </c>
      <c r="E59" s="230" t="s">
        <v>14</v>
      </c>
      <c r="F59" s="229" t="s">
        <v>682</v>
      </c>
      <c r="G59" s="243">
        <v>13486</v>
      </c>
      <c r="H59" s="232">
        <v>1490</v>
      </c>
      <c r="I59" s="231">
        <f t="shared" si="2"/>
        <v>17372.16</v>
      </c>
      <c r="J59" s="244"/>
    </row>
    <row r="60" spans="2:10" s="226" customFormat="1" x14ac:dyDescent="0.3">
      <c r="B60" s="224" t="s">
        <v>109</v>
      </c>
      <c r="C60" s="240" t="s">
        <v>126</v>
      </c>
      <c r="D60" s="229" t="s">
        <v>17</v>
      </c>
      <c r="E60" s="230" t="s">
        <v>14</v>
      </c>
      <c r="F60" s="229" t="s">
        <v>103</v>
      </c>
      <c r="G60" s="243">
        <v>14579.49</v>
      </c>
      <c r="H60" s="232">
        <v>1489.79</v>
      </c>
      <c r="I60" s="231">
        <f t="shared" si="2"/>
        <v>18640.364799999996</v>
      </c>
      <c r="J60" s="244"/>
    </row>
    <row r="61" spans="2:10" s="226" customFormat="1" x14ac:dyDescent="0.3">
      <c r="B61" s="224" t="s">
        <v>98</v>
      </c>
      <c r="C61" s="240" t="s">
        <v>127</v>
      </c>
      <c r="D61" s="229" t="s">
        <v>17</v>
      </c>
      <c r="E61" s="230" t="s">
        <v>14</v>
      </c>
      <c r="F61" s="229" t="s">
        <v>103</v>
      </c>
      <c r="G61" s="243">
        <v>14579.49</v>
      </c>
      <c r="H61" s="232">
        <v>1489.79</v>
      </c>
      <c r="I61" s="231">
        <f t="shared" si="2"/>
        <v>18640.364799999996</v>
      </c>
      <c r="J61" s="244"/>
    </row>
    <row r="62" spans="2:10" s="226" customFormat="1" x14ac:dyDescent="0.3">
      <c r="B62" s="224" t="s">
        <v>96</v>
      </c>
      <c r="C62" s="240" t="s">
        <v>128</v>
      </c>
      <c r="D62" s="229" t="s">
        <v>17</v>
      </c>
      <c r="E62" s="230" t="s">
        <v>14</v>
      </c>
      <c r="F62" s="229" t="s">
        <v>764</v>
      </c>
      <c r="G62" s="243">
        <v>8356</v>
      </c>
      <c r="H62" s="232">
        <v>250.68</v>
      </c>
      <c r="I62" s="231">
        <f t="shared" si="2"/>
        <v>9983.7487999999994</v>
      </c>
      <c r="J62" s="244"/>
    </row>
    <row r="63" spans="2:10" s="226" customFormat="1" x14ac:dyDescent="0.3">
      <c r="B63" s="224" t="s">
        <v>65</v>
      </c>
      <c r="C63" s="229" t="s">
        <v>130</v>
      </c>
      <c r="D63" s="229" t="s">
        <v>17</v>
      </c>
      <c r="E63" s="230" t="s">
        <v>624</v>
      </c>
      <c r="F63" s="229" t="s">
        <v>609</v>
      </c>
      <c r="G63" s="243">
        <v>6542</v>
      </c>
      <c r="H63" s="232">
        <v>196</v>
      </c>
      <c r="I63" s="231">
        <f t="shared" si="2"/>
        <v>7816.079999999999</v>
      </c>
      <c r="J63" s="244"/>
    </row>
    <row r="64" spans="2:10" s="226" customFormat="1" x14ac:dyDescent="0.3">
      <c r="B64" s="224" t="s">
        <v>109</v>
      </c>
      <c r="C64" s="240" t="s">
        <v>131</v>
      </c>
      <c r="D64" s="229" t="s">
        <v>17</v>
      </c>
      <c r="E64" s="230" t="s">
        <v>14</v>
      </c>
      <c r="F64" s="229" t="s">
        <v>103</v>
      </c>
      <c r="G64" s="243">
        <v>14579.49</v>
      </c>
      <c r="H64" s="232">
        <v>1489.79</v>
      </c>
      <c r="I64" s="231">
        <f t="shared" si="2"/>
        <v>18640.364799999996</v>
      </c>
      <c r="J64" s="244"/>
    </row>
    <row r="65" spans="2:11" s="226" customFormat="1" x14ac:dyDescent="0.3">
      <c r="B65" s="224" t="s">
        <v>109</v>
      </c>
      <c r="C65" s="240" t="s">
        <v>132</v>
      </c>
      <c r="D65" s="229" t="s">
        <v>17</v>
      </c>
      <c r="E65" s="230" t="s">
        <v>14</v>
      </c>
      <c r="F65" s="229" t="s">
        <v>654</v>
      </c>
      <c r="G65" s="288">
        <v>13486</v>
      </c>
      <c r="H65" s="289">
        <v>1490</v>
      </c>
      <c r="I65" s="231">
        <f t="shared" si="2"/>
        <v>17372.16</v>
      </c>
      <c r="J65" s="244"/>
    </row>
    <row r="66" spans="2:11" s="226" customFormat="1" x14ac:dyDescent="0.3">
      <c r="B66" s="224" t="s">
        <v>109</v>
      </c>
      <c r="C66" s="240" t="s">
        <v>134</v>
      </c>
      <c r="D66" s="229" t="s">
        <v>17</v>
      </c>
      <c r="E66" s="230" t="s">
        <v>14</v>
      </c>
      <c r="F66" s="229" t="s">
        <v>103</v>
      </c>
      <c r="G66" s="243">
        <v>14579.49</v>
      </c>
      <c r="H66" s="232">
        <v>1489.79</v>
      </c>
      <c r="I66" s="231">
        <f t="shared" si="2"/>
        <v>18640.364799999996</v>
      </c>
      <c r="J66" s="244"/>
    </row>
    <row r="67" spans="2:11" s="226" customFormat="1" x14ac:dyDescent="0.3">
      <c r="B67" s="224" t="s">
        <v>648</v>
      </c>
      <c r="C67" s="240" t="s">
        <v>135</v>
      </c>
      <c r="D67" s="229" t="s">
        <v>17</v>
      </c>
      <c r="E67" s="230" t="s">
        <v>14</v>
      </c>
      <c r="F67" s="229" t="s">
        <v>108</v>
      </c>
      <c r="G67" s="243">
        <v>17351.349999999999</v>
      </c>
      <c r="H67" s="232">
        <v>1914.33</v>
      </c>
      <c r="I67" s="231">
        <f t="shared" si="2"/>
        <v>22348.1888</v>
      </c>
      <c r="J67" s="244"/>
    </row>
    <row r="68" spans="2:11" s="226" customFormat="1" x14ac:dyDescent="0.3">
      <c r="B68" s="224" t="s">
        <v>109</v>
      </c>
      <c r="C68" s="240" t="s">
        <v>136</v>
      </c>
      <c r="D68" s="229" t="s">
        <v>17</v>
      </c>
      <c r="E68" s="230" t="s">
        <v>14</v>
      </c>
      <c r="F68" s="229" t="s">
        <v>112</v>
      </c>
      <c r="G68" s="243">
        <v>13486.4</v>
      </c>
      <c r="H68" s="232">
        <v>1490</v>
      </c>
      <c r="I68" s="231">
        <f t="shared" si="2"/>
        <v>17372.624</v>
      </c>
      <c r="J68" s="244"/>
    </row>
    <row r="69" spans="2:11" s="226" customFormat="1" x14ac:dyDescent="0.3">
      <c r="B69" s="224" t="s">
        <v>109</v>
      </c>
      <c r="C69" s="240" t="s">
        <v>137</v>
      </c>
      <c r="D69" s="229" t="s">
        <v>17</v>
      </c>
      <c r="E69" s="230" t="s">
        <v>14</v>
      </c>
      <c r="F69" s="229" t="s">
        <v>103</v>
      </c>
      <c r="G69" s="243">
        <v>14579.49</v>
      </c>
      <c r="H69" s="232">
        <v>1489.79</v>
      </c>
      <c r="I69" s="231">
        <f t="shared" si="2"/>
        <v>18640.364799999996</v>
      </c>
      <c r="J69" s="244"/>
    </row>
    <row r="70" spans="2:11" s="226" customFormat="1" x14ac:dyDescent="0.3">
      <c r="B70" s="224" t="s">
        <v>274</v>
      </c>
      <c r="C70" s="240" t="s">
        <v>138</v>
      </c>
      <c r="D70" s="229" t="s">
        <v>17</v>
      </c>
      <c r="E70" s="230" t="s">
        <v>14</v>
      </c>
      <c r="F70" s="229" t="s">
        <v>112</v>
      </c>
      <c r="G70" s="243">
        <v>4415.28</v>
      </c>
      <c r="H70" s="232">
        <v>449.25</v>
      </c>
      <c r="I70" s="231">
        <f t="shared" si="2"/>
        <v>5642.8547999999992</v>
      </c>
      <c r="J70" s="244"/>
    </row>
    <row r="71" spans="2:11" s="226" customFormat="1" x14ac:dyDescent="0.3">
      <c r="B71" s="224" t="s">
        <v>57</v>
      </c>
      <c r="C71" s="240" t="s">
        <v>139</v>
      </c>
      <c r="D71" s="229" t="s">
        <v>17</v>
      </c>
      <c r="E71" s="230" t="s">
        <v>14</v>
      </c>
      <c r="F71" s="229" t="s">
        <v>630</v>
      </c>
      <c r="G71" s="243">
        <v>11333</v>
      </c>
      <c r="H71" s="232">
        <v>340</v>
      </c>
      <c r="I71" s="231">
        <f t="shared" si="2"/>
        <v>13540.679999999998</v>
      </c>
      <c r="J71" s="244"/>
      <c r="K71" s="270"/>
    </row>
    <row r="72" spans="2:11" s="226" customFormat="1" x14ac:dyDescent="0.3">
      <c r="B72" s="224" t="s">
        <v>109</v>
      </c>
      <c r="C72" s="240" t="s">
        <v>141</v>
      </c>
      <c r="D72" s="229" t="s">
        <v>17</v>
      </c>
      <c r="E72" s="230" t="s">
        <v>14</v>
      </c>
      <c r="F72" s="229" t="s">
        <v>103</v>
      </c>
      <c r="G72" s="243">
        <v>14579.49</v>
      </c>
      <c r="H72" s="232">
        <v>1489.79</v>
      </c>
      <c r="I72" s="231">
        <f t="shared" si="2"/>
        <v>18640.364799999996</v>
      </c>
      <c r="J72" s="244"/>
    </row>
    <row r="73" spans="2:11" s="226" customFormat="1" x14ac:dyDescent="0.3">
      <c r="B73" s="224" t="s">
        <v>109</v>
      </c>
      <c r="C73" s="240" t="s">
        <v>142</v>
      </c>
      <c r="D73" s="229" t="s">
        <v>17</v>
      </c>
      <c r="E73" s="230" t="s">
        <v>14</v>
      </c>
      <c r="F73" s="229" t="s">
        <v>103</v>
      </c>
      <c r="G73" s="243">
        <v>14579.49</v>
      </c>
      <c r="H73" s="232">
        <v>1489.79</v>
      </c>
      <c r="I73" s="231">
        <f t="shared" si="2"/>
        <v>18640.364799999996</v>
      </c>
      <c r="J73" s="244"/>
    </row>
    <row r="74" spans="2:11" s="226" customFormat="1" x14ac:dyDescent="0.3">
      <c r="B74" s="224" t="s">
        <v>747</v>
      </c>
      <c r="C74" s="240" t="s">
        <v>144</v>
      </c>
      <c r="D74" s="229" t="s">
        <v>17</v>
      </c>
      <c r="E74" s="230" t="s">
        <v>14</v>
      </c>
      <c r="F74" s="229" t="s">
        <v>108</v>
      </c>
      <c r="G74" s="243">
        <v>15526.32</v>
      </c>
      <c r="H74" s="232">
        <v>1713.86</v>
      </c>
      <c r="I74" s="231">
        <f t="shared" si="2"/>
        <v>19998.608799999998</v>
      </c>
      <c r="J74" s="244"/>
    </row>
    <row r="75" spans="2:11" s="226" customFormat="1" x14ac:dyDescent="0.3">
      <c r="B75" s="224" t="s">
        <v>109</v>
      </c>
      <c r="C75" s="240" t="s">
        <v>145</v>
      </c>
      <c r="D75" s="229" t="s">
        <v>17</v>
      </c>
      <c r="E75" s="230" t="s">
        <v>14</v>
      </c>
      <c r="F75" s="229" t="s">
        <v>108</v>
      </c>
      <c r="G75" s="243">
        <v>14579</v>
      </c>
      <c r="H75" s="290">
        <v>1489.79</v>
      </c>
      <c r="I75" s="231">
        <f t="shared" si="2"/>
        <v>18639.796399999999</v>
      </c>
      <c r="J75" s="244"/>
    </row>
    <row r="76" spans="2:11" s="226" customFormat="1" x14ac:dyDescent="0.3">
      <c r="B76" s="224" t="s">
        <v>109</v>
      </c>
      <c r="C76" s="240" t="s">
        <v>146</v>
      </c>
      <c r="D76" s="229" t="s">
        <v>17</v>
      </c>
      <c r="E76" s="230" t="s">
        <v>14</v>
      </c>
      <c r="F76" s="229" t="s">
        <v>103</v>
      </c>
      <c r="G76" s="243">
        <v>14579.49</v>
      </c>
      <c r="H76" s="232">
        <v>1489.79</v>
      </c>
      <c r="I76" s="231">
        <f t="shared" si="2"/>
        <v>18640.364799999996</v>
      </c>
      <c r="J76" s="244"/>
    </row>
    <row r="77" spans="2:11" s="226" customFormat="1" x14ac:dyDescent="0.3">
      <c r="B77" s="224" t="s">
        <v>109</v>
      </c>
      <c r="C77" s="240" t="s">
        <v>147</v>
      </c>
      <c r="D77" s="229" t="s">
        <v>17</v>
      </c>
      <c r="E77" s="230" t="s">
        <v>14</v>
      </c>
      <c r="F77" s="229" t="s">
        <v>103</v>
      </c>
      <c r="G77" s="243">
        <v>14579.49</v>
      </c>
      <c r="H77" s="232">
        <v>1489.79</v>
      </c>
      <c r="I77" s="231">
        <f t="shared" si="2"/>
        <v>18640.364799999996</v>
      </c>
      <c r="J77" s="244"/>
    </row>
    <row r="78" spans="2:11" s="226" customFormat="1" x14ac:dyDescent="0.3">
      <c r="B78" s="224" t="s">
        <v>109</v>
      </c>
      <c r="C78" s="240" t="s">
        <v>148</v>
      </c>
      <c r="D78" s="229" t="s">
        <v>17</v>
      </c>
      <c r="E78" s="230" t="s">
        <v>14</v>
      </c>
      <c r="F78" s="229" t="s">
        <v>103</v>
      </c>
      <c r="G78" s="243">
        <v>14579.49</v>
      </c>
      <c r="H78" s="232">
        <v>1489.79</v>
      </c>
      <c r="I78" s="231">
        <f t="shared" si="2"/>
        <v>18640.364799999996</v>
      </c>
      <c r="J78" s="244"/>
    </row>
    <row r="79" spans="2:11" s="226" customFormat="1" x14ac:dyDescent="0.3">
      <c r="B79" s="224" t="s">
        <v>96</v>
      </c>
      <c r="C79" s="240" t="s">
        <v>149</v>
      </c>
      <c r="D79" s="229" t="s">
        <v>17</v>
      </c>
      <c r="E79" s="230" t="s">
        <v>14</v>
      </c>
      <c r="F79" s="229" t="s">
        <v>108</v>
      </c>
      <c r="G79" s="243">
        <v>10009.15</v>
      </c>
      <c r="H79" s="232">
        <v>1107.81</v>
      </c>
      <c r="I79" s="231">
        <f t="shared" si="2"/>
        <v>12895.673599999998</v>
      </c>
      <c r="J79" s="244"/>
    </row>
    <row r="80" spans="2:11" s="226" customFormat="1" x14ac:dyDescent="0.3">
      <c r="B80" s="224" t="s">
        <v>96</v>
      </c>
      <c r="C80" s="240" t="s">
        <v>150</v>
      </c>
      <c r="D80" s="229" t="s">
        <v>17</v>
      </c>
      <c r="E80" s="230" t="s">
        <v>14</v>
      </c>
      <c r="F80" s="229" t="s">
        <v>771</v>
      </c>
      <c r="G80" s="243">
        <v>11536</v>
      </c>
      <c r="H80" s="232">
        <v>346</v>
      </c>
      <c r="I80" s="231">
        <f t="shared" si="2"/>
        <v>13783.119999999999</v>
      </c>
      <c r="J80" s="244"/>
    </row>
    <row r="81" spans="2:10" s="226" customFormat="1" x14ac:dyDescent="0.3">
      <c r="B81" s="224" t="s">
        <v>109</v>
      </c>
      <c r="C81" s="240" t="s">
        <v>151</v>
      </c>
      <c r="D81" s="229" t="s">
        <v>17</v>
      </c>
      <c r="E81" s="230" t="s">
        <v>14</v>
      </c>
      <c r="F81" s="229" t="s">
        <v>103</v>
      </c>
      <c r="G81" s="243">
        <v>14579.49</v>
      </c>
      <c r="H81" s="232">
        <v>1489.79</v>
      </c>
      <c r="I81" s="231">
        <f t="shared" si="2"/>
        <v>18640.364799999996</v>
      </c>
      <c r="J81" s="244"/>
    </row>
    <row r="82" spans="2:10" s="226" customFormat="1" x14ac:dyDescent="0.3">
      <c r="B82" s="224" t="s">
        <v>109</v>
      </c>
      <c r="C82" s="240" t="s">
        <v>152</v>
      </c>
      <c r="D82" s="229" t="s">
        <v>17</v>
      </c>
      <c r="E82" s="230" t="s">
        <v>14</v>
      </c>
      <c r="F82" s="229" t="s">
        <v>112</v>
      </c>
      <c r="G82" s="243">
        <v>13486.4</v>
      </c>
      <c r="H82" s="232">
        <v>1489.7</v>
      </c>
      <c r="I82" s="231">
        <f t="shared" si="2"/>
        <v>17372.275999999998</v>
      </c>
      <c r="J82" s="244"/>
    </row>
    <row r="83" spans="2:10" s="226" customFormat="1" x14ac:dyDescent="0.3">
      <c r="B83" s="224" t="s">
        <v>109</v>
      </c>
      <c r="C83" s="240" t="s">
        <v>154</v>
      </c>
      <c r="D83" s="229" t="s">
        <v>17</v>
      </c>
      <c r="E83" s="230" t="s">
        <v>14</v>
      </c>
      <c r="F83" s="229" t="s">
        <v>108</v>
      </c>
      <c r="G83" s="243">
        <v>13486.49</v>
      </c>
      <c r="H83" s="232">
        <v>1489.79</v>
      </c>
      <c r="I83" s="231">
        <f t="shared" si="2"/>
        <v>17372.484799999998</v>
      </c>
      <c r="J83" s="244"/>
    </row>
    <row r="84" spans="2:10" s="226" customFormat="1" x14ac:dyDescent="0.3">
      <c r="B84" s="224" t="s">
        <v>109</v>
      </c>
      <c r="C84" s="240" t="s">
        <v>155</v>
      </c>
      <c r="D84" s="229" t="s">
        <v>17</v>
      </c>
      <c r="E84" s="230" t="s">
        <v>14</v>
      </c>
      <c r="F84" s="229" t="s">
        <v>108</v>
      </c>
      <c r="G84" s="243">
        <v>17351.349999999999</v>
      </c>
      <c r="H84" s="232">
        <v>1914.33</v>
      </c>
      <c r="I84" s="231">
        <f t="shared" si="2"/>
        <v>22348.1888</v>
      </c>
      <c r="J84" s="244"/>
    </row>
    <row r="85" spans="2:10" s="226" customFormat="1" x14ac:dyDescent="0.3">
      <c r="B85" s="224" t="s">
        <v>109</v>
      </c>
      <c r="C85" s="240" t="s">
        <v>156</v>
      </c>
      <c r="D85" s="229" t="s">
        <v>17</v>
      </c>
      <c r="E85" s="230" t="s">
        <v>14</v>
      </c>
      <c r="F85" s="229" t="s">
        <v>108</v>
      </c>
      <c r="G85" s="232">
        <v>17351.349999999999</v>
      </c>
      <c r="H85" s="232">
        <v>1914.33</v>
      </c>
      <c r="I85" s="231">
        <f t="shared" si="2"/>
        <v>22348.1888</v>
      </c>
      <c r="J85" s="244"/>
    </row>
    <row r="86" spans="2:10" s="226" customFormat="1" x14ac:dyDescent="0.3">
      <c r="B86" s="224" t="s">
        <v>109</v>
      </c>
      <c r="C86" s="240" t="s">
        <v>157</v>
      </c>
      <c r="D86" s="229" t="s">
        <v>17</v>
      </c>
      <c r="E86" s="230" t="s">
        <v>14</v>
      </c>
      <c r="F86" s="229" t="s">
        <v>108</v>
      </c>
      <c r="G86" s="232">
        <v>17351.349999999999</v>
      </c>
      <c r="H86" s="232">
        <v>1914.33</v>
      </c>
      <c r="I86" s="231">
        <f t="shared" si="2"/>
        <v>22348.1888</v>
      </c>
      <c r="J86" s="244"/>
    </row>
    <row r="87" spans="2:10" s="226" customFormat="1" x14ac:dyDescent="0.3">
      <c r="B87" s="224" t="s">
        <v>96</v>
      </c>
      <c r="C87" s="240" t="s">
        <v>158</v>
      </c>
      <c r="D87" s="229" t="s">
        <v>17</v>
      </c>
      <c r="E87" s="230" t="s">
        <v>624</v>
      </c>
      <c r="F87" s="229" t="s">
        <v>159</v>
      </c>
      <c r="G87" s="232">
        <v>11184.09</v>
      </c>
      <c r="H87" s="232">
        <v>345.9</v>
      </c>
      <c r="I87" s="231">
        <f t="shared" si="2"/>
        <v>13374.788399999999</v>
      </c>
      <c r="J87" s="233"/>
    </row>
    <row r="88" spans="2:10" s="226" customFormat="1" x14ac:dyDescent="0.3">
      <c r="B88" s="224" t="s">
        <v>160</v>
      </c>
      <c r="C88" s="240" t="s">
        <v>161</v>
      </c>
      <c r="D88" s="229" t="s">
        <v>17</v>
      </c>
      <c r="E88" s="230" t="s">
        <v>624</v>
      </c>
      <c r="F88" s="224" t="s">
        <v>162</v>
      </c>
      <c r="G88" s="232">
        <v>1369.73</v>
      </c>
      <c r="H88" s="232">
        <v>130.33000000000001</v>
      </c>
      <c r="I88" s="231">
        <f t="shared" si="2"/>
        <v>1740.0695999999998</v>
      </c>
      <c r="J88" s="233"/>
    </row>
    <row r="89" spans="2:10" s="226" customFormat="1" x14ac:dyDescent="0.3">
      <c r="B89" s="224" t="s">
        <v>96</v>
      </c>
      <c r="C89" s="229" t="s">
        <v>163</v>
      </c>
      <c r="D89" s="229" t="s">
        <v>17</v>
      </c>
      <c r="E89" s="230" t="s">
        <v>624</v>
      </c>
      <c r="F89" s="229" t="s">
        <v>162</v>
      </c>
      <c r="G89" s="232">
        <v>7516.83</v>
      </c>
      <c r="H89" s="232">
        <v>677.8</v>
      </c>
      <c r="I89" s="231">
        <f t="shared" si="2"/>
        <v>9505.7707999999984</v>
      </c>
      <c r="J89" s="233"/>
    </row>
    <row r="90" spans="2:10" s="226" customFormat="1" x14ac:dyDescent="0.3">
      <c r="B90" s="224" t="s">
        <v>96</v>
      </c>
      <c r="C90" s="240" t="s">
        <v>164</v>
      </c>
      <c r="D90" s="229" t="s">
        <v>17</v>
      </c>
      <c r="E90" s="230" t="s">
        <v>624</v>
      </c>
      <c r="F90" s="229" t="s">
        <v>162</v>
      </c>
      <c r="G90" s="247">
        <v>4930.83</v>
      </c>
      <c r="H90" s="232">
        <v>447.5</v>
      </c>
      <c r="I90" s="231">
        <f t="shared" si="2"/>
        <v>6238.8627999999999</v>
      </c>
      <c r="J90" s="233"/>
    </row>
    <row r="91" spans="2:10" s="226" customFormat="1" x14ac:dyDescent="0.3">
      <c r="B91" s="224" t="s">
        <v>165</v>
      </c>
      <c r="C91" s="240" t="s">
        <v>166</v>
      </c>
      <c r="D91" s="229" t="s">
        <v>17</v>
      </c>
      <c r="E91" s="230" t="s">
        <v>624</v>
      </c>
      <c r="F91" s="229" t="s">
        <v>162</v>
      </c>
      <c r="G91" s="247">
        <v>9610.67</v>
      </c>
      <c r="H91" s="232">
        <v>864.3</v>
      </c>
      <c r="I91" s="231">
        <f t="shared" si="2"/>
        <v>12150.965199999999</v>
      </c>
      <c r="J91" s="233"/>
    </row>
    <row r="92" spans="2:10" s="226" customFormat="1" x14ac:dyDescent="0.3">
      <c r="B92" s="224" t="s">
        <v>165</v>
      </c>
      <c r="C92" s="240" t="s">
        <v>167</v>
      </c>
      <c r="D92" s="229" t="s">
        <v>17</v>
      </c>
      <c r="E92" s="230" t="s">
        <v>624</v>
      </c>
      <c r="F92" s="229" t="s">
        <v>162</v>
      </c>
      <c r="G92" s="232">
        <v>7046.31</v>
      </c>
      <c r="H92" s="232">
        <v>635.91999999999996</v>
      </c>
      <c r="I92" s="231">
        <f t="shared" si="2"/>
        <v>8911.3868000000002</v>
      </c>
      <c r="J92" s="233"/>
    </row>
    <row r="93" spans="2:10" s="226" customFormat="1" x14ac:dyDescent="0.3">
      <c r="B93" s="224" t="s">
        <v>168</v>
      </c>
      <c r="C93" s="240" t="s">
        <v>169</v>
      </c>
      <c r="D93" s="229" t="s">
        <v>17</v>
      </c>
      <c r="E93" s="230" t="s">
        <v>624</v>
      </c>
      <c r="F93" s="229" t="s">
        <v>162</v>
      </c>
      <c r="G93" s="232">
        <v>8501.6200000000008</v>
      </c>
      <c r="H93" s="232">
        <v>765.53</v>
      </c>
      <c r="I93" s="231">
        <f t="shared" si="2"/>
        <v>10749.894</v>
      </c>
      <c r="J93" s="233"/>
    </row>
    <row r="94" spans="2:10" s="226" customFormat="1" x14ac:dyDescent="0.3">
      <c r="B94" s="224" t="s">
        <v>170</v>
      </c>
      <c r="C94" s="240" t="s">
        <v>171</v>
      </c>
      <c r="D94" s="229" t="s">
        <v>17</v>
      </c>
      <c r="E94" s="230" t="s">
        <v>624</v>
      </c>
      <c r="F94" s="229" t="s">
        <v>162</v>
      </c>
      <c r="G94" s="232">
        <v>4178.5</v>
      </c>
      <c r="H94" s="232">
        <v>380.5</v>
      </c>
      <c r="I94" s="231">
        <f t="shared" si="2"/>
        <v>5288.44</v>
      </c>
      <c r="J94" s="233"/>
    </row>
    <row r="95" spans="2:10" s="226" customFormat="1" x14ac:dyDescent="0.3">
      <c r="B95" s="224" t="s">
        <v>70</v>
      </c>
      <c r="C95" s="229" t="s">
        <v>172</v>
      </c>
      <c r="D95" s="229" t="s">
        <v>17</v>
      </c>
      <c r="E95" s="230" t="s">
        <v>624</v>
      </c>
      <c r="F95" s="229" t="s">
        <v>173</v>
      </c>
      <c r="G95" s="232">
        <v>5011.62</v>
      </c>
      <c r="H95" s="232">
        <v>154.99</v>
      </c>
      <c r="I95" s="231">
        <f t="shared" si="2"/>
        <v>5993.2675999999992</v>
      </c>
      <c r="J95" s="233"/>
    </row>
    <row r="96" spans="2:10" s="226" customFormat="1" x14ac:dyDescent="0.3">
      <c r="B96" s="224" t="s">
        <v>70</v>
      </c>
      <c r="C96" s="240" t="s">
        <v>174</v>
      </c>
      <c r="D96" s="229" t="s">
        <v>17</v>
      </c>
      <c r="E96" s="230" t="s">
        <v>624</v>
      </c>
      <c r="F96" s="224" t="s">
        <v>175</v>
      </c>
      <c r="G96" s="231">
        <v>5011.6499999999996</v>
      </c>
      <c r="H96" s="232">
        <v>154.99</v>
      </c>
      <c r="I96" s="231">
        <f t="shared" si="2"/>
        <v>5993.3023999999987</v>
      </c>
      <c r="J96" s="233"/>
    </row>
    <row r="97" spans="1:10" x14ac:dyDescent="0.3">
      <c r="A97" s="226"/>
      <c r="B97" s="224" t="s">
        <v>176</v>
      </c>
      <c r="C97" s="240" t="s">
        <v>177</v>
      </c>
      <c r="D97" s="229" t="s">
        <v>17</v>
      </c>
      <c r="E97" s="230" t="s">
        <v>624</v>
      </c>
      <c r="F97" s="229" t="s">
        <v>159</v>
      </c>
      <c r="G97" s="231">
        <v>14093</v>
      </c>
      <c r="H97" s="232">
        <v>1265</v>
      </c>
      <c r="I97" s="231">
        <f t="shared" si="2"/>
        <v>17815.28</v>
      </c>
      <c r="J97" s="233"/>
    </row>
    <row r="98" spans="1:10" x14ac:dyDescent="0.3">
      <c r="A98" s="226"/>
      <c r="B98" s="224" t="s">
        <v>70</v>
      </c>
      <c r="C98" s="240" t="s">
        <v>178</v>
      </c>
      <c r="D98" s="229" t="s">
        <v>17</v>
      </c>
      <c r="E98" s="230" t="s">
        <v>624</v>
      </c>
      <c r="F98" s="224" t="s">
        <v>179</v>
      </c>
      <c r="G98" s="231">
        <v>5876</v>
      </c>
      <c r="H98" s="232">
        <v>176</v>
      </c>
      <c r="I98" s="231">
        <f t="shared" si="2"/>
        <v>7020.32</v>
      </c>
      <c r="J98" s="233"/>
    </row>
    <row r="99" spans="1:10" x14ac:dyDescent="0.3">
      <c r="A99" s="226"/>
      <c r="B99" s="224" t="s">
        <v>170</v>
      </c>
      <c r="C99" s="240" t="s">
        <v>180</v>
      </c>
      <c r="D99" s="229" t="s">
        <v>17</v>
      </c>
      <c r="E99" s="230" t="s">
        <v>624</v>
      </c>
      <c r="F99" s="229" t="s">
        <v>162</v>
      </c>
      <c r="G99" s="231">
        <v>4700.46</v>
      </c>
      <c r="H99" s="232">
        <v>1682.92</v>
      </c>
      <c r="I99" s="231">
        <f t="shared" ref="I99:I109" si="3">SUM(G99+H99)*1.16</f>
        <v>7404.7208000000001</v>
      </c>
      <c r="J99" s="233"/>
    </row>
    <row r="100" spans="1:10" x14ac:dyDescent="0.3">
      <c r="A100" s="226"/>
      <c r="B100" s="224" t="s">
        <v>170</v>
      </c>
      <c r="C100" s="240" t="s">
        <v>181</v>
      </c>
      <c r="D100" s="229" t="s">
        <v>17</v>
      </c>
      <c r="E100" s="230" t="s">
        <v>624</v>
      </c>
      <c r="F100" s="229" t="s">
        <v>162</v>
      </c>
      <c r="G100" s="231">
        <v>4700.46</v>
      </c>
      <c r="H100" s="232">
        <v>1682.92</v>
      </c>
      <c r="I100" s="231">
        <f t="shared" si="3"/>
        <v>7404.7208000000001</v>
      </c>
      <c r="J100" s="233"/>
    </row>
    <row r="101" spans="1:10" x14ac:dyDescent="0.3">
      <c r="A101" s="226"/>
      <c r="B101" s="224" t="s">
        <v>170</v>
      </c>
      <c r="C101" s="240" t="s">
        <v>182</v>
      </c>
      <c r="D101" s="229" t="s">
        <v>17</v>
      </c>
      <c r="E101" s="230" t="s">
        <v>624</v>
      </c>
      <c r="F101" s="229" t="s">
        <v>162</v>
      </c>
      <c r="G101" s="231">
        <v>4700.46</v>
      </c>
      <c r="H101" s="232">
        <v>1682.92</v>
      </c>
      <c r="I101" s="231">
        <f t="shared" si="3"/>
        <v>7404.7208000000001</v>
      </c>
      <c r="J101" s="233"/>
    </row>
    <row r="102" spans="1:10" x14ac:dyDescent="0.3">
      <c r="A102" s="226"/>
      <c r="B102" s="224" t="s">
        <v>170</v>
      </c>
      <c r="C102" s="240" t="s">
        <v>183</v>
      </c>
      <c r="D102" s="229" t="s">
        <v>17</v>
      </c>
      <c r="E102" s="230" t="s">
        <v>624</v>
      </c>
      <c r="F102" s="229" t="s">
        <v>162</v>
      </c>
      <c r="G102" s="231">
        <v>4700.46</v>
      </c>
      <c r="H102" s="232">
        <v>1682.92</v>
      </c>
      <c r="I102" s="231">
        <f t="shared" si="3"/>
        <v>7404.7208000000001</v>
      </c>
      <c r="J102" s="233"/>
    </row>
    <row r="103" spans="1:10" x14ac:dyDescent="0.3">
      <c r="A103" s="226"/>
      <c r="B103" s="224" t="s">
        <v>256</v>
      </c>
      <c r="C103" s="291" t="s">
        <v>184</v>
      </c>
      <c r="D103" s="229" t="s">
        <v>17</v>
      </c>
      <c r="E103" s="230" t="s">
        <v>624</v>
      </c>
      <c r="F103" s="229" t="s">
        <v>185</v>
      </c>
      <c r="G103" s="232">
        <v>7006.67</v>
      </c>
      <c r="H103" s="232">
        <v>632.38</v>
      </c>
      <c r="I103" s="231">
        <f t="shared" si="3"/>
        <v>8861.2979999999989</v>
      </c>
      <c r="J103" s="233"/>
    </row>
    <row r="104" spans="1:10" x14ac:dyDescent="0.3">
      <c r="A104" s="226"/>
      <c r="B104" s="224" t="s">
        <v>88</v>
      </c>
      <c r="C104" s="240" t="s">
        <v>186</v>
      </c>
      <c r="D104" s="229" t="s">
        <v>17</v>
      </c>
      <c r="E104" s="230" t="s">
        <v>14</v>
      </c>
      <c r="F104" s="229" t="s">
        <v>759</v>
      </c>
      <c r="G104" s="243">
        <v>11463.08</v>
      </c>
      <c r="H104" s="232">
        <v>390</v>
      </c>
      <c r="I104" s="231">
        <f t="shared" si="3"/>
        <v>13749.572799999998</v>
      </c>
      <c r="J104" s="244"/>
    </row>
    <row r="105" spans="1:10" x14ac:dyDescent="0.3">
      <c r="A105" s="226"/>
      <c r="B105" s="224" t="s">
        <v>256</v>
      </c>
      <c r="C105" s="240" t="s">
        <v>187</v>
      </c>
      <c r="D105" s="229" t="s">
        <v>17</v>
      </c>
      <c r="E105" s="230" t="s">
        <v>624</v>
      </c>
      <c r="F105" s="292" t="s">
        <v>188</v>
      </c>
      <c r="G105" s="232">
        <v>8355.5</v>
      </c>
      <c r="H105" s="232">
        <v>250.67</v>
      </c>
      <c r="I105" s="231">
        <f t="shared" si="3"/>
        <v>9983.1571999999996</v>
      </c>
      <c r="J105" s="233"/>
    </row>
    <row r="106" spans="1:10" x14ac:dyDescent="0.3">
      <c r="A106" s="226"/>
      <c r="B106" s="224" t="s">
        <v>242</v>
      </c>
      <c r="C106" s="240" t="s">
        <v>189</v>
      </c>
      <c r="D106" s="229" t="s">
        <v>10</v>
      </c>
      <c r="E106" s="230" t="s">
        <v>624</v>
      </c>
      <c r="F106" s="245"/>
      <c r="G106" s="232">
        <v>0</v>
      </c>
      <c r="H106" s="232">
        <v>0</v>
      </c>
      <c r="I106" s="231">
        <f t="shared" si="3"/>
        <v>0</v>
      </c>
      <c r="J106" s="233"/>
    </row>
    <row r="107" spans="1:10" x14ac:dyDescent="0.3">
      <c r="A107" s="226"/>
      <c r="B107" s="224" t="s">
        <v>70</v>
      </c>
      <c r="C107" s="240" t="s">
        <v>190</v>
      </c>
      <c r="D107" s="229" t="s">
        <v>17</v>
      </c>
      <c r="E107" s="230" t="s">
        <v>624</v>
      </c>
      <c r="F107" s="229" t="s">
        <v>191</v>
      </c>
      <c r="G107" s="232">
        <v>5876</v>
      </c>
      <c r="H107" s="232">
        <v>176</v>
      </c>
      <c r="I107" s="231">
        <f t="shared" si="3"/>
        <v>7020.32</v>
      </c>
    </row>
    <row r="108" spans="1:10" x14ac:dyDescent="0.3">
      <c r="A108" s="226"/>
      <c r="B108" s="224" t="s">
        <v>688</v>
      </c>
      <c r="C108" s="240" t="s">
        <v>192</v>
      </c>
      <c r="D108" s="229" t="s">
        <v>17</v>
      </c>
      <c r="E108" s="230" t="s">
        <v>624</v>
      </c>
      <c r="F108" s="229" t="s">
        <v>193</v>
      </c>
      <c r="G108" s="232">
        <v>2675</v>
      </c>
      <c r="H108" s="232">
        <v>262.47000000000003</v>
      </c>
      <c r="I108" s="231">
        <f t="shared" si="3"/>
        <v>3407.4652000000001</v>
      </c>
      <c r="J108" s="233"/>
    </row>
    <row r="109" spans="1:10" x14ac:dyDescent="0.3">
      <c r="A109" s="226"/>
      <c r="B109" s="224" t="s">
        <v>688</v>
      </c>
      <c r="C109" s="240" t="s">
        <v>194</v>
      </c>
      <c r="D109" s="229" t="s">
        <v>17</v>
      </c>
      <c r="E109" s="230" t="s">
        <v>624</v>
      </c>
      <c r="F109" s="229" t="s">
        <v>193</v>
      </c>
      <c r="G109" s="232">
        <v>2675</v>
      </c>
      <c r="H109" s="232">
        <v>262.47000000000003</v>
      </c>
      <c r="I109" s="231">
        <f t="shared" si="3"/>
        <v>3407.4652000000001</v>
      </c>
      <c r="J109" s="233"/>
    </row>
    <row r="110" spans="1:10" x14ac:dyDescent="0.3">
      <c r="B110" s="224" t="s">
        <v>20</v>
      </c>
      <c r="C110" s="229" t="s">
        <v>195</v>
      </c>
      <c r="D110" s="229" t="s">
        <v>17</v>
      </c>
      <c r="E110" s="230" t="s">
        <v>625</v>
      </c>
      <c r="F110" s="229" t="s">
        <v>738</v>
      </c>
      <c r="G110" s="232">
        <v>12620.64</v>
      </c>
      <c r="H110" s="232">
        <v>378.62</v>
      </c>
      <c r="I110" s="231">
        <f>SUM(G110:H110)*1.16</f>
        <v>15079.141599999999</v>
      </c>
    </row>
    <row r="111" spans="1:10" x14ac:dyDescent="0.3">
      <c r="A111" s="226"/>
      <c r="B111" s="224" t="s">
        <v>143</v>
      </c>
      <c r="C111" s="240" t="s">
        <v>196</v>
      </c>
      <c r="D111" s="229" t="s">
        <v>17</v>
      </c>
      <c r="E111" s="230" t="s">
        <v>624</v>
      </c>
      <c r="F111" s="293" t="s">
        <v>197</v>
      </c>
      <c r="G111" s="231">
        <v>9580.68</v>
      </c>
      <c r="H111" s="232">
        <v>918.53</v>
      </c>
      <c r="I111" s="231">
        <f t="shared" ref="I111:I119" si="4">SUM(G111+H111)*1.16</f>
        <v>12179.0836</v>
      </c>
      <c r="J111" s="233"/>
    </row>
    <row r="112" spans="1:10" x14ac:dyDescent="0.3">
      <c r="A112" s="226"/>
      <c r="B112" s="224" t="s">
        <v>143</v>
      </c>
      <c r="C112" s="229" t="s">
        <v>198</v>
      </c>
      <c r="D112" s="229" t="s">
        <v>17</v>
      </c>
      <c r="E112" s="230" t="s">
        <v>624</v>
      </c>
      <c r="F112" s="229" t="s">
        <v>197</v>
      </c>
      <c r="G112" s="231">
        <v>9580.68</v>
      </c>
      <c r="H112" s="232">
        <v>918.53</v>
      </c>
      <c r="I112" s="231">
        <f t="shared" si="4"/>
        <v>12179.0836</v>
      </c>
      <c r="J112" s="233"/>
    </row>
    <row r="113" spans="1:10" x14ac:dyDescent="0.3">
      <c r="A113" s="226"/>
      <c r="B113" s="224" t="s">
        <v>143</v>
      </c>
      <c r="C113" s="229" t="s">
        <v>199</v>
      </c>
      <c r="D113" s="229" t="s">
        <v>17</v>
      </c>
      <c r="E113" s="230" t="s">
        <v>624</v>
      </c>
      <c r="F113" s="229" t="s">
        <v>197</v>
      </c>
      <c r="G113" s="231">
        <v>9580.68</v>
      </c>
      <c r="H113" s="232">
        <v>918.53</v>
      </c>
      <c r="I113" s="231">
        <f t="shared" si="4"/>
        <v>12179.0836</v>
      </c>
      <c r="J113" s="233"/>
    </row>
    <row r="114" spans="1:10" x14ac:dyDescent="0.3">
      <c r="A114" s="226"/>
      <c r="B114" s="224" t="s">
        <v>143</v>
      </c>
      <c r="C114" s="229" t="s">
        <v>200</v>
      </c>
      <c r="D114" s="229" t="s">
        <v>17</v>
      </c>
      <c r="E114" s="230" t="s">
        <v>624</v>
      </c>
      <c r="F114" s="229" t="s">
        <v>197</v>
      </c>
      <c r="G114" s="231">
        <v>9580.68</v>
      </c>
      <c r="H114" s="232">
        <v>918.53</v>
      </c>
      <c r="I114" s="231">
        <f t="shared" si="4"/>
        <v>12179.0836</v>
      </c>
      <c r="J114" s="233"/>
    </row>
    <row r="115" spans="1:10" x14ac:dyDescent="0.3">
      <c r="A115" s="226"/>
      <c r="B115" s="224" t="s">
        <v>143</v>
      </c>
      <c r="C115" s="229" t="s">
        <v>201</v>
      </c>
      <c r="D115" s="229" t="s">
        <v>17</v>
      </c>
      <c r="E115" s="230" t="s">
        <v>624</v>
      </c>
      <c r="F115" s="229" t="s">
        <v>197</v>
      </c>
      <c r="G115" s="231">
        <v>9580.68</v>
      </c>
      <c r="H115" s="232">
        <v>918.53</v>
      </c>
      <c r="I115" s="231">
        <f t="shared" si="4"/>
        <v>12179.0836</v>
      </c>
      <c r="J115" s="233"/>
    </row>
    <row r="116" spans="1:10" x14ac:dyDescent="0.3">
      <c r="A116" s="226"/>
      <c r="B116" s="224" t="s">
        <v>20</v>
      </c>
      <c r="C116" s="240" t="s">
        <v>202</v>
      </c>
      <c r="D116" s="229" t="s">
        <v>17</v>
      </c>
      <c r="E116" s="230" t="s">
        <v>15</v>
      </c>
      <c r="F116" s="224" t="s">
        <v>313</v>
      </c>
      <c r="G116" s="232">
        <v>14626.77</v>
      </c>
      <c r="H116" s="232">
        <v>452.38</v>
      </c>
      <c r="I116" s="231">
        <f t="shared" si="4"/>
        <v>17491.813999999998</v>
      </c>
      <c r="J116" s="233"/>
    </row>
    <row r="117" spans="1:10" x14ac:dyDescent="0.3">
      <c r="A117" s="226"/>
      <c r="B117" s="224" t="s">
        <v>242</v>
      </c>
      <c r="C117" s="240" t="s">
        <v>204</v>
      </c>
      <c r="D117" s="229" t="s">
        <v>17</v>
      </c>
      <c r="E117" s="230" t="s">
        <v>624</v>
      </c>
      <c r="F117" s="248" t="s">
        <v>205</v>
      </c>
      <c r="G117" s="232">
        <v>5507.91</v>
      </c>
      <c r="H117" s="232">
        <v>453.8</v>
      </c>
      <c r="I117" s="231">
        <f t="shared" si="4"/>
        <v>6915.5835999999999</v>
      </c>
      <c r="J117" s="233"/>
    </row>
    <row r="118" spans="1:10" x14ac:dyDescent="0.3">
      <c r="A118" s="226"/>
      <c r="B118" s="224" t="s">
        <v>688</v>
      </c>
      <c r="C118" s="240" t="s">
        <v>206</v>
      </c>
      <c r="D118" s="229" t="s">
        <v>10</v>
      </c>
      <c r="E118" s="230" t="s">
        <v>624</v>
      </c>
      <c r="F118" s="246"/>
      <c r="G118" s="247">
        <v>0</v>
      </c>
      <c r="H118" s="232">
        <v>0</v>
      </c>
      <c r="I118" s="231">
        <f t="shared" si="4"/>
        <v>0</v>
      </c>
      <c r="J118" s="233"/>
    </row>
    <row r="119" spans="1:10" x14ac:dyDescent="0.3">
      <c r="A119" s="226"/>
      <c r="B119" s="224" t="s">
        <v>274</v>
      </c>
      <c r="C119" s="240" t="s">
        <v>208</v>
      </c>
      <c r="D119" s="229" t="s">
        <v>17</v>
      </c>
      <c r="E119" s="230" t="s">
        <v>624</v>
      </c>
      <c r="F119" s="248" t="s">
        <v>209</v>
      </c>
      <c r="G119" s="232">
        <v>5476</v>
      </c>
      <c r="H119" s="232">
        <v>164.28</v>
      </c>
      <c r="I119" s="231">
        <f t="shared" si="4"/>
        <v>6542.724799999999</v>
      </c>
      <c r="J119" s="233"/>
    </row>
    <row r="120" spans="1:10" x14ac:dyDescent="0.3">
      <c r="A120" s="226"/>
      <c r="B120" s="224" t="s">
        <v>20</v>
      </c>
      <c r="C120" s="240" t="s">
        <v>210</v>
      </c>
      <c r="D120" s="229" t="s">
        <v>17</v>
      </c>
      <c r="E120" s="230" t="s">
        <v>625</v>
      </c>
      <c r="F120" s="229" t="s">
        <v>473</v>
      </c>
      <c r="G120" s="232">
        <v>13359</v>
      </c>
      <c r="H120" s="232">
        <v>401</v>
      </c>
      <c r="I120" s="231">
        <f>SUM(G120:H120)*1.16</f>
        <v>15961.599999999999</v>
      </c>
      <c r="J120" s="233"/>
    </row>
    <row r="121" spans="1:10" x14ac:dyDescent="0.3">
      <c r="A121" s="226"/>
      <c r="B121" s="224" t="s">
        <v>70</v>
      </c>
      <c r="C121" s="240" t="s">
        <v>211</v>
      </c>
      <c r="D121" s="229" t="s">
        <v>10</v>
      </c>
      <c r="E121" s="230" t="s">
        <v>624</v>
      </c>
      <c r="F121" s="246"/>
      <c r="G121" s="232"/>
      <c r="H121" s="232"/>
      <c r="I121" s="231">
        <f t="shared" ref="I121:I142" si="5">SUM(G121+H121)*1.16</f>
        <v>0</v>
      </c>
      <c r="J121" s="233"/>
    </row>
    <row r="122" spans="1:10" x14ac:dyDescent="0.3">
      <c r="A122" s="226"/>
      <c r="B122" s="224" t="s">
        <v>242</v>
      </c>
      <c r="C122" s="229" t="s">
        <v>213</v>
      </c>
      <c r="D122" s="229" t="s">
        <v>10</v>
      </c>
      <c r="E122" s="230" t="s">
        <v>15</v>
      </c>
      <c r="F122" s="246"/>
      <c r="G122" s="232">
        <v>0</v>
      </c>
      <c r="H122" s="232">
        <v>0</v>
      </c>
      <c r="I122" s="231">
        <f t="shared" si="5"/>
        <v>0</v>
      </c>
      <c r="J122" s="233"/>
    </row>
    <row r="123" spans="1:10" x14ac:dyDescent="0.3">
      <c r="A123" s="226"/>
      <c r="B123" s="224" t="s">
        <v>215</v>
      </c>
      <c r="C123" s="240" t="s">
        <v>216</v>
      </c>
      <c r="D123" s="229" t="s">
        <v>17</v>
      </c>
      <c r="E123" s="230" t="s">
        <v>624</v>
      </c>
      <c r="F123" s="229" t="s">
        <v>217</v>
      </c>
      <c r="G123" s="232">
        <v>7659</v>
      </c>
      <c r="H123" s="232">
        <v>230</v>
      </c>
      <c r="I123" s="231">
        <f t="shared" si="5"/>
        <v>9151.24</v>
      </c>
    </row>
    <row r="124" spans="1:10" x14ac:dyDescent="0.3">
      <c r="B124" s="224" t="s">
        <v>274</v>
      </c>
      <c r="C124" s="240" t="s">
        <v>218</v>
      </c>
      <c r="D124" s="229" t="s">
        <v>17</v>
      </c>
      <c r="E124" s="230" t="s">
        <v>624</v>
      </c>
      <c r="F124" s="294" t="s">
        <v>686</v>
      </c>
      <c r="G124" s="295">
        <v>5476</v>
      </c>
      <c r="H124" s="232">
        <v>164</v>
      </c>
      <c r="I124" s="231">
        <f t="shared" si="5"/>
        <v>6542.4</v>
      </c>
      <c r="J124" s="233"/>
    </row>
    <row r="125" spans="1:10" x14ac:dyDescent="0.3">
      <c r="A125" s="226"/>
      <c r="B125" s="224" t="s">
        <v>65</v>
      </c>
      <c r="C125" s="240" t="s">
        <v>220</v>
      </c>
      <c r="D125" s="229" t="s">
        <v>10</v>
      </c>
      <c r="E125" s="230" t="s">
        <v>624</v>
      </c>
      <c r="G125" s="232">
        <v>0</v>
      </c>
      <c r="H125" s="232">
        <v>0</v>
      </c>
      <c r="I125" s="231">
        <f t="shared" si="5"/>
        <v>0</v>
      </c>
    </row>
    <row r="126" spans="1:10" x14ac:dyDescent="0.3">
      <c r="A126" s="226"/>
      <c r="B126" s="224" t="s">
        <v>215</v>
      </c>
      <c r="C126" s="240" t="s">
        <v>221</v>
      </c>
      <c r="D126" s="229" t="s">
        <v>17</v>
      </c>
      <c r="E126" s="230" t="s">
        <v>11</v>
      </c>
      <c r="F126" s="229" t="s">
        <v>640</v>
      </c>
      <c r="G126" s="231">
        <v>8258.73</v>
      </c>
      <c r="H126" s="232">
        <v>248</v>
      </c>
      <c r="I126" s="231">
        <f t="shared" si="5"/>
        <v>9867.8067999999985</v>
      </c>
      <c r="J126" s="233"/>
    </row>
    <row r="127" spans="1:10" x14ac:dyDescent="0.3">
      <c r="A127" s="226"/>
      <c r="B127" s="224" t="s">
        <v>242</v>
      </c>
      <c r="C127" s="240" t="s">
        <v>223</v>
      </c>
      <c r="D127" s="229" t="s">
        <v>10</v>
      </c>
      <c r="E127" s="230" t="s">
        <v>624</v>
      </c>
      <c r="F127" s="248"/>
      <c r="G127" s="231">
        <v>0</v>
      </c>
      <c r="H127" s="232">
        <v>0</v>
      </c>
      <c r="I127" s="231">
        <f t="shared" si="5"/>
        <v>0</v>
      </c>
      <c r="J127" s="233"/>
    </row>
    <row r="128" spans="1:10" x14ac:dyDescent="0.3">
      <c r="A128" s="226"/>
      <c r="B128" s="224" t="s">
        <v>242</v>
      </c>
      <c r="C128" s="240" t="s">
        <v>225</v>
      </c>
      <c r="D128" s="229" t="s">
        <v>17</v>
      </c>
      <c r="E128" s="230" t="s">
        <v>624</v>
      </c>
      <c r="F128" s="248" t="s">
        <v>217</v>
      </c>
      <c r="G128" s="231">
        <v>6080</v>
      </c>
      <c r="H128" s="232">
        <v>182</v>
      </c>
      <c r="I128" s="231">
        <f t="shared" si="5"/>
        <v>7263.9199999999992</v>
      </c>
      <c r="J128" s="233"/>
    </row>
    <row r="129" spans="1:10" x14ac:dyDescent="0.3">
      <c r="A129" s="226"/>
      <c r="B129" s="224" t="s">
        <v>65</v>
      </c>
      <c r="C129" s="229" t="s">
        <v>226</v>
      </c>
      <c r="D129" s="229" t="s">
        <v>17</v>
      </c>
      <c r="E129" s="230" t="s">
        <v>624</v>
      </c>
      <c r="F129" s="296" t="s">
        <v>650</v>
      </c>
      <c r="G129" s="231">
        <v>6542</v>
      </c>
      <c r="H129" s="232">
        <v>196</v>
      </c>
      <c r="I129" s="231">
        <f t="shared" si="5"/>
        <v>7816.079999999999</v>
      </c>
      <c r="J129" s="233"/>
    </row>
    <row r="130" spans="1:10" x14ac:dyDescent="0.3">
      <c r="A130" s="226"/>
      <c r="B130" s="224" t="s">
        <v>242</v>
      </c>
      <c r="C130" s="229" t="s">
        <v>228</v>
      </c>
      <c r="D130" s="229" t="s">
        <v>17</v>
      </c>
      <c r="E130" s="230" t="s">
        <v>624</v>
      </c>
      <c r="F130" s="248" t="s">
        <v>217</v>
      </c>
      <c r="G130" s="231">
        <v>6080</v>
      </c>
      <c r="H130" s="232">
        <v>182</v>
      </c>
      <c r="I130" s="231">
        <f t="shared" si="5"/>
        <v>7263.9199999999992</v>
      </c>
      <c r="J130" s="233"/>
    </row>
    <row r="131" spans="1:10" x14ac:dyDescent="0.3">
      <c r="B131" s="224" t="s">
        <v>256</v>
      </c>
      <c r="C131" s="249" t="s">
        <v>229</v>
      </c>
      <c r="D131" s="229" t="s">
        <v>17</v>
      </c>
      <c r="E131" s="230" t="s">
        <v>624</v>
      </c>
      <c r="F131" s="248" t="s">
        <v>711</v>
      </c>
      <c r="G131" s="231">
        <v>8356</v>
      </c>
      <c r="H131" s="232">
        <v>250.68</v>
      </c>
      <c r="I131" s="231">
        <f t="shared" si="5"/>
        <v>9983.7487999999994</v>
      </c>
      <c r="J131" s="233"/>
    </row>
    <row r="132" spans="1:10" x14ac:dyDescent="0.3">
      <c r="A132" s="226"/>
      <c r="B132" s="224" t="s">
        <v>70</v>
      </c>
      <c r="C132" s="240" t="s">
        <v>230</v>
      </c>
      <c r="D132" s="229" t="s">
        <v>17</v>
      </c>
      <c r="E132" s="230" t="s">
        <v>624</v>
      </c>
      <c r="F132" s="248" t="s">
        <v>231</v>
      </c>
      <c r="G132" s="231">
        <v>5206.8100000000004</v>
      </c>
      <c r="H132" s="232">
        <v>503</v>
      </c>
      <c r="I132" s="231">
        <f t="shared" si="5"/>
        <v>6623.3796000000002</v>
      </c>
      <c r="J132" s="233"/>
    </row>
    <row r="133" spans="1:10" x14ac:dyDescent="0.3">
      <c r="A133" s="226"/>
      <c r="B133" s="224" t="s">
        <v>232</v>
      </c>
      <c r="C133" s="240" t="s">
        <v>233</v>
      </c>
      <c r="D133" s="229" t="s">
        <v>10</v>
      </c>
      <c r="E133" s="230" t="s">
        <v>15</v>
      </c>
      <c r="F133" s="248"/>
      <c r="G133" s="231">
        <v>0</v>
      </c>
      <c r="H133" s="232">
        <v>0</v>
      </c>
      <c r="I133" s="231">
        <f t="shared" si="5"/>
        <v>0</v>
      </c>
      <c r="J133" s="233"/>
    </row>
    <row r="134" spans="1:10" x14ac:dyDescent="0.3">
      <c r="A134" s="226"/>
      <c r="B134" s="224" t="s">
        <v>65</v>
      </c>
      <c r="C134" s="240" t="s">
        <v>234</v>
      </c>
      <c r="D134" s="229" t="s">
        <v>17</v>
      </c>
      <c r="E134" s="230" t="s">
        <v>15</v>
      </c>
      <c r="F134" s="229" t="s">
        <v>67</v>
      </c>
      <c r="G134" s="232">
        <v>5883.15</v>
      </c>
      <c r="H134" s="225">
        <v>654.58000000000004</v>
      </c>
      <c r="I134" s="231">
        <f t="shared" si="5"/>
        <v>7583.7667999999994</v>
      </c>
      <c r="J134" s="233"/>
    </row>
    <row r="135" spans="1:10" x14ac:dyDescent="0.3">
      <c r="A135" s="226"/>
      <c r="B135" s="224" t="s">
        <v>65</v>
      </c>
      <c r="C135" s="240" t="s">
        <v>235</v>
      </c>
      <c r="D135" s="229" t="s">
        <v>17</v>
      </c>
      <c r="E135" s="230" t="s">
        <v>15</v>
      </c>
      <c r="F135" s="229" t="s">
        <v>67</v>
      </c>
      <c r="G135" s="232">
        <v>5883.15</v>
      </c>
      <c r="H135" s="225">
        <v>654.58000000000004</v>
      </c>
      <c r="I135" s="231">
        <f t="shared" si="5"/>
        <v>7583.7667999999994</v>
      </c>
      <c r="J135" s="233"/>
    </row>
    <row r="136" spans="1:10" x14ac:dyDescent="0.3">
      <c r="A136" s="226"/>
      <c r="B136" s="224" t="s">
        <v>57</v>
      </c>
      <c r="C136" s="229" t="s">
        <v>236</v>
      </c>
      <c r="D136" s="229" t="s">
        <v>17</v>
      </c>
      <c r="E136" s="230" t="s">
        <v>11</v>
      </c>
      <c r="F136" s="229" t="s">
        <v>772</v>
      </c>
      <c r="G136" s="231">
        <v>11333.31</v>
      </c>
      <c r="H136" s="232">
        <v>340</v>
      </c>
      <c r="I136" s="231">
        <f>SUM(G136+H136)*1.16</f>
        <v>13541.039599999998</v>
      </c>
      <c r="J136" s="233"/>
    </row>
    <row r="137" spans="1:10" ht="0.6" customHeight="1" x14ac:dyDescent="0.3">
      <c r="A137" s="226"/>
      <c r="B137" s="224" t="s">
        <v>57</v>
      </c>
      <c r="C137" s="240" t="s">
        <v>237</v>
      </c>
      <c r="D137" s="229" t="s">
        <v>17</v>
      </c>
      <c r="E137" s="230" t="s">
        <v>624</v>
      </c>
      <c r="F137" s="229" t="s">
        <v>238</v>
      </c>
      <c r="G137" s="231">
        <v>11333.31</v>
      </c>
      <c r="H137" s="232">
        <v>340</v>
      </c>
      <c r="I137" s="231">
        <f t="shared" si="5"/>
        <v>13541.039599999998</v>
      </c>
      <c r="J137" s="233"/>
    </row>
    <row r="138" spans="1:10" s="224" customFormat="1" x14ac:dyDescent="0.3">
      <c r="B138" s="224" t="s">
        <v>74</v>
      </c>
      <c r="C138" s="240" t="s">
        <v>239</v>
      </c>
      <c r="D138" s="229" t="s">
        <v>17</v>
      </c>
      <c r="E138" s="230" t="s">
        <v>625</v>
      </c>
      <c r="F138" s="229" t="s">
        <v>738</v>
      </c>
      <c r="G138" s="232">
        <v>12620.64</v>
      </c>
      <c r="H138" s="232">
        <v>378.62</v>
      </c>
      <c r="I138" s="231">
        <f t="shared" si="5"/>
        <v>15079.141599999999</v>
      </c>
      <c r="J138" s="235"/>
    </row>
    <row r="139" spans="1:10" x14ac:dyDescent="0.3">
      <c r="B139" s="224" t="s">
        <v>689</v>
      </c>
      <c r="C139" s="229" t="s">
        <v>240</v>
      </c>
      <c r="D139" s="229" t="s">
        <v>17</v>
      </c>
      <c r="E139" s="230" t="s">
        <v>625</v>
      </c>
      <c r="F139" s="229" t="s">
        <v>737</v>
      </c>
      <c r="G139" s="232">
        <v>13000</v>
      </c>
      <c r="H139" s="225">
        <v>390</v>
      </c>
      <c r="I139" s="225">
        <f t="shared" si="5"/>
        <v>15532.4</v>
      </c>
      <c r="J139" s="233"/>
    </row>
    <row r="140" spans="1:10" x14ac:dyDescent="0.3">
      <c r="A140" s="226"/>
      <c r="B140" s="224" t="s">
        <v>242</v>
      </c>
      <c r="C140" s="229" t="s">
        <v>243</v>
      </c>
      <c r="D140" s="229" t="s">
        <v>17</v>
      </c>
      <c r="E140" s="230" t="s">
        <v>11</v>
      </c>
      <c r="F140" s="229" t="s">
        <v>726</v>
      </c>
      <c r="G140" s="225">
        <v>6080</v>
      </c>
      <c r="H140" s="232">
        <v>182.4</v>
      </c>
      <c r="I140" s="231">
        <f t="shared" si="5"/>
        <v>7264.3839999999991</v>
      </c>
      <c r="J140" s="233"/>
    </row>
    <row r="141" spans="1:10" x14ac:dyDescent="0.3">
      <c r="A141" s="226"/>
      <c r="B141" s="224" t="s">
        <v>57</v>
      </c>
      <c r="C141" s="229" t="s">
        <v>244</v>
      </c>
      <c r="D141" s="229" t="s">
        <v>17</v>
      </c>
      <c r="E141" s="230" t="s">
        <v>624</v>
      </c>
      <c r="F141" s="248" t="s">
        <v>245</v>
      </c>
      <c r="G141" s="231">
        <v>9814.75</v>
      </c>
      <c r="H141" s="232">
        <v>940.76</v>
      </c>
      <c r="I141" s="231">
        <f t="shared" si="5"/>
        <v>12476.391599999999</v>
      </c>
      <c r="J141" s="233"/>
    </row>
    <row r="142" spans="1:10" x14ac:dyDescent="0.3">
      <c r="B142" s="224" t="s">
        <v>274</v>
      </c>
      <c r="C142" s="249" t="s">
        <v>246</v>
      </c>
      <c r="D142" s="229" t="s">
        <v>10</v>
      </c>
      <c r="E142" s="230" t="s">
        <v>624</v>
      </c>
      <c r="F142" s="248"/>
      <c r="G142" s="231">
        <v>0</v>
      </c>
      <c r="H142" s="232">
        <v>0</v>
      </c>
      <c r="I142" s="231">
        <f t="shared" si="5"/>
        <v>0</v>
      </c>
      <c r="J142" s="233"/>
    </row>
    <row r="143" spans="1:10" x14ac:dyDescent="0.3">
      <c r="A143" s="226"/>
      <c r="B143" s="224" t="s">
        <v>170</v>
      </c>
      <c r="C143" s="240" t="s">
        <v>247</v>
      </c>
      <c r="D143" s="229" t="s">
        <v>76</v>
      </c>
      <c r="E143" s="230" t="s">
        <v>624</v>
      </c>
      <c r="G143" s="232"/>
      <c r="H143" s="232"/>
      <c r="I143" s="231"/>
    </row>
    <row r="144" spans="1:10" x14ac:dyDescent="0.3">
      <c r="A144" s="226"/>
      <c r="B144" s="224" t="s">
        <v>170</v>
      </c>
      <c r="C144" s="240" t="s">
        <v>248</v>
      </c>
      <c r="D144" s="229" t="s">
        <v>76</v>
      </c>
      <c r="E144" s="230" t="s">
        <v>624</v>
      </c>
      <c r="G144" s="232"/>
      <c r="H144" s="232"/>
      <c r="I144" s="231"/>
    </row>
    <row r="145" spans="1:10" x14ac:dyDescent="0.3">
      <c r="A145" s="226"/>
      <c r="B145" s="224" t="s">
        <v>170</v>
      </c>
      <c r="C145" s="240" t="s">
        <v>249</v>
      </c>
      <c r="D145" s="229" t="s">
        <v>76</v>
      </c>
      <c r="E145" s="230" t="s">
        <v>625</v>
      </c>
      <c r="G145" s="232">
        <v>0</v>
      </c>
      <c r="H145" s="232">
        <v>0</v>
      </c>
      <c r="I145" s="231">
        <v>0</v>
      </c>
    </row>
    <row r="146" spans="1:10" x14ac:dyDescent="0.3">
      <c r="A146" s="226"/>
      <c r="B146" s="224" t="s">
        <v>170</v>
      </c>
      <c r="C146" s="240" t="s">
        <v>250</v>
      </c>
      <c r="D146" s="229" t="s">
        <v>76</v>
      </c>
      <c r="E146" s="230" t="s">
        <v>625</v>
      </c>
      <c r="G146" s="232">
        <v>0</v>
      </c>
      <c r="H146" s="232">
        <v>0</v>
      </c>
      <c r="I146" s="231">
        <v>0</v>
      </c>
    </row>
    <row r="147" spans="1:10" x14ac:dyDescent="0.3">
      <c r="A147" s="226"/>
      <c r="B147" s="224" t="s">
        <v>170</v>
      </c>
      <c r="C147" s="240" t="s">
        <v>251</v>
      </c>
      <c r="D147" s="229" t="s">
        <v>76</v>
      </c>
      <c r="E147" s="230" t="s">
        <v>625</v>
      </c>
      <c r="G147" s="232">
        <v>0</v>
      </c>
      <c r="H147" s="232">
        <v>0</v>
      </c>
      <c r="I147" s="231">
        <v>0</v>
      </c>
    </row>
    <row r="148" spans="1:10" x14ac:dyDescent="0.3">
      <c r="A148" s="226"/>
      <c r="B148" s="224" t="s">
        <v>170</v>
      </c>
      <c r="C148" s="240" t="s">
        <v>252</v>
      </c>
      <c r="D148" s="229" t="s">
        <v>76</v>
      </c>
      <c r="E148" s="230" t="s">
        <v>625</v>
      </c>
      <c r="G148" s="232">
        <v>0</v>
      </c>
      <c r="H148" s="232">
        <v>0</v>
      </c>
      <c r="I148" s="231">
        <v>0</v>
      </c>
    </row>
    <row r="149" spans="1:10" x14ac:dyDescent="0.3">
      <c r="A149" s="226"/>
      <c r="B149" s="224" t="s">
        <v>688</v>
      </c>
      <c r="C149" s="240" t="s">
        <v>253</v>
      </c>
      <c r="D149" s="229" t="s">
        <v>76</v>
      </c>
      <c r="E149" s="230" t="s">
        <v>624</v>
      </c>
      <c r="G149" s="232"/>
      <c r="H149" s="232"/>
      <c r="I149" s="231"/>
    </row>
    <row r="150" spans="1:10" x14ac:dyDescent="0.3">
      <c r="A150" s="226"/>
      <c r="B150" s="224" t="s">
        <v>774</v>
      </c>
      <c r="C150" s="229" t="s">
        <v>255</v>
      </c>
      <c r="D150" s="229" t="s">
        <v>76</v>
      </c>
      <c r="E150" s="230" t="s">
        <v>624</v>
      </c>
      <c r="G150" s="232"/>
      <c r="H150" s="232"/>
      <c r="I150" s="231"/>
    </row>
    <row r="151" spans="1:10" x14ac:dyDescent="0.3">
      <c r="A151" s="226"/>
      <c r="B151" s="224" t="s">
        <v>256</v>
      </c>
      <c r="C151" s="297" t="s">
        <v>257</v>
      </c>
      <c r="D151" s="229" t="s">
        <v>17</v>
      </c>
      <c r="E151" s="230" t="s">
        <v>624</v>
      </c>
      <c r="F151" s="226" t="s">
        <v>669</v>
      </c>
      <c r="G151" s="232">
        <v>8356</v>
      </c>
      <c r="H151" s="232">
        <v>250.68</v>
      </c>
      <c r="I151" s="231">
        <f t="shared" ref="I151:I172" si="6">SUM(G151+H151)*1.16</f>
        <v>9983.7487999999994</v>
      </c>
      <c r="J151" s="233"/>
    </row>
    <row r="152" spans="1:10" x14ac:dyDescent="0.3">
      <c r="A152" s="226"/>
      <c r="B152" s="224" t="s">
        <v>57</v>
      </c>
      <c r="C152" s="297" t="s">
        <v>259</v>
      </c>
      <c r="D152" s="229" t="s">
        <v>17</v>
      </c>
      <c r="E152" s="230" t="s">
        <v>15</v>
      </c>
      <c r="F152" s="298" t="s">
        <v>642</v>
      </c>
      <c r="G152" s="232">
        <v>10200</v>
      </c>
      <c r="H152" s="232">
        <v>306</v>
      </c>
      <c r="I152" s="231">
        <f t="shared" si="6"/>
        <v>12186.96</v>
      </c>
      <c r="J152" s="233"/>
    </row>
    <row r="153" spans="1:10" x14ac:dyDescent="0.3">
      <c r="B153" s="224" t="s">
        <v>260</v>
      </c>
      <c r="C153" s="250" t="s">
        <v>261</v>
      </c>
      <c r="D153" s="229" t="s">
        <v>17</v>
      </c>
      <c r="E153" s="230" t="s">
        <v>14</v>
      </c>
      <c r="F153" s="298" t="s">
        <v>685</v>
      </c>
      <c r="G153" s="232">
        <v>14197</v>
      </c>
      <c r="H153" s="225">
        <v>425.9</v>
      </c>
      <c r="I153" s="231">
        <f t="shared" si="6"/>
        <v>16962.563999999998</v>
      </c>
      <c r="J153" s="233"/>
    </row>
    <row r="154" spans="1:10" x14ac:dyDescent="0.3">
      <c r="A154" s="226"/>
      <c r="B154" s="224" t="s">
        <v>262</v>
      </c>
      <c r="C154" s="250" t="s">
        <v>263</v>
      </c>
      <c r="D154" s="229" t="s">
        <v>17</v>
      </c>
      <c r="E154" s="230" t="s">
        <v>624</v>
      </c>
      <c r="F154" s="298" t="s">
        <v>753</v>
      </c>
      <c r="G154" s="231">
        <v>11932</v>
      </c>
      <c r="H154" s="232">
        <v>357.96</v>
      </c>
      <c r="I154" s="231">
        <f t="shared" si="6"/>
        <v>14256.353599999999</v>
      </c>
      <c r="J154" s="233"/>
    </row>
    <row r="155" spans="1:10" x14ac:dyDescent="0.3">
      <c r="A155" s="226"/>
      <c r="B155" s="224" t="s">
        <v>652</v>
      </c>
      <c r="C155" s="250" t="s">
        <v>264</v>
      </c>
      <c r="D155" s="229" t="s">
        <v>17</v>
      </c>
      <c r="E155" s="230" t="s">
        <v>14</v>
      </c>
      <c r="F155" s="226" t="s">
        <v>667</v>
      </c>
      <c r="G155" s="232">
        <v>11463</v>
      </c>
      <c r="H155" s="232">
        <v>344</v>
      </c>
      <c r="I155" s="231">
        <f t="shared" si="6"/>
        <v>13696.119999999999</v>
      </c>
      <c r="J155" s="233"/>
    </row>
    <row r="156" spans="1:10" x14ac:dyDescent="0.3">
      <c r="A156" s="226"/>
      <c r="B156" s="224" t="s">
        <v>652</v>
      </c>
      <c r="C156" s="250" t="s">
        <v>266</v>
      </c>
      <c r="D156" s="229" t="s">
        <v>17</v>
      </c>
      <c r="E156" s="230" t="s">
        <v>14</v>
      </c>
      <c r="F156" s="251" t="s">
        <v>709</v>
      </c>
      <c r="G156" s="232">
        <v>11463</v>
      </c>
      <c r="H156" s="232">
        <v>344</v>
      </c>
      <c r="I156" s="231">
        <f t="shared" si="6"/>
        <v>13696.119999999999</v>
      </c>
      <c r="J156" s="233"/>
    </row>
    <row r="157" spans="1:10" x14ac:dyDescent="0.3">
      <c r="A157" s="226"/>
      <c r="B157" s="224" t="s">
        <v>232</v>
      </c>
      <c r="C157" s="250" t="s">
        <v>267</v>
      </c>
      <c r="D157" s="229" t="s">
        <v>10</v>
      </c>
      <c r="E157" s="230" t="s">
        <v>14</v>
      </c>
      <c r="F157" s="251"/>
      <c r="G157" s="232">
        <v>0</v>
      </c>
      <c r="H157" s="232">
        <v>0</v>
      </c>
      <c r="I157" s="231">
        <f t="shared" si="6"/>
        <v>0</v>
      </c>
      <c r="J157" s="233"/>
    </row>
    <row r="158" spans="1:10" x14ac:dyDescent="0.3">
      <c r="A158" s="226"/>
      <c r="B158" s="224" t="s">
        <v>688</v>
      </c>
      <c r="C158" s="252" t="s">
        <v>268</v>
      </c>
      <c r="D158" s="229" t="s">
        <v>17</v>
      </c>
      <c r="E158" s="230" t="s">
        <v>15</v>
      </c>
      <c r="F158" s="251" t="s">
        <v>269</v>
      </c>
      <c r="G158" s="232">
        <v>3401</v>
      </c>
      <c r="H158" s="232">
        <v>102</v>
      </c>
      <c r="I158" s="231">
        <f t="shared" si="6"/>
        <v>4063.4799999999996</v>
      </c>
      <c r="J158" s="233"/>
    </row>
    <row r="159" spans="1:10" x14ac:dyDescent="0.3">
      <c r="A159" s="226"/>
      <c r="B159" s="224" t="s">
        <v>70</v>
      </c>
      <c r="C159" s="252" t="s">
        <v>270</v>
      </c>
      <c r="D159" s="229" t="s">
        <v>17</v>
      </c>
      <c r="E159" s="230" t="s">
        <v>15</v>
      </c>
      <c r="F159" s="251" t="s">
        <v>269</v>
      </c>
      <c r="G159" s="232">
        <v>5876</v>
      </c>
      <c r="H159" s="232">
        <v>176</v>
      </c>
      <c r="I159" s="231">
        <f t="shared" si="6"/>
        <v>7020.32</v>
      </c>
      <c r="J159" s="233"/>
    </row>
    <row r="160" spans="1:10" x14ac:dyDescent="0.3">
      <c r="A160" s="226"/>
      <c r="B160" s="224" t="s">
        <v>256</v>
      </c>
      <c r="C160" s="299" t="s">
        <v>271</v>
      </c>
      <c r="D160" s="229" t="s">
        <v>17</v>
      </c>
      <c r="E160" s="230" t="s">
        <v>11</v>
      </c>
      <c r="F160" s="229" t="s">
        <v>629</v>
      </c>
      <c r="G160" s="232">
        <v>8356</v>
      </c>
      <c r="H160" s="232">
        <v>251</v>
      </c>
      <c r="I160" s="231">
        <f t="shared" si="6"/>
        <v>9984.119999999999</v>
      </c>
      <c r="J160" s="233"/>
    </row>
    <row r="161" spans="1:10" x14ac:dyDescent="0.3">
      <c r="A161" s="226"/>
      <c r="B161" s="224" t="s">
        <v>57</v>
      </c>
      <c r="C161" s="299" t="s">
        <v>272</v>
      </c>
      <c r="D161" s="229" t="s">
        <v>17</v>
      </c>
      <c r="E161" s="230" t="s">
        <v>15</v>
      </c>
      <c r="F161" s="251" t="s">
        <v>273</v>
      </c>
      <c r="G161" s="232">
        <v>11333</v>
      </c>
      <c r="H161" s="232">
        <v>340</v>
      </c>
      <c r="I161" s="231">
        <f t="shared" si="6"/>
        <v>13540.679999999998</v>
      </c>
      <c r="J161" s="233"/>
    </row>
    <row r="162" spans="1:10" x14ac:dyDescent="0.3">
      <c r="A162" s="226"/>
      <c r="B162" s="224" t="s">
        <v>274</v>
      </c>
      <c r="C162" s="299" t="s">
        <v>275</v>
      </c>
      <c r="D162" s="229" t="s">
        <v>17</v>
      </c>
      <c r="E162" s="230" t="s">
        <v>15</v>
      </c>
      <c r="F162" s="251" t="s">
        <v>273</v>
      </c>
      <c r="G162" s="232">
        <v>5476</v>
      </c>
      <c r="H162" s="232">
        <v>164</v>
      </c>
      <c r="I162" s="231">
        <f t="shared" si="6"/>
        <v>6542.4</v>
      </c>
      <c r="J162" s="233"/>
    </row>
    <row r="163" spans="1:10" x14ac:dyDescent="0.3">
      <c r="A163" s="226"/>
      <c r="B163" s="224" t="s">
        <v>256</v>
      </c>
      <c r="C163" s="299" t="s">
        <v>276</v>
      </c>
      <c r="D163" s="229" t="s">
        <v>17</v>
      </c>
      <c r="E163" s="230" t="s">
        <v>15</v>
      </c>
      <c r="F163" s="251" t="s">
        <v>277</v>
      </c>
      <c r="G163" s="232">
        <v>7304</v>
      </c>
      <c r="H163" s="232">
        <v>251</v>
      </c>
      <c r="I163" s="231">
        <f t="shared" si="6"/>
        <v>8763.7999999999993</v>
      </c>
      <c r="J163" s="233"/>
    </row>
    <row r="164" spans="1:10" x14ac:dyDescent="0.3">
      <c r="A164" s="226"/>
      <c r="B164" s="224" t="s">
        <v>70</v>
      </c>
      <c r="C164" s="252" t="s">
        <v>278</v>
      </c>
      <c r="D164" s="229" t="s">
        <v>17</v>
      </c>
      <c r="E164" s="230" t="s">
        <v>15</v>
      </c>
      <c r="F164" s="251" t="s">
        <v>769</v>
      </c>
      <c r="G164" s="232">
        <v>5476</v>
      </c>
      <c r="H164" s="232">
        <v>164.28</v>
      </c>
      <c r="I164" s="231">
        <f t="shared" si="6"/>
        <v>6542.724799999999</v>
      </c>
      <c r="J164" s="233"/>
    </row>
    <row r="165" spans="1:10" x14ac:dyDescent="0.3">
      <c r="A165" s="226"/>
      <c r="B165" s="224" t="s">
        <v>65</v>
      </c>
      <c r="C165" s="252" t="s">
        <v>280</v>
      </c>
      <c r="D165" s="229" t="s">
        <v>17</v>
      </c>
      <c r="E165" s="230" t="s">
        <v>624</v>
      </c>
      <c r="F165" s="251" t="s">
        <v>766</v>
      </c>
      <c r="G165" s="232">
        <v>6542</v>
      </c>
      <c r="H165" s="232">
        <v>196.26</v>
      </c>
      <c r="I165" s="231">
        <f t="shared" si="6"/>
        <v>7816.3815999999997</v>
      </c>
      <c r="J165" s="233"/>
    </row>
    <row r="166" spans="1:10" x14ac:dyDescent="0.3">
      <c r="A166" s="226"/>
      <c r="B166" s="224" t="s">
        <v>232</v>
      </c>
      <c r="C166" s="252" t="s">
        <v>281</v>
      </c>
      <c r="D166" s="229" t="s">
        <v>17</v>
      </c>
      <c r="E166" s="230" t="s">
        <v>15</v>
      </c>
      <c r="F166" s="251" t="s">
        <v>282</v>
      </c>
      <c r="G166" s="232">
        <v>4783.58</v>
      </c>
      <c r="H166" s="232">
        <v>156</v>
      </c>
      <c r="I166" s="231">
        <f t="shared" si="6"/>
        <v>5729.9127999999992</v>
      </c>
      <c r="J166" s="233"/>
    </row>
    <row r="167" spans="1:10" x14ac:dyDescent="0.3">
      <c r="A167" s="226"/>
      <c r="B167" s="224" t="s">
        <v>262</v>
      </c>
      <c r="C167" s="252" t="s">
        <v>283</v>
      </c>
      <c r="D167" s="229" t="s">
        <v>17</v>
      </c>
      <c r="E167" s="230" t="s">
        <v>15</v>
      </c>
      <c r="F167" s="251" t="s">
        <v>282</v>
      </c>
      <c r="G167" s="232">
        <v>9364</v>
      </c>
      <c r="H167" s="232">
        <v>307</v>
      </c>
      <c r="I167" s="231">
        <f t="shared" si="6"/>
        <v>11218.359999999999</v>
      </c>
      <c r="J167" s="233"/>
    </row>
    <row r="168" spans="1:10" x14ac:dyDescent="0.3">
      <c r="A168" s="226"/>
      <c r="B168" s="224" t="s">
        <v>284</v>
      </c>
      <c r="C168" s="252" t="s">
        <v>285</v>
      </c>
      <c r="D168" s="229" t="s">
        <v>10</v>
      </c>
      <c r="E168" s="230" t="s">
        <v>15</v>
      </c>
      <c r="F168" s="251"/>
      <c r="G168" s="232">
        <v>0</v>
      </c>
      <c r="H168" s="232">
        <v>0</v>
      </c>
      <c r="I168" s="231">
        <f t="shared" si="6"/>
        <v>0</v>
      </c>
      <c r="J168" s="233"/>
    </row>
    <row r="169" spans="1:10" x14ac:dyDescent="0.3">
      <c r="A169" s="226"/>
      <c r="B169" s="224" t="s">
        <v>65</v>
      </c>
      <c r="C169" s="252" t="s">
        <v>286</v>
      </c>
      <c r="D169" s="229" t="s">
        <v>17</v>
      </c>
      <c r="E169" s="230" t="s">
        <v>15</v>
      </c>
      <c r="F169" s="251" t="s">
        <v>760</v>
      </c>
      <c r="G169" s="232">
        <v>6042</v>
      </c>
      <c r="H169" s="232">
        <v>196.26</v>
      </c>
      <c r="I169" s="231">
        <f t="shared" si="6"/>
        <v>7236.3815999999997</v>
      </c>
      <c r="J169" s="233"/>
    </row>
    <row r="170" spans="1:10" x14ac:dyDescent="0.3">
      <c r="B170" s="224" t="s">
        <v>652</v>
      </c>
      <c r="C170" s="252" t="s">
        <v>289</v>
      </c>
      <c r="D170" s="229" t="s">
        <v>17</v>
      </c>
      <c r="E170" s="230" t="s">
        <v>14</v>
      </c>
      <c r="F170" s="229" t="s">
        <v>667</v>
      </c>
      <c r="G170" s="300">
        <v>11463</v>
      </c>
      <c r="H170" s="232">
        <v>390</v>
      </c>
      <c r="I170" s="231">
        <f t="shared" si="6"/>
        <v>13749.48</v>
      </c>
      <c r="J170" s="235"/>
    </row>
    <row r="171" spans="1:10" x14ac:dyDescent="0.3">
      <c r="A171" s="226"/>
      <c r="B171" s="224" t="s">
        <v>256</v>
      </c>
      <c r="C171" s="253" t="s">
        <v>290</v>
      </c>
      <c r="D171" s="227" t="s">
        <v>17</v>
      </c>
      <c r="E171" s="230" t="s">
        <v>15</v>
      </c>
      <c r="F171" s="251" t="s">
        <v>313</v>
      </c>
      <c r="G171" s="232">
        <v>8356</v>
      </c>
      <c r="H171" s="225">
        <v>250.68</v>
      </c>
      <c r="I171" s="231">
        <f t="shared" si="6"/>
        <v>9983.7487999999994</v>
      </c>
      <c r="J171" s="233"/>
    </row>
    <row r="172" spans="1:10" x14ac:dyDescent="0.3">
      <c r="A172" s="226"/>
      <c r="B172" s="224" t="s">
        <v>256</v>
      </c>
      <c r="C172" s="301" t="s">
        <v>292</v>
      </c>
      <c r="D172" s="227" t="s">
        <v>17</v>
      </c>
      <c r="E172" s="230" t="s">
        <v>15</v>
      </c>
      <c r="F172" s="251" t="s">
        <v>293</v>
      </c>
      <c r="G172" s="232">
        <v>8356</v>
      </c>
      <c r="H172" s="225">
        <v>251</v>
      </c>
      <c r="I172" s="231">
        <f t="shared" si="6"/>
        <v>9984.119999999999</v>
      </c>
      <c r="J172" s="233"/>
    </row>
    <row r="173" spans="1:10" x14ac:dyDescent="0.3">
      <c r="A173" s="226"/>
      <c r="B173" s="224" t="s">
        <v>70</v>
      </c>
      <c r="C173" s="301" t="s">
        <v>294</v>
      </c>
      <c r="D173" s="227" t="s">
        <v>17</v>
      </c>
      <c r="E173" s="230" t="s">
        <v>15</v>
      </c>
      <c r="F173" s="229" t="s">
        <v>769</v>
      </c>
      <c r="G173" s="225">
        <v>5476</v>
      </c>
      <c r="H173" s="225">
        <v>164.2</v>
      </c>
      <c r="I173" s="231">
        <f>SUM(G173:H173)*1.16</f>
        <v>6542.6319999999996</v>
      </c>
    </row>
    <row r="174" spans="1:10" x14ac:dyDescent="0.3">
      <c r="A174" s="226"/>
      <c r="B174" s="224" t="s">
        <v>274</v>
      </c>
      <c r="C174" s="301" t="s">
        <v>295</v>
      </c>
      <c r="D174" s="227" t="s">
        <v>17</v>
      </c>
      <c r="E174" s="230" t="s">
        <v>11</v>
      </c>
      <c r="F174" s="251" t="s">
        <v>727</v>
      </c>
      <c r="G174" s="232">
        <v>5476</v>
      </c>
      <c r="H174" s="225">
        <v>164.28</v>
      </c>
      <c r="I174" s="231">
        <f>SUM(G174+H174)*1.16</f>
        <v>6542.724799999999</v>
      </c>
      <c r="J174" s="233"/>
    </row>
    <row r="175" spans="1:10" x14ac:dyDescent="0.3">
      <c r="A175" s="226"/>
      <c r="B175" s="224" t="s">
        <v>65</v>
      </c>
      <c r="C175" s="253" t="s">
        <v>296</v>
      </c>
      <c r="D175" s="227" t="s">
        <v>17</v>
      </c>
      <c r="E175" s="230" t="s">
        <v>15</v>
      </c>
      <c r="F175" s="302" t="s">
        <v>67</v>
      </c>
      <c r="G175" s="232">
        <v>5883.15</v>
      </c>
      <c r="H175" s="225">
        <v>654.58000000000004</v>
      </c>
      <c r="I175" s="231">
        <f>SUM(G175+H175)*1.16</f>
        <v>7583.7667999999994</v>
      </c>
      <c r="J175" s="233"/>
    </row>
    <row r="176" spans="1:10" x14ac:dyDescent="0.3">
      <c r="B176" s="224" t="s">
        <v>297</v>
      </c>
      <c r="C176" s="301" t="s">
        <v>298</v>
      </c>
      <c r="D176" s="227" t="s">
        <v>17</v>
      </c>
      <c r="E176" s="230" t="s">
        <v>15</v>
      </c>
      <c r="F176" s="251" t="s">
        <v>708</v>
      </c>
      <c r="G176" s="303">
        <v>9772</v>
      </c>
      <c r="H176" s="225">
        <v>293</v>
      </c>
      <c r="I176" s="231">
        <f>SUM(G176+H176)*1.16</f>
        <v>11675.4</v>
      </c>
      <c r="J176" s="235"/>
    </row>
    <row r="177" spans="1:10" x14ac:dyDescent="0.3">
      <c r="A177" s="226"/>
      <c r="B177" s="224" t="s">
        <v>70</v>
      </c>
      <c r="C177" s="253" t="s">
        <v>299</v>
      </c>
      <c r="D177" s="227" t="s">
        <v>10</v>
      </c>
      <c r="E177" s="230" t="s">
        <v>15</v>
      </c>
      <c r="F177" s="251"/>
      <c r="G177" s="232">
        <v>0</v>
      </c>
      <c r="H177" s="225">
        <v>0</v>
      </c>
      <c r="I177" s="231">
        <f>SUM(G177+H177)*1.16</f>
        <v>0</v>
      </c>
      <c r="J177" s="233"/>
    </row>
    <row r="178" spans="1:10" x14ac:dyDescent="0.3">
      <c r="A178" s="226"/>
      <c r="B178" s="224" t="s">
        <v>215</v>
      </c>
      <c r="C178" s="253" t="s">
        <v>300</v>
      </c>
      <c r="D178" s="227" t="s">
        <v>10</v>
      </c>
      <c r="E178" s="230" t="s">
        <v>624</v>
      </c>
      <c r="F178" s="251"/>
      <c r="G178" s="231">
        <v>0</v>
      </c>
      <c r="H178" s="225">
        <v>0</v>
      </c>
      <c r="I178" s="231">
        <f>SUM(G178+H178)*1.16</f>
        <v>0</v>
      </c>
      <c r="J178" s="233"/>
    </row>
    <row r="179" spans="1:10" x14ac:dyDescent="0.3">
      <c r="A179" s="226"/>
      <c r="B179" s="224" t="s">
        <v>256</v>
      </c>
      <c r="C179" s="301" t="s">
        <v>301</v>
      </c>
      <c r="D179" s="227" t="s">
        <v>17</v>
      </c>
      <c r="E179" s="230" t="s">
        <v>11</v>
      </c>
      <c r="F179" s="229" t="s">
        <v>656</v>
      </c>
      <c r="G179" s="225">
        <v>8356</v>
      </c>
      <c r="H179" s="225">
        <v>250.68</v>
      </c>
      <c r="I179" s="231">
        <f>(G179+H179)*1.16</f>
        <v>9983.7487999999994</v>
      </c>
    </row>
    <row r="180" spans="1:10" x14ac:dyDescent="0.3">
      <c r="A180" s="226"/>
      <c r="B180" s="224" t="s">
        <v>160</v>
      </c>
      <c r="C180" s="301" t="s">
        <v>303</v>
      </c>
      <c r="D180" s="227" t="s">
        <v>76</v>
      </c>
      <c r="E180" s="230" t="s">
        <v>15</v>
      </c>
      <c r="G180" s="225"/>
      <c r="H180" s="225"/>
      <c r="I180" s="231"/>
    </row>
    <row r="181" spans="1:10" x14ac:dyDescent="0.3">
      <c r="A181" s="226"/>
      <c r="B181" s="224" t="s">
        <v>262</v>
      </c>
      <c r="C181" s="253" t="s">
        <v>304</v>
      </c>
      <c r="D181" s="227" t="s">
        <v>17</v>
      </c>
      <c r="E181" s="230" t="s">
        <v>15</v>
      </c>
      <c r="F181" s="251" t="s">
        <v>305</v>
      </c>
      <c r="G181" s="232">
        <v>8462.7900000000009</v>
      </c>
      <c r="H181" s="225">
        <v>937.95</v>
      </c>
      <c r="I181" s="231">
        <f t="shared" ref="I181:I217" si="7">SUM(G181+H181)*1.16</f>
        <v>10904.858400000001</v>
      </c>
      <c r="J181" s="233"/>
    </row>
    <row r="182" spans="1:10" x14ac:dyDescent="0.3">
      <c r="A182" s="226"/>
      <c r="B182" s="224" t="s">
        <v>78</v>
      </c>
      <c r="C182" s="253" t="s">
        <v>306</v>
      </c>
      <c r="D182" s="227" t="s">
        <v>10</v>
      </c>
      <c r="E182" s="230" t="s">
        <v>624</v>
      </c>
      <c r="G182" s="232">
        <v>0</v>
      </c>
      <c r="H182" s="225">
        <v>0</v>
      </c>
      <c r="I182" s="231">
        <f t="shared" si="7"/>
        <v>0</v>
      </c>
      <c r="J182" s="233"/>
    </row>
    <row r="183" spans="1:10" x14ac:dyDescent="0.3">
      <c r="A183" s="226"/>
      <c r="B183" s="224" t="s">
        <v>88</v>
      </c>
      <c r="C183" s="299" t="s">
        <v>307</v>
      </c>
      <c r="D183" s="229" t="s">
        <v>17</v>
      </c>
      <c r="E183" s="230" t="s">
        <v>625</v>
      </c>
      <c r="F183" s="251" t="s">
        <v>722</v>
      </c>
      <c r="G183" s="232">
        <v>12621</v>
      </c>
      <c r="H183" s="232">
        <v>379</v>
      </c>
      <c r="I183" s="231">
        <f t="shared" si="7"/>
        <v>15079.999999999998</v>
      </c>
      <c r="J183" s="233"/>
    </row>
    <row r="184" spans="1:10" x14ac:dyDescent="0.3">
      <c r="A184" s="226"/>
      <c r="B184" s="224" t="s">
        <v>242</v>
      </c>
      <c r="C184" s="252" t="s">
        <v>308</v>
      </c>
      <c r="D184" s="229" t="s">
        <v>17</v>
      </c>
      <c r="E184" s="230" t="s">
        <v>624</v>
      </c>
      <c r="F184" s="248" t="s">
        <v>766</v>
      </c>
      <c r="G184" s="231">
        <v>6080</v>
      </c>
      <c r="H184" s="232">
        <v>182.4</v>
      </c>
      <c r="I184" s="231">
        <f t="shared" si="7"/>
        <v>7264.3839999999991</v>
      </c>
      <c r="J184" s="233"/>
    </row>
    <row r="185" spans="1:10" x14ac:dyDescent="0.3">
      <c r="A185" s="226"/>
      <c r="B185" s="224" t="s">
        <v>260</v>
      </c>
      <c r="C185" s="252" t="s">
        <v>309</v>
      </c>
      <c r="D185" s="229" t="s">
        <v>17</v>
      </c>
      <c r="E185" s="230" t="s">
        <v>15</v>
      </c>
      <c r="F185" s="255" t="s">
        <v>310</v>
      </c>
      <c r="G185" s="232">
        <v>10079.99</v>
      </c>
      <c r="H185" s="225">
        <v>1116</v>
      </c>
      <c r="I185" s="231">
        <f t="shared" si="7"/>
        <v>12987.348399999999</v>
      </c>
      <c r="J185" s="233"/>
    </row>
    <row r="186" spans="1:10" x14ac:dyDescent="0.3">
      <c r="A186" s="226"/>
      <c r="B186" s="224" t="s">
        <v>20</v>
      </c>
      <c r="C186" s="299" t="s">
        <v>311</v>
      </c>
      <c r="D186" s="229" t="s">
        <v>17</v>
      </c>
      <c r="E186" s="230" t="s">
        <v>15</v>
      </c>
      <c r="F186" s="229" t="s">
        <v>310</v>
      </c>
      <c r="G186" s="232">
        <v>7863.64</v>
      </c>
      <c r="H186" s="225">
        <v>872.13</v>
      </c>
      <c r="I186" s="231">
        <f t="shared" si="7"/>
        <v>10133.493199999999</v>
      </c>
      <c r="J186" s="233"/>
    </row>
    <row r="187" spans="1:10" x14ac:dyDescent="0.3">
      <c r="A187" s="226"/>
      <c r="B187" s="224" t="s">
        <v>215</v>
      </c>
      <c r="C187" s="252" t="s">
        <v>312</v>
      </c>
      <c r="D187" s="229" t="s">
        <v>17</v>
      </c>
      <c r="E187" s="230" t="s">
        <v>15</v>
      </c>
      <c r="F187" s="251" t="s">
        <v>313</v>
      </c>
      <c r="G187" s="232">
        <v>7157.79</v>
      </c>
      <c r="H187" s="225">
        <v>723.12</v>
      </c>
      <c r="I187" s="231">
        <f t="shared" si="7"/>
        <v>9141.855599999999</v>
      </c>
      <c r="J187" s="233"/>
    </row>
    <row r="188" spans="1:10" x14ac:dyDescent="0.3">
      <c r="A188" s="226"/>
      <c r="B188" s="224" t="s">
        <v>143</v>
      </c>
      <c r="C188" s="299" t="s">
        <v>314</v>
      </c>
      <c r="D188" s="229" t="s">
        <v>17</v>
      </c>
      <c r="E188" s="230" t="s">
        <v>15</v>
      </c>
      <c r="F188" s="229" t="s">
        <v>313</v>
      </c>
      <c r="G188" s="232">
        <v>11662.03</v>
      </c>
      <c r="H188" s="225">
        <v>1289.3800000000001</v>
      </c>
      <c r="I188" s="231">
        <f t="shared" si="7"/>
        <v>15023.6356</v>
      </c>
      <c r="J188" s="233"/>
    </row>
    <row r="189" spans="1:10" x14ac:dyDescent="0.3">
      <c r="A189" s="226"/>
      <c r="B189" s="224" t="s">
        <v>85</v>
      </c>
      <c r="C189" s="299" t="s">
        <v>315</v>
      </c>
      <c r="D189" s="229" t="s">
        <v>17</v>
      </c>
      <c r="E189" s="230" t="s">
        <v>15</v>
      </c>
      <c r="F189" s="229" t="s">
        <v>313</v>
      </c>
      <c r="G189" s="232">
        <v>12081.29</v>
      </c>
      <c r="H189" s="225">
        <v>1214.79</v>
      </c>
      <c r="I189" s="231">
        <f t="shared" si="7"/>
        <v>15423.452800000001</v>
      </c>
      <c r="J189" s="233"/>
    </row>
    <row r="190" spans="1:10" x14ac:dyDescent="0.3">
      <c r="A190" s="226"/>
      <c r="B190" s="224" t="s">
        <v>85</v>
      </c>
      <c r="C190" s="252" t="s">
        <v>316</v>
      </c>
      <c r="D190" s="229" t="s">
        <v>17</v>
      </c>
      <c r="E190" s="230" t="s">
        <v>15</v>
      </c>
      <c r="F190" s="229" t="s">
        <v>313</v>
      </c>
      <c r="G190" s="232">
        <v>12081.29</v>
      </c>
      <c r="H190" s="225">
        <v>1214.79</v>
      </c>
      <c r="I190" s="231">
        <f t="shared" si="7"/>
        <v>15423.452800000001</v>
      </c>
      <c r="J190" s="233"/>
    </row>
    <row r="191" spans="1:10" x14ac:dyDescent="0.3">
      <c r="B191" s="224" t="s">
        <v>74</v>
      </c>
      <c r="C191" s="299" t="s">
        <v>317</v>
      </c>
      <c r="D191" s="229" t="s">
        <v>17</v>
      </c>
      <c r="E191" s="230" t="s">
        <v>625</v>
      </c>
      <c r="F191" s="229" t="s">
        <v>738</v>
      </c>
      <c r="G191" s="232">
        <v>12620.64</v>
      </c>
      <c r="H191" s="232">
        <v>378.62</v>
      </c>
      <c r="I191" s="231">
        <f t="shared" si="7"/>
        <v>15079.141599999999</v>
      </c>
      <c r="J191" s="233"/>
    </row>
    <row r="192" spans="1:10" x14ac:dyDescent="0.3">
      <c r="A192" s="226"/>
      <c r="B192" s="224" t="s">
        <v>53</v>
      </c>
      <c r="C192" s="252" t="s">
        <v>318</v>
      </c>
      <c r="D192" s="229" t="s">
        <v>17</v>
      </c>
      <c r="E192" s="230" t="s">
        <v>11</v>
      </c>
      <c r="F192" s="229" t="s">
        <v>50</v>
      </c>
      <c r="G192" s="231">
        <v>7301.13</v>
      </c>
      <c r="H192" s="225">
        <v>658.61</v>
      </c>
      <c r="I192" s="231">
        <f t="shared" si="7"/>
        <v>9233.2983999999997</v>
      </c>
      <c r="J192" s="233"/>
    </row>
    <row r="193" spans="1:10" x14ac:dyDescent="0.3">
      <c r="A193" s="226"/>
      <c r="B193" s="224" t="s">
        <v>260</v>
      </c>
      <c r="C193" s="299" t="s">
        <v>319</v>
      </c>
      <c r="D193" s="229" t="s">
        <v>17</v>
      </c>
      <c r="E193" s="230" t="s">
        <v>15</v>
      </c>
      <c r="F193" s="229" t="s">
        <v>310</v>
      </c>
      <c r="G193" s="225">
        <v>12081.29</v>
      </c>
      <c r="H193" s="225">
        <v>1215</v>
      </c>
      <c r="I193" s="231">
        <f t="shared" si="7"/>
        <v>15423.696400000001</v>
      </c>
    </row>
    <row r="194" spans="1:10" x14ac:dyDescent="0.3">
      <c r="A194" s="226"/>
      <c r="B194" s="224" t="s">
        <v>57</v>
      </c>
      <c r="C194" s="252" t="s">
        <v>320</v>
      </c>
      <c r="D194" s="229" t="s">
        <v>17</v>
      </c>
      <c r="E194" s="230" t="s">
        <v>15</v>
      </c>
      <c r="F194" s="251" t="s">
        <v>708</v>
      </c>
      <c r="G194" s="232">
        <v>11333</v>
      </c>
      <c r="H194" s="225">
        <v>340</v>
      </c>
      <c r="I194" s="231">
        <f t="shared" si="7"/>
        <v>13540.679999999998</v>
      </c>
      <c r="J194" s="233"/>
    </row>
    <row r="195" spans="1:10" x14ac:dyDescent="0.3">
      <c r="A195" s="226"/>
      <c r="B195" s="224" t="s">
        <v>274</v>
      </c>
      <c r="C195" s="252" t="s">
        <v>321</v>
      </c>
      <c r="D195" s="229" t="s">
        <v>17</v>
      </c>
      <c r="E195" s="230" t="s">
        <v>15</v>
      </c>
      <c r="F195" s="229" t="s">
        <v>769</v>
      </c>
      <c r="G195" s="232">
        <v>5476</v>
      </c>
      <c r="H195" s="225">
        <v>164.28</v>
      </c>
      <c r="I195" s="231">
        <f t="shared" si="7"/>
        <v>6542.724799999999</v>
      </c>
      <c r="J195" s="233"/>
    </row>
    <row r="196" spans="1:10" x14ac:dyDescent="0.3">
      <c r="A196" s="226"/>
      <c r="B196" s="224" t="s">
        <v>256</v>
      </c>
      <c r="C196" s="252" t="s">
        <v>322</v>
      </c>
      <c r="D196" s="229" t="s">
        <v>10</v>
      </c>
      <c r="E196" s="230" t="s">
        <v>625</v>
      </c>
      <c r="F196" s="251"/>
      <c r="G196" s="232">
        <v>0</v>
      </c>
      <c r="H196" s="225">
        <v>0</v>
      </c>
      <c r="I196" s="231">
        <f t="shared" si="7"/>
        <v>0</v>
      </c>
      <c r="J196" s="233"/>
    </row>
    <row r="197" spans="1:10" x14ac:dyDescent="0.3">
      <c r="B197" s="224" t="s">
        <v>74</v>
      </c>
      <c r="C197" s="252" t="s">
        <v>324</v>
      </c>
      <c r="D197" s="229" t="s">
        <v>17</v>
      </c>
      <c r="E197" s="230" t="s">
        <v>625</v>
      </c>
      <c r="F197" s="229" t="s">
        <v>737</v>
      </c>
      <c r="G197" s="232">
        <v>13000</v>
      </c>
      <c r="H197" s="225">
        <v>390</v>
      </c>
      <c r="I197" s="225">
        <f t="shared" si="7"/>
        <v>15532.4</v>
      </c>
      <c r="J197" s="233"/>
    </row>
    <row r="198" spans="1:10" x14ac:dyDescent="0.3">
      <c r="A198" s="226"/>
      <c r="B198" s="224" t="s">
        <v>85</v>
      </c>
      <c r="C198" s="252" t="s">
        <v>325</v>
      </c>
      <c r="D198" s="229" t="s">
        <v>17</v>
      </c>
      <c r="E198" s="230" t="s">
        <v>15</v>
      </c>
      <c r="F198" s="251" t="s">
        <v>326</v>
      </c>
      <c r="G198" s="232">
        <v>11793.45</v>
      </c>
      <c r="H198" s="225">
        <v>1115.5899999999999</v>
      </c>
      <c r="I198" s="231">
        <f t="shared" si="7"/>
        <v>14974.4864</v>
      </c>
      <c r="J198" s="233"/>
    </row>
    <row r="199" spans="1:10" x14ac:dyDescent="0.3">
      <c r="B199" s="224" t="s">
        <v>85</v>
      </c>
      <c r="C199" s="252" t="s">
        <v>327</v>
      </c>
      <c r="D199" s="229" t="s">
        <v>10</v>
      </c>
      <c r="E199" s="230" t="s">
        <v>15</v>
      </c>
      <c r="F199" s="251"/>
      <c r="G199" s="232">
        <v>0</v>
      </c>
      <c r="H199" s="225">
        <v>0</v>
      </c>
      <c r="I199" s="231">
        <f t="shared" si="7"/>
        <v>0</v>
      </c>
      <c r="J199" s="235"/>
    </row>
    <row r="200" spans="1:10" x14ac:dyDescent="0.3">
      <c r="A200" s="226"/>
      <c r="B200" s="224" t="s">
        <v>242</v>
      </c>
      <c r="C200" s="252" t="s">
        <v>329</v>
      </c>
      <c r="D200" s="229" t="s">
        <v>10</v>
      </c>
      <c r="E200" s="230" t="s">
        <v>624</v>
      </c>
      <c r="F200" s="251"/>
      <c r="G200" s="232">
        <v>0</v>
      </c>
      <c r="H200" s="225">
        <v>0</v>
      </c>
      <c r="I200" s="231">
        <v>0</v>
      </c>
      <c r="J200" s="233"/>
    </row>
    <row r="201" spans="1:10" x14ac:dyDescent="0.3">
      <c r="A201" s="226"/>
      <c r="B201" s="224" t="s">
        <v>232</v>
      </c>
      <c r="C201" s="252" t="s">
        <v>331</v>
      </c>
      <c r="D201" s="229" t="s">
        <v>10</v>
      </c>
      <c r="E201" s="230" t="s">
        <v>624</v>
      </c>
      <c r="G201" s="232">
        <v>0</v>
      </c>
      <c r="H201" s="225">
        <v>0</v>
      </c>
      <c r="I201" s="231">
        <f t="shared" si="7"/>
        <v>0</v>
      </c>
      <c r="J201" s="233"/>
    </row>
    <row r="202" spans="1:10" x14ac:dyDescent="0.3">
      <c r="A202" s="226"/>
      <c r="B202" s="224" t="s">
        <v>65</v>
      </c>
      <c r="C202" s="252" t="s">
        <v>332</v>
      </c>
      <c r="D202" s="229" t="s">
        <v>17</v>
      </c>
      <c r="E202" s="230" t="s">
        <v>625</v>
      </c>
      <c r="F202" s="229" t="s">
        <v>333</v>
      </c>
      <c r="G202" s="232">
        <v>6542</v>
      </c>
      <c r="H202" s="225">
        <v>196.26</v>
      </c>
      <c r="I202" s="231">
        <f t="shared" si="7"/>
        <v>7816.3815999999997</v>
      </c>
      <c r="J202" s="233"/>
    </row>
    <row r="203" spans="1:10" x14ac:dyDescent="0.3">
      <c r="A203" s="226"/>
      <c r="B203" s="224" t="s">
        <v>65</v>
      </c>
      <c r="C203" s="252" t="s">
        <v>334</v>
      </c>
      <c r="D203" s="229" t="s">
        <v>17</v>
      </c>
      <c r="E203" s="230" t="s">
        <v>624</v>
      </c>
      <c r="F203" s="255" t="s">
        <v>622</v>
      </c>
      <c r="G203" s="225">
        <v>6542</v>
      </c>
      <c r="H203" s="225">
        <v>196</v>
      </c>
      <c r="I203" s="231">
        <f t="shared" si="7"/>
        <v>7816.079999999999</v>
      </c>
      <c r="J203" s="233"/>
    </row>
    <row r="204" spans="1:10" x14ac:dyDescent="0.3">
      <c r="A204" s="226"/>
      <c r="B204" s="224" t="s">
        <v>72</v>
      </c>
      <c r="C204" s="299" t="s">
        <v>335</v>
      </c>
      <c r="D204" s="229" t="s">
        <v>17</v>
      </c>
      <c r="E204" s="230" t="s">
        <v>15</v>
      </c>
      <c r="F204" s="251" t="s">
        <v>336</v>
      </c>
      <c r="G204" s="232">
        <v>9059.73</v>
      </c>
      <c r="H204" s="225">
        <v>1003.52</v>
      </c>
      <c r="I204" s="231">
        <f t="shared" si="7"/>
        <v>11673.369999999999</v>
      </c>
      <c r="J204" s="233"/>
    </row>
    <row r="205" spans="1:10" x14ac:dyDescent="0.3">
      <c r="A205" s="226"/>
      <c r="B205" s="224" t="s">
        <v>96</v>
      </c>
      <c r="C205" s="252" t="s">
        <v>337</v>
      </c>
      <c r="D205" s="229" t="s">
        <v>10</v>
      </c>
      <c r="E205" s="230" t="s">
        <v>14</v>
      </c>
      <c r="F205" s="251"/>
      <c r="G205" s="232">
        <v>0</v>
      </c>
      <c r="H205" s="225">
        <v>0</v>
      </c>
      <c r="I205" s="231">
        <f t="shared" si="7"/>
        <v>0</v>
      </c>
      <c r="J205" s="233"/>
    </row>
    <row r="206" spans="1:10" x14ac:dyDescent="0.3">
      <c r="A206" s="226"/>
      <c r="B206" s="224" t="s">
        <v>70</v>
      </c>
      <c r="C206" s="299" t="s">
        <v>339</v>
      </c>
      <c r="D206" s="229" t="s">
        <v>17</v>
      </c>
      <c r="E206" s="230" t="s">
        <v>11</v>
      </c>
      <c r="F206" s="265" t="s">
        <v>731</v>
      </c>
      <c r="G206" s="225">
        <v>5876</v>
      </c>
      <c r="H206" s="225">
        <v>176.28</v>
      </c>
      <c r="I206" s="231">
        <f t="shared" si="7"/>
        <v>7020.6447999999991</v>
      </c>
    </row>
    <row r="207" spans="1:10" x14ac:dyDescent="0.3">
      <c r="A207" s="226"/>
      <c r="B207" s="254" t="s">
        <v>53</v>
      </c>
      <c r="C207" s="252" t="s">
        <v>340</v>
      </c>
      <c r="D207" s="229" t="s">
        <v>10</v>
      </c>
      <c r="E207" s="230" t="s">
        <v>15</v>
      </c>
      <c r="F207" s="251"/>
      <c r="G207" s="232">
        <v>0</v>
      </c>
      <c r="H207" s="225">
        <v>0</v>
      </c>
      <c r="I207" s="231">
        <f t="shared" si="7"/>
        <v>0</v>
      </c>
      <c r="J207" s="233"/>
    </row>
    <row r="208" spans="1:10" x14ac:dyDescent="0.3">
      <c r="A208" s="226"/>
      <c r="B208" s="224" t="s">
        <v>256</v>
      </c>
      <c r="C208" s="252" t="s">
        <v>341</v>
      </c>
      <c r="D208" s="229" t="s">
        <v>17</v>
      </c>
      <c r="E208" s="230" t="s">
        <v>15</v>
      </c>
      <c r="F208" s="251" t="s">
        <v>760</v>
      </c>
      <c r="G208" s="232">
        <v>7756</v>
      </c>
      <c r="H208" s="225">
        <v>723.12</v>
      </c>
      <c r="I208" s="231">
        <f t="shared" si="7"/>
        <v>9835.7792000000009</v>
      </c>
      <c r="J208" s="233"/>
    </row>
    <row r="209" spans="1:10" x14ac:dyDescent="0.3">
      <c r="A209" s="226"/>
      <c r="B209" s="224" t="s">
        <v>262</v>
      </c>
      <c r="C209" s="252" t="s">
        <v>343</v>
      </c>
      <c r="D209" s="229" t="s">
        <v>10</v>
      </c>
      <c r="E209" s="230" t="s">
        <v>15</v>
      </c>
      <c r="F209" s="251"/>
      <c r="G209" s="232">
        <v>0</v>
      </c>
      <c r="H209" s="225">
        <v>0</v>
      </c>
      <c r="I209" s="231">
        <f t="shared" si="7"/>
        <v>0</v>
      </c>
      <c r="J209" s="233"/>
    </row>
    <row r="210" spans="1:10" x14ac:dyDescent="0.3">
      <c r="A210" s="226"/>
      <c r="B210" s="224" t="s">
        <v>143</v>
      </c>
      <c r="C210" s="252" t="s">
        <v>345</v>
      </c>
      <c r="D210" s="229" t="s">
        <v>17</v>
      </c>
      <c r="E210" s="230" t="s">
        <v>15</v>
      </c>
      <c r="F210" s="251" t="s">
        <v>344</v>
      </c>
      <c r="G210" s="232">
        <v>11058.79</v>
      </c>
      <c r="H210" s="225">
        <v>419.68</v>
      </c>
      <c r="I210" s="231">
        <f t="shared" si="7"/>
        <v>13315.0252</v>
      </c>
      <c r="J210" s="233"/>
    </row>
    <row r="211" spans="1:10" x14ac:dyDescent="0.3">
      <c r="A211" s="226"/>
      <c r="B211" s="224" t="s">
        <v>346</v>
      </c>
      <c r="C211" s="252" t="s">
        <v>347</v>
      </c>
      <c r="D211" s="229" t="s">
        <v>10</v>
      </c>
      <c r="E211" s="230" t="s">
        <v>15</v>
      </c>
      <c r="G211" s="232">
        <v>0</v>
      </c>
      <c r="H211" s="225">
        <v>0</v>
      </c>
      <c r="I211" s="231">
        <f t="shared" si="7"/>
        <v>0</v>
      </c>
      <c r="J211" s="233"/>
    </row>
    <row r="212" spans="1:10" x14ac:dyDescent="0.3">
      <c r="A212" s="226"/>
      <c r="B212" s="224" t="s">
        <v>232</v>
      </c>
      <c r="C212" s="252" t="s">
        <v>348</v>
      </c>
      <c r="D212" s="229" t="s">
        <v>17</v>
      </c>
      <c r="E212" s="230" t="s">
        <v>15</v>
      </c>
      <c r="F212" s="229" t="s">
        <v>344</v>
      </c>
      <c r="G212" s="232">
        <v>3744.69</v>
      </c>
      <c r="H212" s="225">
        <v>419.68</v>
      </c>
      <c r="I212" s="231">
        <f t="shared" si="7"/>
        <v>4830.6691999999994</v>
      </c>
      <c r="J212" s="233"/>
    </row>
    <row r="213" spans="1:10" ht="13.95" customHeight="1" x14ac:dyDescent="0.3">
      <c r="A213" s="226"/>
      <c r="B213" s="224" t="s">
        <v>65</v>
      </c>
      <c r="C213" s="252" t="s">
        <v>349</v>
      </c>
      <c r="D213" s="229" t="s">
        <v>17</v>
      </c>
      <c r="E213" s="230" t="s">
        <v>624</v>
      </c>
      <c r="F213" s="251" t="s">
        <v>649</v>
      </c>
      <c r="G213" s="232">
        <v>6542</v>
      </c>
      <c r="H213" s="225">
        <v>196.26</v>
      </c>
      <c r="I213" s="231">
        <f t="shared" si="7"/>
        <v>7816.3815999999997</v>
      </c>
      <c r="J213" s="233"/>
    </row>
    <row r="214" spans="1:10" x14ac:dyDescent="0.3">
      <c r="B214" s="224" t="s">
        <v>260</v>
      </c>
      <c r="C214" s="299" t="s">
        <v>351</v>
      </c>
      <c r="D214" s="229" t="s">
        <v>17</v>
      </c>
      <c r="E214" s="230" t="s">
        <v>624</v>
      </c>
      <c r="F214" s="251" t="s">
        <v>765</v>
      </c>
      <c r="G214" s="232">
        <v>11812.66</v>
      </c>
      <c r="H214" s="225">
        <v>365.34</v>
      </c>
      <c r="I214" s="231">
        <f t="shared" si="7"/>
        <v>14126.48</v>
      </c>
      <c r="J214" s="235"/>
    </row>
    <row r="215" spans="1:10" x14ac:dyDescent="0.3">
      <c r="B215" s="224" t="s">
        <v>260</v>
      </c>
      <c r="C215" s="252" t="s">
        <v>352</v>
      </c>
      <c r="D215" s="229" t="s">
        <v>17</v>
      </c>
      <c r="E215" s="230" t="s">
        <v>14</v>
      </c>
      <c r="F215" s="229" t="s">
        <v>685</v>
      </c>
      <c r="G215" s="232">
        <v>14197</v>
      </c>
      <c r="H215" s="225">
        <v>425.9</v>
      </c>
      <c r="I215" s="231">
        <f t="shared" si="7"/>
        <v>16962.563999999998</v>
      </c>
      <c r="J215" s="235"/>
    </row>
    <row r="216" spans="1:10" x14ac:dyDescent="0.3">
      <c r="A216" s="226"/>
      <c r="B216" s="224" t="s">
        <v>85</v>
      </c>
      <c r="C216" s="252" t="s">
        <v>353</v>
      </c>
      <c r="D216" s="229" t="s">
        <v>17</v>
      </c>
      <c r="E216" s="230" t="s">
        <v>15</v>
      </c>
      <c r="F216" s="229" t="s">
        <v>350</v>
      </c>
      <c r="G216" s="232">
        <v>11817</v>
      </c>
      <c r="H216" s="225">
        <v>365</v>
      </c>
      <c r="I216" s="231">
        <f t="shared" si="7"/>
        <v>14131.119999999999</v>
      </c>
      <c r="J216" s="233"/>
    </row>
    <row r="217" spans="1:10" x14ac:dyDescent="0.3">
      <c r="A217" s="226"/>
      <c r="B217" s="224" t="s">
        <v>232</v>
      </c>
      <c r="C217" s="240" t="s">
        <v>354</v>
      </c>
      <c r="D217" s="229" t="s">
        <v>10</v>
      </c>
      <c r="E217" s="230" t="s">
        <v>15</v>
      </c>
      <c r="F217" s="255"/>
      <c r="G217" s="225">
        <v>0</v>
      </c>
      <c r="H217" s="225">
        <v>0</v>
      </c>
      <c r="I217" s="231">
        <f t="shared" si="7"/>
        <v>0</v>
      </c>
      <c r="J217" s="233"/>
    </row>
    <row r="218" spans="1:10" x14ac:dyDescent="0.3">
      <c r="A218" s="226"/>
      <c r="B218" s="224" t="s">
        <v>652</v>
      </c>
      <c r="C218" s="240" t="s">
        <v>355</v>
      </c>
      <c r="D218" s="229" t="s">
        <v>76</v>
      </c>
      <c r="E218" s="230" t="s">
        <v>14</v>
      </c>
      <c r="G218" s="225"/>
      <c r="H218" s="225"/>
      <c r="I218" s="231"/>
    </row>
    <row r="219" spans="1:10" x14ac:dyDescent="0.3">
      <c r="A219" s="226"/>
      <c r="B219" s="224" t="s">
        <v>262</v>
      </c>
      <c r="C219" s="229" t="s">
        <v>356</v>
      </c>
      <c r="D219" s="229" t="s">
        <v>10</v>
      </c>
      <c r="E219" s="230" t="s">
        <v>15</v>
      </c>
      <c r="F219" s="248"/>
      <c r="G219" s="225">
        <v>0</v>
      </c>
      <c r="H219" s="225">
        <v>0</v>
      </c>
      <c r="I219" s="231">
        <f>SUM(G219+H219)*1.16</f>
        <v>0</v>
      </c>
      <c r="J219" s="233"/>
    </row>
    <row r="220" spans="1:10" x14ac:dyDescent="0.3">
      <c r="A220" s="226"/>
      <c r="B220" s="224" t="s">
        <v>96</v>
      </c>
      <c r="C220" s="240" t="s">
        <v>357</v>
      </c>
      <c r="D220" s="229" t="s">
        <v>76</v>
      </c>
      <c r="E220" s="230" t="s">
        <v>14</v>
      </c>
      <c r="G220" s="225"/>
      <c r="H220" s="225"/>
      <c r="I220" s="231"/>
    </row>
    <row r="221" spans="1:10" x14ac:dyDescent="0.3">
      <c r="A221" s="226"/>
      <c r="B221" s="224" t="s">
        <v>70</v>
      </c>
      <c r="C221" s="240" t="s">
        <v>358</v>
      </c>
      <c r="D221" s="229" t="s">
        <v>10</v>
      </c>
      <c r="E221" s="230" t="s">
        <v>15</v>
      </c>
      <c r="F221" s="256"/>
      <c r="G221" s="232">
        <v>0</v>
      </c>
      <c r="H221" s="225">
        <v>0</v>
      </c>
      <c r="I221" s="231">
        <f t="shared" ref="I221:I226" si="8">SUM(G221+H221)*1.16</f>
        <v>0</v>
      </c>
      <c r="J221" s="233"/>
    </row>
    <row r="222" spans="1:10" x14ac:dyDescent="0.3">
      <c r="A222" s="226"/>
      <c r="B222" s="224" t="s">
        <v>256</v>
      </c>
      <c r="C222" s="240" t="s">
        <v>359</v>
      </c>
      <c r="D222" s="229" t="s">
        <v>17</v>
      </c>
      <c r="E222" s="230" t="s">
        <v>11</v>
      </c>
      <c r="F222" s="229" t="s">
        <v>40</v>
      </c>
      <c r="G222" s="231">
        <v>8356</v>
      </c>
      <c r="H222" s="232">
        <v>251</v>
      </c>
      <c r="I222" s="231">
        <f t="shared" si="8"/>
        <v>9984.119999999999</v>
      </c>
      <c r="J222" s="233"/>
    </row>
    <row r="223" spans="1:10" x14ac:dyDescent="0.3">
      <c r="A223" s="226"/>
      <c r="B223" s="224" t="s">
        <v>65</v>
      </c>
      <c r="C223" s="229" t="s">
        <v>360</v>
      </c>
      <c r="D223" s="229" t="s">
        <v>17</v>
      </c>
      <c r="E223" s="230" t="s">
        <v>15</v>
      </c>
      <c r="F223" s="302" t="s">
        <v>67</v>
      </c>
      <c r="G223" s="232">
        <v>5883.15</v>
      </c>
      <c r="H223" s="225">
        <v>654.58000000000004</v>
      </c>
      <c r="I223" s="231">
        <f t="shared" si="8"/>
        <v>7583.7667999999994</v>
      </c>
      <c r="J223" s="233"/>
    </row>
    <row r="224" spans="1:10" x14ac:dyDescent="0.3">
      <c r="A224" s="226"/>
      <c r="B224" s="224" t="s">
        <v>57</v>
      </c>
      <c r="C224" s="229" t="s">
        <v>362</v>
      </c>
      <c r="D224" s="229" t="s">
        <v>17</v>
      </c>
      <c r="E224" s="230" t="s">
        <v>11</v>
      </c>
      <c r="F224" s="229" t="s">
        <v>714</v>
      </c>
      <c r="G224" s="243">
        <v>9248</v>
      </c>
      <c r="H224" s="225">
        <v>277.39999999999998</v>
      </c>
      <c r="I224" s="231">
        <f t="shared" si="8"/>
        <v>11049.463999999998</v>
      </c>
      <c r="J224" s="244"/>
    </row>
    <row r="225" spans="1:11" x14ac:dyDescent="0.3">
      <c r="A225" s="226"/>
      <c r="B225" s="224" t="s">
        <v>70</v>
      </c>
      <c r="C225" s="240" t="s">
        <v>363</v>
      </c>
      <c r="D225" s="229" t="s">
        <v>10</v>
      </c>
      <c r="E225" s="230" t="s">
        <v>15</v>
      </c>
      <c r="G225" s="232">
        <v>0</v>
      </c>
      <c r="H225" s="225">
        <v>0</v>
      </c>
      <c r="I225" s="231">
        <f t="shared" si="8"/>
        <v>0</v>
      </c>
      <c r="J225" s="233"/>
    </row>
    <row r="226" spans="1:11" x14ac:dyDescent="0.3">
      <c r="A226" s="226"/>
      <c r="B226" s="224" t="s">
        <v>70</v>
      </c>
      <c r="C226" s="240" t="s">
        <v>364</v>
      </c>
      <c r="D226" s="229" t="s">
        <v>17</v>
      </c>
      <c r="E226" s="230" t="s">
        <v>624</v>
      </c>
      <c r="F226" s="256" t="s">
        <v>761</v>
      </c>
      <c r="G226" s="232">
        <v>4500</v>
      </c>
      <c r="H226" s="225">
        <v>176.28</v>
      </c>
      <c r="I226" s="231">
        <f t="shared" si="8"/>
        <v>5424.4847999999993</v>
      </c>
      <c r="J226" s="233"/>
    </row>
    <row r="227" spans="1:11" x14ac:dyDescent="0.3">
      <c r="A227" s="226"/>
      <c r="B227" s="224" t="s">
        <v>688</v>
      </c>
      <c r="C227" s="240" t="s">
        <v>365</v>
      </c>
      <c r="D227" s="229" t="s">
        <v>76</v>
      </c>
      <c r="E227" s="230" t="s">
        <v>14</v>
      </c>
      <c r="G227" s="225"/>
      <c r="H227" s="225"/>
      <c r="I227" s="231"/>
    </row>
    <row r="228" spans="1:11" x14ac:dyDescent="0.3">
      <c r="A228" s="226"/>
      <c r="B228" s="224" t="s">
        <v>20</v>
      </c>
      <c r="C228" s="250" t="s">
        <v>366</v>
      </c>
      <c r="D228" s="229" t="s">
        <v>76</v>
      </c>
      <c r="E228" s="230" t="s">
        <v>15</v>
      </c>
      <c r="G228" s="225"/>
      <c r="H228" s="225"/>
      <c r="I228" s="231"/>
    </row>
    <row r="229" spans="1:11" x14ac:dyDescent="0.3">
      <c r="A229" s="226"/>
      <c r="B229" s="224" t="s">
        <v>232</v>
      </c>
      <c r="C229" s="240" t="s">
        <v>367</v>
      </c>
      <c r="D229" s="229" t="s">
        <v>17</v>
      </c>
      <c r="E229" s="230" t="s">
        <v>15</v>
      </c>
      <c r="F229" s="304" t="s">
        <v>330</v>
      </c>
      <c r="G229" s="232">
        <v>5386.9</v>
      </c>
      <c r="H229" s="225">
        <v>167</v>
      </c>
      <c r="I229" s="231">
        <f>SUM(G229+H229)*1.16</f>
        <v>6442.5239999999994</v>
      </c>
      <c r="J229" s="233"/>
    </row>
    <row r="230" spans="1:11" x14ac:dyDescent="0.3">
      <c r="A230" s="226"/>
      <c r="B230" s="224" t="s">
        <v>688</v>
      </c>
      <c r="C230" s="240" t="s">
        <v>368</v>
      </c>
      <c r="D230" s="229" t="s">
        <v>76</v>
      </c>
      <c r="E230" s="230" t="s">
        <v>625</v>
      </c>
      <c r="G230" s="225">
        <v>0</v>
      </c>
      <c r="H230" s="225">
        <v>0</v>
      </c>
      <c r="I230" s="231">
        <v>0</v>
      </c>
    </row>
    <row r="231" spans="1:11" x14ac:dyDescent="0.3">
      <c r="A231" s="226"/>
      <c r="B231" s="224" t="s">
        <v>735</v>
      </c>
      <c r="C231" s="240" t="s">
        <v>369</v>
      </c>
      <c r="D231" s="229" t="s">
        <v>76</v>
      </c>
      <c r="E231" s="230" t="s">
        <v>625</v>
      </c>
      <c r="G231" s="225">
        <v>0</v>
      </c>
      <c r="H231" s="225">
        <v>0</v>
      </c>
      <c r="I231" s="231">
        <v>0</v>
      </c>
    </row>
    <row r="232" spans="1:11" x14ac:dyDescent="0.3">
      <c r="A232" s="226"/>
      <c r="B232" s="224" t="s">
        <v>370</v>
      </c>
      <c r="C232" s="240" t="s">
        <v>371</v>
      </c>
      <c r="D232" s="229" t="s">
        <v>76</v>
      </c>
      <c r="E232" s="230" t="s">
        <v>625</v>
      </c>
      <c r="G232" s="225">
        <v>0</v>
      </c>
      <c r="H232" s="225">
        <v>0</v>
      </c>
      <c r="I232" s="231">
        <v>0</v>
      </c>
    </row>
    <row r="233" spans="1:11" x14ac:dyDescent="0.3">
      <c r="A233" s="226"/>
      <c r="B233" s="224" t="s">
        <v>370</v>
      </c>
      <c r="C233" s="240" t="s">
        <v>372</v>
      </c>
      <c r="D233" s="229" t="s">
        <v>76</v>
      </c>
      <c r="E233" s="230" t="s">
        <v>625</v>
      </c>
      <c r="G233" s="225">
        <v>0</v>
      </c>
      <c r="H233" s="225">
        <v>0</v>
      </c>
      <c r="I233" s="231">
        <v>0</v>
      </c>
    </row>
    <row r="234" spans="1:11" x14ac:dyDescent="0.3">
      <c r="A234" s="226"/>
      <c r="B234" s="224" t="s">
        <v>88</v>
      </c>
      <c r="C234" s="240" t="s">
        <v>373</v>
      </c>
      <c r="D234" s="229" t="s">
        <v>17</v>
      </c>
      <c r="E234" s="230" t="s">
        <v>625</v>
      </c>
      <c r="F234" s="229" t="s">
        <v>374</v>
      </c>
      <c r="G234" s="232">
        <v>13359.42</v>
      </c>
      <c r="H234" s="225">
        <v>400.78</v>
      </c>
      <c r="I234" s="231">
        <f t="shared" ref="I234:I287" si="9">SUM(G234+H234)*1.16</f>
        <v>15961.832</v>
      </c>
      <c r="J234" s="233"/>
    </row>
    <row r="235" spans="1:11" x14ac:dyDescent="0.3">
      <c r="B235" s="224" t="s">
        <v>74</v>
      </c>
      <c r="C235" s="305" t="s">
        <v>375</v>
      </c>
      <c r="D235" s="229" t="s">
        <v>17</v>
      </c>
      <c r="E235" s="230" t="s">
        <v>625</v>
      </c>
      <c r="F235" s="229" t="s">
        <v>737</v>
      </c>
      <c r="G235" s="232">
        <v>13000</v>
      </c>
      <c r="H235" s="225">
        <v>390</v>
      </c>
      <c r="I235" s="225">
        <f t="shared" si="9"/>
        <v>15532.4</v>
      </c>
      <c r="J235" s="233"/>
    </row>
    <row r="236" spans="1:11" x14ac:dyDescent="0.3">
      <c r="A236" s="226"/>
      <c r="B236" s="224" t="s">
        <v>376</v>
      </c>
      <c r="C236" s="229" t="s">
        <v>377</v>
      </c>
      <c r="D236" s="229" t="s">
        <v>10</v>
      </c>
      <c r="E236" s="230" t="s">
        <v>625</v>
      </c>
      <c r="G236" s="257">
        <v>0</v>
      </c>
      <c r="H236" s="225">
        <v>0</v>
      </c>
      <c r="I236" s="231">
        <f t="shared" si="9"/>
        <v>0</v>
      </c>
      <c r="J236" s="233"/>
    </row>
    <row r="237" spans="1:11" x14ac:dyDescent="0.3">
      <c r="B237" s="224" t="s">
        <v>74</v>
      </c>
      <c r="C237" s="229" t="s">
        <v>378</v>
      </c>
      <c r="D237" s="229" t="s">
        <v>17</v>
      </c>
      <c r="E237" s="230" t="s">
        <v>625</v>
      </c>
      <c r="F237" s="229" t="s">
        <v>738</v>
      </c>
      <c r="G237" s="232">
        <v>12620.64</v>
      </c>
      <c r="H237" s="232">
        <v>378.62</v>
      </c>
      <c r="I237" s="231">
        <f t="shared" si="9"/>
        <v>15079.141599999999</v>
      </c>
      <c r="J237" s="233"/>
    </row>
    <row r="238" spans="1:11" x14ac:dyDescent="0.3">
      <c r="B238" s="224" t="s">
        <v>74</v>
      </c>
      <c r="C238" s="229" t="s">
        <v>381</v>
      </c>
      <c r="D238" s="229" t="s">
        <v>17</v>
      </c>
      <c r="E238" s="230" t="s">
        <v>625</v>
      </c>
      <c r="F238" s="229" t="s">
        <v>737</v>
      </c>
      <c r="G238" s="232">
        <v>13000</v>
      </c>
      <c r="H238" s="225">
        <v>390</v>
      </c>
      <c r="I238" s="225">
        <f t="shared" si="9"/>
        <v>15532.4</v>
      </c>
      <c r="J238" s="233"/>
    </row>
    <row r="239" spans="1:11" x14ac:dyDescent="0.3">
      <c r="B239" s="224" t="s">
        <v>74</v>
      </c>
      <c r="C239" s="240" t="s">
        <v>382</v>
      </c>
      <c r="D239" s="229" t="s">
        <v>17</v>
      </c>
      <c r="E239" s="230" t="s">
        <v>625</v>
      </c>
      <c r="F239" s="229" t="s">
        <v>737</v>
      </c>
      <c r="G239" s="232">
        <v>13000</v>
      </c>
      <c r="H239" s="225">
        <v>390</v>
      </c>
      <c r="I239" s="225">
        <f t="shared" si="9"/>
        <v>15532.4</v>
      </c>
      <c r="J239" s="233"/>
      <c r="K239" s="241"/>
    </row>
    <row r="240" spans="1:11" x14ac:dyDescent="0.3">
      <c r="B240" s="306" t="s">
        <v>74</v>
      </c>
      <c r="C240" s="240" t="s">
        <v>383</v>
      </c>
      <c r="D240" s="229" t="s">
        <v>17</v>
      </c>
      <c r="E240" s="230" t="s">
        <v>625</v>
      </c>
      <c r="F240" s="229" t="s">
        <v>738</v>
      </c>
      <c r="G240" s="232">
        <v>12620.64</v>
      </c>
      <c r="H240" s="232">
        <v>378.62</v>
      </c>
      <c r="I240" s="231">
        <f t="shared" si="9"/>
        <v>15079.141599999999</v>
      </c>
      <c r="J240" s="233"/>
    </row>
    <row r="241" spans="1:13" x14ac:dyDescent="0.3">
      <c r="A241" s="226"/>
      <c r="B241" s="224" t="s">
        <v>688</v>
      </c>
      <c r="C241" s="229" t="s">
        <v>385</v>
      </c>
      <c r="D241" s="229" t="s">
        <v>17</v>
      </c>
      <c r="E241" s="230" t="s">
        <v>625</v>
      </c>
      <c r="F241" s="229" t="s">
        <v>545</v>
      </c>
      <c r="G241" s="257">
        <v>3972</v>
      </c>
      <c r="H241" s="225">
        <v>119.16</v>
      </c>
      <c r="I241" s="231">
        <f t="shared" si="9"/>
        <v>4745.7455999999993</v>
      </c>
      <c r="J241" s="233"/>
    </row>
    <row r="242" spans="1:13" x14ac:dyDescent="0.3">
      <c r="B242" s="306" t="s">
        <v>74</v>
      </c>
      <c r="C242" s="229" t="s">
        <v>386</v>
      </c>
      <c r="D242" s="229" t="s">
        <v>17</v>
      </c>
      <c r="E242" s="230" t="s">
        <v>625</v>
      </c>
      <c r="F242" s="229" t="s">
        <v>738</v>
      </c>
      <c r="G242" s="232">
        <v>12620.64</v>
      </c>
      <c r="H242" s="232">
        <v>378.62</v>
      </c>
      <c r="I242" s="231">
        <f t="shared" si="9"/>
        <v>15079.141599999999</v>
      </c>
      <c r="J242" s="233"/>
    </row>
    <row r="243" spans="1:13" x14ac:dyDescent="0.3">
      <c r="B243" s="224" t="s">
        <v>74</v>
      </c>
      <c r="C243" s="240" t="s">
        <v>387</v>
      </c>
      <c r="D243" s="229" t="s">
        <v>17</v>
      </c>
      <c r="E243" s="230" t="s">
        <v>625</v>
      </c>
      <c r="F243" s="229" t="s">
        <v>737</v>
      </c>
      <c r="G243" s="232">
        <v>13000</v>
      </c>
      <c r="H243" s="225">
        <v>390</v>
      </c>
      <c r="I243" s="225">
        <f t="shared" si="9"/>
        <v>15532.4</v>
      </c>
      <c r="J243" s="233"/>
      <c r="K243" s="241"/>
      <c r="L243" s="241"/>
      <c r="M243" s="241"/>
    </row>
    <row r="244" spans="1:13" x14ac:dyDescent="0.3">
      <c r="B244" s="224" t="s">
        <v>74</v>
      </c>
      <c r="C244" s="305" t="s">
        <v>388</v>
      </c>
      <c r="D244" s="229" t="s">
        <v>17</v>
      </c>
      <c r="E244" s="230" t="s">
        <v>625</v>
      </c>
      <c r="F244" s="229" t="s">
        <v>738</v>
      </c>
      <c r="G244" s="232">
        <v>12620.64</v>
      </c>
      <c r="H244" s="232">
        <v>378.62</v>
      </c>
      <c r="I244" s="225">
        <f t="shared" si="9"/>
        <v>15079.141599999999</v>
      </c>
      <c r="J244" s="233"/>
      <c r="K244" s="241"/>
    </row>
    <row r="245" spans="1:13" x14ac:dyDescent="0.3">
      <c r="B245" s="224" t="s">
        <v>74</v>
      </c>
      <c r="C245" s="240" t="s">
        <v>389</v>
      </c>
      <c r="D245" s="229" t="s">
        <v>17</v>
      </c>
      <c r="E245" s="230" t="s">
        <v>625</v>
      </c>
      <c r="F245" s="229" t="s">
        <v>738</v>
      </c>
      <c r="G245" s="232">
        <v>12620.64</v>
      </c>
      <c r="H245" s="232">
        <v>378.62</v>
      </c>
      <c r="I245" s="225">
        <f t="shared" si="9"/>
        <v>15079.141599999999</v>
      </c>
      <c r="J245" s="233"/>
      <c r="K245" s="241"/>
    </row>
    <row r="246" spans="1:13" x14ac:dyDescent="0.3">
      <c r="B246" s="224" t="s">
        <v>74</v>
      </c>
      <c r="C246" s="240" t="s">
        <v>390</v>
      </c>
      <c r="D246" s="229" t="s">
        <v>17</v>
      </c>
      <c r="E246" s="230" t="s">
        <v>625</v>
      </c>
      <c r="F246" s="229" t="s">
        <v>738</v>
      </c>
      <c r="G246" s="232">
        <v>12620.64</v>
      </c>
      <c r="H246" s="232">
        <v>378.62</v>
      </c>
      <c r="I246" s="225">
        <f t="shared" si="9"/>
        <v>15079.141599999999</v>
      </c>
      <c r="J246" s="233"/>
      <c r="K246" s="241"/>
      <c r="L246" s="241"/>
    </row>
    <row r="247" spans="1:13" x14ac:dyDescent="0.3">
      <c r="A247" s="226"/>
      <c r="B247" s="224" t="s">
        <v>256</v>
      </c>
      <c r="C247" s="229" t="s">
        <v>391</v>
      </c>
      <c r="D247" s="229" t="s">
        <v>17</v>
      </c>
      <c r="E247" s="230" t="s">
        <v>624</v>
      </c>
      <c r="F247" s="248" t="s">
        <v>716</v>
      </c>
      <c r="G247" s="231">
        <v>9917.94</v>
      </c>
      <c r="H247" s="225">
        <v>297.54000000000002</v>
      </c>
      <c r="I247" s="231">
        <f t="shared" si="9"/>
        <v>11849.9568</v>
      </c>
      <c r="J247" s="233"/>
    </row>
    <row r="248" spans="1:13" x14ac:dyDescent="0.3">
      <c r="A248" s="226"/>
      <c r="B248" s="224" t="s">
        <v>256</v>
      </c>
      <c r="C248" s="240" t="s">
        <v>393</v>
      </c>
      <c r="D248" s="229" t="s">
        <v>10</v>
      </c>
      <c r="E248" s="230" t="s">
        <v>625</v>
      </c>
      <c r="G248" s="225">
        <v>0</v>
      </c>
      <c r="H248" s="225">
        <v>0</v>
      </c>
      <c r="I248" s="231">
        <f t="shared" si="9"/>
        <v>0</v>
      </c>
      <c r="J248" s="233"/>
    </row>
    <row r="249" spans="1:13" x14ac:dyDescent="0.3">
      <c r="A249" s="226"/>
      <c r="B249" s="224" t="s">
        <v>96</v>
      </c>
      <c r="C249" s="229" t="s">
        <v>395</v>
      </c>
      <c r="D249" s="229" t="s">
        <v>17</v>
      </c>
      <c r="E249" s="230" t="s">
        <v>625</v>
      </c>
      <c r="F249" s="229" t="s">
        <v>396</v>
      </c>
      <c r="G249" s="257">
        <v>14250</v>
      </c>
      <c r="H249" s="225">
        <v>1277.52</v>
      </c>
      <c r="I249" s="231">
        <f t="shared" si="9"/>
        <v>18011.923199999997</v>
      </c>
      <c r="J249" s="233"/>
    </row>
    <row r="250" spans="1:13" x14ac:dyDescent="0.3">
      <c r="A250" s="226"/>
      <c r="B250" s="224" t="s">
        <v>96</v>
      </c>
      <c r="C250" s="240" t="s">
        <v>397</v>
      </c>
      <c r="D250" s="229" t="s">
        <v>10</v>
      </c>
      <c r="E250" s="230" t="s">
        <v>625</v>
      </c>
      <c r="G250" s="257">
        <v>0</v>
      </c>
      <c r="H250" s="225">
        <v>0</v>
      </c>
      <c r="I250" s="231">
        <f t="shared" si="9"/>
        <v>0</v>
      </c>
      <c r="J250" s="233"/>
    </row>
    <row r="251" spans="1:13" x14ac:dyDescent="0.3">
      <c r="A251" s="226"/>
      <c r="B251" s="224" t="s">
        <v>96</v>
      </c>
      <c r="C251" s="240" t="s">
        <v>398</v>
      </c>
      <c r="D251" s="229" t="s">
        <v>10</v>
      </c>
      <c r="E251" s="230" t="s">
        <v>625</v>
      </c>
      <c r="G251" s="225">
        <v>0</v>
      </c>
      <c r="H251" s="225">
        <v>0</v>
      </c>
      <c r="I251" s="231">
        <f t="shared" si="9"/>
        <v>0</v>
      </c>
      <c r="J251" s="233"/>
    </row>
    <row r="252" spans="1:13" x14ac:dyDescent="0.3">
      <c r="A252" s="226"/>
      <c r="B252" s="224" t="s">
        <v>96</v>
      </c>
      <c r="C252" s="229" t="s">
        <v>399</v>
      </c>
      <c r="D252" s="229" t="s">
        <v>10</v>
      </c>
      <c r="E252" s="230" t="s">
        <v>625</v>
      </c>
      <c r="G252" s="225">
        <v>0</v>
      </c>
      <c r="H252" s="225">
        <v>0</v>
      </c>
      <c r="I252" s="231">
        <f t="shared" si="9"/>
        <v>0</v>
      </c>
      <c r="J252" s="233"/>
    </row>
    <row r="253" spans="1:13" x14ac:dyDescent="0.3">
      <c r="A253" s="226"/>
      <c r="B253" s="224" t="s">
        <v>65</v>
      </c>
      <c r="C253" s="240">
        <v>188240011</v>
      </c>
      <c r="D253" s="229" t="s">
        <v>10</v>
      </c>
      <c r="E253" s="230" t="s">
        <v>625</v>
      </c>
      <c r="G253" s="257">
        <v>0</v>
      </c>
      <c r="H253" s="225">
        <v>0</v>
      </c>
      <c r="I253" s="231">
        <f t="shared" si="9"/>
        <v>0</v>
      </c>
      <c r="J253" s="233"/>
    </row>
    <row r="254" spans="1:13" x14ac:dyDescent="0.3">
      <c r="A254" s="226"/>
      <c r="B254" s="224" t="s">
        <v>74</v>
      </c>
      <c r="C254" s="240" t="s">
        <v>400</v>
      </c>
      <c r="D254" s="229" t="s">
        <v>17</v>
      </c>
      <c r="E254" s="230" t="s">
        <v>625</v>
      </c>
      <c r="F254" s="229" t="s">
        <v>634</v>
      </c>
      <c r="G254" s="232">
        <v>16731</v>
      </c>
      <c r="H254" s="225">
        <v>502</v>
      </c>
      <c r="I254" s="231">
        <f t="shared" si="9"/>
        <v>19990.28</v>
      </c>
      <c r="J254" s="233"/>
    </row>
    <row r="255" spans="1:13" x14ac:dyDescent="0.3">
      <c r="A255" s="226"/>
      <c r="B255" s="224" t="s">
        <v>262</v>
      </c>
      <c r="C255" s="229" t="s">
        <v>401</v>
      </c>
      <c r="D255" s="229" t="s">
        <v>10</v>
      </c>
      <c r="E255" s="230" t="s">
        <v>625</v>
      </c>
      <c r="F255" s="229" t="s">
        <v>241</v>
      </c>
      <c r="G255" s="258">
        <v>0</v>
      </c>
      <c r="H255" s="225">
        <v>0</v>
      </c>
      <c r="I255" s="225">
        <f t="shared" si="9"/>
        <v>0</v>
      </c>
      <c r="J255" s="233"/>
      <c r="K255" s="241"/>
    </row>
    <row r="256" spans="1:13" x14ac:dyDescent="0.3">
      <c r="A256" s="226"/>
      <c r="B256" s="224" t="s">
        <v>256</v>
      </c>
      <c r="C256" s="229" t="s">
        <v>402</v>
      </c>
      <c r="D256" s="229" t="s">
        <v>17</v>
      </c>
      <c r="E256" s="230" t="s">
        <v>625</v>
      </c>
      <c r="F256" s="229" t="s">
        <v>721</v>
      </c>
      <c r="G256" s="225">
        <v>9082</v>
      </c>
      <c r="H256" s="225">
        <v>272</v>
      </c>
      <c r="I256" s="231">
        <f t="shared" si="9"/>
        <v>10850.64</v>
      </c>
      <c r="J256" s="233"/>
    </row>
    <row r="257" spans="1:10" x14ac:dyDescent="0.3">
      <c r="A257" s="226"/>
      <c r="B257" s="224" t="s">
        <v>78</v>
      </c>
      <c r="C257" s="229" t="s">
        <v>403</v>
      </c>
      <c r="D257" s="229" t="s">
        <v>10</v>
      </c>
      <c r="E257" s="230" t="s">
        <v>625</v>
      </c>
      <c r="F257" s="229" t="s">
        <v>241</v>
      </c>
      <c r="G257" s="258">
        <v>0</v>
      </c>
      <c r="H257" s="225">
        <v>0</v>
      </c>
      <c r="I257" s="225">
        <f t="shared" si="9"/>
        <v>0</v>
      </c>
      <c r="J257" s="233"/>
    </row>
    <row r="258" spans="1:10" x14ac:dyDescent="0.3">
      <c r="A258" s="226"/>
      <c r="B258" s="224" t="s">
        <v>215</v>
      </c>
      <c r="C258" s="229" t="s">
        <v>404</v>
      </c>
      <c r="D258" s="229" t="s">
        <v>10</v>
      </c>
      <c r="E258" s="230" t="s">
        <v>625</v>
      </c>
      <c r="G258" s="225">
        <v>0</v>
      </c>
      <c r="H258" s="225">
        <v>0</v>
      </c>
      <c r="I258" s="225">
        <f t="shared" si="9"/>
        <v>0</v>
      </c>
      <c r="J258" s="233"/>
    </row>
    <row r="259" spans="1:10" x14ac:dyDescent="0.3">
      <c r="B259" s="224" t="s">
        <v>74</v>
      </c>
      <c r="C259" s="240" t="s">
        <v>405</v>
      </c>
      <c r="D259" s="229" t="s">
        <v>17</v>
      </c>
      <c r="E259" s="230" t="s">
        <v>625</v>
      </c>
      <c r="F259" s="229" t="s">
        <v>738</v>
      </c>
      <c r="G259" s="232">
        <v>12620.64</v>
      </c>
      <c r="H259" s="232">
        <v>378.62</v>
      </c>
      <c r="I259" s="225">
        <f t="shared" si="9"/>
        <v>15079.141599999999</v>
      </c>
      <c r="J259" s="233"/>
    </row>
    <row r="260" spans="1:10" x14ac:dyDescent="0.3">
      <c r="A260" s="226"/>
      <c r="B260" s="224" t="s">
        <v>78</v>
      </c>
      <c r="C260" s="240" t="s">
        <v>406</v>
      </c>
      <c r="D260" s="229" t="s">
        <v>10</v>
      </c>
      <c r="E260" s="230" t="s">
        <v>625</v>
      </c>
      <c r="G260" s="225">
        <v>0</v>
      </c>
      <c r="H260" s="225">
        <v>0</v>
      </c>
      <c r="I260" s="225">
        <f t="shared" si="9"/>
        <v>0</v>
      </c>
      <c r="J260" s="233"/>
    </row>
    <row r="261" spans="1:10" x14ac:dyDescent="0.3">
      <c r="A261" s="226"/>
      <c r="B261" s="224" t="s">
        <v>262</v>
      </c>
      <c r="C261" s="229">
        <v>188320009</v>
      </c>
      <c r="D261" s="229" t="s">
        <v>10</v>
      </c>
      <c r="E261" s="230" t="s">
        <v>625</v>
      </c>
      <c r="F261" s="229" t="s">
        <v>241</v>
      </c>
      <c r="G261" s="225">
        <v>0</v>
      </c>
      <c r="H261" s="225">
        <v>0</v>
      </c>
      <c r="I261" s="225">
        <f t="shared" si="9"/>
        <v>0</v>
      </c>
      <c r="J261" s="233"/>
    </row>
    <row r="262" spans="1:10" x14ac:dyDescent="0.3">
      <c r="A262" s="226"/>
      <c r="B262" s="224" t="s">
        <v>78</v>
      </c>
      <c r="C262" s="229" t="s">
        <v>407</v>
      </c>
      <c r="D262" s="229" t="s">
        <v>10</v>
      </c>
      <c r="E262" s="230" t="s">
        <v>625</v>
      </c>
      <c r="G262" s="258">
        <v>0</v>
      </c>
      <c r="H262" s="225">
        <v>0</v>
      </c>
      <c r="I262" s="225">
        <f t="shared" si="9"/>
        <v>0</v>
      </c>
      <c r="J262" s="233"/>
    </row>
    <row r="263" spans="1:10" x14ac:dyDescent="0.3">
      <c r="A263" s="226"/>
      <c r="B263" s="226" t="s">
        <v>215</v>
      </c>
      <c r="C263" s="229" t="s">
        <v>408</v>
      </c>
      <c r="D263" s="229" t="s">
        <v>17</v>
      </c>
      <c r="E263" s="230" t="s">
        <v>625</v>
      </c>
      <c r="F263" s="229" t="s">
        <v>409</v>
      </c>
      <c r="G263" s="307">
        <v>9081.7199999999993</v>
      </c>
      <c r="H263" s="225">
        <v>272</v>
      </c>
      <c r="I263" s="231">
        <f t="shared" si="9"/>
        <v>10850.315199999999</v>
      </c>
      <c r="J263" s="233"/>
    </row>
    <row r="264" spans="1:10" x14ac:dyDescent="0.3">
      <c r="A264" s="226"/>
      <c r="B264" s="226" t="s">
        <v>242</v>
      </c>
      <c r="C264" s="308">
        <v>198240021</v>
      </c>
      <c r="D264" s="229" t="s">
        <v>17</v>
      </c>
      <c r="E264" s="230" t="s">
        <v>11</v>
      </c>
      <c r="F264" s="229" t="s">
        <v>726</v>
      </c>
      <c r="G264" s="225">
        <v>7187.5</v>
      </c>
      <c r="H264" s="225">
        <v>215.6</v>
      </c>
      <c r="I264" s="231">
        <f t="shared" si="9"/>
        <v>8587.5959999999995</v>
      </c>
    </row>
    <row r="265" spans="1:10" x14ac:dyDescent="0.3">
      <c r="A265" s="226"/>
      <c r="B265" s="224" t="s">
        <v>96</v>
      </c>
      <c r="C265" s="240" t="s">
        <v>416</v>
      </c>
      <c r="D265" s="229" t="s">
        <v>10</v>
      </c>
      <c r="E265" s="230" t="s">
        <v>625</v>
      </c>
      <c r="G265" s="258">
        <v>0</v>
      </c>
      <c r="H265" s="225">
        <v>0</v>
      </c>
      <c r="I265" s="225">
        <f t="shared" si="9"/>
        <v>0</v>
      </c>
      <c r="J265" s="233"/>
    </row>
    <row r="266" spans="1:10" x14ac:dyDescent="0.3">
      <c r="A266" s="226"/>
      <c r="B266" s="224" t="s">
        <v>215</v>
      </c>
      <c r="C266" s="240" t="s">
        <v>421</v>
      </c>
      <c r="D266" s="229" t="s">
        <v>17</v>
      </c>
      <c r="E266" s="230" t="s">
        <v>625</v>
      </c>
      <c r="F266" s="229" t="s">
        <v>737</v>
      </c>
      <c r="G266" s="225">
        <v>9500</v>
      </c>
      <c r="H266" s="225">
        <v>272.45</v>
      </c>
      <c r="I266" s="225">
        <f t="shared" si="9"/>
        <v>11336.041999999999</v>
      </c>
      <c r="J266" s="233"/>
    </row>
    <row r="267" spans="1:10" x14ac:dyDescent="0.3">
      <c r="A267" s="226"/>
      <c r="B267" s="224" t="s">
        <v>262</v>
      </c>
      <c r="C267" s="229" t="s">
        <v>413</v>
      </c>
      <c r="D267" s="229" t="s">
        <v>17</v>
      </c>
      <c r="E267" s="230" t="s">
        <v>625</v>
      </c>
      <c r="F267" s="229" t="s">
        <v>80</v>
      </c>
      <c r="G267" s="257">
        <v>14209.9</v>
      </c>
      <c r="H267" s="225">
        <v>426.3</v>
      </c>
      <c r="I267" s="231">
        <f t="shared" si="9"/>
        <v>16977.991999999998</v>
      </c>
      <c r="J267" s="233"/>
    </row>
    <row r="268" spans="1:10" x14ac:dyDescent="0.3">
      <c r="A268" s="226"/>
      <c r="B268" s="226" t="s">
        <v>274</v>
      </c>
      <c r="C268" s="240" t="s">
        <v>414</v>
      </c>
      <c r="D268" s="229" t="s">
        <v>17</v>
      </c>
      <c r="E268" s="230" t="s">
        <v>625</v>
      </c>
      <c r="F268" s="229" t="s">
        <v>695</v>
      </c>
      <c r="G268" s="225">
        <v>6462</v>
      </c>
      <c r="H268" s="225">
        <v>193.87</v>
      </c>
      <c r="I268" s="231">
        <f t="shared" si="9"/>
        <v>7720.8091999999997</v>
      </c>
    </row>
    <row r="269" spans="1:10" x14ac:dyDescent="0.3">
      <c r="A269" s="226"/>
      <c r="B269" s="224" t="s">
        <v>65</v>
      </c>
      <c r="C269" s="240" t="s">
        <v>429</v>
      </c>
      <c r="D269" s="229" t="s">
        <v>10</v>
      </c>
      <c r="E269" s="230" t="s">
        <v>625</v>
      </c>
      <c r="G269" s="225">
        <v>0</v>
      </c>
      <c r="H269" s="225">
        <v>0</v>
      </c>
      <c r="I269" s="231">
        <f t="shared" si="9"/>
        <v>0</v>
      </c>
      <c r="J269" s="233"/>
    </row>
    <row r="270" spans="1:10" x14ac:dyDescent="0.3">
      <c r="B270" s="224" t="s">
        <v>74</v>
      </c>
      <c r="C270" s="240" t="s">
        <v>417</v>
      </c>
      <c r="D270" s="229" t="s">
        <v>17</v>
      </c>
      <c r="E270" s="230" t="s">
        <v>625</v>
      </c>
      <c r="F270" s="229" t="s">
        <v>738</v>
      </c>
      <c r="G270" s="232">
        <v>12620.64</v>
      </c>
      <c r="H270" s="232">
        <v>378.62</v>
      </c>
      <c r="I270" s="231">
        <f t="shared" si="9"/>
        <v>15079.141599999999</v>
      </c>
      <c r="J270" s="233"/>
    </row>
    <row r="271" spans="1:10" x14ac:dyDescent="0.3">
      <c r="A271" s="226"/>
      <c r="B271" s="226" t="s">
        <v>57</v>
      </c>
      <c r="C271" s="229" t="s">
        <v>418</v>
      </c>
      <c r="D271" s="229" t="s">
        <v>17</v>
      </c>
      <c r="E271" s="230" t="s">
        <v>625</v>
      </c>
      <c r="F271" s="229" t="s">
        <v>634</v>
      </c>
      <c r="G271" s="257">
        <v>16664</v>
      </c>
      <c r="H271" s="225">
        <v>500</v>
      </c>
      <c r="I271" s="231">
        <f t="shared" si="9"/>
        <v>19910.239999999998</v>
      </c>
      <c r="J271" s="233"/>
    </row>
    <row r="272" spans="1:10" x14ac:dyDescent="0.3">
      <c r="A272" s="226"/>
      <c r="B272" s="226" t="s">
        <v>57</v>
      </c>
      <c r="C272" s="229" t="s">
        <v>419</v>
      </c>
      <c r="D272" s="229" t="s">
        <v>17</v>
      </c>
      <c r="E272" s="230" t="s">
        <v>625</v>
      </c>
      <c r="F272" s="229" t="s">
        <v>420</v>
      </c>
      <c r="G272" s="257">
        <v>13359</v>
      </c>
      <c r="H272" s="225">
        <v>401</v>
      </c>
      <c r="I272" s="231">
        <f t="shared" si="9"/>
        <v>15961.599999999999</v>
      </c>
      <c r="J272" s="233"/>
    </row>
    <row r="273" spans="1:10" x14ac:dyDescent="0.3">
      <c r="A273" s="226"/>
      <c r="B273" s="224" t="s">
        <v>215</v>
      </c>
      <c r="C273" s="240" t="s">
        <v>442</v>
      </c>
      <c r="D273" s="229" t="s">
        <v>10</v>
      </c>
      <c r="E273" s="230" t="s">
        <v>625</v>
      </c>
      <c r="G273" s="258">
        <v>0</v>
      </c>
      <c r="H273" s="225">
        <v>0</v>
      </c>
      <c r="I273" s="225">
        <f t="shared" si="9"/>
        <v>0</v>
      </c>
    </row>
    <row r="274" spans="1:10" x14ac:dyDescent="0.3">
      <c r="B274" s="224" t="s">
        <v>74</v>
      </c>
      <c r="C274" s="240" t="s">
        <v>422</v>
      </c>
      <c r="D274" s="229" t="s">
        <v>17</v>
      </c>
      <c r="E274" s="230" t="s">
        <v>625</v>
      </c>
      <c r="F274" s="229" t="s">
        <v>738</v>
      </c>
      <c r="G274" s="232">
        <v>12620.64</v>
      </c>
      <c r="H274" s="232">
        <v>378.62</v>
      </c>
      <c r="I274" s="231">
        <f t="shared" si="9"/>
        <v>15079.141599999999</v>
      </c>
      <c r="J274" s="233"/>
    </row>
    <row r="275" spans="1:10" x14ac:dyDescent="0.3">
      <c r="A275" s="226"/>
      <c r="B275" s="226" t="s">
        <v>215</v>
      </c>
      <c r="C275" s="229" t="s">
        <v>423</v>
      </c>
      <c r="D275" s="229" t="s">
        <v>17</v>
      </c>
      <c r="E275" s="230" t="s">
        <v>625</v>
      </c>
      <c r="F275" s="229" t="s">
        <v>424</v>
      </c>
      <c r="G275" s="225">
        <v>0</v>
      </c>
      <c r="H275" s="225">
        <v>0</v>
      </c>
      <c r="I275" s="231">
        <f t="shared" si="9"/>
        <v>0</v>
      </c>
      <c r="J275" s="233"/>
    </row>
    <row r="276" spans="1:10" x14ac:dyDescent="0.3">
      <c r="A276" s="226"/>
      <c r="B276" s="226" t="s">
        <v>74</v>
      </c>
      <c r="C276" s="240" t="s">
        <v>425</v>
      </c>
      <c r="D276" s="229" t="s">
        <v>17</v>
      </c>
      <c r="E276" s="230" t="s">
        <v>625</v>
      </c>
      <c r="F276" s="229" t="s">
        <v>426</v>
      </c>
      <c r="G276" s="225">
        <v>0</v>
      </c>
      <c r="H276" s="225">
        <v>0</v>
      </c>
      <c r="I276" s="231">
        <f t="shared" si="9"/>
        <v>0</v>
      </c>
      <c r="J276" s="233"/>
    </row>
    <row r="277" spans="1:10" x14ac:dyDescent="0.3">
      <c r="A277" s="226"/>
      <c r="B277" s="226" t="s">
        <v>74</v>
      </c>
      <c r="C277" s="240" t="s">
        <v>427</v>
      </c>
      <c r="D277" s="229" t="s">
        <v>17</v>
      </c>
      <c r="E277" s="230" t="s">
        <v>625</v>
      </c>
      <c r="F277" s="229" t="s">
        <v>428</v>
      </c>
      <c r="G277" s="225">
        <v>0</v>
      </c>
      <c r="H277" s="225">
        <v>0</v>
      </c>
      <c r="I277" s="231">
        <f t="shared" si="9"/>
        <v>0</v>
      </c>
      <c r="J277" s="233"/>
    </row>
    <row r="278" spans="1:10" x14ac:dyDescent="0.3">
      <c r="A278" s="226"/>
      <c r="B278" s="224" t="s">
        <v>501</v>
      </c>
      <c r="C278" s="240" t="s">
        <v>447</v>
      </c>
      <c r="D278" s="229" t="s">
        <v>10</v>
      </c>
      <c r="E278" s="230" t="s">
        <v>625</v>
      </c>
      <c r="G278" s="225"/>
      <c r="H278" s="225"/>
      <c r="I278" s="231">
        <f t="shared" si="9"/>
        <v>0</v>
      </c>
    </row>
    <row r="279" spans="1:10" x14ac:dyDescent="0.3">
      <c r="A279" s="226"/>
      <c r="B279" s="226" t="s">
        <v>688</v>
      </c>
      <c r="C279" s="240" t="s">
        <v>430</v>
      </c>
      <c r="D279" s="229" t="s">
        <v>17</v>
      </c>
      <c r="E279" s="230" t="s">
        <v>625</v>
      </c>
      <c r="F279" s="229" t="s">
        <v>671</v>
      </c>
      <c r="G279" s="257">
        <v>0</v>
      </c>
      <c r="H279" s="225">
        <v>0</v>
      </c>
      <c r="I279" s="231">
        <f t="shared" si="9"/>
        <v>0</v>
      </c>
      <c r="J279" s="233"/>
    </row>
    <row r="280" spans="1:10" x14ac:dyDescent="0.3">
      <c r="A280" s="226"/>
      <c r="B280" s="224" t="s">
        <v>773</v>
      </c>
      <c r="C280" s="229" t="s">
        <v>449</v>
      </c>
      <c r="D280" s="229" t="s">
        <v>10</v>
      </c>
      <c r="E280" s="230" t="s">
        <v>625</v>
      </c>
      <c r="G280" s="225">
        <v>0</v>
      </c>
      <c r="H280" s="225">
        <v>0</v>
      </c>
      <c r="I280" s="231">
        <f t="shared" si="9"/>
        <v>0</v>
      </c>
      <c r="J280" s="233"/>
    </row>
    <row r="281" spans="1:10" x14ac:dyDescent="0.3">
      <c r="A281" s="226"/>
      <c r="B281" s="226" t="s">
        <v>74</v>
      </c>
      <c r="C281" s="229" t="s">
        <v>433</v>
      </c>
      <c r="D281" s="229" t="s">
        <v>17</v>
      </c>
      <c r="E281" s="230" t="s">
        <v>625</v>
      </c>
      <c r="F281" s="229" t="s">
        <v>634</v>
      </c>
      <c r="G281" s="232">
        <v>16731</v>
      </c>
      <c r="H281" s="225">
        <v>502</v>
      </c>
      <c r="I281" s="231">
        <f t="shared" si="9"/>
        <v>19990.28</v>
      </c>
      <c r="J281" s="233"/>
    </row>
    <row r="282" spans="1:10" x14ac:dyDescent="0.3">
      <c r="B282" s="224" t="s">
        <v>74</v>
      </c>
      <c r="C282" s="240" t="s">
        <v>434</v>
      </c>
      <c r="D282" s="229" t="s">
        <v>17</v>
      </c>
      <c r="E282" s="230" t="s">
        <v>625</v>
      </c>
      <c r="F282" s="229" t="s">
        <v>738</v>
      </c>
      <c r="G282" s="232">
        <v>12620.64</v>
      </c>
      <c r="H282" s="232">
        <v>378.62</v>
      </c>
      <c r="I282" s="231">
        <f t="shared" si="9"/>
        <v>15079.141599999999</v>
      </c>
      <c r="J282" s="233"/>
    </row>
    <row r="283" spans="1:10" x14ac:dyDescent="0.3">
      <c r="A283" s="226"/>
      <c r="B283" s="224" t="s">
        <v>262</v>
      </c>
      <c r="C283" s="240" t="s">
        <v>435</v>
      </c>
      <c r="D283" s="229" t="s">
        <v>17</v>
      </c>
      <c r="E283" s="230" t="s">
        <v>625</v>
      </c>
      <c r="F283" s="229" t="s">
        <v>634</v>
      </c>
      <c r="G283" s="225">
        <v>14210</v>
      </c>
      <c r="H283" s="225">
        <v>426</v>
      </c>
      <c r="I283" s="231">
        <f t="shared" si="9"/>
        <v>16977.759999999998</v>
      </c>
      <c r="J283" s="233"/>
    </row>
    <row r="284" spans="1:10" x14ac:dyDescent="0.3">
      <c r="A284" s="226"/>
      <c r="B284" s="224" t="s">
        <v>78</v>
      </c>
      <c r="C284" s="240" t="s">
        <v>436</v>
      </c>
      <c r="D284" s="229" t="s">
        <v>17</v>
      </c>
      <c r="E284" s="230" t="s">
        <v>625</v>
      </c>
      <c r="F284" s="229" t="s">
        <v>701</v>
      </c>
      <c r="G284" s="225">
        <v>14748.35</v>
      </c>
      <c r="H284" s="225">
        <v>442.45</v>
      </c>
      <c r="I284" s="231">
        <f t="shared" si="9"/>
        <v>17621.328000000001</v>
      </c>
      <c r="J284" s="233"/>
    </row>
    <row r="285" spans="1:10" x14ac:dyDescent="0.3">
      <c r="B285" s="224" t="s">
        <v>74</v>
      </c>
      <c r="C285" s="229" t="s">
        <v>437</v>
      </c>
      <c r="D285" s="229" t="s">
        <v>17</v>
      </c>
      <c r="E285" s="230" t="s">
        <v>625</v>
      </c>
      <c r="F285" s="229" t="s">
        <v>738</v>
      </c>
      <c r="G285" s="232">
        <v>12620.64</v>
      </c>
      <c r="H285" s="232">
        <v>378.62</v>
      </c>
      <c r="I285" s="231">
        <f t="shared" si="9"/>
        <v>15079.141599999999</v>
      </c>
      <c r="J285" s="233"/>
    </row>
    <row r="286" spans="1:10" x14ac:dyDescent="0.3">
      <c r="B286" s="306" t="s">
        <v>74</v>
      </c>
      <c r="C286" s="240" t="s">
        <v>438</v>
      </c>
      <c r="D286" s="229" t="s">
        <v>17</v>
      </c>
      <c r="E286" s="230" t="s">
        <v>625</v>
      </c>
      <c r="F286" s="229" t="s">
        <v>738</v>
      </c>
      <c r="G286" s="232">
        <v>12620.64</v>
      </c>
      <c r="H286" s="232">
        <v>378.62</v>
      </c>
      <c r="I286" s="231">
        <f t="shared" si="9"/>
        <v>15079.141599999999</v>
      </c>
      <c r="J286" s="233"/>
    </row>
    <row r="287" spans="1:10" x14ac:dyDescent="0.3">
      <c r="B287" s="306" t="s">
        <v>74</v>
      </c>
      <c r="C287" s="240" t="s">
        <v>439</v>
      </c>
      <c r="D287" s="229" t="s">
        <v>17</v>
      </c>
      <c r="E287" s="230" t="s">
        <v>625</v>
      </c>
      <c r="F287" s="229" t="s">
        <v>738</v>
      </c>
      <c r="G287" s="232">
        <v>12620.64</v>
      </c>
      <c r="H287" s="232">
        <v>378.62</v>
      </c>
      <c r="I287" s="231">
        <f t="shared" si="9"/>
        <v>15079.141599999999</v>
      </c>
      <c r="J287" s="233"/>
    </row>
    <row r="288" spans="1:10" x14ac:dyDescent="0.3">
      <c r="A288" s="226"/>
      <c r="B288" s="224" t="s">
        <v>242</v>
      </c>
      <c r="C288" s="240" t="s">
        <v>452</v>
      </c>
      <c r="D288" s="229" t="s">
        <v>10</v>
      </c>
      <c r="E288" s="230" t="s">
        <v>625</v>
      </c>
      <c r="G288" s="225"/>
      <c r="H288" s="225"/>
      <c r="I288" s="231"/>
      <c r="J288" s="233"/>
    </row>
    <row r="289" spans="1:10" x14ac:dyDescent="0.3">
      <c r="A289" s="226"/>
      <c r="B289" s="226" t="s">
        <v>96</v>
      </c>
      <c r="C289" s="229" t="s">
        <v>441</v>
      </c>
      <c r="D289" s="229" t="s">
        <v>10</v>
      </c>
      <c r="E289" s="230" t="s">
        <v>625</v>
      </c>
      <c r="G289" s="257">
        <v>0</v>
      </c>
      <c r="H289" s="225">
        <v>0</v>
      </c>
      <c r="I289" s="231">
        <f t="shared" ref="I289:I305" si="10">SUM(G289+H289)*1.16</f>
        <v>0</v>
      </c>
      <c r="J289" s="233"/>
    </row>
    <row r="290" spans="1:10" x14ac:dyDescent="0.3">
      <c r="A290" s="226"/>
      <c r="B290" s="224" t="s">
        <v>455</v>
      </c>
      <c r="C290" s="240">
        <v>196800022</v>
      </c>
      <c r="D290" s="229" t="s">
        <v>10</v>
      </c>
      <c r="E290" s="230" t="s">
        <v>625</v>
      </c>
      <c r="G290" s="257">
        <v>0</v>
      </c>
      <c r="H290" s="225">
        <v>0</v>
      </c>
      <c r="I290" s="231">
        <f t="shared" si="10"/>
        <v>0</v>
      </c>
      <c r="J290" s="233"/>
    </row>
    <row r="291" spans="1:10" x14ac:dyDescent="0.3">
      <c r="A291" s="226"/>
      <c r="B291" s="224" t="s">
        <v>443</v>
      </c>
      <c r="C291" s="229" t="s">
        <v>444</v>
      </c>
      <c r="D291" s="229" t="s">
        <v>17</v>
      </c>
      <c r="E291" s="230" t="s">
        <v>625</v>
      </c>
      <c r="F291" s="229" t="s">
        <v>445</v>
      </c>
      <c r="G291" s="257">
        <v>11124.11</v>
      </c>
      <c r="H291" s="225">
        <v>909.04</v>
      </c>
      <c r="I291" s="231">
        <f t="shared" si="10"/>
        <v>13958.454000000002</v>
      </c>
      <c r="J291" s="233"/>
    </row>
    <row r="292" spans="1:10" x14ac:dyDescent="0.3">
      <c r="A292" s="226"/>
      <c r="B292" s="224" t="s">
        <v>256</v>
      </c>
      <c r="C292" s="229" t="s">
        <v>457</v>
      </c>
      <c r="D292" s="229" t="s">
        <v>10</v>
      </c>
      <c r="E292" s="230" t="s">
        <v>625</v>
      </c>
      <c r="G292" s="257">
        <v>0</v>
      </c>
      <c r="H292" s="225">
        <v>0</v>
      </c>
      <c r="I292" s="231">
        <f t="shared" si="10"/>
        <v>0</v>
      </c>
    </row>
    <row r="293" spans="1:10" x14ac:dyDescent="0.3">
      <c r="A293" s="226"/>
      <c r="B293" s="224" t="s">
        <v>78</v>
      </c>
      <c r="C293" s="240" t="s">
        <v>458</v>
      </c>
      <c r="D293" s="229" t="s">
        <v>10</v>
      </c>
      <c r="E293" s="230" t="s">
        <v>625</v>
      </c>
      <c r="G293" s="257">
        <v>0</v>
      </c>
      <c r="H293" s="225">
        <v>0</v>
      </c>
      <c r="I293" s="231">
        <f t="shared" si="10"/>
        <v>0</v>
      </c>
    </row>
    <row r="294" spans="1:10" x14ac:dyDescent="0.3">
      <c r="A294" s="226"/>
      <c r="B294" s="224" t="s">
        <v>256</v>
      </c>
      <c r="C294" s="240" t="s">
        <v>450</v>
      </c>
      <c r="D294" s="229" t="s">
        <v>17</v>
      </c>
      <c r="E294" s="230" t="s">
        <v>625</v>
      </c>
      <c r="F294" s="229" t="s">
        <v>451</v>
      </c>
      <c r="G294" s="257">
        <v>6150.86</v>
      </c>
      <c r="H294" s="225">
        <v>506.36</v>
      </c>
      <c r="I294" s="231">
        <f t="shared" si="10"/>
        <v>7722.3751999999986</v>
      </c>
      <c r="J294" s="233"/>
    </row>
    <row r="295" spans="1:10" x14ac:dyDescent="0.3">
      <c r="A295" s="226"/>
      <c r="B295" s="224" t="s">
        <v>88</v>
      </c>
      <c r="C295" s="229" t="s">
        <v>472</v>
      </c>
      <c r="D295" s="229" t="s">
        <v>17</v>
      </c>
      <c r="E295" s="230" t="s">
        <v>625</v>
      </c>
      <c r="F295" s="229" t="s">
        <v>737</v>
      </c>
      <c r="G295" s="232">
        <v>13000</v>
      </c>
      <c r="H295" s="225">
        <v>390</v>
      </c>
      <c r="I295" s="231">
        <f t="shared" si="10"/>
        <v>15532.4</v>
      </c>
    </row>
    <row r="296" spans="1:10" x14ac:dyDescent="0.3">
      <c r="A296" s="226"/>
      <c r="B296" s="224" t="s">
        <v>160</v>
      </c>
      <c r="C296" s="229" t="s">
        <v>453</v>
      </c>
      <c r="D296" s="229" t="s">
        <v>17</v>
      </c>
      <c r="E296" s="230" t="s">
        <v>625</v>
      </c>
      <c r="F296" s="229" t="s">
        <v>454</v>
      </c>
      <c r="G296" s="257">
        <v>2089.63</v>
      </c>
      <c r="H296" s="225">
        <v>177.53</v>
      </c>
      <c r="I296" s="231">
        <f t="shared" si="10"/>
        <v>2629.9056</v>
      </c>
      <c r="J296" s="233"/>
    </row>
    <row r="297" spans="1:10" x14ac:dyDescent="0.3">
      <c r="A297" s="226"/>
      <c r="B297" s="224" t="s">
        <v>750</v>
      </c>
      <c r="C297" s="229" t="s">
        <v>483</v>
      </c>
      <c r="D297" s="229" t="s">
        <v>10</v>
      </c>
      <c r="E297" s="230" t="s">
        <v>625</v>
      </c>
      <c r="G297" s="225">
        <v>0</v>
      </c>
      <c r="H297" s="225">
        <v>0</v>
      </c>
      <c r="I297" s="225">
        <f t="shared" si="10"/>
        <v>0</v>
      </c>
      <c r="J297" s="233"/>
    </row>
    <row r="298" spans="1:10" x14ac:dyDescent="0.3">
      <c r="A298" s="226"/>
      <c r="B298" s="224" t="s">
        <v>70</v>
      </c>
      <c r="C298" s="240" t="s">
        <v>456</v>
      </c>
      <c r="D298" s="229" t="s">
        <v>10</v>
      </c>
      <c r="E298" s="230" t="s">
        <v>625</v>
      </c>
      <c r="G298" s="225">
        <v>0</v>
      </c>
      <c r="H298" s="225">
        <v>0</v>
      </c>
      <c r="I298" s="231">
        <f t="shared" si="10"/>
        <v>0</v>
      </c>
    </row>
    <row r="299" spans="1:10" x14ac:dyDescent="0.3">
      <c r="A299" s="226"/>
      <c r="B299" s="224" t="s">
        <v>484</v>
      </c>
      <c r="C299" s="229" t="s">
        <v>485</v>
      </c>
      <c r="D299" s="229" t="s">
        <v>17</v>
      </c>
      <c r="E299" s="230" t="s">
        <v>625</v>
      </c>
      <c r="F299" s="229" t="s">
        <v>737</v>
      </c>
      <c r="G299" s="232">
        <v>13000</v>
      </c>
      <c r="H299" s="225">
        <v>390</v>
      </c>
      <c r="I299" s="231">
        <f t="shared" si="10"/>
        <v>15532.4</v>
      </c>
      <c r="J299" s="233"/>
    </row>
    <row r="300" spans="1:10" x14ac:dyDescent="0.3">
      <c r="A300" s="226"/>
      <c r="B300" s="224" t="s">
        <v>65</v>
      </c>
      <c r="C300" s="240">
        <v>188240010</v>
      </c>
      <c r="D300" s="229" t="s">
        <v>10</v>
      </c>
      <c r="E300" s="230" t="s">
        <v>625</v>
      </c>
      <c r="G300" s="257">
        <v>0</v>
      </c>
      <c r="H300" s="225">
        <v>0</v>
      </c>
      <c r="I300" s="231">
        <f t="shared" si="10"/>
        <v>0</v>
      </c>
      <c r="J300" s="233"/>
    </row>
    <row r="301" spans="1:10" x14ac:dyDescent="0.3">
      <c r="B301" s="224" t="s">
        <v>74</v>
      </c>
      <c r="C301" s="229" t="s">
        <v>460</v>
      </c>
      <c r="D301" s="229" t="s">
        <v>17</v>
      </c>
      <c r="E301" s="230" t="s">
        <v>625</v>
      </c>
      <c r="F301" s="229" t="s">
        <v>738</v>
      </c>
      <c r="G301" s="232">
        <v>12620.64</v>
      </c>
      <c r="H301" s="232">
        <v>378.62</v>
      </c>
      <c r="I301" s="231">
        <f t="shared" si="10"/>
        <v>15079.141599999999</v>
      </c>
      <c r="J301" s="233"/>
    </row>
    <row r="302" spans="1:10" x14ac:dyDescent="0.3">
      <c r="A302" s="226"/>
      <c r="B302" s="224" t="s">
        <v>96</v>
      </c>
      <c r="C302" s="229" t="s">
        <v>488</v>
      </c>
      <c r="D302" s="229" t="s">
        <v>10</v>
      </c>
      <c r="E302" s="230" t="s">
        <v>625</v>
      </c>
      <c r="G302" s="257">
        <v>0</v>
      </c>
      <c r="H302" s="225">
        <v>0</v>
      </c>
      <c r="I302" s="231">
        <f t="shared" si="10"/>
        <v>0</v>
      </c>
      <c r="J302" s="233"/>
    </row>
    <row r="303" spans="1:10" x14ac:dyDescent="0.3">
      <c r="A303" s="226"/>
      <c r="B303" s="224" t="s">
        <v>256</v>
      </c>
      <c r="C303" s="240" t="s">
        <v>489</v>
      </c>
      <c r="D303" s="229" t="s">
        <v>10</v>
      </c>
      <c r="E303" s="230" t="s">
        <v>625</v>
      </c>
      <c r="G303" s="257">
        <v>0</v>
      </c>
      <c r="H303" s="225">
        <v>0</v>
      </c>
      <c r="I303" s="231">
        <f t="shared" si="10"/>
        <v>0</v>
      </c>
      <c r="J303" s="233"/>
    </row>
    <row r="304" spans="1:10" x14ac:dyDescent="0.3">
      <c r="A304" s="226"/>
      <c r="B304" s="224" t="s">
        <v>65</v>
      </c>
      <c r="C304" s="240" t="s">
        <v>490</v>
      </c>
      <c r="D304" s="229" t="s">
        <v>10</v>
      </c>
      <c r="E304" s="230" t="s">
        <v>625</v>
      </c>
      <c r="G304" s="257">
        <v>0</v>
      </c>
      <c r="H304" s="225">
        <v>0</v>
      </c>
      <c r="I304" s="231">
        <f t="shared" si="10"/>
        <v>0</v>
      </c>
      <c r="J304" s="233"/>
    </row>
    <row r="305" spans="1:10" x14ac:dyDescent="0.3">
      <c r="A305" s="226"/>
      <c r="B305" s="226" t="s">
        <v>53</v>
      </c>
      <c r="C305" s="240" t="s">
        <v>464</v>
      </c>
      <c r="D305" s="229" t="s">
        <v>17</v>
      </c>
      <c r="E305" s="230" t="s">
        <v>625</v>
      </c>
      <c r="F305" s="229" t="s">
        <v>465</v>
      </c>
      <c r="G305" s="309">
        <v>9104.94</v>
      </c>
      <c r="H305" s="225">
        <v>273</v>
      </c>
      <c r="I305" s="231">
        <f t="shared" si="10"/>
        <v>10878.410400000001</v>
      </c>
      <c r="J305" s="233"/>
    </row>
    <row r="306" spans="1:10" x14ac:dyDescent="0.3">
      <c r="A306" s="226"/>
      <c r="B306" s="224" t="s">
        <v>45</v>
      </c>
      <c r="C306" s="240" t="s">
        <v>505</v>
      </c>
      <c r="D306" s="229" t="s">
        <v>10</v>
      </c>
      <c r="E306" s="230" t="s">
        <v>625</v>
      </c>
      <c r="G306" s="257">
        <v>0</v>
      </c>
      <c r="H306" s="225">
        <v>0</v>
      </c>
      <c r="I306" s="231">
        <v>0</v>
      </c>
      <c r="J306" s="233"/>
    </row>
    <row r="307" spans="1:10" x14ac:dyDescent="0.3">
      <c r="A307" s="226"/>
      <c r="B307" s="224" t="s">
        <v>506</v>
      </c>
      <c r="C307" s="229" t="s">
        <v>507</v>
      </c>
      <c r="D307" s="229" t="s">
        <v>10</v>
      </c>
      <c r="E307" s="230" t="s">
        <v>625</v>
      </c>
      <c r="G307" s="257">
        <v>0</v>
      </c>
      <c r="H307" s="225">
        <v>0</v>
      </c>
      <c r="I307" s="231">
        <f t="shared" ref="I307:I332" si="11">SUM(G307+H307)*1.16</f>
        <v>0</v>
      </c>
      <c r="J307" s="233"/>
    </row>
    <row r="308" spans="1:10" x14ac:dyDescent="0.3">
      <c r="A308" s="226"/>
      <c r="B308" s="226" t="s">
        <v>262</v>
      </c>
      <c r="C308" s="240" t="s">
        <v>469</v>
      </c>
      <c r="D308" s="229" t="s">
        <v>17</v>
      </c>
      <c r="E308" s="230" t="s">
        <v>625</v>
      </c>
      <c r="F308" s="229" t="s">
        <v>80</v>
      </c>
      <c r="G308" s="257">
        <v>8977.6</v>
      </c>
      <c r="H308" s="225">
        <v>807.93</v>
      </c>
      <c r="I308" s="231">
        <f t="shared" si="11"/>
        <v>11351.2148</v>
      </c>
      <c r="J308" s="233"/>
    </row>
    <row r="309" spans="1:10" x14ac:dyDescent="0.3">
      <c r="A309" s="226"/>
      <c r="B309" s="224" t="s">
        <v>215</v>
      </c>
      <c r="C309" s="229" t="s">
        <v>508</v>
      </c>
      <c r="D309" s="229" t="s">
        <v>10</v>
      </c>
      <c r="E309" s="230" t="s">
        <v>625</v>
      </c>
      <c r="G309" s="257">
        <v>0</v>
      </c>
      <c r="H309" s="225">
        <v>0</v>
      </c>
      <c r="I309" s="231">
        <f t="shared" si="11"/>
        <v>0</v>
      </c>
      <c r="J309" s="233"/>
    </row>
    <row r="310" spans="1:10" x14ac:dyDescent="0.3">
      <c r="A310" s="226"/>
      <c r="B310" s="224" t="s">
        <v>96</v>
      </c>
      <c r="C310" s="240" t="s">
        <v>510</v>
      </c>
      <c r="D310" s="229" t="s">
        <v>10</v>
      </c>
      <c r="E310" s="230" t="s">
        <v>625</v>
      </c>
      <c r="G310" s="257">
        <v>0</v>
      </c>
      <c r="H310" s="225">
        <v>0</v>
      </c>
      <c r="I310" s="231">
        <f t="shared" si="11"/>
        <v>0</v>
      </c>
      <c r="J310" s="233"/>
    </row>
    <row r="311" spans="1:10" x14ac:dyDescent="0.3">
      <c r="B311" s="224" t="s">
        <v>65</v>
      </c>
      <c r="C311" s="229" t="s">
        <v>513</v>
      </c>
      <c r="D311" s="229" t="s">
        <v>10</v>
      </c>
      <c r="E311" s="230" t="s">
        <v>625</v>
      </c>
      <c r="G311" s="257">
        <v>0</v>
      </c>
      <c r="H311" s="225">
        <v>0</v>
      </c>
      <c r="I311" s="231">
        <f t="shared" si="11"/>
        <v>0</v>
      </c>
      <c r="J311" s="233"/>
    </row>
    <row r="312" spans="1:10" x14ac:dyDescent="0.3">
      <c r="A312" s="226"/>
      <c r="B312" s="226" t="s">
        <v>256</v>
      </c>
      <c r="C312" s="229" t="s">
        <v>474</v>
      </c>
      <c r="D312" s="229" t="s">
        <v>17</v>
      </c>
      <c r="E312" s="230" t="s">
        <v>625</v>
      </c>
      <c r="F312" s="229" t="s">
        <v>396</v>
      </c>
      <c r="G312" s="257">
        <v>11975</v>
      </c>
      <c r="H312" s="225">
        <v>1074.8900000000001</v>
      </c>
      <c r="I312" s="231">
        <f t="shared" si="11"/>
        <v>15137.872399999998</v>
      </c>
      <c r="J312" s="233"/>
    </row>
    <row r="313" spans="1:10" x14ac:dyDescent="0.3">
      <c r="A313" s="226"/>
      <c r="B313" s="226" t="s">
        <v>256</v>
      </c>
      <c r="C313" s="240" t="s">
        <v>475</v>
      </c>
      <c r="D313" s="229" t="s">
        <v>17</v>
      </c>
      <c r="E313" s="230" t="s">
        <v>625</v>
      </c>
      <c r="F313" s="229" t="s">
        <v>476</v>
      </c>
      <c r="G313" s="257">
        <v>6567.49</v>
      </c>
      <c r="H313" s="225">
        <v>593.27</v>
      </c>
      <c r="I313" s="231">
        <f t="shared" si="11"/>
        <v>8306.4815999999992</v>
      </c>
      <c r="J313" s="233"/>
    </row>
    <row r="314" spans="1:10" x14ac:dyDescent="0.3">
      <c r="A314" s="226"/>
      <c r="B314" s="226" t="s">
        <v>690</v>
      </c>
      <c r="C314" s="240">
        <v>188160012</v>
      </c>
      <c r="D314" s="229" t="s">
        <v>17</v>
      </c>
      <c r="E314" s="230" t="s">
        <v>625</v>
      </c>
      <c r="F314" s="229" t="s">
        <v>478</v>
      </c>
      <c r="G314" s="257">
        <v>3292.63</v>
      </c>
      <c r="H314" s="225">
        <v>301.58999999999997</v>
      </c>
      <c r="I314" s="231">
        <f t="shared" si="11"/>
        <v>4169.2951999999996</v>
      </c>
      <c r="J314" s="233"/>
    </row>
    <row r="315" spans="1:10" x14ac:dyDescent="0.3">
      <c r="A315" s="226"/>
      <c r="B315" s="224" t="s">
        <v>501</v>
      </c>
      <c r="C315" s="240" t="s">
        <v>515</v>
      </c>
      <c r="D315" s="229" t="s">
        <v>10</v>
      </c>
      <c r="E315" s="230" t="s">
        <v>625</v>
      </c>
      <c r="G315" s="257">
        <v>0</v>
      </c>
      <c r="H315" s="225">
        <v>0</v>
      </c>
      <c r="I315" s="231">
        <f t="shared" si="11"/>
        <v>0</v>
      </c>
      <c r="J315" s="233"/>
    </row>
    <row r="316" spans="1:10" x14ac:dyDescent="0.3">
      <c r="A316" s="226"/>
      <c r="B316" s="224" t="s">
        <v>256</v>
      </c>
      <c r="C316" s="240" t="s">
        <v>519</v>
      </c>
      <c r="D316" s="229" t="s">
        <v>10</v>
      </c>
      <c r="E316" s="230" t="s">
        <v>625</v>
      </c>
      <c r="G316" s="225">
        <v>0</v>
      </c>
      <c r="H316" s="225">
        <v>0</v>
      </c>
      <c r="I316" s="231">
        <f t="shared" si="11"/>
        <v>0</v>
      </c>
      <c r="J316" s="233"/>
    </row>
    <row r="317" spans="1:10" x14ac:dyDescent="0.3">
      <c r="A317" s="226"/>
      <c r="B317" s="224" t="s">
        <v>262</v>
      </c>
      <c r="C317" s="240" t="s">
        <v>520</v>
      </c>
      <c r="D317" s="229" t="s">
        <v>10</v>
      </c>
      <c r="E317" s="230" t="s">
        <v>625</v>
      </c>
      <c r="F317" s="229" t="s">
        <v>241</v>
      </c>
      <c r="G317" s="258">
        <v>0</v>
      </c>
      <c r="H317" s="225">
        <v>0</v>
      </c>
      <c r="I317" s="225">
        <f t="shared" si="11"/>
        <v>0</v>
      </c>
      <c r="J317" s="233"/>
    </row>
    <row r="318" spans="1:10" x14ac:dyDescent="0.3">
      <c r="A318" s="226"/>
      <c r="B318" s="224" t="s">
        <v>78</v>
      </c>
      <c r="C318" s="240" t="s">
        <v>521</v>
      </c>
      <c r="D318" s="229" t="s">
        <v>10</v>
      </c>
      <c r="E318" s="230" t="s">
        <v>625</v>
      </c>
      <c r="G318" s="247">
        <v>0</v>
      </c>
      <c r="H318" s="225">
        <v>0</v>
      </c>
      <c r="I318" s="231">
        <f t="shared" si="11"/>
        <v>0</v>
      </c>
    </row>
    <row r="319" spans="1:10" x14ac:dyDescent="0.3">
      <c r="A319" s="226"/>
      <c r="B319" s="224" t="s">
        <v>74</v>
      </c>
      <c r="C319" s="240" t="s">
        <v>529</v>
      </c>
      <c r="D319" s="229" t="s">
        <v>17</v>
      </c>
      <c r="E319" s="230" t="s">
        <v>625</v>
      </c>
      <c r="F319" s="229" t="s">
        <v>737</v>
      </c>
      <c r="G319" s="232">
        <v>13000</v>
      </c>
      <c r="H319" s="225">
        <v>390</v>
      </c>
      <c r="I319" s="225">
        <f t="shared" si="11"/>
        <v>15532.4</v>
      </c>
      <c r="J319" s="233"/>
    </row>
    <row r="320" spans="1:10" x14ac:dyDescent="0.3">
      <c r="A320" s="226"/>
      <c r="B320" s="224" t="s">
        <v>78</v>
      </c>
      <c r="C320" s="240" t="s">
        <v>530</v>
      </c>
      <c r="D320" s="229" t="s">
        <v>10</v>
      </c>
      <c r="E320" s="230" t="s">
        <v>625</v>
      </c>
      <c r="F320" s="229" t="s">
        <v>241</v>
      </c>
      <c r="G320" s="225">
        <v>0</v>
      </c>
      <c r="H320" s="225">
        <v>0</v>
      </c>
      <c r="I320" s="225">
        <f t="shared" si="11"/>
        <v>0</v>
      </c>
      <c r="J320" s="233"/>
    </row>
    <row r="321" spans="2:10" s="226" customFormat="1" x14ac:dyDescent="0.3">
      <c r="B321" s="224" t="s">
        <v>74</v>
      </c>
      <c r="C321" s="240" t="s">
        <v>486</v>
      </c>
      <c r="D321" s="229" t="s">
        <v>17</v>
      </c>
      <c r="E321" s="230" t="s">
        <v>625</v>
      </c>
      <c r="F321" s="229" t="s">
        <v>420</v>
      </c>
      <c r="G321" s="257">
        <v>9287.26</v>
      </c>
      <c r="H321" s="225">
        <v>835.51</v>
      </c>
      <c r="I321" s="231">
        <f t="shared" si="11"/>
        <v>11742.413199999999</v>
      </c>
      <c r="J321" s="233"/>
    </row>
    <row r="322" spans="2:10" s="226" customFormat="1" x14ac:dyDescent="0.3">
      <c r="B322" s="224" t="s">
        <v>215</v>
      </c>
      <c r="C322" s="229" t="s">
        <v>487</v>
      </c>
      <c r="D322" s="229" t="s">
        <v>17</v>
      </c>
      <c r="E322" s="230" t="s">
        <v>624</v>
      </c>
      <c r="F322" s="248" t="s">
        <v>197</v>
      </c>
      <c r="G322" s="225">
        <v>9081.7199999999993</v>
      </c>
      <c r="H322" s="225">
        <v>272.45</v>
      </c>
      <c r="I322" s="231">
        <f t="shared" si="11"/>
        <v>10850.8372</v>
      </c>
      <c r="J322" s="233"/>
    </row>
    <row r="323" spans="2:10" s="226" customFormat="1" x14ac:dyDescent="0.3">
      <c r="B323" s="224" t="s">
        <v>74</v>
      </c>
      <c r="C323" s="229" t="s">
        <v>532</v>
      </c>
      <c r="D323" s="229" t="s">
        <v>17</v>
      </c>
      <c r="E323" s="230" t="s">
        <v>625</v>
      </c>
      <c r="F323" s="229" t="s">
        <v>737</v>
      </c>
      <c r="G323" s="232">
        <v>13000</v>
      </c>
      <c r="H323" s="225">
        <v>390</v>
      </c>
      <c r="I323" s="225">
        <f t="shared" si="11"/>
        <v>15532.4</v>
      </c>
      <c r="J323" s="233"/>
    </row>
    <row r="324" spans="2:10" s="226" customFormat="1" x14ac:dyDescent="0.3">
      <c r="B324" s="224" t="s">
        <v>546</v>
      </c>
      <c r="C324" s="240" t="s">
        <v>547</v>
      </c>
      <c r="D324" s="229" t="s">
        <v>17</v>
      </c>
      <c r="E324" s="230" t="s">
        <v>625</v>
      </c>
      <c r="F324" s="229" t="s">
        <v>737</v>
      </c>
      <c r="G324" s="232">
        <v>13000</v>
      </c>
      <c r="H324" s="225">
        <v>390</v>
      </c>
      <c r="I324" s="225">
        <f t="shared" si="11"/>
        <v>15532.4</v>
      </c>
      <c r="J324" s="233"/>
    </row>
    <row r="325" spans="2:10" s="226" customFormat="1" x14ac:dyDescent="0.3">
      <c r="B325" s="224" t="s">
        <v>256</v>
      </c>
      <c r="C325" s="240" t="s">
        <v>548</v>
      </c>
      <c r="D325" s="229" t="s">
        <v>10</v>
      </c>
      <c r="E325" s="230" t="s">
        <v>625</v>
      </c>
      <c r="F325" s="229"/>
      <c r="G325" s="257">
        <v>0</v>
      </c>
      <c r="H325" s="225">
        <v>0</v>
      </c>
      <c r="I325" s="231">
        <f t="shared" si="11"/>
        <v>0</v>
      </c>
      <c r="J325" s="233"/>
    </row>
    <row r="326" spans="2:10" s="226" customFormat="1" x14ac:dyDescent="0.3">
      <c r="B326" s="224" t="s">
        <v>65</v>
      </c>
      <c r="C326" s="240" t="s">
        <v>491</v>
      </c>
      <c r="D326" s="229" t="s">
        <v>17</v>
      </c>
      <c r="E326" s="230" t="s">
        <v>625</v>
      </c>
      <c r="F326" s="229" t="s">
        <v>492</v>
      </c>
      <c r="G326" s="309">
        <v>7741.92</v>
      </c>
      <c r="H326" s="225">
        <v>232</v>
      </c>
      <c r="I326" s="231">
        <f t="shared" si="11"/>
        <v>9249.7471999999998</v>
      </c>
      <c r="J326" s="233"/>
    </row>
    <row r="327" spans="2:10" s="226" customFormat="1" x14ac:dyDescent="0.3">
      <c r="B327" s="224" t="s">
        <v>74</v>
      </c>
      <c r="C327" s="240" t="s">
        <v>493</v>
      </c>
      <c r="D327" s="229" t="s">
        <v>17</v>
      </c>
      <c r="E327" s="230" t="s">
        <v>625</v>
      </c>
      <c r="F327" s="229" t="s">
        <v>494</v>
      </c>
      <c r="G327" s="257">
        <v>13660.83</v>
      </c>
      <c r="H327" s="225">
        <v>1225</v>
      </c>
      <c r="I327" s="231">
        <f t="shared" si="11"/>
        <v>17267.5628</v>
      </c>
      <c r="J327" s="233"/>
    </row>
    <row r="328" spans="2:10" s="226" customFormat="1" x14ac:dyDescent="0.3">
      <c r="B328" s="224" t="s">
        <v>274</v>
      </c>
      <c r="C328" s="240">
        <v>198200020</v>
      </c>
      <c r="D328" s="229" t="s">
        <v>17</v>
      </c>
      <c r="E328" s="230" t="s">
        <v>625</v>
      </c>
      <c r="F328" s="229" t="s">
        <v>495</v>
      </c>
      <c r="G328" s="309">
        <v>6942.66</v>
      </c>
      <c r="H328" s="225">
        <v>208</v>
      </c>
      <c r="I328" s="231">
        <f t="shared" si="11"/>
        <v>8294.7655999999988</v>
      </c>
      <c r="J328" s="233"/>
    </row>
    <row r="329" spans="2:10" s="226" customFormat="1" x14ac:dyDescent="0.3">
      <c r="B329" s="224" t="s">
        <v>57</v>
      </c>
      <c r="C329" s="240" t="s">
        <v>496</v>
      </c>
      <c r="D329" s="229" t="s">
        <v>17</v>
      </c>
      <c r="E329" s="230" t="s">
        <v>14</v>
      </c>
      <c r="F329" s="229" t="s">
        <v>710</v>
      </c>
      <c r="G329" s="257">
        <v>11333.31</v>
      </c>
      <c r="H329" s="225">
        <v>340</v>
      </c>
      <c r="I329" s="231">
        <f t="shared" si="11"/>
        <v>13541.039599999998</v>
      </c>
      <c r="J329" s="233"/>
    </row>
    <row r="330" spans="2:10" s="226" customFormat="1" x14ac:dyDescent="0.3">
      <c r="B330" s="224" t="s">
        <v>274</v>
      </c>
      <c r="C330" s="229" t="s">
        <v>572</v>
      </c>
      <c r="D330" s="227" t="s">
        <v>10</v>
      </c>
      <c r="E330" s="230" t="s">
        <v>625</v>
      </c>
      <c r="F330" s="229"/>
      <c r="G330" s="225">
        <v>0</v>
      </c>
      <c r="H330" s="225">
        <v>0</v>
      </c>
      <c r="I330" s="231">
        <f t="shared" si="11"/>
        <v>0</v>
      </c>
      <c r="J330" s="233"/>
    </row>
    <row r="331" spans="2:10" s="226" customFormat="1" x14ac:dyDescent="0.3">
      <c r="B331" s="224" t="s">
        <v>242</v>
      </c>
      <c r="C331" s="260" t="s">
        <v>602</v>
      </c>
      <c r="D331" s="227" t="s">
        <v>17</v>
      </c>
      <c r="E331" s="230" t="s">
        <v>624</v>
      </c>
      <c r="F331" s="229" t="s">
        <v>754</v>
      </c>
      <c r="G331" s="231">
        <v>9815</v>
      </c>
      <c r="H331" s="232">
        <v>294.45</v>
      </c>
      <c r="I331" s="231">
        <f t="shared" si="11"/>
        <v>11726.962</v>
      </c>
      <c r="J331" s="233"/>
    </row>
    <row r="332" spans="2:10" s="226" customFormat="1" x14ac:dyDescent="0.3">
      <c r="B332" s="259" t="s">
        <v>274</v>
      </c>
      <c r="C332" s="260" t="s">
        <v>617</v>
      </c>
      <c r="D332" s="227" t="s">
        <v>10</v>
      </c>
      <c r="E332" s="230" t="s">
        <v>624</v>
      </c>
      <c r="F332" s="229"/>
      <c r="G332" s="231">
        <v>0</v>
      </c>
      <c r="H332" s="232">
        <v>0</v>
      </c>
      <c r="I332" s="231">
        <f t="shared" si="11"/>
        <v>0</v>
      </c>
      <c r="J332" s="233"/>
    </row>
    <row r="333" spans="2:10" s="226" customFormat="1" x14ac:dyDescent="0.3">
      <c r="B333" s="224" t="s">
        <v>274</v>
      </c>
      <c r="C333" s="261" t="s">
        <v>672</v>
      </c>
      <c r="D333" s="227" t="s">
        <v>10</v>
      </c>
      <c r="E333" s="230" t="s">
        <v>624</v>
      </c>
      <c r="F333" s="229"/>
      <c r="G333" s="225"/>
      <c r="H333" s="262"/>
      <c r="I333" s="263"/>
      <c r="J333" s="233"/>
    </row>
    <row r="334" spans="2:10" s="226" customFormat="1" x14ac:dyDescent="0.3">
      <c r="B334" s="224" t="s">
        <v>242</v>
      </c>
      <c r="C334" s="261" t="s">
        <v>676</v>
      </c>
      <c r="D334" s="227" t="s">
        <v>10</v>
      </c>
      <c r="E334" s="230" t="s">
        <v>624</v>
      </c>
      <c r="F334" s="229"/>
      <c r="G334" s="225"/>
      <c r="H334" s="262"/>
      <c r="I334" s="263"/>
      <c r="J334" s="233"/>
    </row>
    <row r="335" spans="2:10" s="226" customFormat="1" x14ac:dyDescent="0.3">
      <c r="B335" s="224" t="s">
        <v>242</v>
      </c>
      <c r="C335" s="261" t="s">
        <v>680</v>
      </c>
      <c r="D335" s="227" t="s">
        <v>17</v>
      </c>
      <c r="E335" s="310" t="s">
        <v>624</v>
      </c>
      <c r="F335" s="229" t="s">
        <v>749</v>
      </c>
      <c r="G335" s="262">
        <v>6080</v>
      </c>
      <c r="H335" s="262">
        <v>182.4</v>
      </c>
      <c r="I335" s="231">
        <f>SUM(G335+H335)*1.16</f>
        <v>7264.3839999999991</v>
      </c>
      <c r="J335" s="233"/>
    </row>
    <row r="336" spans="2:10" s="226" customFormat="1" x14ac:dyDescent="0.3">
      <c r="B336" s="224" t="s">
        <v>242</v>
      </c>
      <c r="C336" s="226" t="s">
        <v>706</v>
      </c>
      <c r="D336" s="227" t="s">
        <v>17</v>
      </c>
      <c r="E336" s="230" t="s">
        <v>624</v>
      </c>
      <c r="F336" s="229" t="s">
        <v>752</v>
      </c>
      <c r="G336" s="262">
        <v>6080</v>
      </c>
      <c r="H336" s="262">
        <v>182.4</v>
      </c>
      <c r="I336" s="231">
        <f>SUM(G336+H336)*1.16</f>
        <v>7264.3839999999991</v>
      </c>
      <c r="J336" s="233"/>
    </row>
    <row r="337" spans="1:10" x14ac:dyDescent="0.3">
      <c r="A337" s="226"/>
      <c r="B337" s="224" t="s">
        <v>96</v>
      </c>
      <c r="C337" s="229" t="s">
        <v>509</v>
      </c>
      <c r="D337" s="229" t="s">
        <v>17</v>
      </c>
      <c r="E337" s="230" t="s">
        <v>625</v>
      </c>
      <c r="F337" s="229" t="s">
        <v>80</v>
      </c>
      <c r="G337" s="257">
        <v>11406.25</v>
      </c>
      <c r="H337" s="225">
        <v>1024.24</v>
      </c>
      <c r="I337" s="231">
        <f>SUM(G337+H337)*1.16</f>
        <v>14419.368399999999</v>
      </c>
      <c r="J337" s="233"/>
    </row>
    <row r="338" spans="1:10" x14ac:dyDescent="0.3">
      <c r="A338" s="226"/>
      <c r="B338" s="224" t="s">
        <v>242</v>
      </c>
      <c r="C338" s="226" t="s">
        <v>707</v>
      </c>
      <c r="D338" s="227" t="s">
        <v>17</v>
      </c>
      <c r="E338" s="230" t="s">
        <v>624</v>
      </c>
      <c r="F338" s="229" t="s">
        <v>741</v>
      </c>
      <c r="G338" s="262">
        <v>5776</v>
      </c>
      <c r="H338" s="262">
        <v>182.4</v>
      </c>
      <c r="I338" s="231">
        <f>SUM(G338:H338)*1.16</f>
        <v>6911.7439999999988</v>
      </c>
      <c r="J338" s="233"/>
    </row>
    <row r="339" spans="1:10" x14ac:dyDescent="0.3">
      <c r="A339" s="226"/>
      <c r="B339" s="224" t="s">
        <v>688</v>
      </c>
      <c r="C339" s="240" t="s">
        <v>511</v>
      </c>
      <c r="D339" s="229" t="s">
        <v>17</v>
      </c>
      <c r="E339" s="230" t="s">
        <v>625</v>
      </c>
      <c r="F339" s="229" t="s">
        <v>512</v>
      </c>
      <c r="G339" s="309">
        <v>2510</v>
      </c>
      <c r="H339" s="225">
        <v>201</v>
      </c>
      <c r="I339" s="231">
        <f t="shared" ref="I339:I368" si="12">SUM(G339+H339)*1.16</f>
        <v>3144.7599999999998</v>
      </c>
      <c r="J339" s="233"/>
    </row>
    <row r="340" spans="1:10" x14ac:dyDescent="0.3">
      <c r="A340" s="226"/>
      <c r="B340" s="226" t="s">
        <v>96</v>
      </c>
      <c r="C340" s="240" t="s">
        <v>410</v>
      </c>
      <c r="D340" s="229" t="s">
        <v>10</v>
      </c>
      <c r="E340" s="230" t="s">
        <v>625</v>
      </c>
      <c r="G340" s="225">
        <v>0</v>
      </c>
      <c r="H340" s="225">
        <v>0</v>
      </c>
      <c r="I340" s="231">
        <f t="shared" si="12"/>
        <v>0</v>
      </c>
      <c r="J340" s="233"/>
    </row>
    <row r="341" spans="1:10" x14ac:dyDescent="0.3">
      <c r="A341" s="226"/>
      <c r="B341" s="226" t="s">
        <v>78</v>
      </c>
      <c r="C341" s="229" t="s">
        <v>411</v>
      </c>
      <c r="D341" s="229" t="s">
        <v>10</v>
      </c>
      <c r="E341" s="230" t="s">
        <v>625</v>
      </c>
      <c r="G341" s="257">
        <v>0</v>
      </c>
      <c r="H341" s="225">
        <v>0</v>
      </c>
      <c r="I341" s="231">
        <f t="shared" si="12"/>
        <v>0</v>
      </c>
      <c r="J341" s="233"/>
    </row>
    <row r="342" spans="1:10" x14ac:dyDescent="0.3">
      <c r="B342" s="306" t="s">
        <v>74</v>
      </c>
      <c r="C342" s="229" t="s">
        <v>516</v>
      </c>
      <c r="D342" s="229" t="s">
        <v>17</v>
      </c>
      <c r="E342" s="230" t="s">
        <v>625</v>
      </c>
      <c r="F342" s="229" t="s">
        <v>738</v>
      </c>
      <c r="G342" s="232">
        <v>12620.64</v>
      </c>
      <c r="H342" s="232">
        <v>378.62</v>
      </c>
      <c r="I342" s="231">
        <f t="shared" si="12"/>
        <v>15079.141599999999</v>
      </c>
      <c r="J342" s="233"/>
    </row>
    <row r="343" spans="1:10" x14ac:dyDescent="0.3">
      <c r="A343" s="226"/>
      <c r="B343" s="224" t="s">
        <v>262</v>
      </c>
      <c r="C343" s="240" t="s">
        <v>517</v>
      </c>
      <c r="D343" s="229" t="s">
        <v>17</v>
      </c>
      <c r="E343" s="230" t="s">
        <v>625</v>
      </c>
      <c r="F343" s="229" t="s">
        <v>80</v>
      </c>
      <c r="G343" s="225">
        <v>14210</v>
      </c>
      <c r="H343" s="225">
        <v>426</v>
      </c>
      <c r="I343" s="231">
        <f t="shared" si="12"/>
        <v>16977.759999999998</v>
      </c>
      <c r="J343" s="233"/>
    </row>
    <row r="344" spans="1:10" x14ac:dyDescent="0.3">
      <c r="A344" s="226"/>
      <c r="B344" s="224" t="s">
        <v>78</v>
      </c>
      <c r="C344" s="240" t="s">
        <v>518</v>
      </c>
      <c r="D344" s="229" t="s">
        <v>17</v>
      </c>
      <c r="E344" s="230" t="s">
        <v>625</v>
      </c>
      <c r="F344" s="229" t="s">
        <v>80</v>
      </c>
      <c r="G344" s="247">
        <v>14748</v>
      </c>
      <c r="H344" s="225">
        <v>442</v>
      </c>
      <c r="I344" s="231">
        <f t="shared" si="12"/>
        <v>17620.399999999998</v>
      </c>
      <c r="J344" s="233"/>
    </row>
    <row r="345" spans="1:10" x14ac:dyDescent="0.3">
      <c r="A345" s="226"/>
      <c r="B345" s="226" t="s">
        <v>688</v>
      </c>
      <c r="C345" s="240" t="s">
        <v>432</v>
      </c>
      <c r="D345" s="229" t="s">
        <v>10</v>
      </c>
      <c r="E345" s="230" t="s">
        <v>625</v>
      </c>
      <c r="G345" s="257">
        <v>0</v>
      </c>
      <c r="H345" s="225">
        <v>0</v>
      </c>
      <c r="I345" s="231">
        <f t="shared" si="12"/>
        <v>0</v>
      </c>
      <c r="J345" s="233"/>
    </row>
    <row r="346" spans="1:10" x14ac:dyDescent="0.3">
      <c r="A346" s="226"/>
      <c r="B346" s="226" t="s">
        <v>256</v>
      </c>
      <c r="C346" s="229" t="s">
        <v>440</v>
      </c>
      <c r="D346" s="229" t="s">
        <v>10</v>
      </c>
      <c r="E346" s="230" t="s">
        <v>625</v>
      </c>
      <c r="G346" s="257">
        <v>0</v>
      </c>
      <c r="H346" s="225">
        <v>0</v>
      </c>
      <c r="I346" s="231">
        <f t="shared" si="12"/>
        <v>0</v>
      </c>
      <c r="J346" s="233"/>
    </row>
    <row r="347" spans="1:10" x14ac:dyDescent="0.3">
      <c r="A347" s="226"/>
      <c r="B347" s="226" t="s">
        <v>262</v>
      </c>
      <c r="C347" s="240" t="s">
        <v>461</v>
      </c>
      <c r="D347" s="229" t="s">
        <v>10</v>
      </c>
      <c r="E347" s="230" t="s">
        <v>625</v>
      </c>
      <c r="G347" s="257">
        <v>0</v>
      </c>
      <c r="H347" s="225">
        <v>0</v>
      </c>
      <c r="I347" s="231">
        <f t="shared" si="12"/>
        <v>0</v>
      </c>
      <c r="J347" s="233"/>
    </row>
    <row r="348" spans="1:10" x14ac:dyDescent="0.3">
      <c r="A348" s="226"/>
      <c r="B348" s="224" t="s">
        <v>78</v>
      </c>
      <c r="C348" s="240" t="s">
        <v>522</v>
      </c>
      <c r="D348" s="229" t="s">
        <v>17</v>
      </c>
      <c r="E348" s="230" t="s">
        <v>625</v>
      </c>
      <c r="F348" s="229" t="s">
        <v>634</v>
      </c>
      <c r="G348" s="247">
        <v>14748</v>
      </c>
      <c r="H348" s="225">
        <v>442</v>
      </c>
      <c r="I348" s="231">
        <f t="shared" si="12"/>
        <v>17620.399999999998</v>
      </c>
      <c r="J348" s="233"/>
    </row>
    <row r="349" spans="1:10" x14ac:dyDescent="0.3">
      <c r="B349" s="224" t="s">
        <v>74</v>
      </c>
      <c r="C349" s="240" t="s">
        <v>523</v>
      </c>
      <c r="D349" s="229" t="s">
        <v>17</v>
      </c>
      <c r="E349" s="230" t="s">
        <v>625</v>
      </c>
      <c r="F349" s="229" t="s">
        <v>738</v>
      </c>
      <c r="G349" s="232">
        <v>12620.64</v>
      </c>
      <c r="H349" s="232">
        <v>378.62</v>
      </c>
      <c r="I349" s="225">
        <f t="shared" si="12"/>
        <v>15079.141599999999</v>
      </c>
      <c r="J349" s="233"/>
    </row>
    <row r="350" spans="1:10" x14ac:dyDescent="0.3">
      <c r="B350" s="224" t="s">
        <v>74</v>
      </c>
      <c r="C350" s="229" t="s">
        <v>524</v>
      </c>
      <c r="D350" s="229" t="s">
        <v>17</v>
      </c>
      <c r="E350" s="230" t="s">
        <v>625</v>
      </c>
      <c r="F350" s="229" t="s">
        <v>738</v>
      </c>
      <c r="G350" s="232">
        <v>12620.64</v>
      </c>
      <c r="H350" s="232">
        <v>378.62</v>
      </c>
      <c r="I350" s="231">
        <f t="shared" si="12"/>
        <v>15079.141599999999</v>
      </c>
      <c r="J350" s="233"/>
    </row>
    <row r="351" spans="1:10" x14ac:dyDescent="0.3">
      <c r="B351" s="224" t="s">
        <v>74</v>
      </c>
      <c r="C351" s="240" t="s">
        <v>525</v>
      </c>
      <c r="D351" s="229" t="s">
        <v>17</v>
      </c>
      <c r="E351" s="230" t="s">
        <v>625</v>
      </c>
      <c r="F351" s="229" t="s">
        <v>738</v>
      </c>
      <c r="G351" s="232">
        <v>12620.64</v>
      </c>
      <c r="H351" s="232">
        <v>378.62</v>
      </c>
      <c r="I351" s="231">
        <f t="shared" si="12"/>
        <v>15079.141599999999</v>
      </c>
      <c r="J351" s="233"/>
    </row>
    <row r="352" spans="1:10" x14ac:dyDescent="0.3">
      <c r="B352" s="224" t="s">
        <v>74</v>
      </c>
      <c r="C352" s="229" t="s">
        <v>526</v>
      </c>
      <c r="D352" s="229" t="s">
        <v>17</v>
      </c>
      <c r="E352" s="230" t="s">
        <v>625</v>
      </c>
      <c r="F352" s="229" t="s">
        <v>738</v>
      </c>
      <c r="G352" s="232">
        <v>12620.64</v>
      </c>
      <c r="H352" s="232">
        <v>378.62</v>
      </c>
      <c r="I352" s="231">
        <f t="shared" si="12"/>
        <v>15079.141599999999</v>
      </c>
      <c r="J352" s="233"/>
    </row>
    <row r="353" spans="1:10" x14ac:dyDescent="0.3">
      <c r="B353" s="306" t="s">
        <v>74</v>
      </c>
      <c r="C353" s="229" t="s">
        <v>527</v>
      </c>
      <c r="D353" s="229" t="s">
        <v>17</v>
      </c>
      <c r="E353" s="230" t="s">
        <v>625</v>
      </c>
      <c r="F353" s="229" t="s">
        <v>738</v>
      </c>
      <c r="G353" s="232">
        <v>12620.64</v>
      </c>
      <c r="H353" s="232">
        <v>378.62</v>
      </c>
      <c r="I353" s="231">
        <f t="shared" si="12"/>
        <v>15079.141599999999</v>
      </c>
      <c r="J353" s="233"/>
    </row>
    <row r="354" spans="1:10" x14ac:dyDescent="0.3">
      <c r="A354" s="226"/>
      <c r="B354" s="224" t="s">
        <v>74</v>
      </c>
      <c r="C354" s="229" t="s">
        <v>528</v>
      </c>
      <c r="D354" s="229" t="s">
        <v>17</v>
      </c>
      <c r="E354" s="230" t="s">
        <v>625</v>
      </c>
      <c r="F354" s="226" t="s">
        <v>723</v>
      </c>
      <c r="G354" s="225">
        <v>12620.64</v>
      </c>
      <c r="H354" s="225">
        <v>378.62</v>
      </c>
      <c r="I354" s="231">
        <f t="shared" si="12"/>
        <v>15079.141599999999</v>
      </c>
      <c r="J354" s="233"/>
    </row>
    <row r="355" spans="1:10" x14ac:dyDescent="0.3">
      <c r="B355" s="226" t="s">
        <v>96</v>
      </c>
      <c r="C355" s="240" t="s">
        <v>462</v>
      </c>
      <c r="D355" s="229" t="s">
        <v>10</v>
      </c>
      <c r="E355" s="230" t="s">
        <v>625</v>
      </c>
      <c r="G355" s="257">
        <v>0</v>
      </c>
      <c r="H355" s="225">
        <v>0</v>
      </c>
      <c r="I355" s="231">
        <f t="shared" si="12"/>
        <v>0</v>
      </c>
      <c r="J355" s="233"/>
    </row>
    <row r="356" spans="1:10" x14ac:dyDescent="0.3">
      <c r="A356" s="226"/>
      <c r="B356" s="226" t="s">
        <v>96</v>
      </c>
      <c r="C356" s="240" t="s">
        <v>463</v>
      </c>
      <c r="D356" s="229" t="s">
        <v>10</v>
      </c>
      <c r="E356" s="230" t="s">
        <v>625</v>
      </c>
      <c r="G356" s="257">
        <v>0</v>
      </c>
      <c r="H356" s="225">
        <v>0</v>
      </c>
      <c r="I356" s="231">
        <f t="shared" si="12"/>
        <v>0</v>
      </c>
      <c r="J356" s="233"/>
    </row>
    <row r="357" spans="1:10" x14ac:dyDescent="0.3">
      <c r="B357" s="224" t="s">
        <v>74</v>
      </c>
      <c r="C357" s="240" t="s">
        <v>531</v>
      </c>
      <c r="D357" s="229" t="s">
        <v>17</v>
      </c>
      <c r="E357" s="230" t="s">
        <v>625</v>
      </c>
      <c r="F357" s="229" t="s">
        <v>738</v>
      </c>
      <c r="G357" s="232">
        <v>12620.64</v>
      </c>
      <c r="H357" s="232">
        <v>378.62</v>
      </c>
      <c r="I357" s="231">
        <f t="shared" si="12"/>
        <v>15079.141599999999</v>
      </c>
      <c r="J357" s="233"/>
    </row>
    <row r="358" spans="1:10" x14ac:dyDescent="0.3">
      <c r="B358" s="226" t="s">
        <v>376</v>
      </c>
      <c r="C358" s="229" t="s">
        <v>466</v>
      </c>
      <c r="D358" s="229" t="s">
        <v>10</v>
      </c>
      <c r="E358" s="230" t="s">
        <v>625</v>
      </c>
      <c r="G358" s="257">
        <v>0</v>
      </c>
      <c r="H358" s="225">
        <v>0</v>
      </c>
      <c r="I358" s="231">
        <f t="shared" si="12"/>
        <v>0</v>
      </c>
      <c r="J358" s="233"/>
    </row>
    <row r="359" spans="1:10" x14ac:dyDescent="0.3">
      <c r="B359" s="224" t="s">
        <v>74</v>
      </c>
      <c r="C359" s="229" t="s">
        <v>533</v>
      </c>
      <c r="D359" s="229" t="s">
        <v>17</v>
      </c>
      <c r="E359" s="230" t="s">
        <v>625</v>
      </c>
      <c r="F359" s="229" t="s">
        <v>738</v>
      </c>
      <c r="G359" s="232">
        <v>12620.64</v>
      </c>
      <c r="H359" s="232">
        <v>378.62</v>
      </c>
      <c r="I359" s="231">
        <f t="shared" si="12"/>
        <v>15079.141599999999</v>
      </c>
      <c r="J359" s="233"/>
    </row>
    <row r="360" spans="1:10" x14ac:dyDescent="0.3">
      <c r="B360" s="224" t="s">
        <v>74</v>
      </c>
      <c r="C360" s="229" t="s">
        <v>534</v>
      </c>
      <c r="D360" s="229" t="s">
        <v>17</v>
      </c>
      <c r="E360" s="230" t="s">
        <v>625</v>
      </c>
      <c r="F360" s="229" t="s">
        <v>738</v>
      </c>
      <c r="G360" s="232">
        <v>12620.64</v>
      </c>
      <c r="H360" s="232">
        <v>378.62</v>
      </c>
      <c r="I360" s="231">
        <f t="shared" si="12"/>
        <v>15079.141599999999</v>
      </c>
      <c r="J360" s="233"/>
    </row>
    <row r="361" spans="1:10" x14ac:dyDescent="0.3">
      <c r="A361" s="226"/>
      <c r="B361" s="226" t="s">
        <v>535</v>
      </c>
      <c r="C361" s="240" t="s">
        <v>536</v>
      </c>
      <c r="D361" s="229" t="s">
        <v>17</v>
      </c>
      <c r="E361" s="230" t="s">
        <v>625</v>
      </c>
      <c r="F361" s="229" t="s">
        <v>537</v>
      </c>
      <c r="G361" s="257">
        <v>3218.6</v>
      </c>
      <c r="H361" s="225">
        <v>97</v>
      </c>
      <c r="I361" s="231">
        <f t="shared" si="12"/>
        <v>3846.0959999999995</v>
      </c>
      <c r="J361" s="233"/>
    </row>
    <row r="362" spans="1:10" x14ac:dyDescent="0.3">
      <c r="A362" s="226"/>
      <c r="B362" s="226" t="s">
        <v>467</v>
      </c>
      <c r="C362" s="229" t="s">
        <v>468</v>
      </c>
      <c r="D362" s="229" t="s">
        <v>10</v>
      </c>
      <c r="E362" s="230" t="s">
        <v>625</v>
      </c>
      <c r="G362" s="257">
        <v>0</v>
      </c>
      <c r="H362" s="225">
        <v>0</v>
      </c>
      <c r="I362" s="231">
        <f t="shared" si="12"/>
        <v>0</v>
      </c>
      <c r="J362" s="233"/>
    </row>
    <row r="363" spans="1:10" x14ac:dyDescent="0.3">
      <c r="A363" s="226"/>
      <c r="B363" s="226" t="s">
        <v>215</v>
      </c>
      <c r="C363" s="229" t="s">
        <v>539</v>
      </c>
      <c r="D363" s="229" t="s">
        <v>17</v>
      </c>
      <c r="E363" s="230" t="s">
        <v>625</v>
      </c>
      <c r="F363" s="229" t="s">
        <v>540</v>
      </c>
      <c r="G363" s="257">
        <v>7010.25</v>
      </c>
      <c r="H363" s="225">
        <v>632.70000000000005</v>
      </c>
      <c r="I363" s="231">
        <f t="shared" si="12"/>
        <v>8865.8219999999983</v>
      </c>
      <c r="J363" s="233"/>
    </row>
    <row r="364" spans="1:10" x14ac:dyDescent="0.3">
      <c r="A364" s="226"/>
      <c r="B364" s="226" t="s">
        <v>65</v>
      </c>
      <c r="C364" s="229" t="s">
        <v>541</v>
      </c>
      <c r="D364" s="229" t="s">
        <v>17</v>
      </c>
      <c r="E364" s="230" t="s">
        <v>625</v>
      </c>
      <c r="F364" s="229" t="s">
        <v>542</v>
      </c>
      <c r="G364" s="257">
        <v>4395.3</v>
      </c>
      <c r="H364" s="225">
        <v>399.8</v>
      </c>
      <c r="I364" s="231">
        <f t="shared" si="12"/>
        <v>5562.3159999999998</v>
      </c>
      <c r="J364" s="233"/>
    </row>
    <row r="365" spans="1:10" x14ac:dyDescent="0.3">
      <c r="A365" s="226"/>
      <c r="B365" s="226" t="s">
        <v>74</v>
      </c>
      <c r="C365" s="240" t="s">
        <v>543</v>
      </c>
      <c r="D365" s="229" t="s">
        <v>17</v>
      </c>
      <c r="E365" s="230" t="s">
        <v>625</v>
      </c>
      <c r="F365" s="229" t="s">
        <v>542</v>
      </c>
      <c r="G365" s="257">
        <v>9495.49</v>
      </c>
      <c r="H365" s="225">
        <v>854</v>
      </c>
      <c r="I365" s="231">
        <f t="shared" si="12"/>
        <v>12005.408399999998</v>
      </c>
      <c r="J365" s="233"/>
    </row>
    <row r="366" spans="1:10" x14ac:dyDescent="0.3">
      <c r="A366" s="226"/>
      <c r="B366" s="226" t="s">
        <v>96</v>
      </c>
      <c r="C366" s="229" t="s">
        <v>470</v>
      </c>
      <c r="D366" s="229" t="s">
        <v>10</v>
      </c>
      <c r="E366" s="230" t="s">
        <v>625</v>
      </c>
      <c r="G366" s="257">
        <v>0</v>
      </c>
      <c r="H366" s="225">
        <v>0</v>
      </c>
      <c r="I366" s="231">
        <f t="shared" si="12"/>
        <v>0</v>
      </c>
      <c r="J366" s="233"/>
    </row>
    <row r="367" spans="1:10" x14ac:dyDescent="0.3">
      <c r="A367" s="226"/>
      <c r="B367" s="226" t="s">
        <v>96</v>
      </c>
      <c r="C367" s="240" t="s">
        <v>471</v>
      </c>
      <c r="D367" s="229" t="s">
        <v>17</v>
      </c>
      <c r="E367" s="230" t="s">
        <v>625</v>
      </c>
      <c r="F367" s="229" t="s">
        <v>770</v>
      </c>
      <c r="G367" s="257">
        <v>13242.8</v>
      </c>
      <c r="H367" s="225">
        <v>397.28</v>
      </c>
      <c r="I367" s="231">
        <f t="shared" si="12"/>
        <v>15822.492799999998</v>
      </c>
    </row>
    <row r="368" spans="1:10" x14ac:dyDescent="0.3">
      <c r="A368" s="226"/>
      <c r="B368" s="226" t="s">
        <v>53</v>
      </c>
      <c r="C368" s="240" t="s">
        <v>479</v>
      </c>
      <c r="D368" s="229" t="s">
        <v>10</v>
      </c>
      <c r="E368" s="230" t="s">
        <v>625</v>
      </c>
      <c r="G368" s="257">
        <v>0</v>
      </c>
      <c r="H368" s="225">
        <v>0</v>
      </c>
      <c r="I368" s="231">
        <f t="shared" si="12"/>
        <v>0</v>
      </c>
      <c r="J368" s="233"/>
    </row>
    <row r="369" spans="2:10" s="226" customFormat="1" x14ac:dyDescent="0.3">
      <c r="B369" s="224" t="s">
        <v>96</v>
      </c>
      <c r="C369" s="240" t="s">
        <v>549</v>
      </c>
      <c r="D369" s="229" t="s">
        <v>76</v>
      </c>
      <c r="E369" s="230" t="s">
        <v>15</v>
      </c>
      <c r="F369" s="229"/>
      <c r="G369" s="225"/>
      <c r="H369" s="225"/>
      <c r="I369" s="231"/>
    </row>
    <row r="370" spans="2:10" s="226" customFormat="1" x14ac:dyDescent="0.3">
      <c r="B370" s="224" t="s">
        <v>109</v>
      </c>
      <c r="C370" s="240" t="s">
        <v>550</v>
      </c>
      <c r="D370" s="229" t="s">
        <v>17</v>
      </c>
      <c r="E370" s="230" t="s">
        <v>14</v>
      </c>
      <c r="F370" s="229" t="s">
        <v>108</v>
      </c>
      <c r="G370" s="243">
        <v>14579.49</v>
      </c>
      <c r="H370" s="225">
        <v>1489.79</v>
      </c>
      <c r="I370" s="231">
        <f t="shared" ref="I370:I402" si="13">SUM(G370+H370)*1.16</f>
        <v>18640.364799999996</v>
      </c>
      <c r="J370" s="244"/>
    </row>
    <row r="371" spans="2:10" s="226" customFormat="1" x14ac:dyDescent="0.3">
      <c r="B371" s="224" t="s">
        <v>109</v>
      </c>
      <c r="C371" s="240" t="s">
        <v>551</v>
      </c>
      <c r="D371" s="229" t="s">
        <v>17</v>
      </c>
      <c r="E371" s="230" t="s">
        <v>14</v>
      </c>
      <c r="F371" s="229" t="s">
        <v>112</v>
      </c>
      <c r="G371" s="243">
        <v>13486.4</v>
      </c>
      <c r="H371" s="232">
        <v>1489.7</v>
      </c>
      <c r="I371" s="231">
        <f t="shared" si="13"/>
        <v>17372.275999999998</v>
      </c>
      <c r="J371" s="244"/>
    </row>
    <row r="372" spans="2:10" s="226" customFormat="1" x14ac:dyDescent="0.3">
      <c r="B372" s="224" t="s">
        <v>109</v>
      </c>
      <c r="C372" s="240" t="s">
        <v>552</v>
      </c>
      <c r="D372" s="229" t="s">
        <v>17</v>
      </c>
      <c r="E372" s="230" t="s">
        <v>14</v>
      </c>
      <c r="F372" s="229" t="s">
        <v>112</v>
      </c>
      <c r="G372" s="243">
        <v>13486.4</v>
      </c>
      <c r="H372" s="232">
        <v>1489.7</v>
      </c>
      <c r="I372" s="231">
        <f t="shared" si="13"/>
        <v>17372.275999999998</v>
      </c>
      <c r="J372" s="244"/>
    </row>
    <row r="373" spans="2:10" s="226" customFormat="1" x14ac:dyDescent="0.3">
      <c r="B373" s="224" t="s">
        <v>109</v>
      </c>
      <c r="C373" s="240" t="s">
        <v>553</v>
      </c>
      <c r="D373" s="229" t="s">
        <v>17</v>
      </c>
      <c r="E373" s="230" t="s">
        <v>14</v>
      </c>
      <c r="F373" s="229" t="s">
        <v>112</v>
      </c>
      <c r="G373" s="243">
        <v>13486.4</v>
      </c>
      <c r="H373" s="232">
        <v>1489.7</v>
      </c>
      <c r="I373" s="231">
        <f t="shared" si="13"/>
        <v>17372.275999999998</v>
      </c>
      <c r="J373" s="244"/>
    </row>
    <row r="374" spans="2:10" s="226" customFormat="1" x14ac:dyDescent="0.3">
      <c r="B374" s="224" t="s">
        <v>109</v>
      </c>
      <c r="C374" s="240" t="s">
        <v>554</v>
      </c>
      <c r="D374" s="229" t="s">
        <v>17</v>
      </c>
      <c r="E374" s="230" t="s">
        <v>14</v>
      </c>
      <c r="F374" s="229" t="s">
        <v>112</v>
      </c>
      <c r="G374" s="243">
        <v>13486.4</v>
      </c>
      <c r="H374" s="232">
        <v>1489.7</v>
      </c>
      <c r="I374" s="231">
        <f t="shared" si="13"/>
        <v>17372.275999999998</v>
      </c>
      <c r="J374" s="244"/>
    </row>
    <row r="375" spans="2:10" s="226" customFormat="1" x14ac:dyDescent="0.3">
      <c r="B375" s="224" t="s">
        <v>109</v>
      </c>
      <c r="C375" s="240" t="s">
        <v>555</v>
      </c>
      <c r="D375" s="229" t="s">
        <v>17</v>
      </c>
      <c r="E375" s="230" t="s">
        <v>14</v>
      </c>
      <c r="F375" s="229" t="s">
        <v>112</v>
      </c>
      <c r="G375" s="243">
        <v>13486.4</v>
      </c>
      <c r="H375" s="232">
        <v>1489.7</v>
      </c>
      <c r="I375" s="231">
        <f t="shared" si="13"/>
        <v>17372.275999999998</v>
      </c>
      <c r="J375" s="244"/>
    </row>
    <row r="376" spans="2:10" s="226" customFormat="1" x14ac:dyDescent="0.3">
      <c r="B376" s="224" t="s">
        <v>109</v>
      </c>
      <c r="C376" s="240" t="s">
        <v>556</v>
      </c>
      <c r="D376" s="229" t="s">
        <v>17</v>
      </c>
      <c r="E376" s="230" t="s">
        <v>14</v>
      </c>
      <c r="F376" s="229" t="s">
        <v>112</v>
      </c>
      <c r="G376" s="243">
        <v>13486.4</v>
      </c>
      <c r="H376" s="232">
        <v>1489.7</v>
      </c>
      <c r="I376" s="231">
        <f t="shared" si="13"/>
        <v>17372.275999999998</v>
      </c>
      <c r="J376" s="244"/>
    </row>
    <row r="377" spans="2:10" s="226" customFormat="1" x14ac:dyDescent="0.3">
      <c r="B377" s="224" t="s">
        <v>109</v>
      </c>
      <c r="C377" s="240" t="s">
        <v>557</v>
      </c>
      <c r="D377" s="229" t="s">
        <v>17</v>
      </c>
      <c r="E377" s="230" t="s">
        <v>14</v>
      </c>
      <c r="F377" s="229" t="s">
        <v>675</v>
      </c>
      <c r="G377" s="232">
        <v>13486</v>
      </c>
      <c r="H377" s="225">
        <v>1490</v>
      </c>
      <c r="I377" s="231">
        <f t="shared" si="13"/>
        <v>17372.16</v>
      </c>
      <c r="J377" s="311"/>
    </row>
    <row r="378" spans="2:10" s="226" customFormat="1" x14ac:dyDescent="0.3">
      <c r="B378" s="224" t="s">
        <v>109</v>
      </c>
      <c r="C378" s="240" t="s">
        <v>558</v>
      </c>
      <c r="D378" s="229" t="s">
        <v>17</v>
      </c>
      <c r="E378" s="230" t="s">
        <v>14</v>
      </c>
      <c r="F378" s="229" t="s">
        <v>112</v>
      </c>
      <c r="G378" s="243">
        <v>13081.89</v>
      </c>
      <c r="H378" s="263">
        <v>1445</v>
      </c>
      <c r="I378" s="231">
        <f t="shared" si="13"/>
        <v>16851.1924</v>
      </c>
      <c r="J378" s="311"/>
    </row>
    <row r="379" spans="2:10" s="226" customFormat="1" x14ac:dyDescent="0.3">
      <c r="B379" s="224" t="s">
        <v>109</v>
      </c>
      <c r="C379" s="240" t="s">
        <v>559</v>
      </c>
      <c r="D379" s="229" t="s">
        <v>17</v>
      </c>
      <c r="E379" s="230" t="s">
        <v>14</v>
      </c>
      <c r="F379" s="229" t="s">
        <v>108</v>
      </c>
      <c r="G379" s="232">
        <v>13486.49</v>
      </c>
      <c r="H379" s="232">
        <v>1489.79</v>
      </c>
      <c r="I379" s="231">
        <f t="shared" si="13"/>
        <v>17372.484799999998</v>
      </c>
      <c r="J379" s="311"/>
    </row>
    <row r="380" spans="2:10" s="226" customFormat="1" x14ac:dyDescent="0.3">
      <c r="B380" s="224" t="s">
        <v>256</v>
      </c>
      <c r="C380" s="229" t="s">
        <v>560</v>
      </c>
      <c r="D380" s="229" t="s">
        <v>17</v>
      </c>
      <c r="E380" s="230" t="s">
        <v>15</v>
      </c>
      <c r="F380" s="251" t="s">
        <v>561</v>
      </c>
      <c r="G380" s="232">
        <v>6007.39</v>
      </c>
      <c r="H380" s="225">
        <v>668.2</v>
      </c>
      <c r="I380" s="231">
        <f t="shared" si="13"/>
        <v>7743.6843999999992</v>
      </c>
      <c r="J380" s="233"/>
    </row>
    <row r="381" spans="2:10" s="226" customFormat="1" x14ac:dyDescent="0.3">
      <c r="B381" s="224" t="s">
        <v>109</v>
      </c>
      <c r="C381" s="240" t="s">
        <v>562</v>
      </c>
      <c r="D381" s="229" t="s">
        <v>17</v>
      </c>
      <c r="E381" s="230" t="s">
        <v>14</v>
      </c>
      <c r="F381" s="229" t="s">
        <v>108</v>
      </c>
      <c r="G381" s="232">
        <v>13486.49</v>
      </c>
      <c r="H381" s="232">
        <v>1489.79</v>
      </c>
      <c r="I381" s="231">
        <f t="shared" si="13"/>
        <v>17372.484799999998</v>
      </c>
      <c r="J381" s="311"/>
    </row>
    <row r="382" spans="2:10" s="226" customFormat="1" x14ac:dyDescent="0.3">
      <c r="B382" s="224" t="s">
        <v>215</v>
      </c>
      <c r="C382" s="229" t="s">
        <v>563</v>
      </c>
      <c r="D382" s="229" t="s">
        <v>17</v>
      </c>
      <c r="E382" s="230" t="s">
        <v>15</v>
      </c>
      <c r="F382" s="229" t="s">
        <v>561</v>
      </c>
      <c r="G382" s="232">
        <v>5550.08</v>
      </c>
      <c r="H382" s="225">
        <v>493.75</v>
      </c>
      <c r="I382" s="231">
        <f t="shared" si="13"/>
        <v>7010.8427999999994</v>
      </c>
      <c r="J382" s="233"/>
    </row>
    <row r="383" spans="2:10" s="226" customFormat="1" x14ac:dyDescent="0.3">
      <c r="B383" s="224" t="s">
        <v>109</v>
      </c>
      <c r="C383" s="240" t="s">
        <v>564</v>
      </c>
      <c r="D383" s="227" t="s">
        <v>17</v>
      </c>
      <c r="E383" s="230" t="s">
        <v>14</v>
      </c>
      <c r="F383" s="229" t="s">
        <v>108</v>
      </c>
      <c r="G383" s="232">
        <v>14579</v>
      </c>
      <c r="H383" s="225">
        <v>1490</v>
      </c>
      <c r="I383" s="231">
        <f t="shared" si="13"/>
        <v>18640.039999999997</v>
      </c>
      <c r="J383" s="311"/>
    </row>
    <row r="384" spans="2:10" s="228" customFormat="1" x14ac:dyDescent="0.3">
      <c r="B384" s="227" t="s">
        <v>109</v>
      </c>
      <c r="C384" s="240" t="s">
        <v>565</v>
      </c>
      <c r="D384" s="227" t="s">
        <v>17</v>
      </c>
      <c r="E384" s="230" t="s">
        <v>14</v>
      </c>
      <c r="F384" s="229" t="s">
        <v>112</v>
      </c>
      <c r="G384" s="225">
        <v>13082</v>
      </c>
      <c r="H384" s="312">
        <v>1445</v>
      </c>
      <c r="I384" s="225">
        <f t="shared" si="13"/>
        <v>16851.32</v>
      </c>
      <c r="J384" s="313"/>
    </row>
    <row r="385" spans="2:10" s="226" customFormat="1" x14ac:dyDescent="0.3">
      <c r="B385" s="224" t="s">
        <v>109</v>
      </c>
      <c r="C385" s="314" t="s">
        <v>566</v>
      </c>
      <c r="D385" s="227" t="s">
        <v>17</v>
      </c>
      <c r="E385" s="230" t="s">
        <v>14</v>
      </c>
      <c r="F385" s="229" t="s">
        <v>103</v>
      </c>
      <c r="G385" s="243">
        <v>14579.49</v>
      </c>
      <c r="H385" s="232">
        <v>1489.79</v>
      </c>
      <c r="I385" s="231">
        <f t="shared" si="13"/>
        <v>18640.364799999996</v>
      </c>
      <c r="J385" s="311"/>
    </row>
    <row r="386" spans="2:10" s="226" customFormat="1" x14ac:dyDescent="0.3">
      <c r="B386" s="224" t="s">
        <v>109</v>
      </c>
      <c r="C386" s="240" t="s">
        <v>567</v>
      </c>
      <c r="D386" s="227" t="s">
        <v>17</v>
      </c>
      <c r="E386" s="230" t="s">
        <v>14</v>
      </c>
      <c r="F386" s="229" t="s">
        <v>112</v>
      </c>
      <c r="G386" s="232">
        <v>13486</v>
      </c>
      <c r="H386" s="225">
        <v>1490</v>
      </c>
      <c r="I386" s="231">
        <f t="shared" si="13"/>
        <v>17372.16</v>
      </c>
      <c r="J386" s="311"/>
    </row>
    <row r="387" spans="2:10" s="226" customFormat="1" x14ac:dyDescent="0.3">
      <c r="B387" s="224" t="s">
        <v>109</v>
      </c>
      <c r="C387" s="315" t="s">
        <v>776</v>
      </c>
      <c r="D387" s="227" t="s">
        <v>17</v>
      </c>
      <c r="E387" s="230" t="s">
        <v>14</v>
      </c>
      <c r="F387" s="229" t="s">
        <v>108</v>
      </c>
      <c r="G387" s="232">
        <v>14579.49</v>
      </c>
      <c r="H387" s="225">
        <v>1489.79</v>
      </c>
      <c r="I387" s="231">
        <f t="shared" si="13"/>
        <v>18640.364799999996</v>
      </c>
      <c r="J387" s="311"/>
    </row>
    <row r="388" spans="2:10" s="226" customFormat="1" x14ac:dyDescent="0.3">
      <c r="B388" s="224" t="s">
        <v>109</v>
      </c>
      <c r="C388" s="240" t="s">
        <v>569</v>
      </c>
      <c r="D388" s="227" t="s">
        <v>17</v>
      </c>
      <c r="E388" s="230" t="s">
        <v>14</v>
      </c>
      <c r="F388" s="229" t="s">
        <v>112</v>
      </c>
      <c r="G388" s="243">
        <v>13486.49</v>
      </c>
      <c r="H388" s="232">
        <v>1489.79</v>
      </c>
      <c r="I388" s="231">
        <f t="shared" si="13"/>
        <v>17372.484799999998</v>
      </c>
      <c r="J388" s="311"/>
    </row>
    <row r="389" spans="2:10" s="226" customFormat="1" x14ac:dyDescent="0.3">
      <c r="B389" s="224" t="s">
        <v>570</v>
      </c>
      <c r="C389" s="315" t="s">
        <v>777</v>
      </c>
      <c r="D389" s="227" t="s">
        <v>17</v>
      </c>
      <c r="E389" s="230" t="s">
        <v>14</v>
      </c>
      <c r="F389" s="229" t="s">
        <v>103</v>
      </c>
      <c r="G389" s="243">
        <v>14579.49</v>
      </c>
      <c r="H389" s="232">
        <v>1489.79</v>
      </c>
      <c r="I389" s="231">
        <f t="shared" si="13"/>
        <v>18640.364799999996</v>
      </c>
      <c r="J389" s="311"/>
    </row>
    <row r="390" spans="2:10" s="226" customFormat="1" x14ac:dyDescent="0.3">
      <c r="B390" s="226" t="s">
        <v>274</v>
      </c>
      <c r="C390" s="229" t="s">
        <v>480</v>
      </c>
      <c r="D390" s="229" t="s">
        <v>10</v>
      </c>
      <c r="E390" s="230" t="s">
        <v>625</v>
      </c>
      <c r="F390" s="229"/>
      <c r="G390" s="257">
        <v>0</v>
      </c>
      <c r="H390" s="225">
        <v>0</v>
      </c>
      <c r="I390" s="231">
        <f t="shared" si="13"/>
        <v>0</v>
      </c>
    </row>
    <row r="391" spans="2:10" s="226" customFormat="1" x14ac:dyDescent="0.3">
      <c r="B391" s="224" t="s">
        <v>109</v>
      </c>
      <c r="C391" s="314" t="s">
        <v>778</v>
      </c>
      <c r="D391" s="227" t="s">
        <v>17</v>
      </c>
      <c r="E391" s="230" t="s">
        <v>14</v>
      </c>
      <c r="F391" s="229" t="s">
        <v>103</v>
      </c>
      <c r="G391" s="243">
        <v>14579.49</v>
      </c>
      <c r="H391" s="232">
        <v>1489.79</v>
      </c>
      <c r="I391" s="231">
        <f t="shared" si="13"/>
        <v>18640.364799999996</v>
      </c>
      <c r="J391" s="311"/>
    </row>
    <row r="392" spans="2:10" s="226" customFormat="1" x14ac:dyDescent="0.3">
      <c r="B392" s="224" t="s">
        <v>109</v>
      </c>
      <c r="C392" s="316" t="s">
        <v>574</v>
      </c>
      <c r="D392" s="227" t="s">
        <v>17</v>
      </c>
      <c r="E392" s="230" t="s">
        <v>14</v>
      </c>
      <c r="F392" s="229" t="s">
        <v>112</v>
      </c>
      <c r="G392" s="243">
        <v>13486.49</v>
      </c>
      <c r="H392" s="232">
        <v>1489.79</v>
      </c>
      <c r="I392" s="231">
        <f t="shared" si="13"/>
        <v>17372.484799999998</v>
      </c>
      <c r="J392" s="311"/>
    </row>
    <row r="393" spans="2:10" s="226" customFormat="1" x14ac:dyDescent="0.3">
      <c r="B393" s="224" t="s">
        <v>109</v>
      </c>
      <c r="C393" s="316" t="s">
        <v>575</v>
      </c>
      <c r="D393" s="227" t="s">
        <v>17</v>
      </c>
      <c r="E393" s="230" t="s">
        <v>14</v>
      </c>
      <c r="F393" s="229" t="s">
        <v>112</v>
      </c>
      <c r="G393" s="243">
        <v>13486.49</v>
      </c>
      <c r="H393" s="232">
        <v>1489.79</v>
      </c>
      <c r="I393" s="231">
        <f t="shared" si="13"/>
        <v>17372.484799999998</v>
      </c>
      <c r="J393" s="311"/>
    </row>
    <row r="394" spans="2:10" s="226" customFormat="1" x14ac:dyDescent="0.3">
      <c r="B394" s="224" t="s">
        <v>109</v>
      </c>
      <c r="C394" s="316" t="s">
        <v>576</v>
      </c>
      <c r="D394" s="227" t="s">
        <v>17</v>
      </c>
      <c r="E394" s="230" t="s">
        <v>14</v>
      </c>
      <c r="F394" s="229" t="s">
        <v>101</v>
      </c>
      <c r="G394" s="243">
        <v>16664</v>
      </c>
      <c r="H394" s="232">
        <v>500</v>
      </c>
      <c r="I394" s="231">
        <f t="shared" si="13"/>
        <v>19910.239999999998</v>
      </c>
      <c r="J394" s="311"/>
    </row>
    <row r="395" spans="2:10" s="226" customFormat="1" x14ac:dyDescent="0.3">
      <c r="B395" s="224" t="s">
        <v>109</v>
      </c>
      <c r="C395" s="316" t="s">
        <v>577</v>
      </c>
      <c r="D395" s="227" t="s">
        <v>17</v>
      </c>
      <c r="E395" s="230" t="s">
        <v>14</v>
      </c>
      <c r="F395" s="229" t="s">
        <v>112</v>
      </c>
      <c r="G395" s="243">
        <v>13486.49</v>
      </c>
      <c r="H395" s="232">
        <v>1489.79</v>
      </c>
      <c r="I395" s="231">
        <f t="shared" si="13"/>
        <v>17372.484799999998</v>
      </c>
      <c r="J395" s="311"/>
    </row>
    <row r="396" spans="2:10" s="226" customFormat="1" x14ac:dyDescent="0.3">
      <c r="B396" s="224" t="s">
        <v>109</v>
      </c>
      <c r="C396" s="240" t="s">
        <v>578</v>
      </c>
      <c r="D396" s="227" t="s">
        <v>17</v>
      </c>
      <c r="E396" s="230" t="s">
        <v>14</v>
      </c>
      <c r="F396" s="229" t="s">
        <v>108</v>
      </c>
      <c r="G396" s="243">
        <v>13486.49</v>
      </c>
      <c r="H396" s="232">
        <v>1489.79</v>
      </c>
      <c r="I396" s="231">
        <f t="shared" si="13"/>
        <v>17372.484799999998</v>
      </c>
    </row>
    <row r="397" spans="2:10" s="226" customFormat="1" x14ac:dyDescent="0.3">
      <c r="B397" s="224" t="s">
        <v>109</v>
      </c>
      <c r="C397" s="316" t="s">
        <v>579</v>
      </c>
      <c r="D397" s="227" t="s">
        <v>17</v>
      </c>
      <c r="E397" s="230" t="s">
        <v>14</v>
      </c>
      <c r="F397" s="229" t="s">
        <v>103</v>
      </c>
      <c r="G397" s="243">
        <v>14579.49</v>
      </c>
      <c r="H397" s="232">
        <v>1489.79</v>
      </c>
      <c r="I397" s="231">
        <f t="shared" si="13"/>
        <v>18640.364799999996</v>
      </c>
    </row>
    <row r="398" spans="2:10" s="226" customFormat="1" x14ac:dyDescent="0.3">
      <c r="B398" s="224" t="s">
        <v>109</v>
      </c>
      <c r="C398" s="240" t="s">
        <v>580</v>
      </c>
      <c r="D398" s="227" t="s">
        <v>17</v>
      </c>
      <c r="E398" s="230" t="s">
        <v>14</v>
      </c>
      <c r="F398" s="229" t="s">
        <v>112</v>
      </c>
      <c r="G398" s="232">
        <v>13082</v>
      </c>
      <c r="H398" s="225">
        <v>1445</v>
      </c>
      <c r="I398" s="231">
        <f t="shared" si="13"/>
        <v>16851.32</v>
      </c>
    </row>
    <row r="399" spans="2:10" s="226" customFormat="1" x14ac:dyDescent="0.3">
      <c r="B399" s="224" t="s">
        <v>109</v>
      </c>
      <c r="C399" s="240" t="s">
        <v>581</v>
      </c>
      <c r="D399" s="227" t="s">
        <v>17</v>
      </c>
      <c r="E399" s="230" t="s">
        <v>14</v>
      </c>
      <c r="F399" s="317" t="s">
        <v>748</v>
      </c>
      <c r="G399" s="231">
        <v>13486.49</v>
      </c>
      <c r="H399" s="263">
        <v>1489.79</v>
      </c>
      <c r="I399" s="231">
        <f t="shared" si="13"/>
        <v>17372.484799999998</v>
      </c>
    </row>
    <row r="400" spans="2:10" s="226" customFormat="1" x14ac:dyDescent="0.3">
      <c r="B400" s="224" t="s">
        <v>109</v>
      </c>
      <c r="C400" s="240" t="s">
        <v>582</v>
      </c>
      <c r="D400" s="227" t="s">
        <v>17</v>
      </c>
      <c r="E400" s="230" t="s">
        <v>14</v>
      </c>
      <c r="F400" s="229" t="s">
        <v>108</v>
      </c>
      <c r="G400" s="243">
        <v>13486.49</v>
      </c>
      <c r="H400" s="232">
        <v>1489.79</v>
      </c>
      <c r="I400" s="231">
        <f t="shared" si="13"/>
        <v>17372.484799999998</v>
      </c>
    </row>
    <row r="401" spans="1:9" x14ac:dyDescent="0.3">
      <c r="A401" s="226"/>
      <c r="B401" s="224" t="s">
        <v>109</v>
      </c>
      <c r="C401" s="240" t="s">
        <v>583</v>
      </c>
      <c r="D401" s="227" t="s">
        <v>17</v>
      </c>
      <c r="E401" s="230" t="s">
        <v>14</v>
      </c>
      <c r="F401" s="229" t="s">
        <v>108</v>
      </c>
      <c r="G401" s="243">
        <v>13486.49</v>
      </c>
      <c r="H401" s="232">
        <v>1489.79</v>
      </c>
      <c r="I401" s="231">
        <f t="shared" si="13"/>
        <v>17372.484799999998</v>
      </c>
    </row>
    <row r="402" spans="1:9" x14ac:dyDescent="0.3">
      <c r="A402" s="226"/>
      <c r="B402" s="224" t="s">
        <v>109</v>
      </c>
      <c r="C402" s="240" t="s">
        <v>584</v>
      </c>
      <c r="D402" s="227" t="s">
        <v>17</v>
      </c>
      <c r="E402" s="230" t="s">
        <v>14</v>
      </c>
      <c r="F402" s="229" t="s">
        <v>103</v>
      </c>
      <c r="G402" s="243">
        <v>14579.49</v>
      </c>
      <c r="H402" s="232">
        <v>1489.79</v>
      </c>
      <c r="I402" s="231">
        <f t="shared" si="13"/>
        <v>18640.364799999996</v>
      </c>
    </row>
    <row r="403" spans="1:9" x14ac:dyDescent="0.3">
      <c r="A403" s="226"/>
      <c r="B403" s="224" t="s">
        <v>586</v>
      </c>
      <c r="C403" s="256" t="s">
        <v>587</v>
      </c>
      <c r="D403" s="227" t="s">
        <v>17</v>
      </c>
      <c r="E403" s="230" t="s">
        <v>625</v>
      </c>
      <c r="F403" s="229" t="s">
        <v>420</v>
      </c>
      <c r="G403" s="225">
        <v>11014</v>
      </c>
      <c r="H403" s="225">
        <v>330</v>
      </c>
      <c r="I403" s="231">
        <f>(G403+H403)*1.16</f>
        <v>13159.039999999999</v>
      </c>
    </row>
    <row r="404" spans="1:9" x14ac:dyDescent="0.3">
      <c r="A404" s="226"/>
      <c r="B404" s="224" t="s">
        <v>57</v>
      </c>
      <c r="C404" s="229" t="s">
        <v>589</v>
      </c>
      <c r="D404" s="227" t="s">
        <v>17</v>
      </c>
      <c r="E404" s="230" t="s">
        <v>625</v>
      </c>
      <c r="F404" s="229" t="s">
        <v>634</v>
      </c>
      <c r="G404" s="225">
        <v>16664</v>
      </c>
      <c r="H404" s="225">
        <v>500</v>
      </c>
      <c r="I404" s="231">
        <f>(G404+H404)*1.16</f>
        <v>19910.239999999998</v>
      </c>
    </row>
    <row r="405" spans="1:9" x14ac:dyDescent="0.3">
      <c r="A405" s="226"/>
      <c r="B405" s="224" t="s">
        <v>242</v>
      </c>
      <c r="C405" s="229" t="s">
        <v>590</v>
      </c>
      <c r="D405" s="227" t="s">
        <v>17</v>
      </c>
      <c r="E405" s="230" t="s">
        <v>15</v>
      </c>
      <c r="F405" s="229" t="s">
        <v>734</v>
      </c>
      <c r="G405" s="225">
        <v>6080</v>
      </c>
      <c r="H405" s="225">
        <v>182.4</v>
      </c>
      <c r="I405" s="231">
        <f>(G405+H405)*1.16</f>
        <v>7264.3839999999991</v>
      </c>
    </row>
    <row r="406" spans="1:9" x14ac:dyDescent="0.3">
      <c r="A406" s="226"/>
      <c r="B406" s="224" t="s">
        <v>274</v>
      </c>
      <c r="C406" s="318" t="s">
        <v>591</v>
      </c>
      <c r="D406" s="227" t="s">
        <v>17</v>
      </c>
      <c r="E406" s="230" t="s">
        <v>624</v>
      </c>
      <c r="F406" s="229" t="s">
        <v>627</v>
      </c>
      <c r="G406" s="225">
        <v>5476</v>
      </c>
      <c r="H406" s="225">
        <v>164</v>
      </c>
      <c r="I406" s="231">
        <f>(G406+H406)*1.16</f>
        <v>6542.4</v>
      </c>
    </row>
    <row r="407" spans="1:9" x14ac:dyDescent="0.3">
      <c r="A407" s="226"/>
      <c r="B407" s="224" t="s">
        <v>65</v>
      </c>
      <c r="C407" s="229" t="s">
        <v>595</v>
      </c>
      <c r="D407" s="227" t="s">
        <v>17</v>
      </c>
      <c r="E407" s="230" t="s">
        <v>625</v>
      </c>
      <c r="F407" s="229" t="s">
        <v>739</v>
      </c>
      <c r="G407" s="225">
        <v>6942.66</v>
      </c>
      <c r="H407" s="225">
        <v>208.28</v>
      </c>
      <c r="I407" s="231">
        <f>(G407+H407)*1.16</f>
        <v>8295.0903999999991</v>
      </c>
    </row>
    <row r="408" spans="1:9" x14ac:dyDescent="0.3">
      <c r="A408" s="226"/>
      <c r="B408" s="226" t="s">
        <v>160</v>
      </c>
      <c r="C408" s="240" t="s">
        <v>481</v>
      </c>
      <c r="D408" s="229" t="s">
        <v>10</v>
      </c>
      <c r="E408" s="230" t="s">
        <v>625</v>
      </c>
      <c r="G408" s="257">
        <v>0</v>
      </c>
      <c r="H408" s="225">
        <v>0</v>
      </c>
      <c r="I408" s="231">
        <f>SUM(G408+H408)*1.16</f>
        <v>0</v>
      </c>
    </row>
    <row r="409" spans="1:9" x14ac:dyDescent="0.3">
      <c r="A409" s="226"/>
      <c r="B409" s="226" t="s">
        <v>274</v>
      </c>
      <c r="C409" s="226" t="s">
        <v>597</v>
      </c>
      <c r="D409" s="227" t="s">
        <v>17</v>
      </c>
      <c r="E409" s="230" t="s">
        <v>11</v>
      </c>
      <c r="F409" s="229" t="s">
        <v>713</v>
      </c>
      <c r="G409" s="225">
        <v>5476</v>
      </c>
      <c r="H409" s="225">
        <v>164.28</v>
      </c>
      <c r="I409" s="231">
        <f>(G409+H409)*1.16</f>
        <v>6542.724799999999</v>
      </c>
    </row>
    <row r="410" spans="1:9" x14ac:dyDescent="0.3">
      <c r="A410" s="226"/>
      <c r="B410" s="226" t="s">
        <v>232</v>
      </c>
      <c r="C410" s="226" t="s">
        <v>598</v>
      </c>
      <c r="D410" s="227" t="s">
        <v>17</v>
      </c>
      <c r="E410" s="230" t="s">
        <v>624</v>
      </c>
      <c r="F410" s="294" t="s">
        <v>678</v>
      </c>
      <c r="G410" s="231">
        <v>5999</v>
      </c>
      <c r="H410" s="232">
        <v>179.97</v>
      </c>
      <c r="I410" s="231">
        <f>SUM(G410+H410)*1.16</f>
        <v>7167.6052</v>
      </c>
    </row>
    <row r="411" spans="1:9" x14ac:dyDescent="0.3">
      <c r="A411" s="226"/>
      <c r="B411" s="226" t="s">
        <v>232</v>
      </c>
      <c r="C411" s="226" t="s">
        <v>599</v>
      </c>
      <c r="D411" s="227" t="s">
        <v>17</v>
      </c>
      <c r="E411" s="230" t="s">
        <v>15</v>
      </c>
      <c r="F411" s="229" t="s">
        <v>715</v>
      </c>
      <c r="G411" s="225">
        <v>5999</v>
      </c>
      <c r="H411" s="225">
        <v>180</v>
      </c>
      <c r="I411" s="231">
        <f>SUM(G411+H411)*1.16</f>
        <v>7167.6399999999994</v>
      </c>
    </row>
    <row r="412" spans="1:9" x14ac:dyDescent="0.3">
      <c r="B412" s="226" t="s">
        <v>215</v>
      </c>
      <c r="C412" s="240" t="s">
        <v>498</v>
      </c>
      <c r="D412" s="229" t="s">
        <v>10</v>
      </c>
      <c r="E412" s="230" t="s">
        <v>625</v>
      </c>
      <c r="G412" s="257">
        <v>0</v>
      </c>
      <c r="H412" s="225">
        <v>0</v>
      </c>
      <c r="I412" s="231">
        <f>SUM(G412+H412)*1.16</f>
        <v>0</v>
      </c>
    </row>
    <row r="413" spans="1:9" x14ac:dyDescent="0.3">
      <c r="A413" s="226"/>
      <c r="B413" s="224" t="s">
        <v>65</v>
      </c>
      <c r="C413" s="259" t="s">
        <v>603</v>
      </c>
      <c r="D413" s="227" t="s">
        <v>17</v>
      </c>
      <c r="E413" s="230" t="s">
        <v>11</v>
      </c>
      <c r="F413" s="229" t="s">
        <v>640</v>
      </c>
      <c r="G413" s="225">
        <v>6542</v>
      </c>
      <c r="H413" s="225">
        <v>196</v>
      </c>
      <c r="I413" s="231">
        <f>SUM(G413:H413)*1.16</f>
        <v>7816.079999999999</v>
      </c>
    </row>
    <row r="414" spans="1:9" x14ac:dyDescent="0.3">
      <c r="A414" s="226"/>
      <c r="B414" s="224" t="s">
        <v>256</v>
      </c>
      <c r="C414" s="259" t="s">
        <v>604</v>
      </c>
      <c r="D414" s="227" t="s">
        <v>17</v>
      </c>
      <c r="E414" s="230" t="s">
        <v>624</v>
      </c>
      <c r="F414" s="229" t="s">
        <v>730</v>
      </c>
      <c r="G414" s="225">
        <v>8356</v>
      </c>
      <c r="H414" s="225">
        <v>250.68</v>
      </c>
      <c r="I414" s="231">
        <f>SUM(G414:H414)*1.16</f>
        <v>9983.7487999999994</v>
      </c>
    </row>
    <row r="415" spans="1:9" x14ac:dyDescent="0.3">
      <c r="A415" s="226"/>
      <c r="B415" s="224" t="s">
        <v>242</v>
      </c>
      <c r="C415" s="224" t="s">
        <v>608</v>
      </c>
      <c r="D415" s="227" t="s">
        <v>17</v>
      </c>
      <c r="E415" s="230" t="s">
        <v>624</v>
      </c>
      <c r="F415" s="229" t="s">
        <v>674</v>
      </c>
      <c r="G415" s="231">
        <v>6080</v>
      </c>
      <c r="H415" s="232">
        <v>182.4</v>
      </c>
      <c r="I415" s="231">
        <f t="shared" ref="I415:I426" si="14">SUM(G415+H415)*1.16</f>
        <v>7264.3839999999991</v>
      </c>
    </row>
    <row r="416" spans="1:9" x14ac:dyDescent="0.3">
      <c r="A416" s="226"/>
      <c r="B416" s="259" t="s">
        <v>232</v>
      </c>
      <c r="C416" s="259" t="s">
        <v>610</v>
      </c>
      <c r="D416" s="227" t="s">
        <v>17</v>
      </c>
      <c r="E416" s="230" t="s">
        <v>624</v>
      </c>
      <c r="F416" s="229" t="s">
        <v>643</v>
      </c>
      <c r="G416" s="231">
        <v>5999</v>
      </c>
      <c r="H416" s="232">
        <v>179.9</v>
      </c>
      <c r="I416" s="231">
        <f t="shared" si="14"/>
        <v>7167.5239999999994</v>
      </c>
    </row>
    <row r="417" spans="1:14" x14ac:dyDescent="0.3">
      <c r="A417" s="226"/>
      <c r="B417" s="319" t="s">
        <v>274</v>
      </c>
      <c r="C417" s="259" t="s">
        <v>611</v>
      </c>
      <c r="D417" s="227" t="s">
        <v>17</v>
      </c>
      <c r="E417" s="230" t="s">
        <v>624</v>
      </c>
      <c r="F417" s="229" t="s">
        <v>644</v>
      </c>
      <c r="G417" s="231">
        <v>5475.7</v>
      </c>
      <c r="H417" s="232">
        <v>164.2</v>
      </c>
      <c r="I417" s="231">
        <f t="shared" si="14"/>
        <v>6542.2839999999987</v>
      </c>
    </row>
    <row r="418" spans="1:14" x14ac:dyDescent="0.3">
      <c r="A418" s="226"/>
      <c r="B418" s="319" t="s">
        <v>274</v>
      </c>
      <c r="C418" s="259" t="s">
        <v>612</v>
      </c>
      <c r="D418" s="227" t="s">
        <v>17</v>
      </c>
      <c r="E418" s="230" t="s">
        <v>624</v>
      </c>
      <c r="F418" s="229" t="s">
        <v>653</v>
      </c>
      <c r="G418" s="231">
        <v>5876</v>
      </c>
      <c r="H418" s="232">
        <v>176</v>
      </c>
      <c r="I418" s="231">
        <f t="shared" si="14"/>
        <v>7020.32</v>
      </c>
    </row>
    <row r="419" spans="1:14" x14ac:dyDescent="0.3">
      <c r="A419" s="226"/>
      <c r="B419" s="319" t="s">
        <v>70</v>
      </c>
      <c r="C419" s="320" t="s">
        <v>613</v>
      </c>
      <c r="D419" s="227" t="s">
        <v>17</v>
      </c>
      <c r="E419" s="321" t="s">
        <v>15</v>
      </c>
      <c r="F419" s="226" t="s">
        <v>751</v>
      </c>
      <c r="G419" s="225">
        <v>5876</v>
      </c>
      <c r="H419" s="225">
        <v>176.28</v>
      </c>
      <c r="I419" s="231">
        <f t="shared" si="14"/>
        <v>7020.6447999999991</v>
      </c>
    </row>
    <row r="420" spans="1:14" x14ac:dyDescent="0.3">
      <c r="A420" s="226"/>
      <c r="B420" s="319" t="s">
        <v>242</v>
      </c>
      <c r="C420" s="259" t="s">
        <v>614</v>
      </c>
      <c r="D420" s="227" t="s">
        <v>17</v>
      </c>
      <c r="E420" s="230" t="s">
        <v>624</v>
      </c>
      <c r="F420" s="229" t="s">
        <v>677</v>
      </c>
      <c r="G420" s="231">
        <v>6080</v>
      </c>
      <c r="H420" s="232">
        <v>182</v>
      </c>
      <c r="I420" s="231">
        <f t="shared" si="14"/>
        <v>7263.9199999999992</v>
      </c>
    </row>
    <row r="421" spans="1:14" x14ac:dyDescent="0.3">
      <c r="A421" s="226"/>
      <c r="B421" s="319" t="s">
        <v>65</v>
      </c>
      <c r="C421" s="259" t="s">
        <v>615</v>
      </c>
      <c r="D421" s="227" t="s">
        <v>17</v>
      </c>
      <c r="E421" s="230" t="s">
        <v>624</v>
      </c>
      <c r="F421" s="229" t="s">
        <v>649</v>
      </c>
      <c r="G421" s="231">
        <v>6542</v>
      </c>
      <c r="H421" s="232">
        <v>196</v>
      </c>
      <c r="I421" s="231">
        <f t="shared" si="14"/>
        <v>7816.079999999999</v>
      </c>
    </row>
    <row r="422" spans="1:14" x14ac:dyDescent="0.3">
      <c r="A422" s="226"/>
      <c r="B422" s="319" t="s">
        <v>256</v>
      </c>
      <c r="C422" s="259" t="s">
        <v>616</v>
      </c>
      <c r="D422" s="227" t="s">
        <v>17</v>
      </c>
      <c r="E422" s="321" t="s">
        <v>624</v>
      </c>
      <c r="F422" s="229" t="s">
        <v>217</v>
      </c>
      <c r="G422" s="231">
        <v>8356</v>
      </c>
      <c r="H422" s="232">
        <v>251</v>
      </c>
      <c r="I422" s="231">
        <f t="shared" si="14"/>
        <v>9984.119999999999</v>
      </c>
    </row>
    <row r="423" spans="1:14" x14ac:dyDescent="0.3">
      <c r="B423" s="226" t="s">
        <v>500</v>
      </c>
      <c r="C423" s="240">
        <v>194600023</v>
      </c>
      <c r="D423" s="229" t="s">
        <v>10</v>
      </c>
      <c r="E423" s="230" t="s">
        <v>625</v>
      </c>
      <c r="G423" s="257">
        <v>0</v>
      </c>
      <c r="H423" s="225">
        <v>0</v>
      </c>
      <c r="I423" s="231">
        <f t="shared" si="14"/>
        <v>0</v>
      </c>
      <c r="L423" s="264"/>
    </row>
    <row r="424" spans="1:14" x14ac:dyDescent="0.3">
      <c r="A424" s="226"/>
      <c r="B424" s="319" t="s">
        <v>70</v>
      </c>
      <c r="C424" s="259" t="s">
        <v>618</v>
      </c>
      <c r="D424" s="227" t="s">
        <v>17</v>
      </c>
      <c r="E424" s="321" t="s">
        <v>11</v>
      </c>
      <c r="F424" s="229" t="s">
        <v>629</v>
      </c>
      <c r="G424" s="225">
        <v>5876</v>
      </c>
      <c r="H424" s="225">
        <v>176.28</v>
      </c>
      <c r="I424" s="231">
        <f t="shared" si="14"/>
        <v>7020.6447999999991</v>
      </c>
      <c r="L424" s="264"/>
    </row>
    <row r="425" spans="1:14" x14ac:dyDescent="0.3">
      <c r="A425" s="226"/>
      <c r="B425" s="319" t="s">
        <v>70</v>
      </c>
      <c r="C425" s="259" t="s">
        <v>619</v>
      </c>
      <c r="D425" s="227" t="s">
        <v>17</v>
      </c>
      <c r="E425" s="321" t="s">
        <v>11</v>
      </c>
      <c r="F425" s="229" t="s">
        <v>629</v>
      </c>
      <c r="G425" s="225">
        <v>5876</v>
      </c>
      <c r="H425" s="225">
        <v>176.28</v>
      </c>
      <c r="I425" s="231">
        <f t="shared" si="14"/>
        <v>7020.6447999999991</v>
      </c>
      <c r="L425" s="264"/>
    </row>
    <row r="426" spans="1:14" x14ac:dyDescent="0.3">
      <c r="A426" s="226"/>
      <c r="B426" s="319" t="s">
        <v>242</v>
      </c>
      <c r="C426" s="259" t="s">
        <v>620</v>
      </c>
      <c r="D426" s="227" t="s">
        <v>17</v>
      </c>
      <c r="E426" s="321" t="s">
        <v>15</v>
      </c>
      <c r="F426" s="251" t="s">
        <v>760</v>
      </c>
      <c r="G426" s="322">
        <v>5580</v>
      </c>
      <c r="H426" s="225">
        <v>182</v>
      </c>
      <c r="I426" s="231">
        <f t="shared" si="14"/>
        <v>6683.9199999999992</v>
      </c>
      <c r="L426" s="264"/>
    </row>
    <row r="427" spans="1:14" x14ac:dyDescent="0.3">
      <c r="A427" s="226"/>
      <c r="B427" s="319" t="s">
        <v>57</v>
      </c>
      <c r="C427" s="229" t="s">
        <v>631</v>
      </c>
      <c r="D427" s="227" t="s">
        <v>17</v>
      </c>
      <c r="E427" s="230" t="s">
        <v>625</v>
      </c>
      <c r="F427" s="229" t="s">
        <v>634</v>
      </c>
      <c r="G427" s="225">
        <v>16664</v>
      </c>
      <c r="H427" s="225">
        <v>500</v>
      </c>
      <c r="I427" s="231">
        <f t="shared" ref="I427:I433" si="15">(G427+H427)*1.16</f>
        <v>19910.239999999998</v>
      </c>
      <c r="L427" s="264"/>
    </row>
    <row r="428" spans="1:14" x14ac:dyDescent="0.3">
      <c r="A428" s="226"/>
      <c r="B428" s="259" t="s">
        <v>57</v>
      </c>
      <c r="C428" s="229" t="s">
        <v>641</v>
      </c>
      <c r="D428" s="227" t="s">
        <v>17</v>
      </c>
      <c r="E428" s="230" t="s">
        <v>625</v>
      </c>
      <c r="F428" s="229" t="s">
        <v>645</v>
      </c>
      <c r="G428" s="225">
        <v>15589.8</v>
      </c>
      <c r="H428" s="290">
        <v>401</v>
      </c>
      <c r="I428" s="231">
        <f t="shared" si="15"/>
        <v>18549.327999999998</v>
      </c>
      <c r="L428" s="264"/>
    </row>
    <row r="429" spans="1:14" x14ac:dyDescent="0.3">
      <c r="A429" s="226"/>
      <c r="B429" s="259" t="s">
        <v>256</v>
      </c>
      <c r="C429" s="224" t="s">
        <v>657</v>
      </c>
      <c r="D429" s="227" t="s">
        <v>17</v>
      </c>
      <c r="E429" s="230" t="s">
        <v>11</v>
      </c>
      <c r="F429" s="229" t="s">
        <v>727</v>
      </c>
      <c r="G429" s="225">
        <v>8356</v>
      </c>
      <c r="H429" s="262">
        <v>251</v>
      </c>
      <c r="I429" s="231">
        <f t="shared" si="15"/>
        <v>9984.119999999999</v>
      </c>
    </row>
    <row r="430" spans="1:14" x14ac:dyDescent="0.3">
      <c r="A430" s="226"/>
      <c r="B430" s="224" t="s">
        <v>70</v>
      </c>
      <c r="C430" s="224" t="s">
        <v>658</v>
      </c>
      <c r="D430" s="227" t="s">
        <v>17</v>
      </c>
      <c r="E430" s="230" t="s">
        <v>624</v>
      </c>
      <c r="F430" s="229" t="s">
        <v>661</v>
      </c>
      <c r="G430" s="225">
        <v>5876</v>
      </c>
      <c r="H430" s="262">
        <v>176.28</v>
      </c>
      <c r="I430" s="231">
        <f t="shared" si="15"/>
        <v>7020.6447999999991</v>
      </c>
    </row>
    <row r="431" spans="1:14" x14ac:dyDescent="0.3">
      <c r="A431" s="226"/>
      <c r="B431" s="224" t="s">
        <v>65</v>
      </c>
      <c r="C431" s="224" t="s">
        <v>663</v>
      </c>
      <c r="D431" s="227" t="s">
        <v>17</v>
      </c>
      <c r="E431" s="230" t="s">
        <v>624</v>
      </c>
      <c r="F431" s="226" t="s">
        <v>668</v>
      </c>
      <c r="G431" s="225">
        <v>6542</v>
      </c>
      <c r="H431" s="262">
        <v>196</v>
      </c>
      <c r="I431" s="263">
        <f t="shared" si="15"/>
        <v>7816.079999999999</v>
      </c>
      <c r="K431" s="277"/>
      <c r="L431" s="323"/>
    </row>
    <row r="432" spans="1:14" x14ac:dyDescent="0.3">
      <c r="A432" s="226"/>
      <c r="B432" s="224" t="s">
        <v>274</v>
      </c>
      <c r="C432" s="224" t="s">
        <v>664</v>
      </c>
      <c r="D432" s="227" t="s">
        <v>17</v>
      </c>
      <c r="E432" s="324" t="s">
        <v>11</v>
      </c>
      <c r="F432" s="325" t="s">
        <v>694</v>
      </c>
      <c r="G432" s="225">
        <v>5476</v>
      </c>
      <c r="H432" s="262">
        <v>164.28</v>
      </c>
      <c r="I432" s="263">
        <f t="shared" si="15"/>
        <v>6542.724799999999</v>
      </c>
      <c r="K432" s="278"/>
      <c r="L432" s="233"/>
      <c r="M432" s="241"/>
      <c r="N432" s="241"/>
    </row>
    <row r="433" spans="1:15" x14ac:dyDescent="0.3">
      <c r="A433" s="226"/>
      <c r="B433" s="224" t="s">
        <v>70</v>
      </c>
      <c r="C433" s="224" t="s">
        <v>665</v>
      </c>
      <c r="D433" s="227" t="s">
        <v>17</v>
      </c>
      <c r="E433" s="324" t="s">
        <v>625</v>
      </c>
      <c r="F433" s="326" t="s">
        <v>721</v>
      </c>
      <c r="G433" s="225">
        <v>5876</v>
      </c>
      <c r="H433" s="262">
        <v>176.28</v>
      </c>
      <c r="I433" s="263">
        <f t="shared" si="15"/>
        <v>7020.6447999999991</v>
      </c>
      <c r="N433" s="241"/>
    </row>
    <row r="434" spans="1:15" x14ac:dyDescent="0.3">
      <c r="B434" s="226" t="s">
        <v>501</v>
      </c>
      <c r="C434" s="240" t="s">
        <v>502</v>
      </c>
      <c r="D434" s="229" t="s">
        <v>10</v>
      </c>
      <c r="E434" s="230" t="s">
        <v>625</v>
      </c>
      <c r="G434" s="225">
        <v>0</v>
      </c>
      <c r="H434" s="225">
        <v>0</v>
      </c>
      <c r="I434" s="231">
        <f>SUM(G434+H434)*1.16</f>
        <v>0</v>
      </c>
      <c r="L434" s="241"/>
      <c r="N434" s="241"/>
    </row>
    <row r="435" spans="1:15" x14ac:dyDescent="0.3">
      <c r="B435" s="226" t="s">
        <v>256</v>
      </c>
      <c r="C435" s="229" t="s">
        <v>504</v>
      </c>
      <c r="D435" s="229" t="s">
        <v>10</v>
      </c>
      <c r="E435" s="230" t="s">
        <v>625</v>
      </c>
      <c r="G435" s="225">
        <v>0</v>
      </c>
      <c r="H435" s="225">
        <v>0</v>
      </c>
      <c r="I435" s="231">
        <f>SUM(G435+H435)*1.16</f>
        <v>0</v>
      </c>
      <c r="J435" s="224"/>
      <c r="L435" s="241"/>
      <c r="M435" s="241"/>
      <c r="N435" s="241"/>
      <c r="O435" s="241"/>
    </row>
    <row r="436" spans="1:15" x14ac:dyDescent="0.3">
      <c r="B436" s="226" t="s">
        <v>477</v>
      </c>
      <c r="C436" s="240">
        <v>188160016</v>
      </c>
      <c r="D436" s="229" t="s">
        <v>10</v>
      </c>
      <c r="E436" s="230" t="s">
        <v>625</v>
      </c>
      <c r="G436" s="257">
        <v>0</v>
      </c>
      <c r="H436" s="225">
        <v>0</v>
      </c>
      <c r="I436" s="231">
        <f>SUM(G436+H436)*1.16</f>
        <v>0</v>
      </c>
    </row>
    <row r="437" spans="1:15" x14ac:dyDescent="0.3">
      <c r="A437" s="226"/>
      <c r="B437" s="226" t="s">
        <v>70</v>
      </c>
      <c r="C437" s="261" t="s">
        <v>684</v>
      </c>
      <c r="D437" s="227" t="s">
        <v>17</v>
      </c>
      <c r="E437" s="230" t="s">
        <v>11</v>
      </c>
      <c r="F437" s="229" t="s">
        <v>732</v>
      </c>
      <c r="G437" s="262">
        <v>5876</v>
      </c>
      <c r="H437" s="262">
        <v>176.28</v>
      </c>
      <c r="I437" s="263">
        <f>(G437+H437)*1.16</f>
        <v>7020.6447999999991</v>
      </c>
    </row>
    <row r="438" spans="1:15" x14ac:dyDescent="0.3">
      <c r="A438" s="226"/>
      <c r="B438" s="224" t="s">
        <v>65</v>
      </c>
      <c r="C438" s="226" t="s">
        <v>687</v>
      </c>
      <c r="D438" s="227" t="s">
        <v>17</v>
      </c>
      <c r="E438" s="230" t="s">
        <v>624</v>
      </c>
      <c r="F438" s="229" t="s">
        <v>649</v>
      </c>
      <c r="G438" s="262">
        <v>6542</v>
      </c>
      <c r="H438" s="262">
        <v>196.26</v>
      </c>
      <c r="I438" s="263">
        <f>(G438+H438)*1.16</f>
        <v>7816.3815999999997</v>
      </c>
    </row>
    <row r="439" spans="1:15" x14ac:dyDescent="0.3">
      <c r="A439" s="226"/>
      <c r="B439" s="226" t="s">
        <v>688</v>
      </c>
      <c r="C439" s="240" t="s">
        <v>544</v>
      </c>
      <c r="D439" s="229" t="s">
        <v>10</v>
      </c>
      <c r="E439" s="230" t="s">
        <v>625</v>
      </c>
      <c r="G439" s="257">
        <v>0</v>
      </c>
      <c r="H439" s="225">
        <v>0</v>
      </c>
      <c r="I439" s="231">
        <f>SUM(G439+H439)*1.16</f>
        <v>0</v>
      </c>
    </row>
    <row r="440" spans="1:15" x14ac:dyDescent="0.3">
      <c r="A440" s="226"/>
      <c r="B440" s="226" t="s">
        <v>70</v>
      </c>
      <c r="C440" s="229" t="s">
        <v>596</v>
      </c>
      <c r="D440" s="227" t="s">
        <v>17</v>
      </c>
      <c r="E440" s="230" t="s">
        <v>15</v>
      </c>
      <c r="F440" s="229" t="s">
        <v>740</v>
      </c>
      <c r="G440" s="225">
        <v>5876</v>
      </c>
      <c r="H440" s="225">
        <v>176.28</v>
      </c>
      <c r="I440" s="231">
        <f>(G440+H440)*1.16</f>
        <v>7020.6447999999991</v>
      </c>
    </row>
    <row r="441" spans="1:15" x14ac:dyDescent="0.3">
      <c r="A441" s="226"/>
      <c r="B441" s="226" t="s">
        <v>70</v>
      </c>
      <c r="C441" s="226" t="s">
        <v>697</v>
      </c>
      <c r="D441" s="227" t="s">
        <v>17</v>
      </c>
      <c r="E441" s="230" t="s">
        <v>624</v>
      </c>
      <c r="F441" s="229" t="s">
        <v>718</v>
      </c>
      <c r="G441" s="262">
        <v>5876</v>
      </c>
      <c r="H441" s="262">
        <v>176.28</v>
      </c>
      <c r="I441" s="263">
        <f>(G441+H441)*1.16</f>
        <v>7020.6447999999991</v>
      </c>
    </row>
    <row r="442" spans="1:15" x14ac:dyDescent="0.3">
      <c r="A442" s="226"/>
      <c r="B442" s="226" t="s">
        <v>70</v>
      </c>
      <c r="C442" s="224" t="s">
        <v>692</v>
      </c>
      <c r="D442" s="227" t="s">
        <v>17</v>
      </c>
      <c r="E442" s="230" t="s">
        <v>624</v>
      </c>
      <c r="F442" s="265" t="s">
        <v>757</v>
      </c>
      <c r="G442" s="262">
        <v>5876</v>
      </c>
      <c r="H442" s="262">
        <v>176.28</v>
      </c>
      <c r="I442" s="263">
        <f>(G442+H442)*1.16</f>
        <v>7020.6447999999991</v>
      </c>
    </row>
    <row r="443" spans="1:15" x14ac:dyDescent="0.3">
      <c r="A443" s="226"/>
      <c r="B443" s="226" t="s">
        <v>65</v>
      </c>
      <c r="C443" s="226" t="s">
        <v>702</v>
      </c>
      <c r="D443" s="227" t="s">
        <v>17</v>
      </c>
      <c r="E443" s="230" t="s">
        <v>624</v>
      </c>
      <c r="F443" s="229" t="s">
        <v>712</v>
      </c>
      <c r="G443" s="262">
        <v>6542</v>
      </c>
      <c r="H443" s="262">
        <v>196.26</v>
      </c>
      <c r="I443" s="263">
        <f>(G443+H443)*1.16</f>
        <v>7816.3815999999997</v>
      </c>
    </row>
    <row r="444" spans="1:15" x14ac:dyDescent="0.3">
      <c r="A444" s="226"/>
      <c r="B444" s="226" t="s">
        <v>274</v>
      </c>
      <c r="C444" s="226" t="s">
        <v>703</v>
      </c>
      <c r="D444" s="227" t="s">
        <v>17</v>
      </c>
      <c r="E444" s="230" t="s">
        <v>625</v>
      </c>
      <c r="F444" s="229" t="s">
        <v>721</v>
      </c>
      <c r="G444" s="262">
        <v>5476</v>
      </c>
      <c r="H444" s="262">
        <v>164.28</v>
      </c>
      <c r="I444" s="263">
        <f>(G444+H444)*1.16</f>
        <v>6542.724799999999</v>
      </c>
    </row>
    <row r="445" spans="1:15" x14ac:dyDescent="0.3">
      <c r="A445" s="226"/>
      <c r="B445" s="226" t="s">
        <v>232</v>
      </c>
      <c r="C445" s="224" t="s">
        <v>693</v>
      </c>
      <c r="D445" s="227" t="s">
        <v>10</v>
      </c>
      <c r="E445" s="230" t="s">
        <v>624</v>
      </c>
    </row>
    <row r="446" spans="1:15" x14ac:dyDescent="0.3">
      <c r="A446" s="226"/>
      <c r="B446" s="226" t="s">
        <v>70</v>
      </c>
      <c r="C446" s="224" t="s">
        <v>698</v>
      </c>
      <c r="D446" s="227" t="s">
        <v>17</v>
      </c>
      <c r="E446" s="230" t="s">
        <v>624</v>
      </c>
      <c r="F446" s="229" t="s">
        <v>745</v>
      </c>
      <c r="G446" s="262">
        <v>5876</v>
      </c>
      <c r="H446" s="262">
        <v>176.27</v>
      </c>
      <c r="I446" s="263">
        <f>(G446+H446)*1.16</f>
        <v>7020.6332000000002</v>
      </c>
    </row>
    <row r="447" spans="1:15" x14ac:dyDescent="0.3">
      <c r="A447" s="226"/>
      <c r="B447" s="226" t="s">
        <v>274</v>
      </c>
      <c r="C447" s="226" t="s">
        <v>704</v>
      </c>
      <c r="D447" s="227" t="s">
        <v>17</v>
      </c>
      <c r="E447" s="230" t="s">
        <v>15</v>
      </c>
      <c r="F447" s="251" t="s">
        <v>760</v>
      </c>
      <c r="G447" s="262">
        <v>5476</v>
      </c>
      <c r="H447" s="262">
        <v>164.25</v>
      </c>
      <c r="I447" s="263">
        <f>(G447+H447)*1.16</f>
        <v>6542.69</v>
      </c>
    </row>
    <row r="448" spans="1:15" x14ac:dyDescent="0.3">
      <c r="A448" s="226"/>
      <c r="B448" s="226" t="s">
        <v>256</v>
      </c>
      <c r="C448" s="265" t="s">
        <v>724</v>
      </c>
      <c r="D448" s="227" t="s">
        <v>10</v>
      </c>
      <c r="E448" s="230" t="s">
        <v>625</v>
      </c>
    </row>
    <row r="1048558" spans="1:17" s="263" customFormat="1" x14ac:dyDescent="0.3">
      <c r="A1048558" s="224"/>
      <c r="B1048558" s="266"/>
      <c r="C1048558" s="229"/>
      <c r="D1048558" s="227"/>
      <c r="E1048558" s="230"/>
      <c r="F1048558" s="229"/>
      <c r="G1048558" s="262"/>
      <c r="H1048558" s="267"/>
      <c r="J1048558" s="226"/>
      <c r="K1048558" s="226"/>
      <c r="L1048558" s="226"/>
      <c r="M1048558" s="226"/>
      <c r="N1048558" s="226"/>
      <c r="O1048558" s="226"/>
      <c r="P1048558" s="226"/>
      <c r="Q1048558" s="226"/>
    </row>
  </sheetData>
  <autoFilter ref="B1:I448" xr:uid="{7E1580AC-5D85-42FF-A721-7DD24830F8A1}">
    <sortState xmlns:xlrd2="http://schemas.microsoft.com/office/spreadsheetml/2017/richdata2" ref="B4:I448">
      <sortCondition sortBy="cellColor" ref="B1:B448" dxfId="6"/>
    </sortState>
  </autoFilter>
  <hyperlinks>
    <hyperlink ref="F175" r:id="rId1" location="id=1155&amp;model=res.partner" display="http://52.52.31.46:8069/web - id=1155&amp;model=res.partner" xr:uid="{CFCF6E3F-FC06-4548-983A-AC7B31B4A138}"/>
    <hyperlink ref="F223" r:id="rId2" location="id=1155&amp;model=res.partner" display="http://52.52.31.46:8069/web - id=1155&amp;model=res.partner" xr:uid="{A94496F7-5524-45C7-BEA2-36CF23FBCCAF}"/>
  </hyperlinks>
  <pageMargins left="0.7" right="0.7" top="0.75" bottom="0.75" header="0.3" footer="0.3"/>
  <pageSetup paperSize="9" scale="63" fitToHeight="0"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BDBEA-BA86-46F1-A879-20B6E5C867C1}">
  <sheetPr codeName="Sheet43">
    <pageSetUpPr fitToPage="1"/>
  </sheetPr>
  <dimension ref="A1:U1048558"/>
  <sheetViews>
    <sheetView showGridLines="0" topLeftCell="C16" zoomScaleNormal="100" workbookViewId="0">
      <selection activeCell="G29" sqref="G29"/>
    </sheetView>
  </sheetViews>
  <sheetFormatPr defaultColWidth="8.88671875" defaultRowHeight="12" x14ac:dyDescent="0.25"/>
  <cols>
    <col min="1" max="1" width="8.88671875" style="66"/>
    <col min="2" max="2" width="31.109375" style="56" bestFit="1" customWidth="1"/>
    <col min="3" max="3" width="20.33203125" style="53" bestFit="1" customWidth="1"/>
    <col min="4" max="4" width="21.6640625" style="85" bestFit="1" customWidth="1"/>
    <col min="5" max="5" width="12.109375" style="155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style="56" customWidth="1"/>
    <col min="11" max="11" width="26" style="56" bestFit="1" customWidth="1"/>
    <col min="12" max="12" width="12.33203125" style="56" bestFit="1" customWidth="1"/>
    <col min="13" max="13" width="15.109375" style="56" bestFit="1" customWidth="1"/>
    <col min="14" max="14" width="13.44140625" style="56" bestFit="1" customWidth="1"/>
    <col min="15" max="15" width="13.5546875" style="56" bestFit="1" customWidth="1"/>
    <col min="16" max="16" width="13.44140625" style="56" bestFit="1" customWidth="1"/>
    <col min="17" max="17" width="10" style="56" bestFit="1" customWidth="1"/>
    <col min="18" max="18" width="8.88671875" style="56"/>
    <col min="19" max="19" width="11.109375" style="56" bestFit="1" customWidth="1"/>
    <col min="20" max="20" width="13.6640625" style="56" bestFit="1" customWidth="1"/>
    <col min="21" max="16384" width="8.88671875" style="56"/>
  </cols>
  <sheetData>
    <row r="1" spans="1:21" x14ac:dyDescent="0.25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71"/>
      <c r="L1" s="85"/>
      <c r="M1" s="46"/>
      <c r="N1" s="46"/>
      <c r="O1" s="46"/>
      <c r="P1" s="46"/>
      <c r="Q1" s="46"/>
    </row>
    <row r="2" spans="1:21" customFormat="1" ht="14.4" x14ac:dyDescent="0.3">
      <c r="B2" s="66" t="s">
        <v>242</v>
      </c>
      <c r="C2" s="53" t="s">
        <v>9</v>
      </c>
      <c r="D2" s="53" t="s">
        <v>10</v>
      </c>
      <c r="E2" s="155" t="s">
        <v>11</v>
      </c>
      <c r="F2" s="53"/>
      <c r="G2" s="67">
        <v>0</v>
      </c>
      <c r="H2" s="68">
        <v>0</v>
      </c>
      <c r="I2" s="67">
        <f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customFormat="1" ht="14.4" x14ac:dyDescent="0.3">
      <c r="B3" s="66" t="s">
        <v>242</v>
      </c>
      <c r="C3" s="196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>SUM(G3+H3)*1.16</f>
        <v>6984.4759999999987</v>
      </c>
      <c r="J3" s="9"/>
      <c r="K3" s="62" t="s">
        <v>19</v>
      </c>
      <c r="L3" s="61">
        <f>+COUNTIF(E:E,L2)</f>
        <v>92</v>
      </c>
      <c r="M3" s="61">
        <f>+COUNTIF(E:E,M2)</f>
        <v>159</v>
      </c>
      <c r="N3" s="61">
        <f>+COUNTIF(E:E,N2)</f>
        <v>40</v>
      </c>
      <c r="O3" s="61">
        <f>+COUNTIF(E:E,O2)</f>
        <v>93</v>
      </c>
      <c r="P3" s="61">
        <f>+COUNTIF(E:E,P2)</f>
        <v>63</v>
      </c>
      <c r="Q3" s="61">
        <f>SUM(L3+M3+N3+O3+P3)</f>
        <v>447</v>
      </c>
    </row>
    <row r="4" spans="1:21" customFormat="1" ht="14.4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F4" s="53"/>
      <c r="G4" s="67">
        <v>0</v>
      </c>
      <c r="H4" s="68">
        <v>0</v>
      </c>
      <c r="I4" s="67">
        <f t="shared" ref="I4:I26" si="0">SUM(G4+H4)*1.16</f>
        <v>0</v>
      </c>
      <c r="J4" s="163"/>
      <c r="K4" s="101" t="s">
        <v>23</v>
      </c>
      <c r="L4" s="102">
        <f>COUNTIFS(D:D,K4,E:E,L2)</f>
        <v>75</v>
      </c>
      <c r="M4" s="102">
        <f>COUNTIFS(D:D,K4,E:E,M2)</f>
        <v>90</v>
      </c>
      <c r="N4" s="102">
        <f>COUNTIFS(D:D,K4,E:E,N2)</f>
        <v>31</v>
      </c>
      <c r="O4" s="102">
        <f>COUNTIFS(D:D,K4,E:E,O2)</f>
        <v>84</v>
      </c>
      <c r="P4" s="102">
        <f>COUNTIFS(D:D,K4,E:E,P2)</f>
        <v>47</v>
      </c>
      <c r="Q4" s="102">
        <f>SUM(L4:P4)</f>
        <v>327</v>
      </c>
    </row>
    <row r="5" spans="1:21" customFormat="1" ht="14.4" x14ac:dyDescent="0.3">
      <c r="B5" s="66" t="s">
        <v>688</v>
      </c>
      <c r="C5" s="196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13</v>
      </c>
      <c r="M5" s="104">
        <f>COUNTIFS(D:D,K5,E:E,M2)</f>
        <v>61</v>
      </c>
      <c r="N5" s="104">
        <f>COUNTIFS(D:D,K5,E:E,N2)</f>
        <v>7</v>
      </c>
      <c r="O5" s="104">
        <f>COUNTIFS(D:D,K5,E:E,O2)</f>
        <v>6</v>
      </c>
      <c r="P5" s="104">
        <f>COUNTIFS(D:D,K5,E:E,P2)</f>
        <v>13</v>
      </c>
      <c r="Q5" s="104">
        <f>SUM(L5:P5)</f>
        <v>100</v>
      </c>
    </row>
    <row r="6" spans="1:21" customFormat="1" ht="14.4" x14ac:dyDescent="0.3">
      <c r="B6" s="66" t="s">
        <v>28</v>
      </c>
      <c r="C6" s="196" t="s">
        <v>29</v>
      </c>
      <c r="D6" s="53" t="s">
        <v>17</v>
      </c>
      <c r="E6" s="155" t="s">
        <v>624</v>
      </c>
      <c r="F6" s="53" t="s">
        <v>753</v>
      </c>
      <c r="G6" s="67">
        <v>18668</v>
      </c>
      <c r="H6" s="68">
        <v>560</v>
      </c>
      <c r="I6" s="67">
        <f t="shared" si="0"/>
        <v>22304.48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38"/>
    </row>
    <row r="7" spans="1:21" customFormat="1" ht="14.4" x14ac:dyDescent="0.3">
      <c r="B7" s="66" t="s">
        <v>28</v>
      </c>
      <c r="C7" s="53" t="s">
        <v>32</v>
      </c>
      <c r="D7" s="53" t="s">
        <v>17</v>
      </c>
      <c r="E7" s="155" t="s">
        <v>15</v>
      </c>
      <c r="F7" s="53" t="s">
        <v>330</v>
      </c>
      <c r="G7" s="67">
        <v>18668</v>
      </c>
      <c r="H7" s="68">
        <v>560</v>
      </c>
      <c r="I7" s="67">
        <f t="shared" si="0"/>
        <v>22304.48</v>
      </c>
      <c r="J7" s="9"/>
      <c r="K7" s="58" t="s">
        <v>33</v>
      </c>
      <c r="L7" s="59">
        <f>L3-L6</f>
        <v>88</v>
      </c>
      <c r="M7" s="59">
        <f>M3-M6</f>
        <v>151</v>
      </c>
      <c r="N7" s="59">
        <f>N3-N6</f>
        <v>38</v>
      </c>
      <c r="O7" s="59">
        <f>O3-O6</f>
        <v>90</v>
      </c>
      <c r="P7" s="59">
        <f>P3-P6</f>
        <v>60</v>
      </c>
      <c r="Q7" s="59">
        <f>SUM(L7:P7)</f>
        <v>427</v>
      </c>
      <c r="R7" s="12"/>
      <c r="S7" s="176"/>
    </row>
    <row r="8" spans="1:21" customFormat="1" ht="14.4" x14ac:dyDescent="0.3">
      <c r="B8" s="66" t="s">
        <v>28</v>
      </c>
      <c r="C8" s="53" t="s">
        <v>34</v>
      </c>
      <c r="D8" s="53" t="s">
        <v>10</v>
      </c>
      <c r="E8" s="155" t="s">
        <v>11</v>
      </c>
      <c r="F8" s="53"/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0.85227272727272729</v>
      </c>
      <c r="M8" s="112">
        <f t="shared" si="1"/>
        <v>0.59602649006622521</v>
      </c>
      <c r="N8" s="112">
        <f t="shared" si="1"/>
        <v>0.81578947368421051</v>
      </c>
      <c r="O8" s="112">
        <f t="shared" si="1"/>
        <v>0.93333333333333335</v>
      </c>
      <c r="P8" s="112">
        <f t="shared" si="1"/>
        <v>0.78333333333333333</v>
      </c>
      <c r="Q8" s="112">
        <f t="shared" si="1"/>
        <v>0.76580796252927397</v>
      </c>
      <c r="S8" s="112"/>
    </row>
    <row r="9" spans="1:21" customFormat="1" ht="14.4" x14ac:dyDescent="0.3">
      <c r="B9" s="66" t="s">
        <v>36</v>
      </c>
      <c r="C9" s="196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customFormat="1" ht="14.4" x14ac:dyDescent="0.3">
      <c r="A10" t="s">
        <v>55</v>
      </c>
      <c r="B10" s="66" t="s">
        <v>262</v>
      </c>
      <c r="C10" s="196" t="s">
        <v>39</v>
      </c>
      <c r="D10" s="53" t="s">
        <v>10</v>
      </c>
      <c r="E10" s="155" t="s">
        <v>14</v>
      </c>
      <c r="F10" s="53"/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SUMIF(E2:E600,L2,I2:I603)</f>
        <v>657706.64839999995</v>
      </c>
      <c r="M10" s="68">
        <f>SUMIF(E2:E603,M2,I2:I603)</f>
        <v>1188979.4215999998</v>
      </c>
      <c r="N10" s="68">
        <f>SUMIF(E2:E600,N2,I2:I600)</f>
        <v>268546.2524</v>
      </c>
      <c r="O10" s="68">
        <f>SUMIF(E2:E600,O2,I2:I600)</f>
        <v>1441333.9996</v>
      </c>
      <c r="P10" s="68">
        <f>SUMIF(E2:E600,P2,I2:I600)</f>
        <v>471189.04200000002</v>
      </c>
      <c r="Q10" s="68">
        <f>SUM(L10:P10)</f>
        <v>4027755.3639999996</v>
      </c>
      <c r="R10" s="114"/>
      <c r="S10" s="38"/>
      <c r="T10" s="38"/>
      <c r="U10" s="179"/>
    </row>
    <row r="11" spans="1:21" customFormat="1" ht="14.4" x14ac:dyDescent="0.3">
      <c r="B11" s="66" t="s">
        <v>215</v>
      </c>
      <c r="C11" s="196">
        <v>234310945</v>
      </c>
      <c r="D11" s="53" t="s">
        <v>17</v>
      </c>
      <c r="E11" s="155" t="s">
        <v>11</v>
      </c>
      <c r="F11" s="53" t="s">
        <v>733</v>
      </c>
      <c r="G11" s="68">
        <v>7659</v>
      </c>
      <c r="H11" s="68">
        <v>229.77</v>
      </c>
      <c r="I11" s="67">
        <f t="shared" si="0"/>
        <v>9150.9732000000004</v>
      </c>
      <c r="K11" s="85" t="s">
        <v>636</v>
      </c>
      <c r="L11" s="43"/>
      <c r="M11" s="135"/>
      <c r="N11" s="43"/>
      <c r="O11" s="43"/>
      <c r="P11" s="43"/>
      <c r="Q11" s="43"/>
      <c r="R11" s="114"/>
    </row>
    <row r="12" spans="1:21" customFormat="1" ht="14.4" x14ac:dyDescent="0.3">
      <c r="B12" s="66" t="s">
        <v>242</v>
      </c>
      <c r="C12" s="196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52"/>
      <c r="L12" s="52"/>
      <c r="M12" s="52"/>
      <c r="N12" s="52"/>
      <c r="O12" s="52"/>
      <c r="P12" s="52"/>
      <c r="Q12" s="52"/>
      <c r="R12" s="114"/>
    </row>
    <row r="13" spans="1:21" customFormat="1" ht="14.4" x14ac:dyDescent="0.3">
      <c r="B13" s="66" t="s">
        <v>45</v>
      </c>
      <c r="C13" s="196" t="s">
        <v>46</v>
      </c>
      <c r="D13" s="53" t="s">
        <v>17</v>
      </c>
      <c r="E13" s="155" t="s">
        <v>624</v>
      </c>
      <c r="F13" s="78" t="s">
        <v>754</v>
      </c>
      <c r="G13" s="68">
        <v>6542</v>
      </c>
      <c r="H13" s="68">
        <v>196.26</v>
      </c>
      <c r="I13" s="67">
        <f t="shared" si="0"/>
        <v>7816.3815999999997</v>
      </c>
      <c r="M13" s="38"/>
    </row>
    <row r="14" spans="1:21" customFormat="1" ht="14.4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customFormat="1" ht="14.4" x14ac:dyDescent="0.3">
      <c r="B15" s="66" t="s">
        <v>65</v>
      </c>
      <c r="C15" s="196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customFormat="1" ht="14.4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1:10" customFormat="1" ht="14.4" x14ac:dyDescent="0.3">
      <c r="B17" s="66" t="s">
        <v>274</v>
      </c>
      <c r="C17" s="196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1:10" customFormat="1" ht="14.4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1:10" customFormat="1" ht="14.4" x14ac:dyDescent="0.3">
      <c r="B19" s="66" t="s">
        <v>743</v>
      </c>
      <c r="C19" s="196" t="s">
        <v>60</v>
      </c>
      <c r="D19" s="53" t="s">
        <v>17</v>
      </c>
      <c r="E19" s="155" t="s">
        <v>624</v>
      </c>
      <c r="F19" s="53" t="s">
        <v>755</v>
      </c>
      <c r="G19" s="67">
        <v>2831</v>
      </c>
      <c r="H19" s="68">
        <v>84.93</v>
      </c>
      <c r="I19" s="67">
        <f t="shared" si="0"/>
        <v>3382.4787999999994</v>
      </c>
      <c r="J19" s="9"/>
    </row>
    <row r="20" spans="1:10" customFormat="1" ht="14.4" x14ac:dyDescent="0.3">
      <c r="B20" s="66" t="s">
        <v>160</v>
      </c>
      <c r="C20" s="53" t="s">
        <v>62</v>
      </c>
      <c r="D20" s="53" t="s">
        <v>10</v>
      </c>
      <c r="E20" s="155" t="s">
        <v>11</v>
      </c>
      <c r="F20" s="53"/>
      <c r="G20" s="67">
        <v>0</v>
      </c>
      <c r="H20" s="68">
        <v>0</v>
      </c>
      <c r="I20" s="67">
        <f t="shared" si="0"/>
        <v>0</v>
      </c>
      <c r="J20" s="9"/>
    </row>
    <row r="21" spans="1:10" customFormat="1" ht="14.4" x14ac:dyDescent="0.3">
      <c r="A21" s="10"/>
      <c r="B21" s="66" t="s">
        <v>160</v>
      </c>
      <c r="C21" s="196" t="s">
        <v>63</v>
      </c>
      <c r="D21" s="53" t="s">
        <v>10</v>
      </c>
      <c r="E21" s="155" t="s">
        <v>11</v>
      </c>
      <c r="F21" s="53"/>
      <c r="G21" s="67">
        <v>0</v>
      </c>
      <c r="H21" s="68">
        <v>0</v>
      </c>
      <c r="I21" s="67">
        <f t="shared" si="0"/>
        <v>0</v>
      </c>
      <c r="J21" s="9"/>
    </row>
    <row r="22" spans="1:10" customFormat="1" ht="14.4" x14ac:dyDescent="0.3">
      <c r="B22" s="66" t="s">
        <v>42</v>
      </c>
      <c r="C22" s="196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1:10" customFormat="1" ht="14.4" x14ac:dyDescent="0.3">
      <c r="B23" s="56" t="s">
        <v>65</v>
      </c>
      <c r="C23" s="196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1:10" customFormat="1" ht="14.4" x14ac:dyDescent="0.3">
      <c r="B24" s="66" t="s">
        <v>256</v>
      </c>
      <c r="C24" s="196" t="s">
        <v>68</v>
      </c>
      <c r="D24" s="53" t="s">
        <v>17</v>
      </c>
      <c r="E24" s="155" t="s">
        <v>11</v>
      </c>
      <c r="F24" s="53" t="s">
        <v>758</v>
      </c>
      <c r="G24" s="67">
        <v>8356</v>
      </c>
      <c r="H24" s="68">
        <v>250.68</v>
      </c>
      <c r="I24" s="67">
        <f t="shared" si="0"/>
        <v>9983.7487999999994</v>
      </c>
      <c r="J24" s="9"/>
    </row>
    <row r="25" spans="1:10" customFormat="1" ht="14.4" x14ac:dyDescent="0.3">
      <c r="B25" s="66" t="s">
        <v>70</v>
      </c>
      <c r="C25" s="196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1:10" customFormat="1" ht="14.4" x14ac:dyDescent="0.3">
      <c r="B26" s="66" t="s">
        <v>57</v>
      </c>
      <c r="C26" s="196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1:10" customFormat="1" ht="14.4" x14ac:dyDescent="0.3">
      <c r="B27" s="66" t="s">
        <v>74</v>
      </c>
      <c r="C27" s="196" t="s">
        <v>75</v>
      </c>
      <c r="D27" s="53" t="s">
        <v>76</v>
      </c>
      <c r="E27" s="155" t="s">
        <v>11</v>
      </c>
      <c r="F27" s="53"/>
      <c r="G27" s="68">
        <v>0</v>
      </c>
      <c r="H27" s="68">
        <v>0</v>
      </c>
      <c r="I27" s="67">
        <v>0</v>
      </c>
    </row>
    <row r="28" spans="1:10" customFormat="1" ht="14.4" x14ac:dyDescent="0.3">
      <c r="B28" s="66" t="s">
        <v>24</v>
      </c>
      <c r="C28" s="196" t="s">
        <v>77</v>
      </c>
      <c r="D28" s="53" t="s">
        <v>76</v>
      </c>
      <c r="E28" s="155" t="s">
        <v>11</v>
      </c>
      <c r="F28" s="53"/>
      <c r="G28" s="68">
        <v>0</v>
      </c>
      <c r="H28" s="68"/>
      <c r="I28" s="67">
        <v>0</v>
      </c>
    </row>
    <row r="29" spans="1:10" customFormat="1" ht="14.4" x14ac:dyDescent="0.3">
      <c r="B29" s="56" t="s">
        <v>78</v>
      </c>
      <c r="C29" s="196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1:10" customFormat="1" ht="14.4" x14ac:dyDescent="0.3">
      <c r="B30" s="56" t="s">
        <v>78</v>
      </c>
      <c r="C30" s="196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1:10" customFormat="1" ht="14.4" x14ac:dyDescent="0.3">
      <c r="B31" s="66" t="s">
        <v>53</v>
      </c>
      <c r="C31" s="53" t="s">
        <v>82</v>
      </c>
      <c r="D31" s="53" t="s">
        <v>10</v>
      </c>
      <c r="E31" s="155" t="s">
        <v>11</v>
      </c>
      <c r="F31" s="53"/>
      <c r="G31" s="67">
        <v>0</v>
      </c>
      <c r="H31" s="68">
        <v>0</v>
      </c>
      <c r="I31" s="67">
        <f>SUM(G31+H31)*1.16</f>
        <v>0</v>
      </c>
      <c r="J31" s="9"/>
    </row>
    <row r="32" spans="1:10" customFormat="1" ht="14.4" x14ac:dyDescent="0.3">
      <c r="B32" s="66" t="s">
        <v>256</v>
      </c>
      <c r="C32" s="196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9"/>
    </row>
    <row r="33" spans="2:11" customFormat="1" ht="14.4" x14ac:dyDescent="0.3">
      <c r="B33" s="66" t="s">
        <v>260</v>
      </c>
      <c r="C33" s="196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customFormat="1" ht="14.4" x14ac:dyDescent="0.3">
      <c r="B34" s="56" t="s">
        <v>160</v>
      </c>
      <c r="C34" s="196">
        <v>184080004</v>
      </c>
      <c r="D34" s="53" t="s">
        <v>10</v>
      </c>
      <c r="E34" s="155" t="s">
        <v>11</v>
      </c>
      <c r="F34" s="53"/>
      <c r="G34" s="68"/>
      <c r="H34" s="68"/>
      <c r="I34" s="67"/>
    </row>
    <row r="35" spans="2:11" customFormat="1" ht="14.4" x14ac:dyDescent="0.3">
      <c r="B35" s="66" t="s">
        <v>88</v>
      </c>
      <c r="C35" s="196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customFormat="1" ht="14.4" x14ac:dyDescent="0.3">
      <c r="B36" s="66" t="s">
        <v>42</v>
      </c>
      <c r="C36" s="196" t="s">
        <v>90</v>
      </c>
      <c r="D36" s="53" t="s">
        <v>10</v>
      </c>
      <c r="E36" s="155" t="s">
        <v>14</v>
      </c>
      <c r="F36" s="53"/>
      <c r="G36" s="73">
        <v>0</v>
      </c>
      <c r="H36" s="68">
        <v>0</v>
      </c>
      <c r="I36" s="67">
        <f t="shared" si="2"/>
        <v>0</v>
      </c>
      <c r="J36" s="17"/>
    </row>
    <row r="37" spans="2:11" customFormat="1" ht="14.4" x14ac:dyDescent="0.3">
      <c r="B37" s="66" t="s">
        <v>242</v>
      </c>
      <c r="C37" s="196" t="s">
        <v>92</v>
      </c>
      <c r="D37" s="53" t="s">
        <v>17</v>
      </c>
      <c r="E37" s="155" t="s">
        <v>14</v>
      </c>
      <c r="F37" s="53" t="s">
        <v>768</v>
      </c>
      <c r="G37" s="73">
        <v>6080</v>
      </c>
      <c r="H37" s="68">
        <v>182.4</v>
      </c>
      <c r="I37" s="67">
        <f t="shared" si="2"/>
        <v>7264.3839999999991</v>
      </c>
      <c r="J37" s="17"/>
    </row>
    <row r="38" spans="2:11" customFormat="1" ht="14.4" x14ac:dyDescent="0.3">
      <c r="B38" s="66" t="s">
        <v>57</v>
      </c>
      <c r="C38" s="196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customFormat="1" ht="14.4" x14ac:dyDescent="0.3">
      <c r="B39" s="66" t="s">
        <v>96</v>
      </c>
      <c r="C39" s="196" t="s">
        <v>97</v>
      </c>
      <c r="D39" s="53" t="s">
        <v>10</v>
      </c>
      <c r="E39" s="155" t="s">
        <v>14</v>
      </c>
      <c r="F39" s="53"/>
      <c r="G39" s="73"/>
      <c r="H39" s="68"/>
      <c r="I39" s="67">
        <f t="shared" si="2"/>
        <v>0</v>
      </c>
      <c r="J39" s="17"/>
    </row>
    <row r="40" spans="2:11" customFormat="1" ht="14.4" x14ac:dyDescent="0.3">
      <c r="B40" s="66" t="s">
        <v>98</v>
      </c>
      <c r="C40" s="196" t="s">
        <v>99</v>
      </c>
      <c r="D40" s="53" t="s">
        <v>17</v>
      </c>
      <c r="E40" s="155" t="s">
        <v>624</v>
      </c>
      <c r="F40" s="53" t="s">
        <v>767</v>
      </c>
      <c r="G40" s="73">
        <v>15992</v>
      </c>
      <c r="H40" s="68">
        <v>479.76</v>
      </c>
      <c r="I40" s="67">
        <f t="shared" si="2"/>
        <v>19107.241599999998</v>
      </c>
      <c r="J40" s="17"/>
    </row>
    <row r="41" spans="2:11" customFormat="1" ht="14.4" x14ac:dyDescent="0.3">
      <c r="B41" s="66" t="s">
        <v>98</v>
      </c>
      <c r="C41" s="196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customFormat="1" ht="14.4" x14ac:dyDescent="0.3">
      <c r="B42" s="66" t="s">
        <v>98</v>
      </c>
      <c r="C42" s="196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customFormat="1" ht="14.4" x14ac:dyDescent="0.3">
      <c r="B43" s="66" t="s">
        <v>98</v>
      </c>
      <c r="C43" s="196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customFormat="1" ht="14.4" x14ac:dyDescent="0.3">
      <c r="B44" s="66" t="s">
        <v>98</v>
      </c>
      <c r="C44" s="196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customFormat="1" ht="14.4" x14ac:dyDescent="0.3">
      <c r="B45" s="66" t="s">
        <v>98</v>
      </c>
      <c r="C45" s="196" t="s">
        <v>106</v>
      </c>
      <c r="D45" s="53" t="s">
        <v>17</v>
      </c>
      <c r="E45" s="155" t="s">
        <v>14</v>
      </c>
      <c r="F45" s="53" t="s">
        <v>103</v>
      </c>
      <c r="G45" s="73">
        <v>14579.49</v>
      </c>
      <c r="H45" s="68">
        <v>1489.79</v>
      </c>
      <c r="I45" s="67">
        <f t="shared" si="2"/>
        <v>18640.364799999996</v>
      </c>
      <c r="J45" s="17"/>
    </row>
    <row r="46" spans="2:11" customFormat="1" ht="14.4" x14ac:dyDescent="0.3">
      <c r="B46" s="66" t="s">
        <v>98</v>
      </c>
      <c r="C46" s="196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customFormat="1" ht="14.4" x14ac:dyDescent="0.3">
      <c r="B47" s="66" t="s">
        <v>109</v>
      </c>
      <c r="C47" s="196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customFormat="1" ht="14.4" x14ac:dyDescent="0.3">
      <c r="B48" s="66" t="s">
        <v>109</v>
      </c>
      <c r="C48" s="196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customFormat="1" ht="14.4" x14ac:dyDescent="0.3">
      <c r="B49" s="66" t="s">
        <v>242</v>
      </c>
      <c r="C49" s="196" t="s">
        <v>113</v>
      </c>
      <c r="D49" s="53" t="s">
        <v>17</v>
      </c>
      <c r="E49" s="155" t="s">
        <v>14</v>
      </c>
      <c r="F49" s="53" t="s">
        <v>746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customFormat="1" ht="14.4" x14ac:dyDescent="0.3">
      <c r="B50" s="66" t="s">
        <v>109</v>
      </c>
      <c r="C50" s="196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customFormat="1" ht="14.4" x14ac:dyDescent="0.3">
      <c r="B51" s="66" t="s">
        <v>109</v>
      </c>
      <c r="C51" s="196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customFormat="1" ht="14.4" x14ac:dyDescent="0.3">
      <c r="B52" s="66" t="s">
        <v>109</v>
      </c>
      <c r="C52" s="196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customFormat="1" ht="14.4" x14ac:dyDescent="0.3">
      <c r="B53" s="66" t="s">
        <v>109</v>
      </c>
      <c r="C53" s="196" t="s">
        <v>118</v>
      </c>
      <c r="D53" s="53" t="s">
        <v>17</v>
      </c>
      <c r="E53" s="155" t="s">
        <v>14</v>
      </c>
      <c r="F53" s="53" t="s">
        <v>637</v>
      </c>
      <c r="G53" s="73">
        <v>13733</v>
      </c>
      <c r="H53" s="68">
        <v>340</v>
      </c>
      <c r="I53" s="67">
        <f t="shared" si="2"/>
        <v>16324.679999999998</v>
      </c>
      <c r="J53" s="17"/>
    </row>
    <row r="54" spans="2:10" customFormat="1" ht="14.4" x14ac:dyDescent="0.3">
      <c r="B54" s="66" t="s">
        <v>109</v>
      </c>
      <c r="C54" s="196" t="s">
        <v>120</v>
      </c>
      <c r="D54" s="53" t="s">
        <v>17</v>
      </c>
      <c r="E54" s="155" t="s">
        <v>14</v>
      </c>
      <c r="F54" s="53" t="s">
        <v>101</v>
      </c>
      <c r="G54" s="73">
        <v>16664</v>
      </c>
      <c r="H54" s="68">
        <v>499.92</v>
      </c>
      <c r="I54" s="67">
        <f t="shared" si="2"/>
        <v>19910.147199999996</v>
      </c>
      <c r="J54" s="17"/>
    </row>
    <row r="55" spans="2:10" customFormat="1" ht="14.4" x14ac:dyDescent="0.3">
      <c r="B55" s="66" t="s">
        <v>109</v>
      </c>
      <c r="C55" s="196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customFormat="1" ht="14.4" x14ac:dyDescent="0.3">
      <c r="B56" s="66" t="s">
        <v>109</v>
      </c>
      <c r="C56" s="196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customFormat="1" ht="14.4" x14ac:dyDescent="0.3">
      <c r="B57" s="66" t="s">
        <v>109</v>
      </c>
      <c r="C57" s="196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customFormat="1" ht="14.4" x14ac:dyDescent="0.3">
      <c r="B58" s="66" t="s">
        <v>109</v>
      </c>
      <c r="C58" s="196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customFormat="1" ht="14.4" x14ac:dyDescent="0.3">
      <c r="B59" s="66" t="s">
        <v>109</v>
      </c>
      <c r="C59" s="196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customFormat="1" ht="14.4" x14ac:dyDescent="0.3">
      <c r="B60" s="66" t="s">
        <v>109</v>
      </c>
      <c r="C60" s="196" t="s">
        <v>126</v>
      </c>
      <c r="D60" s="53" t="s">
        <v>17</v>
      </c>
      <c r="E60" s="155" t="s">
        <v>14</v>
      </c>
      <c r="F60" s="53" t="s">
        <v>103</v>
      </c>
      <c r="G60" s="73">
        <v>14579.49</v>
      </c>
      <c r="H60" s="68">
        <v>1489.79</v>
      </c>
      <c r="I60" s="67">
        <f t="shared" si="2"/>
        <v>18640.364799999996</v>
      </c>
      <c r="J60" s="17"/>
    </row>
    <row r="61" spans="2:10" customFormat="1" ht="14.4" x14ac:dyDescent="0.3">
      <c r="B61" s="66" t="s">
        <v>98</v>
      </c>
      <c r="C61" s="196" t="s">
        <v>127</v>
      </c>
      <c r="D61" s="53" t="s">
        <v>17</v>
      </c>
      <c r="E61" s="155" t="s">
        <v>14</v>
      </c>
      <c r="F61" s="53" t="s">
        <v>103</v>
      </c>
      <c r="G61" s="73">
        <v>14579.49</v>
      </c>
      <c r="H61" s="68">
        <v>1489.79</v>
      </c>
      <c r="I61" s="67">
        <f t="shared" si="2"/>
        <v>18640.364799999996</v>
      </c>
      <c r="J61" s="17"/>
    </row>
    <row r="62" spans="2:10" customFormat="1" ht="14.4" x14ac:dyDescent="0.3">
      <c r="B62" s="66" t="s">
        <v>96</v>
      </c>
      <c r="C62" s="196" t="s">
        <v>128</v>
      </c>
      <c r="D62" s="53" t="s">
        <v>17</v>
      </c>
      <c r="E62" s="155" t="s">
        <v>14</v>
      </c>
      <c r="F62" s="53" t="s">
        <v>764</v>
      </c>
      <c r="G62" s="73">
        <v>8356</v>
      </c>
      <c r="H62" s="68">
        <v>250.68</v>
      </c>
      <c r="I62" s="67">
        <f t="shared" si="2"/>
        <v>9983.7487999999994</v>
      </c>
      <c r="J62" s="17"/>
    </row>
    <row r="63" spans="2:10" customFormat="1" ht="14.4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customFormat="1" ht="14.4" x14ac:dyDescent="0.3">
      <c r="B64" s="66" t="s">
        <v>109</v>
      </c>
      <c r="C64" s="196" t="s">
        <v>131</v>
      </c>
      <c r="D64" s="53" t="s">
        <v>17</v>
      </c>
      <c r="E64" s="155" t="s">
        <v>14</v>
      </c>
      <c r="F64" s="53" t="s">
        <v>103</v>
      </c>
      <c r="G64" s="73">
        <v>14579.49</v>
      </c>
      <c r="H64" s="68">
        <v>1489.79</v>
      </c>
      <c r="I64" s="67">
        <f t="shared" si="2"/>
        <v>18640.364799999996</v>
      </c>
      <c r="J64" s="17"/>
    </row>
    <row r="65" spans="2:11" customFormat="1" ht="14.4" x14ac:dyDescent="0.3">
      <c r="B65" s="66" t="s">
        <v>109</v>
      </c>
      <c r="C65" s="196" t="s">
        <v>132</v>
      </c>
      <c r="D65" s="53" t="s">
        <v>17</v>
      </c>
      <c r="E65" s="155" t="s">
        <v>14</v>
      </c>
      <c r="F65" s="53" t="s">
        <v>654</v>
      </c>
      <c r="G65" s="141">
        <v>13486</v>
      </c>
      <c r="H65" s="140">
        <v>1490</v>
      </c>
      <c r="I65" s="67">
        <f t="shared" si="2"/>
        <v>17372.16</v>
      </c>
      <c r="J65" s="17"/>
    </row>
    <row r="66" spans="2:11" customFormat="1" ht="14.4" x14ac:dyDescent="0.3">
      <c r="B66" s="66" t="s">
        <v>109</v>
      </c>
      <c r="C66" s="196" t="s">
        <v>134</v>
      </c>
      <c r="D66" s="53" t="s">
        <v>17</v>
      </c>
      <c r="E66" s="155" t="s">
        <v>14</v>
      </c>
      <c r="F66" s="53" t="s">
        <v>103</v>
      </c>
      <c r="G66" s="73">
        <v>14579.49</v>
      </c>
      <c r="H66" s="68">
        <v>1489.79</v>
      </c>
      <c r="I66" s="67">
        <f t="shared" si="2"/>
        <v>18640.364799999996</v>
      </c>
      <c r="J66" s="17"/>
    </row>
    <row r="67" spans="2:11" customFormat="1" ht="14.4" x14ac:dyDescent="0.3">
      <c r="B67" s="66" t="s">
        <v>648</v>
      </c>
      <c r="C67" s="196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customFormat="1" ht="14.4" x14ac:dyDescent="0.3">
      <c r="B68" s="66" t="s">
        <v>109</v>
      </c>
      <c r="C68" s="196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customFormat="1" ht="14.4" x14ac:dyDescent="0.3">
      <c r="B69" s="66" t="s">
        <v>109</v>
      </c>
      <c r="C69" s="196" t="s">
        <v>137</v>
      </c>
      <c r="D69" s="53" t="s">
        <v>17</v>
      </c>
      <c r="E69" s="155" t="s">
        <v>14</v>
      </c>
      <c r="F69" s="53" t="s">
        <v>103</v>
      </c>
      <c r="G69" s="73">
        <v>14579.49</v>
      </c>
      <c r="H69" s="68">
        <v>1489.79</v>
      </c>
      <c r="I69" s="67">
        <f t="shared" si="2"/>
        <v>18640.364799999996</v>
      </c>
      <c r="J69" s="17"/>
    </row>
    <row r="70" spans="2:11" customFormat="1" ht="14.4" x14ac:dyDescent="0.3">
      <c r="B70" s="66" t="s">
        <v>274</v>
      </c>
      <c r="C70" s="196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customFormat="1" ht="14.4" x14ac:dyDescent="0.3">
      <c r="B71" s="66" t="s">
        <v>57</v>
      </c>
      <c r="C71" s="196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customFormat="1" ht="14.4" x14ac:dyDescent="0.3">
      <c r="B72" s="66" t="s">
        <v>109</v>
      </c>
      <c r="C72" s="196" t="s">
        <v>141</v>
      </c>
      <c r="D72" s="53" t="s">
        <v>17</v>
      </c>
      <c r="E72" s="155" t="s">
        <v>14</v>
      </c>
      <c r="F72" s="53" t="s">
        <v>103</v>
      </c>
      <c r="G72" s="73">
        <v>14579.49</v>
      </c>
      <c r="H72" s="68">
        <v>1489.79</v>
      </c>
      <c r="I72" s="67">
        <f t="shared" si="2"/>
        <v>18640.364799999996</v>
      </c>
      <c r="J72" s="17"/>
    </row>
    <row r="73" spans="2:11" customFormat="1" ht="14.4" x14ac:dyDescent="0.3">
      <c r="B73" s="66" t="s">
        <v>109</v>
      </c>
      <c r="C73" s="196" t="s">
        <v>142</v>
      </c>
      <c r="D73" s="53" t="s">
        <v>17</v>
      </c>
      <c r="E73" s="155" t="s">
        <v>14</v>
      </c>
      <c r="F73" s="53" t="s">
        <v>103</v>
      </c>
      <c r="G73" s="73">
        <v>14579.49</v>
      </c>
      <c r="H73" s="68">
        <v>1489.79</v>
      </c>
      <c r="I73" s="67">
        <f t="shared" si="2"/>
        <v>18640.364799999996</v>
      </c>
      <c r="J73" s="17"/>
    </row>
    <row r="74" spans="2:11" customFormat="1" ht="14.4" x14ac:dyDescent="0.3">
      <c r="B74" s="66" t="s">
        <v>747</v>
      </c>
      <c r="C74" s="196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customFormat="1" ht="14.4" x14ac:dyDescent="0.3">
      <c r="B75" s="66" t="s">
        <v>109</v>
      </c>
      <c r="C75" s="196" t="s">
        <v>145</v>
      </c>
      <c r="D75" s="53" t="s">
        <v>17</v>
      </c>
      <c r="E75" s="155" t="s">
        <v>14</v>
      </c>
      <c r="F75" s="53" t="s">
        <v>108</v>
      </c>
      <c r="G75" s="73">
        <v>14579</v>
      </c>
      <c r="H75" s="151">
        <v>1489.79</v>
      </c>
      <c r="I75" s="67">
        <f t="shared" si="2"/>
        <v>18639.796399999999</v>
      </c>
      <c r="J75" s="17"/>
    </row>
    <row r="76" spans="2:11" customFormat="1" ht="14.4" x14ac:dyDescent="0.3">
      <c r="B76" s="66" t="s">
        <v>109</v>
      </c>
      <c r="C76" s="196" t="s">
        <v>146</v>
      </c>
      <c r="D76" s="53" t="s">
        <v>17</v>
      </c>
      <c r="E76" s="155" t="s">
        <v>14</v>
      </c>
      <c r="F76" s="53" t="s">
        <v>103</v>
      </c>
      <c r="G76" s="73">
        <v>14579.49</v>
      </c>
      <c r="H76" s="68">
        <v>1489.79</v>
      </c>
      <c r="I76" s="67">
        <f t="shared" si="2"/>
        <v>18640.364799999996</v>
      </c>
      <c r="J76" s="17"/>
    </row>
    <row r="77" spans="2:11" customFormat="1" ht="14.4" x14ac:dyDescent="0.3">
      <c r="B77" s="66" t="s">
        <v>109</v>
      </c>
      <c r="C77" s="196" t="s">
        <v>147</v>
      </c>
      <c r="D77" s="53" t="s">
        <v>17</v>
      </c>
      <c r="E77" s="155" t="s">
        <v>14</v>
      </c>
      <c r="F77" s="53" t="s">
        <v>103</v>
      </c>
      <c r="G77" s="73">
        <v>14579.49</v>
      </c>
      <c r="H77" s="68">
        <v>1489.79</v>
      </c>
      <c r="I77" s="67">
        <f t="shared" si="2"/>
        <v>18640.364799999996</v>
      </c>
      <c r="J77" s="17"/>
    </row>
    <row r="78" spans="2:11" customFormat="1" ht="14.4" x14ac:dyDescent="0.3">
      <c r="B78" s="66" t="s">
        <v>109</v>
      </c>
      <c r="C78" s="196" t="s">
        <v>148</v>
      </c>
      <c r="D78" s="53" t="s">
        <v>17</v>
      </c>
      <c r="E78" s="155" t="s">
        <v>14</v>
      </c>
      <c r="F78" s="53" t="s">
        <v>103</v>
      </c>
      <c r="G78" s="73">
        <v>14579.49</v>
      </c>
      <c r="H78" s="68">
        <v>1489.79</v>
      </c>
      <c r="I78" s="67">
        <f t="shared" si="2"/>
        <v>18640.364799999996</v>
      </c>
      <c r="J78" s="17"/>
    </row>
    <row r="79" spans="2:11" customFormat="1" ht="14.4" x14ac:dyDescent="0.3">
      <c r="B79" s="66" t="s">
        <v>96</v>
      </c>
      <c r="C79" s="196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customFormat="1" ht="14.4" x14ac:dyDescent="0.3">
      <c r="B80" s="66" t="s">
        <v>96</v>
      </c>
      <c r="C80" s="196" t="s">
        <v>150</v>
      </c>
      <c r="D80" s="53" t="s">
        <v>10</v>
      </c>
      <c r="E80" s="155" t="s">
        <v>14</v>
      </c>
      <c r="F80" s="53"/>
      <c r="G80" s="73">
        <v>0</v>
      </c>
      <c r="H80" s="68">
        <v>0</v>
      </c>
      <c r="I80" s="67">
        <f t="shared" si="2"/>
        <v>0</v>
      </c>
      <c r="J80" s="17"/>
    </row>
    <row r="81" spans="2:10" customFormat="1" ht="14.4" x14ac:dyDescent="0.3">
      <c r="B81" s="66" t="s">
        <v>109</v>
      </c>
      <c r="C81" s="196" t="s">
        <v>151</v>
      </c>
      <c r="D81" s="53" t="s">
        <v>17</v>
      </c>
      <c r="E81" s="155" t="s">
        <v>14</v>
      </c>
      <c r="F81" s="53" t="s">
        <v>103</v>
      </c>
      <c r="G81" s="73">
        <v>14579.49</v>
      </c>
      <c r="H81" s="68">
        <v>1489.79</v>
      </c>
      <c r="I81" s="67">
        <f t="shared" si="2"/>
        <v>18640.364799999996</v>
      </c>
      <c r="J81" s="17"/>
    </row>
    <row r="82" spans="2:10" customFormat="1" ht="14.4" x14ac:dyDescent="0.3">
      <c r="B82" s="66" t="s">
        <v>109</v>
      </c>
      <c r="C82" s="196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customFormat="1" ht="14.4" x14ac:dyDescent="0.3">
      <c r="B83" s="66" t="s">
        <v>109</v>
      </c>
      <c r="C83" s="196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customFormat="1" ht="14.4" x14ac:dyDescent="0.3">
      <c r="B84" s="66" t="s">
        <v>109</v>
      </c>
      <c r="C84" s="196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customFormat="1" ht="14.4" x14ac:dyDescent="0.3">
      <c r="B85" s="66" t="s">
        <v>109</v>
      </c>
      <c r="C85" s="196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customFormat="1" ht="14.4" x14ac:dyDescent="0.3">
      <c r="B86" s="66" t="s">
        <v>109</v>
      </c>
      <c r="C86" s="196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customFormat="1" ht="14.4" x14ac:dyDescent="0.3">
      <c r="B87" s="66" t="s">
        <v>96</v>
      </c>
      <c r="C87" s="196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customFormat="1" ht="14.4" x14ac:dyDescent="0.3">
      <c r="B88" s="66" t="s">
        <v>160</v>
      </c>
      <c r="C88" s="196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customFormat="1" ht="14.4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customFormat="1" ht="14.4" x14ac:dyDescent="0.3">
      <c r="B90" s="66" t="s">
        <v>96</v>
      </c>
      <c r="C90" s="196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customFormat="1" ht="14.4" x14ac:dyDescent="0.3">
      <c r="B91" s="66" t="s">
        <v>165</v>
      </c>
      <c r="C91" s="196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customFormat="1" ht="14.4" x14ac:dyDescent="0.3">
      <c r="B92" s="66" t="s">
        <v>165</v>
      </c>
      <c r="C92" s="196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customFormat="1" ht="14.4" x14ac:dyDescent="0.3">
      <c r="B93" s="66" t="s">
        <v>168</v>
      </c>
      <c r="C93" s="196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customFormat="1" ht="14.4" x14ac:dyDescent="0.3">
      <c r="B94" s="66" t="s">
        <v>170</v>
      </c>
      <c r="C94" s="196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customFormat="1" ht="14.4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customFormat="1" ht="14.4" x14ac:dyDescent="0.3">
      <c r="B96" s="66" t="s">
        <v>70</v>
      </c>
      <c r="C96" s="196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customFormat="1" ht="14.4" x14ac:dyDescent="0.3">
      <c r="B97" s="66" t="s">
        <v>176</v>
      </c>
      <c r="C97" s="196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customFormat="1" ht="14.4" x14ac:dyDescent="0.3">
      <c r="B98" s="66" t="s">
        <v>70</v>
      </c>
      <c r="C98" s="196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customFormat="1" ht="14.4" x14ac:dyDescent="0.3">
      <c r="B99" s="66" t="s">
        <v>170</v>
      </c>
      <c r="C99" s="196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customFormat="1" ht="14.4" x14ac:dyDescent="0.3">
      <c r="B100" s="66" t="s">
        <v>170</v>
      </c>
      <c r="C100" s="196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customFormat="1" ht="14.4" x14ac:dyDescent="0.3">
      <c r="B101" s="66" t="s">
        <v>170</v>
      </c>
      <c r="C101" s="196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customFormat="1" ht="14.4" x14ac:dyDescent="0.3">
      <c r="B102" s="66" t="s">
        <v>170</v>
      </c>
      <c r="C102" s="196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customFormat="1" ht="14.4" x14ac:dyDescent="0.3">
      <c r="B103" s="66" t="s">
        <v>256</v>
      </c>
      <c r="C103" s="200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customFormat="1" ht="14.4" x14ac:dyDescent="0.3">
      <c r="B104" s="66" t="s">
        <v>88</v>
      </c>
      <c r="C104" s="196" t="s">
        <v>186</v>
      </c>
      <c r="D104" s="53" t="s">
        <v>17</v>
      </c>
      <c r="E104" s="155" t="s">
        <v>14</v>
      </c>
      <c r="F104" s="53" t="s">
        <v>759</v>
      </c>
      <c r="G104" s="73">
        <v>11463.08</v>
      </c>
      <c r="H104" s="68">
        <v>390</v>
      </c>
      <c r="I104" s="67">
        <f t="shared" si="3"/>
        <v>13749.572799999998</v>
      </c>
      <c r="J104" s="17"/>
    </row>
    <row r="105" spans="2:10" customFormat="1" ht="14.4" x14ac:dyDescent="0.3">
      <c r="B105" s="66" t="s">
        <v>256</v>
      </c>
      <c r="C105" s="196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customFormat="1" ht="14.4" x14ac:dyDescent="0.3">
      <c r="B106" s="66" t="s">
        <v>242</v>
      </c>
      <c r="C106" s="196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3"/>
        <v>0</v>
      </c>
      <c r="J106" s="9"/>
    </row>
    <row r="107" spans="2:10" customFormat="1" ht="14.4" x14ac:dyDescent="0.3">
      <c r="B107" s="66" t="s">
        <v>70</v>
      </c>
      <c r="C107" s="196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customFormat="1" ht="14.4" x14ac:dyDescent="0.3">
      <c r="B108" s="66" t="s">
        <v>688</v>
      </c>
      <c r="C108" s="196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customFormat="1" ht="14.4" x14ac:dyDescent="0.3">
      <c r="B109" s="66" t="s">
        <v>688</v>
      </c>
      <c r="C109" s="196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25">
      <c r="B110" s="66" t="s">
        <v>20</v>
      </c>
      <c r="C110" s="53" t="s">
        <v>195</v>
      </c>
      <c r="D110" s="53" t="s">
        <v>17</v>
      </c>
      <c r="E110" s="155" t="s">
        <v>625</v>
      </c>
      <c r="F110" s="53" t="s">
        <v>738</v>
      </c>
      <c r="G110" s="68">
        <v>12620.64</v>
      </c>
      <c r="H110" s="68">
        <v>378.62</v>
      </c>
      <c r="I110" s="67">
        <f>SUM(G110:H110)*1.16</f>
        <v>15079.141599999999</v>
      </c>
    </row>
    <row r="111" spans="2:10" customFormat="1" ht="14.4" x14ac:dyDescent="0.3">
      <c r="B111" s="66" t="s">
        <v>143</v>
      </c>
      <c r="C111" s="196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customFormat="1" ht="14.4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customFormat="1" ht="14.4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customFormat="1" ht="14.4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customFormat="1" ht="14.4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customFormat="1" ht="14.4" x14ac:dyDescent="0.3">
      <c r="B116" s="66" t="s">
        <v>20</v>
      </c>
      <c r="C116" s="196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9"/>
    </row>
    <row r="117" spans="1:10" customFormat="1" ht="14.4" x14ac:dyDescent="0.3">
      <c r="B117" s="66" t="s">
        <v>242</v>
      </c>
      <c r="C117" s="196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customFormat="1" ht="14.4" x14ac:dyDescent="0.3">
      <c r="B118" s="66" t="s">
        <v>688</v>
      </c>
      <c r="C118" s="196" t="s">
        <v>206</v>
      </c>
      <c r="D118" s="53" t="s">
        <v>10</v>
      </c>
      <c r="E118" s="155" t="s">
        <v>624</v>
      </c>
      <c r="F118" s="79"/>
      <c r="G118" s="74">
        <v>0</v>
      </c>
      <c r="H118" s="68">
        <v>0</v>
      </c>
      <c r="I118" s="67">
        <f t="shared" si="4"/>
        <v>0</v>
      </c>
      <c r="J118" s="9"/>
    </row>
    <row r="119" spans="1:10" customFormat="1" ht="14.4" x14ac:dyDescent="0.3">
      <c r="B119" s="66" t="s">
        <v>274</v>
      </c>
      <c r="C119" s="196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customFormat="1" ht="14.4" x14ac:dyDescent="0.3">
      <c r="B120" s="66" t="s">
        <v>20</v>
      </c>
      <c r="C120" s="196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customFormat="1" ht="14.4" x14ac:dyDescent="0.3">
      <c r="B121" s="66" t="s">
        <v>70</v>
      </c>
      <c r="C121" s="196" t="s">
        <v>211</v>
      </c>
      <c r="D121" s="53" t="s">
        <v>10</v>
      </c>
      <c r="E121" s="155" t="s">
        <v>624</v>
      </c>
      <c r="F121" s="79"/>
      <c r="G121" s="68"/>
      <c r="H121" s="68"/>
      <c r="I121" s="67">
        <f t="shared" ref="I121:I142" si="5">SUM(G121+H121)*1.16</f>
        <v>0</v>
      </c>
      <c r="J121" s="9"/>
    </row>
    <row r="122" spans="1:10" customFormat="1" ht="14.4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customFormat="1" ht="14.4" x14ac:dyDescent="0.3">
      <c r="B123" s="66" t="s">
        <v>215</v>
      </c>
      <c r="C123" s="196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customFormat="1" ht="14.4" x14ac:dyDescent="0.3">
      <c r="A124" s="162"/>
      <c r="B124" s="66" t="s">
        <v>274</v>
      </c>
      <c r="C124" s="196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customFormat="1" ht="14.4" x14ac:dyDescent="0.3">
      <c r="B125" s="66" t="s">
        <v>65</v>
      </c>
      <c r="C125" s="196" t="s">
        <v>220</v>
      </c>
      <c r="D125" s="53" t="s">
        <v>10</v>
      </c>
      <c r="E125" s="155" t="s">
        <v>624</v>
      </c>
      <c r="F125" s="53"/>
      <c r="G125" s="68">
        <v>0</v>
      </c>
      <c r="H125" s="68">
        <v>0</v>
      </c>
      <c r="I125" s="67">
        <f t="shared" si="5"/>
        <v>0</v>
      </c>
    </row>
    <row r="126" spans="1:10" customFormat="1" ht="14.4" x14ac:dyDescent="0.3">
      <c r="B126" s="66" t="s">
        <v>215</v>
      </c>
      <c r="C126" s="196" t="s">
        <v>221</v>
      </c>
      <c r="D126" s="53" t="s">
        <v>17</v>
      </c>
      <c r="E126" s="155" t="s">
        <v>11</v>
      </c>
      <c r="F126" s="53" t="s">
        <v>640</v>
      </c>
      <c r="G126" s="67">
        <v>8258.73</v>
      </c>
      <c r="H126" s="68">
        <v>248</v>
      </c>
      <c r="I126" s="67">
        <f t="shared" si="5"/>
        <v>9867.8067999999985</v>
      </c>
      <c r="J126" s="9"/>
    </row>
    <row r="127" spans="1:10" customFormat="1" ht="14.4" x14ac:dyDescent="0.3">
      <c r="B127" s="66" t="s">
        <v>242</v>
      </c>
      <c r="C127" s="196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customFormat="1" ht="14.4" x14ac:dyDescent="0.3">
      <c r="B128" s="66" t="s">
        <v>242</v>
      </c>
      <c r="C128" s="196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customFormat="1" ht="14.4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customFormat="1" ht="14.4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customFormat="1" ht="14.4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customFormat="1" ht="14.4" x14ac:dyDescent="0.3">
      <c r="B132" s="66" t="s">
        <v>70</v>
      </c>
      <c r="C132" s="196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customFormat="1" ht="14.4" x14ac:dyDescent="0.3">
      <c r="B133" s="66" t="s">
        <v>232</v>
      </c>
      <c r="C133" s="196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customFormat="1" ht="14.4" x14ac:dyDescent="0.3">
      <c r="B134" s="66" t="s">
        <v>65</v>
      </c>
      <c r="C134" s="196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customFormat="1" ht="14.4" x14ac:dyDescent="0.3">
      <c r="B135" s="66" t="s">
        <v>65</v>
      </c>
      <c r="C135" s="196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customFormat="1" ht="14.4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F136" s="53"/>
      <c r="G136" s="67">
        <v>0</v>
      </c>
      <c r="H136" s="68">
        <v>0</v>
      </c>
      <c r="I136" s="67">
        <f t="shared" si="5"/>
        <v>0</v>
      </c>
      <c r="J136" s="9"/>
    </row>
    <row r="137" spans="1:10" customFormat="1" ht="0.6" customHeight="1" x14ac:dyDescent="0.3">
      <c r="B137" s="66" t="s">
        <v>57</v>
      </c>
      <c r="C137" s="196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s="66" customFormat="1" x14ac:dyDescent="0.25">
      <c r="B138" s="66" t="s">
        <v>74</v>
      </c>
      <c r="C138" s="196" t="s">
        <v>239</v>
      </c>
      <c r="D138" s="53" t="s">
        <v>17</v>
      </c>
      <c r="E138" s="155" t="s">
        <v>625</v>
      </c>
      <c r="F138" s="53" t="s">
        <v>738</v>
      </c>
      <c r="G138" s="68">
        <v>12620.64</v>
      </c>
      <c r="H138" s="68">
        <v>378.62</v>
      </c>
      <c r="I138" s="67">
        <f t="shared" si="5"/>
        <v>15079.141599999999</v>
      </c>
      <c r="J138" s="211"/>
    </row>
    <row r="139" spans="1:10" x14ac:dyDescent="0.25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737</v>
      </c>
      <c r="G139" s="68">
        <v>13000</v>
      </c>
      <c r="H139" s="71">
        <v>390</v>
      </c>
      <c r="I139" s="71">
        <f t="shared" si="5"/>
        <v>15532.4</v>
      </c>
      <c r="J139" s="209"/>
    </row>
    <row r="140" spans="1:10" customFormat="1" ht="14.4" x14ac:dyDescent="0.3"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726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1:10" customFormat="1" ht="14.4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customFormat="1" ht="14.4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customFormat="1" ht="14.4" x14ac:dyDescent="0.3">
      <c r="B143" s="66" t="s">
        <v>170</v>
      </c>
      <c r="C143" s="196" t="s">
        <v>247</v>
      </c>
      <c r="D143" s="53" t="s">
        <v>76</v>
      </c>
      <c r="E143" s="155" t="s">
        <v>624</v>
      </c>
      <c r="F143" s="53"/>
      <c r="G143" s="68"/>
      <c r="H143" s="68"/>
      <c r="I143" s="67"/>
    </row>
    <row r="144" spans="1:10" customFormat="1" ht="14.4" x14ac:dyDescent="0.3">
      <c r="B144" s="66" t="s">
        <v>170</v>
      </c>
      <c r="C144" s="196" t="s">
        <v>248</v>
      </c>
      <c r="D144" s="53" t="s">
        <v>76</v>
      </c>
      <c r="E144" s="155" t="s">
        <v>624</v>
      </c>
      <c r="F144" s="53"/>
      <c r="G144" s="68"/>
      <c r="H144" s="68"/>
      <c r="I144" s="67"/>
    </row>
    <row r="145" spans="1:10" customFormat="1" ht="14.4" x14ac:dyDescent="0.3">
      <c r="B145" s="66" t="s">
        <v>170</v>
      </c>
      <c r="C145" s="196" t="s">
        <v>249</v>
      </c>
      <c r="D145" s="53" t="s">
        <v>76</v>
      </c>
      <c r="E145" s="155" t="s">
        <v>625</v>
      </c>
      <c r="F145" s="53"/>
      <c r="G145" s="68">
        <v>0</v>
      </c>
      <c r="H145" s="68">
        <v>0</v>
      </c>
      <c r="I145" s="67">
        <v>0</v>
      </c>
    </row>
    <row r="146" spans="1:10" customFormat="1" ht="14.4" x14ac:dyDescent="0.3">
      <c r="B146" s="66" t="s">
        <v>170</v>
      </c>
      <c r="C146" s="196" t="s">
        <v>250</v>
      </c>
      <c r="D146" s="53" t="s">
        <v>76</v>
      </c>
      <c r="E146" s="155" t="s">
        <v>625</v>
      </c>
      <c r="F146" s="53"/>
      <c r="G146" s="68">
        <v>0</v>
      </c>
      <c r="H146" s="68">
        <v>0</v>
      </c>
      <c r="I146" s="67">
        <v>0</v>
      </c>
    </row>
    <row r="147" spans="1:10" customFormat="1" ht="14.4" x14ac:dyDescent="0.3">
      <c r="B147" s="66" t="s">
        <v>170</v>
      </c>
      <c r="C147" s="196" t="s">
        <v>251</v>
      </c>
      <c r="D147" s="53" t="s">
        <v>76</v>
      </c>
      <c r="E147" s="155" t="s">
        <v>625</v>
      </c>
      <c r="F147" s="53"/>
      <c r="G147" s="68">
        <v>0</v>
      </c>
      <c r="H147" s="68">
        <v>0</v>
      </c>
      <c r="I147" s="67">
        <v>0</v>
      </c>
    </row>
    <row r="148" spans="1:10" customFormat="1" ht="14.4" x14ac:dyDescent="0.3">
      <c r="B148" s="66" t="s">
        <v>170</v>
      </c>
      <c r="C148" s="196" t="s">
        <v>252</v>
      </c>
      <c r="D148" s="53" t="s">
        <v>76</v>
      </c>
      <c r="E148" s="155" t="s">
        <v>625</v>
      </c>
      <c r="F148" s="53"/>
      <c r="G148" s="68">
        <v>0</v>
      </c>
      <c r="H148" s="68">
        <v>0</v>
      </c>
      <c r="I148" s="67">
        <v>0</v>
      </c>
    </row>
    <row r="149" spans="1:10" customFormat="1" ht="14.4" x14ac:dyDescent="0.3">
      <c r="B149" s="66" t="s">
        <v>688</v>
      </c>
      <c r="C149" s="196" t="s">
        <v>253</v>
      </c>
      <c r="D149" s="53" t="s">
        <v>76</v>
      </c>
      <c r="E149" s="155" t="s">
        <v>624</v>
      </c>
      <c r="F149" s="53"/>
      <c r="G149" s="68"/>
      <c r="H149" s="68"/>
      <c r="I149" s="67"/>
    </row>
    <row r="150" spans="1:10" customFormat="1" ht="14.4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F150" s="53"/>
      <c r="G150" s="68"/>
      <c r="H150" s="68"/>
      <c r="I150" s="67"/>
    </row>
    <row r="151" spans="1:10" customFormat="1" ht="14.4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 t="shared" ref="I151:I172" si="6">SUM(G151+H151)*1.16</f>
        <v>9983.7487999999994</v>
      </c>
      <c r="J151" s="9"/>
    </row>
    <row r="152" spans="1:10" customFormat="1" ht="14.4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9"/>
    </row>
    <row r="153" spans="1:10" customFormat="1" ht="14.4" x14ac:dyDescent="0.3">
      <c r="A153" s="162"/>
      <c r="B153" s="66" t="s">
        <v>260</v>
      </c>
      <c r="C153" s="199" t="s">
        <v>261</v>
      </c>
      <c r="D153" s="53" t="s">
        <v>17</v>
      </c>
      <c r="E153" s="155" t="s">
        <v>14</v>
      </c>
      <c r="F153" s="81" t="s">
        <v>685</v>
      </c>
      <c r="G153" s="68">
        <v>14197</v>
      </c>
      <c r="H153" s="71">
        <v>425.9</v>
      </c>
      <c r="I153" s="67">
        <f t="shared" si="6"/>
        <v>16962.563999999998</v>
      </c>
      <c r="J153" s="9"/>
    </row>
    <row r="154" spans="1:10" customFormat="1" ht="14.4" x14ac:dyDescent="0.3">
      <c r="B154" s="66" t="s">
        <v>262</v>
      </c>
      <c r="C154" s="199" t="s">
        <v>263</v>
      </c>
      <c r="D154" s="53" t="s">
        <v>17</v>
      </c>
      <c r="E154" s="155" t="s">
        <v>624</v>
      </c>
      <c r="F154" s="81" t="s">
        <v>753</v>
      </c>
      <c r="G154" s="67">
        <v>11932</v>
      </c>
      <c r="H154" s="68">
        <v>357.96</v>
      </c>
      <c r="I154" s="67">
        <f t="shared" si="6"/>
        <v>14256.353599999999</v>
      </c>
      <c r="J154" s="9"/>
    </row>
    <row r="155" spans="1:10" customFormat="1" ht="14.4" x14ac:dyDescent="0.3">
      <c r="B155" s="66" t="s">
        <v>652</v>
      </c>
      <c r="C155" s="199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customFormat="1" ht="14.4" x14ac:dyDescent="0.3">
      <c r="B156" s="66" t="s">
        <v>652</v>
      </c>
      <c r="C156" s="199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9"/>
    </row>
    <row r="157" spans="1:10" customFormat="1" ht="14.4" x14ac:dyDescent="0.3">
      <c r="B157" s="66" t="s">
        <v>232</v>
      </c>
      <c r="C157" s="199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customFormat="1" ht="14.4" x14ac:dyDescent="0.3">
      <c r="B158" s="66" t="s">
        <v>24</v>
      </c>
      <c r="C158" s="197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customFormat="1" ht="14.4" x14ac:dyDescent="0.3">
      <c r="B159" s="66" t="s">
        <v>70</v>
      </c>
      <c r="C159" s="197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customFormat="1" ht="14.4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customFormat="1" ht="14.4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customFormat="1" ht="14.4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customFormat="1" ht="14.4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customFormat="1" ht="14.4" x14ac:dyDescent="0.3">
      <c r="B164" s="66" t="s">
        <v>70</v>
      </c>
      <c r="C164" s="197" t="s">
        <v>278</v>
      </c>
      <c r="D164" s="53" t="s">
        <v>17</v>
      </c>
      <c r="E164" s="155" t="s">
        <v>15</v>
      </c>
      <c r="F164" s="82" t="s">
        <v>769</v>
      </c>
      <c r="G164" s="68">
        <v>5476</v>
      </c>
      <c r="H164" s="68">
        <v>164.28</v>
      </c>
      <c r="I164" s="67">
        <f t="shared" si="6"/>
        <v>6542.724799999999</v>
      </c>
      <c r="J164" s="9"/>
    </row>
    <row r="165" spans="1:10" customFormat="1" ht="14.4" x14ac:dyDescent="0.3">
      <c r="B165" s="66" t="s">
        <v>65</v>
      </c>
      <c r="C165" s="197" t="s">
        <v>280</v>
      </c>
      <c r="D165" s="53" t="s">
        <v>17</v>
      </c>
      <c r="E165" s="155" t="s">
        <v>624</v>
      </c>
      <c r="F165" s="82" t="s">
        <v>766</v>
      </c>
      <c r="G165" s="68">
        <v>6542</v>
      </c>
      <c r="H165" s="68">
        <v>196.26</v>
      </c>
      <c r="I165" s="67">
        <f t="shared" si="6"/>
        <v>7816.3815999999997</v>
      </c>
      <c r="J165" s="9"/>
    </row>
    <row r="166" spans="1:10" customFormat="1" ht="14.4" x14ac:dyDescent="0.3">
      <c r="B166" s="66" t="s">
        <v>232</v>
      </c>
      <c r="C166" s="197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customFormat="1" ht="14.4" x14ac:dyDescent="0.3">
      <c r="B167" s="66" t="s">
        <v>262</v>
      </c>
      <c r="C167" s="197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customFormat="1" ht="14.4" x14ac:dyDescent="0.3">
      <c r="B168" s="66" t="s">
        <v>284</v>
      </c>
      <c r="C168" s="197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customFormat="1" ht="14.4" x14ac:dyDescent="0.3">
      <c r="B169" s="66" t="s">
        <v>65</v>
      </c>
      <c r="C169" s="197" t="s">
        <v>286</v>
      </c>
      <c r="D169" s="53" t="s">
        <v>17</v>
      </c>
      <c r="E169" s="155" t="s">
        <v>15</v>
      </c>
      <c r="F169" s="82" t="s">
        <v>760</v>
      </c>
      <c r="G169" s="68">
        <v>6042</v>
      </c>
      <c r="H169" s="68">
        <v>196.26</v>
      </c>
      <c r="I169" s="67">
        <f t="shared" si="6"/>
        <v>7236.3815999999997</v>
      </c>
      <c r="J169" s="9"/>
    </row>
    <row r="170" spans="1:10" customFormat="1" ht="14.4" x14ac:dyDescent="0.3">
      <c r="A170" s="162"/>
      <c r="B170" s="66" t="s">
        <v>652</v>
      </c>
      <c r="C170" s="197" t="s">
        <v>289</v>
      </c>
      <c r="D170" s="53" t="s">
        <v>17</v>
      </c>
      <c r="E170" s="155" t="s">
        <v>14</v>
      </c>
      <c r="F170" s="53" t="s">
        <v>667</v>
      </c>
      <c r="G170" s="164">
        <v>11463</v>
      </c>
      <c r="H170" s="68">
        <v>390</v>
      </c>
      <c r="I170" s="67">
        <f t="shared" si="6"/>
        <v>13749.48</v>
      </c>
      <c r="J170" s="163"/>
    </row>
    <row r="171" spans="1:10" customFormat="1" ht="14.4" x14ac:dyDescent="0.3">
      <c r="B171" s="66" t="s">
        <v>256</v>
      </c>
      <c r="C171" s="198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customFormat="1" ht="14.4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customFormat="1" ht="14.4" x14ac:dyDescent="0.3">
      <c r="B173" s="66" t="s">
        <v>70</v>
      </c>
      <c r="C173" s="84" t="s">
        <v>294</v>
      </c>
      <c r="D173" s="85" t="s">
        <v>17</v>
      </c>
      <c r="E173" s="155" t="s">
        <v>15</v>
      </c>
      <c r="F173" s="53" t="s">
        <v>769</v>
      </c>
      <c r="G173" s="71">
        <v>5476</v>
      </c>
      <c r="H173" s="71">
        <v>164.2</v>
      </c>
      <c r="I173" s="67">
        <f>SUM(G173:H173)*1.16</f>
        <v>6542.6319999999996</v>
      </c>
    </row>
    <row r="174" spans="1:10" customFormat="1" ht="14.4" x14ac:dyDescent="0.3">
      <c r="B174" s="66" t="s">
        <v>274</v>
      </c>
      <c r="C174" s="84" t="s">
        <v>295</v>
      </c>
      <c r="D174" s="85" t="s">
        <v>17</v>
      </c>
      <c r="E174" s="155" t="s">
        <v>11</v>
      </c>
      <c r="F174" s="82" t="s">
        <v>727</v>
      </c>
      <c r="G174" s="68">
        <v>5476</v>
      </c>
      <c r="H174" s="71">
        <v>164.28</v>
      </c>
      <c r="I174" s="67">
        <f>SUM(G174+H174)*1.16</f>
        <v>6542.724799999999</v>
      </c>
      <c r="J174" s="9"/>
    </row>
    <row r="175" spans="1:10" customFormat="1" ht="14.4" x14ac:dyDescent="0.3">
      <c r="B175" s="66" t="s">
        <v>65</v>
      </c>
      <c r="C175" s="198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customFormat="1" ht="14.4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71">
        <v>293</v>
      </c>
      <c r="I176" s="67">
        <f>SUM(G176+H176)*1.16</f>
        <v>11675.4</v>
      </c>
      <c r="J176" s="163"/>
    </row>
    <row r="177" spans="2:10" customFormat="1" ht="14.4" x14ac:dyDescent="0.3">
      <c r="B177" s="66" t="s">
        <v>70</v>
      </c>
      <c r="C177" s="198" t="s">
        <v>299</v>
      </c>
      <c r="D177" s="85" t="s">
        <v>10</v>
      </c>
      <c r="E177" s="155" t="s">
        <v>15</v>
      </c>
      <c r="F177" s="82"/>
      <c r="G177" s="68">
        <v>0</v>
      </c>
      <c r="H177" s="71">
        <v>0</v>
      </c>
      <c r="I177" s="67">
        <f>SUM(G177+H177)*1.16</f>
        <v>0</v>
      </c>
      <c r="J177" s="9"/>
    </row>
    <row r="178" spans="2:10" customFormat="1" ht="14.4" x14ac:dyDescent="0.3">
      <c r="B178" s="66" t="s">
        <v>215</v>
      </c>
      <c r="C178" s="198" t="s">
        <v>300</v>
      </c>
      <c r="D178" s="85" t="s">
        <v>10</v>
      </c>
      <c r="E178" s="155" t="s">
        <v>624</v>
      </c>
      <c r="F178" s="82"/>
      <c r="G178" s="67">
        <v>0</v>
      </c>
      <c r="H178" s="71">
        <v>0</v>
      </c>
      <c r="I178" s="67">
        <f>SUM(G178+H178)*1.16</f>
        <v>0</v>
      </c>
      <c r="J178" s="9"/>
    </row>
    <row r="179" spans="2:10" customFormat="1" ht="14.4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customFormat="1" ht="14.4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F180" s="53"/>
      <c r="G180" s="71"/>
      <c r="H180" s="71"/>
      <c r="I180" s="67"/>
    </row>
    <row r="181" spans="2:10" customFormat="1" ht="14.4" x14ac:dyDescent="0.3">
      <c r="B181" s="66" t="s">
        <v>262</v>
      </c>
      <c r="C181" s="198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customFormat="1" ht="14.4" x14ac:dyDescent="0.3">
      <c r="B182" s="66" t="s">
        <v>78</v>
      </c>
      <c r="C182" s="198" t="s">
        <v>306</v>
      </c>
      <c r="D182" s="85" t="s">
        <v>10</v>
      </c>
      <c r="E182" s="155" t="s">
        <v>624</v>
      </c>
      <c r="F182" s="53"/>
      <c r="G182" s="68">
        <v>0</v>
      </c>
      <c r="H182" s="71">
        <v>0</v>
      </c>
      <c r="I182" s="67">
        <f t="shared" si="7"/>
        <v>0</v>
      </c>
      <c r="J182" s="9"/>
    </row>
    <row r="183" spans="2:10" customFormat="1" ht="14.4" x14ac:dyDescent="0.3">
      <c r="B183" s="66" t="s">
        <v>88</v>
      </c>
      <c r="C183" s="83" t="s">
        <v>307</v>
      </c>
      <c r="D183" s="53" t="s">
        <v>17</v>
      </c>
      <c r="E183" s="155" t="s">
        <v>625</v>
      </c>
      <c r="F183" s="82" t="s">
        <v>722</v>
      </c>
      <c r="G183" s="68">
        <v>12621</v>
      </c>
      <c r="H183" s="68">
        <v>379</v>
      </c>
      <c r="I183" s="67">
        <f t="shared" si="7"/>
        <v>15079.999999999998</v>
      </c>
      <c r="J183" s="9"/>
    </row>
    <row r="184" spans="2:10" customFormat="1" ht="14.4" x14ac:dyDescent="0.3">
      <c r="B184" s="66" t="s">
        <v>242</v>
      </c>
      <c r="C184" s="197" t="s">
        <v>308</v>
      </c>
      <c r="D184" s="53" t="s">
        <v>17</v>
      </c>
      <c r="E184" s="155" t="s">
        <v>624</v>
      </c>
      <c r="F184" s="78" t="s">
        <v>766</v>
      </c>
      <c r="G184" s="67">
        <v>6080</v>
      </c>
      <c r="H184" s="68">
        <v>182.4</v>
      </c>
      <c r="I184" s="67">
        <f t="shared" si="7"/>
        <v>7264.3839999999991</v>
      </c>
      <c r="J184" s="9"/>
    </row>
    <row r="185" spans="2:10" customFormat="1" ht="14.4" x14ac:dyDescent="0.3">
      <c r="B185" s="66" t="s">
        <v>260</v>
      </c>
      <c r="C185" s="197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customFormat="1" ht="14.4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customFormat="1" ht="14.4" x14ac:dyDescent="0.3">
      <c r="B187" s="66" t="s">
        <v>215</v>
      </c>
      <c r="C187" s="197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customFormat="1" ht="14.4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customFormat="1" ht="14.4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customFormat="1" ht="14.4" x14ac:dyDescent="0.3">
      <c r="B190" s="66" t="s">
        <v>85</v>
      </c>
      <c r="C190" s="197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25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738</v>
      </c>
      <c r="G191" s="68">
        <v>12620.64</v>
      </c>
      <c r="H191" s="68">
        <v>378.62</v>
      </c>
      <c r="I191" s="67">
        <f t="shared" si="7"/>
        <v>15079.141599999999</v>
      </c>
      <c r="J191" s="209"/>
    </row>
    <row r="192" spans="2:10" customFormat="1" ht="14.4" x14ac:dyDescent="0.3">
      <c r="B192" s="66" t="s">
        <v>53</v>
      </c>
      <c r="C192" s="197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customFormat="1" ht="14.4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customFormat="1" ht="14.4" x14ac:dyDescent="0.3">
      <c r="B194" s="66" t="s">
        <v>57</v>
      </c>
      <c r="C194" s="197" t="s">
        <v>320</v>
      </c>
      <c r="D194" s="53" t="s">
        <v>17</v>
      </c>
      <c r="E194" s="155" t="s">
        <v>15</v>
      </c>
      <c r="F194" s="82" t="s">
        <v>708</v>
      </c>
      <c r="G194" s="68">
        <v>11333</v>
      </c>
      <c r="H194" s="71">
        <v>340</v>
      </c>
      <c r="I194" s="67">
        <f t="shared" si="7"/>
        <v>13540.679999999998</v>
      </c>
      <c r="J194" s="9"/>
    </row>
    <row r="195" spans="1:10" customFormat="1" ht="14.4" x14ac:dyDescent="0.3">
      <c r="B195" s="66" t="s">
        <v>274</v>
      </c>
      <c r="C195" s="197" t="s">
        <v>321</v>
      </c>
      <c r="D195" s="53" t="s">
        <v>17</v>
      </c>
      <c r="E195" s="155" t="s">
        <v>15</v>
      </c>
      <c r="F195" s="53" t="s">
        <v>769</v>
      </c>
      <c r="G195" s="68">
        <v>5476</v>
      </c>
      <c r="H195" s="71">
        <v>164.28</v>
      </c>
      <c r="I195" s="67">
        <f t="shared" si="7"/>
        <v>6542.724799999999</v>
      </c>
      <c r="J195" s="9"/>
    </row>
    <row r="196" spans="1:10" customFormat="1" ht="14.4" x14ac:dyDescent="0.3">
      <c r="B196" s="66" t="s">
        <v>256</v>
      </c>
      <c r="C196" s="197" t="s">
        <v>322</v>
      </c>
      <c r="D196" s="53" t="s">
        <v>10</v>
      </c>
      <c r="E196" s="155" t="s">
        <v>625</v>
      </c>
      <c r="F196" s="82"/>
      <c r="G196" s="68">
        <v>0</v>
      </c>
      <c r="H196" s="71">
        <v>0</v>
      </c>
      <c r="I196" s="67">
        <f t="shared" si="7"/>
        <v>0</v>
      </c>
      <c r="J196" s="9"/>
    </row>
    <row r="197" spans="1:10" x14ac:dyDescent="0.25">
      <c r="B197" s="66" t="s">
        <v>74</v>
      </c>
      <c r="C197" s="197" t="s">
        <v>324</v>
      </c>
      <c r="D197" s="53" t="s">
        <v>17</v>
      </c>
      <c r="E197" s="155" t="s">
        <v>625</v>
      </c>
      <c r="F197" s="53" t="s">
        <v>737</v>
      </c>
      <c r="G197" s="68">
        <v>13000</v>
      </c>
      <c r="H197" s="71">
        <v>390</v>
      </c>
      <c r="I197" s="71">
        <f t="shared" si="7"/>
        <v>15532.4</v>
      </c>
      <c r="J197" s="209"/>
    </row>
    <row r="198" spans="1:10" customFormat="1" ht="14.4" x14ac:dyDescent="0.3">
      <c r="B198" s="66" t="s">
        <v>85</v>
      </c>
      <c r="C198" s="197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customFormat="1" ht="14.4" x14ac:dyDescent="0.3">
      <c r="A199" s="162"/>
      <c r="B199" s="66" t="s">
        <v>85</v>
      </c>
      <c r="C199" s="197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customFormat="1" ht="14.4" x14ac:dyDescent="0.3">
      <c r="B200" s="66" t="s">
        <v>242</v>
      </c>
      <c r="C200" s="197" t="s">
        <v>329</v>
      </c>
      <c r="D200" s="53" t="s">
        <v>10</v>
      </c>
      <c r="E200" s="155" t="s">
        <v>624</v>
      </c>
      <c r="F200" s="82"/>
      <c r="G200" s="68">
        <v>0</v>
      </c>
      <c r="H200" s="71">
        <v>0</v>
      </c>
      <c r="I200" s="67">
        <v>0</v>
      </c>
      <c r="J200" s="9"/>
    </row>
    <row r="201" spans="1:10" customFormat="1" ht="14.4" x14ac:dyDescent="0.3">
      <c r="B201" s="66" t="s">
        <v>232</v>
      </c>
      <c r="C201" s="197" t="s">
        <v>331</v>
      </c>
      <c r="D201" s="53" t="s">
        <v>10</v>
      </c>
      <c r="E201" s="155" t="s">
        <v>624</v>
      </c>
      <c r="F201" s="53"/>
      <c r="G201" s="68">
        <v>0</v>
      </c>
      <c r="H201" s="71">
        <v>0</v>
      </c>
      <c r="I201" s="67">
        <f t="shared" si="7"/>
        <v>0</v>
      </c>
      <c r="J201" s="9"/>
    </row>
    <row r="202" spans="1:10" customFormat="1" ht="14.4" x14ac:dyDescent="0.3">
      <c r="B202" s="66" t="s">
        <v>65</v>
      </c>
      <c r="C202" s="197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customFormat="1" ht="14.4" x14ac:dyDescent="0.3">
      <c r="B203" s="66" t="s">
        <v>65</v>
      </c>
      <c r="C203" s="197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customFormat="1" ht="14.4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customFormat="1" ht="14.4" x14ac:dyDescent="0.3">
      <c r="B205" s="66" t="s">
        <v>96</v>
      </c>
      <c r="C205" s="197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customFormat="1" ht="14.4" x14ac:dyDescent="0.3"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731</v>
      </c>
      <c r="G206" s="71">
        <v>5876</v>
      </c>
      <c r="H206" s="71">
        <v>176.28</v>
      </c>
      <c r="I206" s="67">
        <f t="shared" si="7"/>
        <v>7020.6447999999991</v>
      </c>
    </row>
    <row r="207" spans="1:10" customFormat="1" ht="14.4" x14ac:dyDescent="0.3">
      <c r="B207" s="222" t="s">
        <v>53</v>
      </c>
      <c r="C207" s="197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customFormat="1" ht="14.4" x14ac:dyDescent="0.3">
      <c r="B208" s="66" t="s">
        <v>256</v>
      </c>
      <c r="C208" s="197" t="s">
        <v>341</v>
      </c>
      <c r="D208" s="53" t="s">
        <v>17</v>
      </c>
      <c r="E208" s="155" t="s">
        <v>15</v>
      </c>
      <c r="F208" s="82" t="s">
        <v>760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customFormat="1" ht="14.4" x14ac:dyDescent="0.3">
      <c r="B209" s="66" t="s">
        <v>262</v>
      </c>
      <c r="C209" s="197" t="s">
        <v>343</v>
      </c>
      <c r="D209" s="53" t="s">
        <v>10</v>
      </c>
      <c r="E209" s="155" t="s">
        <v>15</v>
      </c>
      <c r="F209" s="82"/>
      <c r="G209" s="68">
        <v>0</v>
      </c>
      <c r="H209" s="71">
        <v>0</v>
      </c>
      <c r="I209" s="67">
        <f t="shared" si="7"/>
        <v>0</v>
      </c>
      <c r="J209" s="9"/>
    </row>
    <row r="210" spans="1:10" customFormat="1" ht="14.4" x14ac:dyDescent="0.3">
      <c r="B210" s="66" t="s">
        <v>143</v>
      </c>
      <c r="C210" s="197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customFormat="1" ht="14.4" x14ac:dyDescent="0.3">
      <c r="B211" s="66" t="s">
        <v>346</v>
      </c>
      <c r="C211" s="197" t="s">
        <v>347</v>
      </c>
      <c r="D211" s="53" t="s">
        <v>10</v>
      </c>
      <c r="E211" s="155" t="s">
        <v>15</v>
      </c>
      <c r="F211" s="53"/>
      <c r="G211" s="68">
        <v>0</v>
      </c>
      <c r="H211" s="71">
        <v>0</v>
      </c>
      <c r="I211" s="67">
        <f t="shared" si="7"/>
        <v>0</v>
      </c>
      <c r="J211" s="9"/>
    </row>
    <row r="212" spans="1:10" customFormat="1" ht="14.4" x14ac:dyDescent="0.3">
      <c r="B212" s="66" t="s">
        <v>232</v>
      </c>
      <c r="C212" s="197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customFormat="1" ht="13.95" customHeight="1" x14ac:dyDescent="0.3">
      <c r="B213" s="66" t="s">
        <v>65</v>
      </c>
      <c r="C213" s="197" t="s">
        <v>349</v>
      </c>
      <c r="D213" s="53" t="s">
        <v>17</v>
      </c>
      <c r="E213" s="155" t="s">
        <v>624</v>
      </c>
      <c r="F213" s="82" t="s">
        <v>649</v>
      </c>
      <c r="G213" s="68">
        <v>6542</v>
      </c>
      <c r="H213" s="71">
        <v>196.26</v>
      </c>
      <c r="I213" s="67">
        <f t="shared" si="7"/>
        <v>7816.3815999999997</v>
      </c>
      <c r="J213" s="9"/>
    </row>
    <row r="214" spans="1:10" customFormat="1" ht="14.4" x14ac:dyDescent="0.3">
      <c r="A214" s="162"/>
      <c r="B214" s="66" t="s">
        <v>260</v>
      </c>
      <c r="C214" s="83" t="s">
        <v>351</v>
      </c>
      <c r="D214" s="53" t="s">
        <v>17</v>
      </c>
      <c r="E214" s="155" t="s">
        <v>624</v>
      </c>
      <c r="F214" s="82" t="s">
        <v>765</v>
      </c>
      <c r="G214" s="68">
        <v>11812.66</v>
      </c>
      <c r="H214" s="71">
        <v>365.34</v>
      </c>
      <c r="I214" s="67">
        <f t="shared" si="7"/>
        <v>14126.48</v>
      </c>
      <c r="J214" s="163"/>
    </row>
    <row r="215" spans="1:10" customFormat="1" ht="14.4" x14ac:dyDescent="0.3">
      <c r="A215" s="162"/>
      <c r="B215" s="66" t="s">
        <v>260</v>
      </c>
      <c r="C215" s="197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customFormat="1" ht="14.4" x14ac:dyDescent="0.3">
      <c r="B216" s="66" t="s">
        <v>85</v>
      </c>
      <c r="C216" s="197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customFormat="1" ht="14.4" x14ac:dyDescent="0.3">
      <c r="B217" s="66" t="s">
        <v>232</v>
      </c>
      <c r="C217" s="196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customFormat="1" ht="14.4" x14ac:dyDescent="0.3">
      <c r="B218" s="66" t="s">
        <v>652</v>
      </c>
      <c r="C218" s="196" t="s">
        <v>355</v>
      </c>
      <c r="D218" s="53" t="s">
        <v>76</v>
      </c>
      <c r="E218" s="155" t="s">
        <v>14</v>
      </c>
      <c r="F218" s="53"/>
      <c r="G218" s="71"/>
      <c r="H218" s="71"/>
      <c r="I218" s="67"/>
    </row>
    <row r="219" spans="1:10" customFormat="1" ht="14.4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customFormat="1" ht="14.4" x14ac:dyDescent="0.3">
      <c r="B220" s="66" t="s">
        <v>96</v>
      </c>
      <c r="C220" s="196" t="s">
        <v>357</v>
      </c>
      <c r="D220" s="53" t="s">
        <v>76</v>
      </c>
      <c r="E220" s="155" t="s">
        <v>14</v>
      </c>
      <c r="F220" s="53"/>
      <c r="G220" s="71"/>
      <c r="H220" s="71"/>
      <c r="I220" s="67"/>
    </row>
    <row r="221" spans="1:10" customFormat="1" ht="14.4" x14ac:dyDescent="0.3">
      <c r="B221" s="66" t="s">
        <v>70</v>
      </c>
      <c r="C221" s="196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customFormat="1" ht="14.4" x14ac:dyDescent="0.3">
      <c r="B222" s="66" t="s">
        <v>256</v>
      </c>
      <c r="C222" s="196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customFormat="1" ht="14.4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customFormat="1" ht="14.4" x14ac:dyDescent="0.3"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8"/>
        <v>11049.463999999998</v>
      </c>
      <c r="J224" s="17"/>
    </row>
    <row r="225" spans="2:11" customFormat="1" ht="14.4" x14ac:dyDescent="0.3">
      <c r="B225" s="66" t="s">
        <v>70</v>
      </c>
      <c r="C225" s="196" t="s">
        <v>363</v>
      </c>
      <c r="D225" s="53" t="s">
        <v>10</v>
      </c>
      <c r="E225" s="155" t="s">
        <v>15</v>
      </c>
      <c r="F225" s="53"/>
      <c r="G225" s="68">
        <v>0</v>
      </c>
      <c r="H225" s="71">
        <v>0</v>
      </c>
      <c r="I225" s="67">
        <f t="shared" si="8"/>
        <v>0</v>
      </c>
      <c r="J225" s="9"/>
    </row>
    <row r="226" spans="2:11" customFormat="1" ht="14.4" x14ac:dyDescent="0.3">
      <c r="B226" s="66" t="s">
        <v>70</v>
      </c>
      <c r="C226" s="196" t="s">
        <v>364</v>
      </c>
      <c r="D226" s="53" t="s">
        <v>17</v>
      </c>
      <c r="E226" s="155" t="s">
        <v>624</v>
      </c>
      <c r="F226" s="88" t="s">
        <v>761</v>
      </c>
      <c r="G226" s="68">
        <v>4500</v>
      </c>
      <c r="H226" s="71">
        <v>176.28</v>
      </c>
      <c r="I226" s="67">
        <f t="shared" si="8"/>
        <v>5424.4847999999993</v>
      </c>
      <c r="J226" s="9"/>
    </row>
    <row r="227" spans="2:11" customFormat="1" ht="14.4" x14ac:dyDescent="0.3">
      <c r="B227" s="66" t="s">
        <v>688</v>
      </c>
      <c r="C227" s="196" t="s">
        <v>365</v>
      </c>
      <c r="D227" s="53" t="s">
        <v>76</v>
      </c>
      <c r="E227" s="155" t="s">
        <v>14</v>
      </c>
      <c r="F227" s="53"/>
      <c r="G227" s="71"/>
      <c r="H227" s="71"/>
      <c r="I227" s="67"/>
    </row>
    <row r="228" spans="2:11" customFormat="1" ht="14.4" x14ac:dyDescent="0.3">
      <c r="B228" s="66" t="s">
        <v>20</v>
      </c>
      <c r="C228" s="199" t="s">
        <v>366</v>
      </c>
      <c r="D228" s="53" t="s">
        <v>76</v>
      </c>
      <c r="E228" s="155" t="s">
        <v>15</v>
      </c>
      <c r="F228" s="53"/>
      <c r="G228" s="71"/>
      <c r="H228" s="71"/>
      <c r="I228" s="67"/>
    </row>
    <row r="229" spans="2:11" customFormat="1" ht="14.4" x14ac:dyDescent="0.3">
      <c r="B229" s="66" t="s">
        <v>232</v>
      </c>
      <c r="C229" s="196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customFormat="1" ht="14.4" x14ac:dyDescent="0.3">
      <c r="B230" s="66" t="s">
        <v>688</v>
      </c>
      <c r="C230" s="196" t="s">
        <v>368</v>
      </c>
      <c r="D230" s="53" t="s">
        <v>76</v>
      </c>
      <c r="E230" s="155" t="s">
        <v>625</v>
      </c>
      <c r="F230" s="53"/>
      <c r="G230" s="71">
        <v>0</v>
      </c>
      <c r="H230" s="71">
        <v>0</v>
      </c>
      <c r="I230" s="67">
        <v>0</v>
      </c>
    </row>
    <row r="231" spans="2:11" customFormat="1" ht="14.4" x14ac:dyDescent="0.3">
      <c r="B231" s="66" t="s">
        <v>735</v>
      </c>
      <c r="C231" s="196" t="s">
        <v>369</v>
      </c>
      <c r="D231" s="53" t="s">
        <v>76</v>
      </c>
      <c r="E231" s="155" t="s">
        <v>625</v>
      </c>
      <c r="F231" s="53"/>
      <c r="G231" s="71">
        <v>0</v>
      </c>
      <c r="H231" s="71">
        <v>0</v>
      </c>
      <c r="I231" s="67">
        <v>0</v>
      </c>
    </row>
    <row r="232" spans="2:11" customFormat="1" ht="14.4" x14ac:dyDescent="0.3">
      <c r="B232" s="66" t="s">
        <v>370</v>
      </c>
      <c r="C232" s="196" t="s">
        <v>371</v>
      </c>
      <c r="D232" s="53" t="s">
        <v>76</v>
      </c>
      <c r="E232" s="155" t="s">
        <v>625</v>
      </c>
      <c r="F232" s="53"/>
      <c r="G232" s="71">
        <v>0</v>
      </c>
      <c r="H232" s="71">
        <v>0</v>
      </c>
      <c r="I232" s="67">
        <v>0</v>
      </c>
    </row>
    <row r="233" spans="2:11" customFormat="1" ht="14.4" x14ac:dyDescent="0.3">
      <c r="B233" s="66" t="s">
        <v>370</v>
      </c>
      <c r="C233" s="196" t="s">
        <v>372</v>
      </c>
      <c r="D233" s="53" t="s">
        <v>76</v>
      </c>
      <c r="E233" s="155" t="s">
        <v>625</v>
      </c>
      <c r="F233" s="53"/>
      <c r="G233" s="71">
        <v>0</v>
      </c>
      <c r="H233" s="71">
        <v>0</v>
      </c>
      <c r="I233" s="67">
        <v>0</v>
      </c>
    </row>
    <row r="234" spans="2:11" customFormat="1" ht="14.4" x14ac:dyDescent="0.3">
      <c r="B234" s="66" t="s">
        <v>88</v>
      </c>
      <c r="C234" s="196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87" si="9">SUM(G234+H234)*1.16</f>
        <v>15961.832</v>
      </c>
      <c r="J234" s="9"/>
    </row>
    <row r="235" spans="2:11" x14ac:dyDescent="0.25">
      <c r="B235" s="66" t="s">
        <v>74</v>
      </c>
      <c r="C235" s="194" t="s">
        <v>375</v>
      </c>
      <c r="D235" s="53" t="s">
        <v>17</v>
      </c>
      <c r="E235" s="155" t="s">
        <v>625</v>
      </c>
      <c r="F235" s="53" t="s">
        <v>737</v>
      </c>
      <c r="G235" s="68">
        <v>13000</v>
      </c>
      <c r="H235" s="71">
        <v>390</v>
      </c>
      <c r="I235" s="71">
        <f t="shared" si="9"/>
        <v>15532.4</v>
      </c>
      <c r="J235" s="209"/>
    </row>
    <row r="236" spans="2:11" customFormat="1" ht="14.4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F236" s="53"/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25">
      <c r="B237" s="66" t="s">
        <v>74</v>
      </c>
      <c r="C237" s="53" t="s">
        <v>378</v>
      </c>
      <c r="D237" s="53" t="s">
        <v>17</v>
      </c>
      <c r="E237" s="155" t="s">
        <v>625</v>
      </c>
      <c r="F237" s="53" t="s">
        <v>738</v>
      </c>
      <c r="G237" s="68">
        <v>12620.64</v>
      </c>
      <c r="H237" s="68">
        <v>378.62</v>
      </c>
      <c r="I237" s="67">
        <f t="shared" si="9"/>
        <v>15079.141599999999</v>
      </c>
      <c r="J237" s="209"/>
    </row>
    <row r="238" spans="2:11" x14ac:dyDescent="0.25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737</v>
      </c>
      <c r="G238" s="68">
        <v>13000</v>
      </c>
      <c r="H238" s="71">
        <v>390</v>
      </c>
      <c r="I238" s="71">
        <f t="shared" si="9"/>
        <v>15532.4</v>
      </c>
      <c r="J238" s="209"/>
    </row>
    <row r="239" spans="2:11" x14ac:dyDescent="0.25">
      <c r="B239" s="66" t="s">
        <v>74</v>
      </c>
      <c r="C239" s="196" t="s">
        <v>382</v>
      </c>
      <c r="D239" s="53" t="s">
        <v>17</v>
      </c>
      <c r="E239" s="155" t="s">
        <v>625</v>
      </c>
      <c r="F239" s="53" t="s">
        <v>737</v>
      </c>
      <c r="G239" s="68">
        <v>13000</v>
      </c>
      <c r="H239" s="71">
        <v>390</v>
      </c>
      <c r="I239" s="71">
        <f t="shared" si="9"/>
        <v>15532.4</v>
      </c>
      <c r="J239" s="209"/>
      <c r="K239" s="212"/>
    </row>
    <row r="240" spans="2:11" x14ac:dyDescent="0.25">
      <c r="B240" s="206" t="s">
        <v>74</v>
      </c>
      <c r="C240" s="196" t="s">
        <v>383</v>
      </c>
      <c r="D240" s="53" t="s">
        <v>17</v>
      </c>
      <c r="E240" s="155" t="s">
        <v>625</v>
      </c>
      <c r="F240" s="53" t="s">
        <v>738</v>
      </c>
      <c r="G240" s="68">
        <v>12620.64</v>
      </c>
      <c r="H240" s="68">
        <v>378.62</v>
      </c>
      <c r="I240" s="67">
        <f t="shared" si="9"/>
        <v>15079.141599999999</v>
      </c>
      <c r="J240" s="209"/>
    </row>
    <row r="241" spans="2:13" customFormat="1" ht="14.4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9"/>
        <v>4745.7455999999993</v>
      </c>
      <c r="J241" s="9"/>
    </row>
    <row r="242" spans="2:13" x14ac:dyDescent="0.25">
      <c r="B242" s="206" t="s">
        <v>74</v>
      </c>
      <c r="C242" s="53" t="s">
        <v>386</v>
      </c>
      <c r="D242" s="53" t="s">
        <v>17</v>
      </c>
      <c r="E242" s="155" t="s">
        <v>625</v>
      </c>
      <c r="F242" s="53" t="s">
        <v>738</v>
      </c>
      <c r="G242" s="68">
        <v>12620.64</v>
      </c>
      <c r="H242" s="68">
        <v>378.62</v>
      </c>
      <c r="I242" s="67">
        <f t="shared" si="9"/>
        <v>15079.141599999999</v>
      </c>
      <c r="J242" s="209"/>
    </row>
    <row r="243" spans="2:13" x14ac:dyDescent="0.25">
      <c r="B243" s="66" t="s">
        <v>74</v>
      </c>
      <c r="C243" s="196" t="s">
        <v>387</v>
      </c>
      <c r="D243" s="53" t="s">
        <v>17</v>
      </c>
      <c r="E243" s="155" t="s">
        <v>625</v>
      </c>
      <c r="F243" s="53" t="s">
        <v>737</v>
      </c>
      <c r="G243" s="68">
        <v>13000</v>
      </c>
      <c r="H243" s="71">
        <v>390</v>
      </c>
      <c r="I243" s="71">
        <f t="shared" si="9"/>
        <v>15532.4</v>
      </c>
      <c r="J243" s="209"/>
      <c r="K243" s="212"/>
      <c r="L243" s="212"/>
      <c r="M243" s="212"/>
    </row>
    <row r="244" spans="2:13" x14ac:dyDescent="0.25">
      <c r="B244" s="66" t="s">
        <v>74</v>
      </c>
      <c r="C244" s="194" t="s">
        <v>388</v>
      </c>
      <c r="D244" s="53" t="s">
        <v>17</v>
      </c>
      <c r="E244" s="155" t="s">
        <v>625</v>
      </c>
      <c r="F244" s="53" t="s">
        <v>738</v>
      </c>
      <c r="G244" s="68">
        <v>12620.64</v>
      </c>
      <c r="H244" s="68">
        <v>378.62</v>
      </c>
      <c r="I244" s="71">
        <f t="shared" si="9"/>
        <v>15079.141599999999</v>
      </c>
      <c r="J244" s="209"/>
      <c r="K244" s="212"/>
    </row>
    <row r="245" spans="2:13" x14ac:dyDescent="0.25">
      <c r="B245" s="66" t="s">
        <v>74</v>
      </c>
      <c r="C245" s="196" t="s">
        <v>389</v>
      </c>
      <c r="D245" s="53" t="s">
        <v>17</v>
      </c>
      <c r="E245" s="155" t="s">
        <v>625</v>
      </c>
      <c r="F245" s="53" t="s">
        <v>738</v>
      </c>
      <c r="G245" s="68">
        <v>12620.64</v>
      </c>
      <c r="H245" s="68">
        <v>378.62</v>
      </c>
      <c r="I245" s="71">
        <f t="shared" si="9"/>
        <v>15079.141599999999</v>
      </c>
      <c r="J245" s="209"/>
      <c r="K245" s="212"/>
    </row>
    <row r="246" spans="2:13" x14ac:dyDescent="0.25">
      <c r="B246" s="66" t="s">
        <v>74</v>
      </c>
      <c r="C246" s="196" t="s">
        <v>390</v>
      </c>
      <c r="D246" s="53" t="s">
        <v>17</v>
      </c>
      <c r="E246" s="155" t="s">
        <v>625</v>
      </c>
      <c r="F246" s="53" t="s">
        <v>738</v>
      </c>
      <c r="G246" s="68">
        <v>12620.64</v>
      </c>
      <c r="H246" s="68">
        <v>378.62</v>
      </c>
      <c r="I246" s="71">
        <f t="shared" si="9"/>
        <v>15079.141599999999</v>
      </c>
      <c r="J246" s="209"/>
      <c r="K246" s="212"/>
      <c r="L246" s="212"/>
    </row>
    <row r="247" spans="2:13" customFormat="1" ht="14.4" x14ac:dyDescent="0.3"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9"/>
        <v>11849.9568</v>
      </c>
      <c r="J247" s="9"/>
    </row>
    <row r="248" spans="2:13" customFormat="1" ht="14.4" x14ac:dyDescent="0.3">
      <c r="B248" s="66" t="s">
        <v>256</v>
      </c>
      <c r="C248" s="196" t="s">
        <v>393</v>
      </c>
      <c r="D248" s="53" t="s">
        <v>10</v>
      </c>
      <c r="E248" s="155" t="s">
        <v>625</v>
      </c>
      <c r="F248" s="53"/>
      <c r="G248" s="71">
        <v>0</v>
      </c>
      <c r="H248" s="71">
        <v>0</v>
      </c>
      <c r="I248" s="67">
        <f t="shared" si="9"/>
        <v>0</v>
      </c>
      <c r="J248" s="9"/>
    </row>
    <row r="249" spans="2:13" customFormat="1" ht="14.4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customFormat="1" ht="14.4" x14ac:dyDescent="0.3">
      <c r="B250" s="66" t="s">
        <v>96</v>
      </c>
      <c r="C250" s="196" t="s">
        <v>397</v>
      </c>
      <c r="D250" s="53" t="s">
        <v>10</v>
      </c>
      <c r="E250" s="155" t="s">
        <v>625</v>
      </c>
      <c r="F250" s="53"/>
      <c r="G250" s="90">
        <v>0</v>
      </c>
      <c r="H250" s="71">
        <v>0</v>
      </c>
      <c r="I250" s="67">
        <f t="shared" si="9"/>
        <v>0</v>
      </c>
      <c r="J250" s="9"/>
    </row>
    <row r="251" spans="2:13" customFormat="1" ht="14.4" x14ac:dyDescent="0.3">
      <c r="B251" s="66" t="s">
        <v>96</v>
      </c>
      <c r="C251" s="196" t="s">
        <v>398</v>
      </c>
      <c r="D251" s="53" t="s">
        <v>10</v>
      </c>
      <c r="E251" s="155" t="s">
        <v>625</v>
      </c>
      <c r="F251" s="53"/>
      <c r="G251" s="71">
        <v>0</v>
      </c>
      <c r="H251" s="71">
        <v>0</v>
      </c>
      <c r="I251" s="67">
        <f t="shared" si="9"/>
        <v>0</v>
      </c>
      <c r="J251" s="9"/>
    </row>
    <row r="252" spans="2:13" customFormat="1" ht="14.4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F252" s="53"/>
      <c r="G252" s="71">
        <v>0</v>
      </c>
      <c r="H252" s="71">
        <v>0</v>
      </c>
      <c r="I252" s="67">
        <f t="shared" si="9"/>
        <v>0</v>
      </c>
      <c r="J252" s="9"/>
    </row>
    <row r="253" spans="2:13" customFormat="1" ht="14.4" x14ac:dyDescent="0.3">
      <c r="B253" s="66" t="s">
        <v>65</v>
      </c>
      <c r="C253" s="196">
        <v>188240011</v>
      </c>
      <c r="D253" s="53" t="s">
        <v>10</v>
      </c>
      <c r="E253" s="155" t="s">
        <v>625</v>
      </c>
      <c r="F253" s="53"/>
      <c r="G253" s="90">
        <v>0</v>
      </c>
      <c r="H253" s="71">
        <v>0</v>
      </c>
      <c r="I253" s="67">
        <f t="shared" si="9"/>
        <v>0</v>
      </c>
      <c r="J253" s="9"/>
    </row>
    <row r="254" spans="2:13" customFormat="1" ht="14.4" x14ac:dyDescent="0.3">
      <c r="B254" s="66" t="s">
        <v>74</v>
      </c>
      <c r="C254" s="196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customFormat="1" ht="14.4" x14ac:dyDescent="0.3"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9"/>
        <v>0</v>
      </c>
      <c r="J255" s="9"/>
      <c r="K255" s="38"/>
    </row>
    <row r="256" spans="2:13" customFormat="1" ht="14.4" x14ac:dyDescent="0.3"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9"/>
        <v>10850.64</v>
      </c>
      <c r="J256" s="9"/>
    </row>
    <row r="257" spans="2:10" customFormat="1" ht="14.4" x14ac:dyDescent="0.3"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9"/>
        <v>0</v>
      </c>
      <c r="J257" s="9"/>
    </row>
    <row r="258" spans="2:10" customFormat="1" ht="14.4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F258" s="53"/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25">
      <c r="B259" s="66" t="s">
        <v>74</v>
      </c>
      <c r="C259" s="196" t="s">
        <v>405</v>
      </c>
      <c r="D259" s="53" t="s">
        <v>17</v>
      </c>
      <c r="E259" s="155" t="s">
        <v>625</v>
      </c>
      <c r="F259" s="53" t="s">
        <v>738</v>
      </c>
      <c r="G259" s="68">
        <v>12620.64</v>
      </c>
      <c r="H259" s="68">
        <v>378.62</v>
      </c>
      <c r="I259" s="71">
        <f t="shared" si="9"/>
        <v>15079.141599999999</v>
      </c>
      <c r="J259" s="209"/>
    </row>
    <row r="260" spans="2:10" customFormat="1" ht="14.4" x14ac:dyDescent="0.3">
      <c r="B260" s="66" t="s">
        <v>78</v>
      </c>
      <c r="C260" s="196" t="s">
        <v>406</v>
      </c>
      <c r="D260" s="53" t="s">
        <v>10</v>
      </c>
      <c r="E260" s="155" t="s">
        <v>625</v>
      </c>
      <c r="F260" s="53"/>
      <c r="G260" s="71">
        <v>0</v>
      </c>
      <c r="H260" s="71">
        <v>0</v>
      </c>
      <c r="I260" s="71">
        <f t="shared" si="9"/>
        <v>0</v>
      </c>
      <c r="J260" s="9"/>
    </row>
    <row r="261" spans="2:10" customFormat="1" ht="14.4" x14ac:dyDescent="0.3"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9"/>
        <v>0</v>
      </c>
      <c r="J261" s="9"/>
    </row>
    <row r="262" spans="2:10" customFormat="1" ht="14.4" x14ac:dyDescent="0.3">
      <c r="B262" s="66" t="s">
        <v>78</v>
      </c>
      <c r="C262" s="53" t="s">
        <v>407</v>
      </c>
      <c r="D262" s="53" t="s">
        <v>10</v>
      </c>
      <c r="E262" s="155" t="s">
        <v>625</v>
      </c>
      <c r="F262" s="53"/>
      <c r="G262" s="91">
        <v>0</v>
      </c>
      <c r="H262" s="71">
        <v>0</v>
      </c>
      <c r="I262" s="71">
        <f t="shared" si="9"/>
        <v>0</v>
      </c>
      <c r="J262" s="9"/>
    </row>
    <row r="263" spans="2:10" customFormat="1" ht="14.4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customFormat="1" ht="14.4" x14ac:dyDescent="0.3">
      <c r="B264" s="56" t="s">
        <v>242</v>
      </c>
      <c r="C264" s="201">
        <v>198240021</v>
      </c>
      <c r="D264" s="53" t="s">
        <v>17</v>
      </c>
      <c r="E264" s="155" t="s">
        <v>11</v>
      </c>
      <c r="F264" s="53" t="s">
        <v>726</v>
      </c>
      <c r="G264" s="71">
        <v>7187.5</v>
      </c>
      <c r="H264" s="71">
        <v>215.6</v>
      </c>
      <c r="I264" s="67">
        <f t="shared" si="9"/>
        <v>8587.5959999999995</v>
      </c>
    </row>
    <row r="265" spans="2:10" customFormat="1" ht="14.4" x14ac:dyDescent="0.3">
      <c r="B265" s="66" t="s">
        <v>96</v>
      </c>
      <c r="C265" s="196" t="s">
        <v>416</v>
      </c>
      <c r="D265" s="53" t="s">
        <v>10</v>
      </c>
      <c r="E265" s="155" t="s">
        <v>625</v>
      </c>
      <c r="F265" s="53"/>
      <c r="G265" s="91">
        <v>0</v>
      </c>
      <c r="H265" s="71">
        <v>0</v>
      </c>
      <c r="I265" s="71">
        <f t="shared" si="9"/>
        <v>0</v>
      </c>
      <c r="J265" s="9"/>
    </row>
    <row r="266" spans="2:10" customFormat="1" ht="14.4" x14ac:dyDescent="0.3">
      <c r="B266" s="66" t="s">
        <v>215</v>
      </c>
      <c r="C266" s="196" t="s">
        <v>421</v>
      </c>
      <c r="D266" s="53" t="s">
        <v>17</v>
      </c>
      <c r="E266" s="155" t="s">
        <v>625</v>
      </c>
      <c r="F266" s="53" t="s">
        <v>737</v>
      </c>
      <c r="G266" s="71">
        <v>9500</v>
      </c>
      <c r="H266" s="71">
        <v>272.45</v>
      </c>
      <c r="I266" s="71">
        <f t="shared" si="9"/>
        <v>11336.041999999999</v>
      </c>
      <c r="J266" s="9"/>
    </row>
    <row r="267" spans="2:10" customFormat="1" ht="14.4" x14ac:dyDescent="0.3"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9"/>
        <v>16977.991999999998</v>
      </c>
      <c r="J267" s="9"/>
    </row>
    <row r="268" spans="2:10" customFormat="1" ht="14.4" x14ac:dyDescent="0.3">
      <c r="B268" s="56" t="s">
        <v>274</v>
      </c>
      <c r="C268" s="196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customFormat="1" ht="14.4" x14ac:dyDescent="0.3">
      <c r="B269" s="66" t="s">
        <v>65</v>
      </c>
      <c r="C269" s="196" t="s">
        <v>429</v>
      </c>
      <c r="D269" s="53" t="s">
        <v>10</v>
      </c>
      <c r="E269" s="155" t="s">
        <v>625</v>
      </c>
      <c r="F269" s="53"/>
      <c r="G269" s="71">
        <v>0</v>
      </c>
      <c r="H269" s="71">
        <v>0</v>
      </c>
      <c r="I269" s="67">
        <f t="shared" si="9"/>
        <v>0</v>
      </c>
      <c r="J269" s="9"/>
    </row>
    <row r="270" spans="2:10" x14ac:dyDescent="0.25">
      <c r="B270" s="66" t="s">
        <v>74</v>
      </c>
      <c r="C270" s="196" t="s">
        <v>417</v>
      </c>
      <c r="D270" s="53" t="s">
        <v>17</v>
      </c>
      <c r="E270" s="155" t="s">
        <v>625</v>
      </c>
      <c r="F270" s="53" t="s">
        <v>738</v>
      </c>
      <c r="G270" s="68">
        <v>12620.64</v>
      </c>
      <c r="H270" s="68">
        <v>378.62</v>
      </c>
      <c r="I270" s="67">
        <f t="shared" si="9"/>
        <v>15079.141599999999</v>
      </c>
      <c r="J270" s="209"/>
    </row>
    <row r="271" spans="2:10" customFormat="1" ht="14.4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customFormat="1" ht="14.4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1:10" customFormat="1" ht="14.4" x14ac:dyDescent="0.3">
      <c r="B273" s="66" t="s">
        <v>215</v>
      </c>
      <c r="C273" s="196" t="s">
        <v>442</v>
      </c>
      <c r="D273" s="53" t="s">
        <v>10</v>
      </c>
      <c r="E273" s="155" t="s">
        <v>625</v>
      </c>
      <c r="F273" s="53"/>
      <c r="G273" s="91">
        <v>0</v>
      </c>
      <c r="H273" s="71">
        <v>0</v>
      </c>
      <c r="I273" s="71">
        <f t="shared" si="9"/>
        <v>0</v>
      </c>
    </row>
    <row r="274" spans="1:10" x14ac:dyDescent="0.25">
      <c r="B274" s="66" t="s">
        <v>74</v>
      </c>
      <c r="C274" s="196" t="s">
        <v>422</v>
      </c>
      <c r="D274" s="53" t="s">
        <v>17</v>
      </c>
      <c r="E274" s="155" t="s">
        <v>625</v>
      </c>
      <c r="F274" s="53" t="s">
        <v>738</v>
      </c>
      <c r="G274" s="68">
        <v>12620.64</v>
      </c>
      <c r="H274" s="68">
        <v>378.62</v>
      </c>
      <c r="I274" s="67">
        <f t="shared" si="9"/>
        <v>15079.141599999999</v>
      </c>
      <c r="J274" s="209"/>
    </row>
    <row r="275" spans="1:10" x14ac:dyDescent="0.25">
      <c r="A275" s="56"/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209"/>
    </row>
    <row r="276" spans="1:10" x14ac:dyDescent="0.25">
      <c r="A276" s="56"/>
      <c r="B276" s="56" t="s">
        <v>74</v>
      </c>
      <c r="C276" s="196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209"/>
    </row>
    <row r="277" spans="1:10" x14ac:dyDescent="0.25">
      <c r="A277" s="56"/>
      <c r="B277" s="56" t="s">
        <v>74</v>
      </c>
      <c r="C277" s="196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209"/>
    </row>
    <row r="278" spans="1:10" customFormat="1" ht="14.4" x14ac:dyDescent="0.3">
      <c r="B278" s="66" t="s">
        <v>446</v>
      </c>
      <c r="C278" s="196" t="s">
        <v>447</v>
      </c>
      <c r="D278" s="53" t="s">
        <v>10</v>
      </c>
      <c r="E278" s="155" t="s">
        <v>625</v>
      </c>
      <c r="F278" s="53"/>
      <c r="G278" s="71"/>
      <c r="H278" s="71"/>
      <c r="I278" s="67">
        <f t="shared" si="9"/>
        <v>0</v>
      </c>
    </row>
    <row r="279" spans="1:10" x14ac:dyDescent="0.25">
      <c r="A279" s="56"/>
      <c r="B279" s="56" t="s">
        <v>688</v>
      </c>
      <c r="C279" s="196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209"/>
    </row>
    <row r="280" spans="1:10" customFormat="1" ht="14.4" x14ac:dyDescent="0.3">
      <c r="B280" s="66" t="s">
        <v>448</v>
      </c>
      <c r="C280" s="53" t="s">
        <v>449</v>
      </c>
      <c r="D280" s="53" t="s">
        <v>10</v>
      </c>
      <c r="E280" s="155" t="s">
        <v>625</v>
      </c>
      <c r="F280" s="53"/>
      <c r="G280" s="71">
        <v>0</v>
      </c>
      <c r="H280" s="71">
        <v>0</v>
      </c>
      <c r="I280" s="67">
        <f t="shared" si="9"/>
        <v>0</v>
      </c>
      <c r="J280" s="9"/>
    </row>
    <row r="281" spans="1:10" customFormat="1" ht="14.4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1:10" x14ac:dyDescent="0.25">
      <c r="B282" s="66" t="s">
        <v>74</v>
      </c>
      <c r="C282" s="196" t="s">
        <v>434</v>
      </c>
      <c r="D282" s="53" t="s">
        <v>17</v>
      </c>
      <c r="E282" s="155" t="s">
        <v>625</v>
      </c>
      <c r="F282" s="53" t="s">
        <v>738</v>
      </c>
      <c r="G282" s="68">
        <v>12620.64</v>
      </c>
      <c r="H282" s="68">
        <v>378.62</v>
      </c>
      <c r="I282" s="67">
        <f t="shared" si="9"/>
        <v>15079.141599999999</v>
      </c>
      <c r="J282" s="209"/>
    </row>
    <row r="283" spans="1:10" customFormat="1" ht="14.4" x14ac:dyDescent="0.3">
      <c r="B283" s="66" t="s">
        <v>262</v>
      </c>
      <c r="C283" s="196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1:10" customFormat="1" ht="14.4" x14ac:dyDescent="0.3">
      <c r="B284" s="66" t="s">
        <v>78</v>
      </c>
      <c r="C284" s="196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1:10" x14ac:dyDescent="0.25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738</v>
      </c>
      <c r="G285" s="68">
        <v>12620.64</v>
      </c>
      <c r="H285" s="68">
        <v>378.62</v>
      </c>
      <c r="I285" s="67">
        <f t="shared" si="9"/>
        <v>15079.141599999999</v>
      </c>
      <c r="J285" s="209"/>
    </row>
    <row r="286" spans="1:10" x14ac:dyDescent="0.25">
      <c r="B286" s="206" t="s">
        <v>74</v>
      </c>
      <c r="C286" s="196" t="s">
        <v>438</v>
      </c>
      <c r="D286" s="53" t="s">
        <v>17</v>
      </c>
      <c r="E286" s="155" t="s">
        <v>625</v>
      </c>
      <c r="F286" s="53" t="s">
        <v>738</v>
      </c>
      <c r="G286" s="68">
        <v>12620.64</v>
      </c>
      <c r="H286" s="68">
        <v>378.62</v>
      </c>
      <c r="I286" s="67">
        <f t="shared" si="9"/>
        <v>15079.141599999999</v>
      </c>
      <c r="J286" s="209"/>
    </row>
    <row r="287" spans="1:10" x14ac:dyDescent="0.25">
      <c r="B287" s="206" t="s">
        <v>74</v>
      </c>
      <c r="C287" s="196" t="s">
        <v>439</v>
      </c>
      <c r="D287" s="53" t="s">
        <v>17</v>
      </c>
      <c r="E287" s="155" t="s">
        <v>625</v>
      </c>
      <c r="F287" s="53" t="s">
        <v>738</v>
      </c>
      <c r="G287" s="68">
        <v>12620.64</v>
      </c>
      <c r="H287" s="68">
        <v>378.62</v>
      </c>
      <c r="I287" s="67">
        <f t="shared" si="9"/>
        <v>15079.141599999999</v>
      </c>
      <c r="J287" s="209"/>
    </row>
    <row r="288" spans="1:10" customFormat="1" ht="14.4" x14ac:dyDescent="0.3">
      <c r="B288" s="66" t="s">
        <v>242</v>
      </c>
      <c r="C288" s="196" t="s">
        <v>452</v>
      </c>
      <c r="D288" s="53" t="s">
        <v>10</v>
      </c>
      <c r="E288" s="155" t="s">
        <v>625</v>
      </c>
      <c r="F288" s="53"/>
      <c r="G288" s="71"/>
      <c r="H288" s="71"/>
      <c r="I288" s="67"/>
      <c r="J288" s="9"/>
    </row>
    <row r="289" spans="1:10" customFormat="1" ht="14.4" x14ac:dyDescent="0.3">
      <c r="B289" s="56" t="s">
        <v>96</v>
      </c>
      <c r="C289" s="53" t="s">
        <v>441</v>
      </c>
      <c r="D289" s="53" t="s">
        <v>10</v>
      </c>
      <c r="E289" s="155" t="s">
        <v>625</v>
      </c>
      <c r="F289" s="53"/>
      <c r="G289" s="90">
        <v>0</v>
      </c>
      <c r="H289" s="71">
        <v>0</v>
      </c>
      <c r="I289" s="67">
        <f t="shared" ref="I289:I305" si="10">SUM(G289+H289)*1.16</f>
        <v>0</v>
      </c>
      <c r="J289" s="9"/>
    </row>
    <row r="290" spans="1:10" customFormat="1" ht="14.4" x14ac:dyDescent="0.3">
      <c r="B290" s="66" t="s">
        <v>455</v>
      </c>
      <c r="C290" s="196">
        <v>196800022</v>
      </c>
      <c r="D290" s="53" t="s">
        <v>10</v>
      </c>
      <c r="E290" s="155" t="s">
        <v>625</v>
      </c>
      <c r="F290" s="53"/>
      <c r="G290" s="90">
        <v>0</v>
      </c>
      <c r="H290" s="71">
        <v>0</v>
      </c>
      <c r="I290" s="67">
        <f t="shared" si="10"/>
        <v>0</v>
      </c>
      <c r="J290" s="9"/>
    </row>
    <row r="291" spans="1:10" customFormat="1" ht="14.4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10"/>
        <v>13958.454000000002</v>
      </c>
      <c r="J291" s="9"/>
    </row>
    <row r="292" spans="1:10" customFormat="1" ht="14.4" x14ac:dyDescent="0.3">
      <c r="B292" s="66" t="s">
        <v>256</v>
      </c>
      <c r="C292" s="53" t="s">
        <v>457</v>
      </c>
      <c r="D292" s="53" t="s">
        <v>10</v>
      </c>
      <c r="E292" s="155" t="s">
        <v>625</v>
      </c>
      <c r="F292" s="53"/>
      <c r="G292" s="90">
        <v>0</v>
      </c>
      <c r="H292" s="71">
        <v>0</v>
      </c>
      <c r="I292" s="67">
        <f t="shared" si="10"/>
        <v>0</v>
      </c>
    </row>
    <row r="293" spans="1:10" customFormat="1" ht="14.4" x14ac:dyDescent="0.3">
      <c r="B293" s="66" t="s">
        <v>78</v>
      </c>
      <c r="C293" s="196" t="s">
        <v>458</v>
      </c>
      <c r="D293" s="53" t="s">
        <v>10</v>
      </c>
      <c r="E293" s="155" t="s">
        <v>625</v>
      </c>
      <c r="F293" s="53"/>
      <c r="G293" s="90">
        <v>0</v>
      </c>
      <c r="H293" s="71">
        <v>0</v>
      </c>
      <c r="I293" s="67">
        <f t="shared" si="10"/>
        <v>0</v>
      </c>
    </row>
    <row r="294" spans="1:10" customFormat="1" ht="14.4" x14ac:dyDescent="0.3">
      <c r="B294" s="66" t="s">
        <v>256</v>
      </c>
      <c r="C294" s="196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10"/>
        <v>7722.3751999999986</v>
      </c>
      <c r="J294" s="9"/>
    </row>
    <row r="295" spans="1:10" x14ac:dyDescent="0.25">
      <c r="A295" s="56"/>
      <c r="B295" s="66" t="s">
        <v>88</v>
      </c>
      <c r="C295" s="53" t="s">
        <v>472</v>
      </c>
      <c r="D295" s="53" t="s">
        <v>17</v>
      </c>
      <c r="E295" s="155" t="s">
        <v>625</v>
      </c>
      <c r="F295" s="53" t="s">
        <v>737</v>
      </c>
      <c r="G295" s="68">
        <v>13000</v>
      </c>
      <c r="H295" s="71">
        <v>390</v>
      </c>
      <c r="I295" s="67">
        <f t="shared" si="10"/>
        <v>15532.4</v>
      </c>
    </row>
    <row r="296" spans="1:10" customFormat="1" ht="14.4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si="10"/>
        <v>2629.9056</v>
      </c>
      <c r="J296" s="9"/>
    </row>
    <row r="297" spans="1:10" customFormat="1" ht="14.4" x14ac:dyDescent="0.3">
      <c r="B297" s="66" t="s">
        <v>750</v>
      </c>
      <c r="C297" s="53" t="s">
        <v>483</v>
      </c>
      <c r="D297" s="53" t="s">
        <v>10</v>
      </c>
      <c r="E297" s="155" t="s">
        <v>625</v>
      </c>
      <c r="F297" s="53"/>
      <c r="G297" s="71">
        <v>0</v>
      </c>
      <c r="H297" s="71">
        <v>0</v>
      </c>
      <c r="I297" s="71">
        <f t="shared" si="10"/>
        <v>0</v>
      </c>
      <c r="J297" s="9"/>
    </row>
    <row r="298" spans="1:10" customFormat="1" ht="14.4" x14ac:dyDescent="0.3">
      <c r="B298" s="66" t="s">
        <v>70</v>
      </c>
      <c r="C298" s="196" t="s">
        <v>456</v>
      </c>
      <c r="D298" s="53" t="s">
        <v>10</v>
      </c>
      <c r="E298" s="155" t="s">
        <v>625</v>
      </c>
      <c r="F298" s="53"/>
      <c r="G298" s="71">
        <v>0</v>
      </c>
      <c r="H298" s="71">
        <v>0</v>
      </c>
      <c r="I298" s="67">
        <f t="shared" si="10"/>
        <v>0</v>
      </c>
    </row>
    <row r="299" spans="1:10" x14ac:dyDescent="0.25">
      <c r="A299" s="56"/>
      <c r="B299" s="66" t="s">
        <v>484</v>
      </c>
      <c r="C299" s="53" t="s">
        <v>485</v>
      </c>
      <c r="D299" s="53" t="s">
        <v>17</v>
      </c>
      <c r="E299" s="155" t="s">
        <v>625</v>
      </c>
      <c r="F299" s="53" t="s">
        <v>737</v>
      </c>
      <c r="G299" s="68">
        <v>13000</v>
      </c>
      <c r="H299" s="71">
        <v>390</v>
      </c>
      <c r="I299" s="67">
        <f t="shared" si="10"/>
        <v>15532.4</v>
      </c>
      <c r="J299" s="209"/>
    </row>
    <row r="300" spans="1:10" customFormat="1" ht="14.4" x14ac:dyDescent="0.3">
      <c r="B300" s="66" t="s">
        <v>65</v>
      </c>
      <c r="C300" s="196">
        <v>188240010</v>
      </c>
      <c r="D300" s="53" t="s">
        <v>10</v>
      </c>
      <c r="E300" s="155" t="s">
        <v>625</v>
      </c>
      <c r="F300" s="53"/>
      <c r="G300" s="90">
        <v>0</v>
      </c>
      <c r="H300" s="71">
        <v>0</v>
      </c>
      <c r="I300" s="67">
        <f t="shared" si="10"/>
        <v>0</v>
      </c>
      <c r="J300" s="9"/>
    </row>
    <row r="301" spans="1:10" x14ac:dyDescent="0.25">
      <c r="B301" s="66" t="s">
        <v>74</v>
      </c>
      <c r="C301" s="53" t="s">
        <v>460</v>
      </c>
      <c r="D301" s="53" t="s">
        <v>17</v>
      </c>
      <c r="E301" s="155" t="s">
        <v>625</v>
      </c>
      <c r="F301" s="53" t="s">
        <v>738</v>
      </c>
      <c r="G301" s="68">
        <v>12620.64</v>
      </c>
      <c r="H301" s="68">
        <v>378.62</v>
      </c>
      <c r="I301" s="67">
        <f t="shared" si="10"/>
        <v>15079.141599999999</v>
      </c>
      <c r="J301" s="209"/>
    </row>
    <row r="302" spans="1:10" customFormat="1" ht="14.4" x14ac:dyDescent="0.3">
      <c r="B302" s="66" t="s">
        <v>96</v>
      </c>
      <c r="C302" s="53" t="s">
        <v>488</v>
      </c>
      <c r="D302" s="53" t="s">
        <v>10</v>
      </c>
      <c r="E302" s="155" t="s">
        <v>625</v>
      </c>
      <c r="F302" s="53"/>
      <c r="G302" s="90">
        <v>0</v>
      </c>
      <c r="H302" s="71">
        <v>0</v>
      </c>
      <c r="I302" s="67">
        <f t="shared" si="10"/>
        <v>0</v>
      </c>
      <c r="J302" s="9"/>
    </row>
    <row r="303" spans="1:10" customFormat="1" ht="14.4" x14ac:dyDescent="0.3">
      <c r="B303" s="66" t="s">
        <v>256</v>
      </c>
      <c r="C303" s="196" t="s">
        <v>489</v>
      </c>
      <c r="D303" s="53" t="s">
        <v>10</v>
      </c>
      <c r="E303" s="155" t="s">
        <v>625</v>
      </c>
      <c r="F303" s="53"/>
      <c r="G303" s="90">
        <v>0</v>
      </c>
      <c r="H303" s="71">
        <v>0</v>
      </c>
      <c r="I303" s="67">
        <f t="shared" si="10"/>
        <v>0</v>
      </c>
      <c r="J303" s="9"/>
    </row>
    <row r="304" spans="1:10" customFormat="1" ht="14.4" x14ac:dyDescent="0.3">
      <c r="B304" s="66" t="s">
        <v>65</v>
      </c>
      <c r="C304" s="196" t="s">
        <v>490</v>
      </c>
      <c r="D304" s="53" t="s">
        <v>10</v>
      </c>
      <c r="E304" s="155" t="s">
        <v>625</v>
      </c>
      <c r="F304" s="53"/>
      <c r="G304" s="90">
        <v>0</v>
      </c>
      <c r="H304" s="71">
        <v>0</v>
      </c>
      <c r="I304" s="67">
        <f t="shared" si="10"/>
        <v>0</v>
      </c>
      <c r="J304" s="9"/>
    </row>
    <row r="305" spans="1:10" customFormat="1" ht="14.4" x14ac:dyDescent="0.3">
      <c r="B305" s="56" t="s">
        <v>53</v>
      </c>
      <c r="C305" s="196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1:10" customFormat="1" ht="14.4" x14ac:dyDescent="0.3">
      <c r="B306" s="66" t="s">
        <v>45</v>
      </c>
      <c r="C306" s="196" t="s">
        <v>505</v>
      </c>
      <c r="D306" s="53" t="s">
        <v>10</v>
      </c>
      <c r="E306" s="155" t="s">
        <v>625</v>
      </c>
      <c r="F306" s="53"/>
      <c r="G306" s="90">
        <v>0</v>
      </c>
      <c r="H306" s="71">
        <v>0</v>
      </c>
      <c r="I306" s="67">
        <v>0</v>
      </c>
      <c r="J306" s="9"/>
    </row>
    <row r="307" spans="1:10" customFormat="1" ht="14.4" x14ac:dyDescent="0.3">
      <c r="B307" s="66" t="s">
        <v>506</v>
      </c>
      <c r="C307" s="53" t="s">
        <v>507</v>
      </c>
      <c r="D307" s="53" t="s">
        <v>10</v>
      </c>
      <c r="E307" s="155" t="s">
        <v>625</v>
      </c>
      <c r="F307" s="53"/>
      <c r="G307" s="90">
        <v>0</v>
      </c>
      <c r="H307" s="71">
        <v>0</v>
      </c>
      <c r="I307" s="67">
        <f t="shared" ref="I307:I332" si="11">SUM(G307+H307)*1.16</f>
        <v>0</v>
      </c>
      <c r="J307" s="9"/>
    </row>
    <row r="308" spans="1:10" customFormat="1" ht="14.4" x14ac:dyDescent="0.3">
      <c r="B308" s="56" t="s">
        <v>262</v>
      </c>
      <c r="C308" s="196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1"/>
        <v>11351.2148</v>
      </c>
      <c r="J308" s="9"/>
    </row>
    <row r="309" spans="1:10" customFormat="1" ht="14.4" x14ac:dyDescent="0.3">
      <c r="B309" s="66" t="s">
        <v>215</v>
      </c>
      <c r="C309" s="53" t="s">
        <v>508</v>
      </c>
      <c r="D309" s="53" t="s">
        <v>10</v>
      </c>
      <c r="E309" s="155" t="s">
        <v>625</v>
      </c>
      <c r="F309" s="53"/>
      <c r="G309" s="90">
        <v>0</v>
      </c>
      <c r="H309" s="71">
        <v>0</v>
      </c>
      <c r="I309" s="67">
        <f t="shared" si="11"/>
        <v>0</v>
      </c>
      <c r="J309" s="9"/>
    </row>
    <row r="310" spans="1:10" customFormat="1" ht="14.4" x14ac:dyDescent="0.3">
      <c r="B310" s="66" t="s">
        <v>96</v>
      </c>
      <c r="C310" s="196" t="s">
        <v>510</v>
      </c>
      <c r="D310" s="53" t="s">
        <v>10</v>
      </c>
      <c r="E310" s="155" t="s">
        <v>625</v>
      </c>
      <c r="F310" s="53"/>
      <c r="G310" s="90">
        <v>0</v>
      </c>
      <c r="H310" s="71">
        <v>0</v>
      </c>
      <c r="I310" s="67">
        <f t="shared" si="11"/>
        <v>0</v>
      </c>
      <c r="J310" s="9"/>
    </row>
    <row r="311" spans="1:10" customFormat="1" ht="14.4" x14ac:dyDescent="0.3">
      <c r="A311" s="162"/>
      <c r="B311" s="66" t="s">
        <v>65</v>
      </c>
      <c r="C311" s="53" t="s">
        <v>513</v>
      </c>
      <c r="D311" s="53" t="s">
        <v>10</v>
      </c>
      <c r="E311" s="155" t="s">
        <v>625</v>
      </c>
      <c r="F311" s="53"/>
      <c r="G311" s="90">
        <v>0</v>
      </c>
      <c r="H311" s="71">
        <v>0</v>
      </c>
      <c r="I311" s="67">
        <f t="shared" si="11"/>
        <v>0</v>
      </c>
      <c r="J311" s="9"/>
    </row>
    <row r="312" spans="1:10" customFormat="1" ht="14.4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1"/>
        <v>15137.872399999998</v>
      </c>
      <c r="J312" s="9"/>
    </row>
    <row r="313" spans="1:10" customFormat="1" ht="14.4" x14ac:dyDescent="0.3">
      <c r="B313" s="56" t="s">
        <v>256</v>
      </c>
      <c r="C313" s="196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1"/>
        <v>8306.4815999999992</v>
      </c>
      <c r="J313" s="9"/>
    </row>
    <row r="314" spans="1:10" customFormat="1" ht="14.4" x14ac:dyDescent="0.3">
      <c r="B314" s="56" t="s">
        <v>690</v>
      </c>
      <c r="C314" s="196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1"/>
        <v>4169.2951999999996</v>
      </c>
      <c r="J314" s="9"/>
    </row>
    <row r="315" spans="1:10" customFormat="1" ht="14.4" x14ac:dyDescent="0.3">
      <c r="B315" s="66" t="s">
        <v>501</v>
      </c>
      <c r="C315" s="196" t="s">
        <v>515</v>
      </c>
      <c r="D315" s="53" t="s">
        <v>10</v>
      </c>
      <c r="E315" s="155" t="s">
        <v>625</v>
      </c>
      <c r="F315" s="53"/>
      <c r="G315" s="90">
        <v>0</v>
      </c>
      <c r="H315" s="71">
        <v>0</v>
      </c>
      <c r="I315" s="67">
        <f t="shared" si="11"/>
        <v>0</v>
      </c>
      <c r="J315" s="9"/>
    </row>
    <row r="316" spans="1:10" customFormat="1" ht="14.4" x14ac:dyDescent="0.3">
      <c r="B316" s="66" t="s">
        <v>256</v>
      </c>
      <c r="C316" s="196" t="s">
        <v>519</v>
      </c>
      <c r="D316" s="53" t="s">
        <v>10</v>
      </c>
      <c r="E316" s="155" t="s">
        <v>625</v>
      </c>
      <c r="F316" s="53"/>
      <c r="G316" s="71">
        <v>0</v>
      </c>
      <c r="H316" s="71">
        <v>0</v>
      </c>
      <c r="I316" s="67">
        <f t="shared" si="11"/>
        <v>0</v>
      </c>
      <c r="J316" s="9"/>
    </row>
    <row r="317" spans="1:10" customFormat="1" ht="14.4" x14ac:dyDescent="0.3">
      <c r="B317" s="66" t="s">
        <v>262</v>
      </c>
      <c r="C317" s="196" t="s">
        <v>520</v>
      </c>
      <c r="D317" s="53" t="s">
        <v>10</v>
      </c>
      <c r="E317" s="155" t="s">
        <v>625</v>
      </c>
      <c r="F317" s="53" t="s">
        <v>241</v>
      </c>
      <c r="G317" s="91">
        <v>0</v>
      </c>
      <c r="H317" s="71">
        <v>0</v>
      </c>
      <c r="I317" s="71">
        <f t="shared" si="11"/>
        <v>0</v>
      </c>
      <c r="J317" s="9"/>
    </row>
    <row r="318" spans="1:10" customFormat="1" ht="14.4" x14ac:dyDescent="0.3">
      <c r="B318" s="66" t="s">
        <v>78</v>
      </c>
      <c r="C318" s="196" t="s">
        <v>521</v>
      </c>
      <c r="D318" s="53" t="s">
        <v>10</v>
      </c>
      <c r="E318" s="155" t="s">
        <v>625</v>
      </c>
      <c r="F318" s="53"/>
      <c r="G318" s="74">
        <v>0</v>
      </c>
      <c r="H318" s="71">
        <v>0</v>
      </c>
      <c r="I318" s="67">
        <f t="shared" si="11"/>
        <v>0</v>
      </c>
    </row>
    <row r="319" spans="1:10" x14ac:dyDescent="0.25">
      <c r="A319" s="56"/>
      <c r="B319" s="66" t="s">
        <v>74</v>
      </c>
      <c r="C319" s="196" t="s">
        <v>529</v>
      </c>
      <c r="D319" s="53" t="s">
        <v>17</v>
      </c>
      <c r="E319" s="155" t="s">
        <v>625</v>
      </c>
      <c r="F319" s="53" t="s">
        <v>737</v>
      </c>
      <c r="G319" s="68">
        <v>13000</v>
      </c>
      <c r="H319" s="71">
        <v>390</v>
      </c>
      <c r="I319" s="71">
        <f t="shared" si="11"/>
        <v>15532.4</v>
      </c>
      <c r="J319" s="209"/>
    </row>
    <row r="320" spans="1:10" customFormat="1" ht="14.4" x14ac:dyDescent="0.3">
      <c r="B320" s="66" t="s">
        <v>78</v>
      </c>
      <c r="C320" s="196" t="s">
        <v>530</v>
      </c>
      <c r="D320" s="53" t="s">
        <v>10</v>
      </c>
      <c r="E320" s="155" t="s">
        <v>625</v>
      </c>
      <c r="F320" s="53" t="s">
        <v>241</v>
      </c>
      <c r="G320" s="71">
        <v>0</v>
      </c>
      <c r="H320" s="71">
        <v>0</v>
      </c>
      <c r="I320" s="71">
        <f t="shared" si="11"/>
        <v>0</v>
      </c>
      <c r="J320" s="9"/>
    </row>
    <row r="321" spans="2:10" customFormat="1" ht="14.4" x14ac:dyDescent="0.3">
      <c r="B321" s="66" t="s">
        <v>74</v>
      </c>
      <c r="C321" s="196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1"/>
        <v>11742.413199999999</v>
      </c>
      <c r="J321" s="9"/>
    </row>
    <row r="322" spans="2:10" customFormat="1" ht="14.4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1"/>
        <v>10850.8372</v>
      </c>
      <c r="J322" s="9"/>
    </row>
    <row r="323" spans="2:10" s="56" customFormat="1" x14ac:dyDescent="0.25">
      <c r="B323" s="66" t="s">
        <v>74</v>
      </c>
      <c r="C323" s="53" t="s">
        <v>532</v>
      </c>
      <c r="D323" s="53" t="s">
        <v>17</v>
      </c>
      <c r="E323" s="155" t="s">
        <v>625</v>
      </c>
      <c r="F323" s="53" t="s">
        <v>737</v>
      </c>
      <c r="G323" s="68">
        <v>13000</v>
      </c>
      <c r="H323" s="71">
        <v>390</v>
      </c>
      <c r="I323" s="71">
        <f t="shared" si="11"/>
        <v>15532.4</v>
      </c>
      <c r="J323" s="209"/>
    </row>
    <row r="324" spans="2:10" s="56" customFormat="1" x14ac:dyDescent="0.25">
      <c r="B324" s="66" t="s">
        <v>546</v>
      </c>
      <c r="C324" s="196" t="s">
        <v>547</v>
      </c>
      <c r="D324" s="53" t="s">
        <v>17</v>
      </c>
      <c r="E324" s="155" t="s">
        <v>625</v>
      </c>
      <c r="F324" s="53" t="s">
        <v>737</v>
      </c>
      <c r="G324" s="68">
        <v>13000</v>
      </c>
      <c r="H324" s="71">
        <v>390</v>
      </c>
      <c r="I324" s="71">
        <f t="shared" si="11"/>
        <v>15532.4</v>
      </c>
      <c r="J324" s="209"/>
    </row>
    <row r="325" spans="2:10" customFormat="1" ht="14.4" x14ac:dyDescent="0.3">
      <c r="B325" s="66" t="s">
        <v>256</v>
      </c>
      <c r="C325" s="196" t="s">
        <v>548</v>
      </c>
      <c r="D325" s="53" t="s">
        <v>10</v>
      </c>
      <c r="E325" s="155" t="s">
        <v>625</v>
      </c>
      <c r="F325" s="53"/>
      <c r="G325" s="90">
        <v>0</v>
      </c>
      <c r="H325" s="71">
        <v>0</v>
      </c>
      <c r="I325" s="67">
        <f t="shared" si="11"/>
        <v>0</v>
      </c>
      <c r="J325" s="9"/>
    </row>
    <row r="326" spans="2:10" customFormat="1" ht="14.4" x14ac:dyDescent="0.3">
      <c r="B326" s="66" t="s">
        <v>65</v>
      </c>
      <c r="C326" s="196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1"/>
        <v>9249.7471999999998</v>
      </c>
      <c r="J326" s="9"/>
    </row>
    <row r="327" spans="2:10" customFormat="1" ht="14.4" x14ac:dyDescent="0.3">
      <c r="B327" s="66" t="s">
        <v>74</v>
      </c>
      <c r="C327" s="196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1"/>
        <v>17267.5628</v>
      </c>
      <c r="J327" s="9"/>
    </row>
    <row r="328" spans="2:10" customFormat="1" ht="14.4" x14ac:dyDescent="0.3">
      <c r="B328" s="66" t="s">
        <v>274</v>
      </c>
      <c r="C328" s="196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1"/>
        <v>8294.7655999999988</v>
      </c>
      <c r="J328" s="9"/>
    </row>
    <row r="329" spans="2:10" customFormat="1" ht="14.4" x14ac:dyDescent="0.3">
      <c r="B329" s="66" t="s">
        <v>57</v>
      </c>
      <c r="C329" s="196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1"/>
        <v>13541.039599999998</v>
      </c>
      <c r="J329" s="9"/>
    </row>
    <row r="330" spans="2:10" customFormat="1" ht="14.4" x14ac:dyDescent="0.3">
      <c r="B330" s="66" t="s">
        <v>274</v>
      </c>
      <c r="C330" s="53" t="s">
        <v>572</v>
      </c>
      <c r="D330" s="85" t="s">
        <v>10</v>
      </c>
      <c r="E330" s="155" t="s">
        <v>625</v>
      </c>
      <c r="F330" s="53"/>
      <c r="G330" s="71">
        <v>0</v>
      </c>
      <c r="H330" s="71">
        <v>0</v>
      </c>
      <c r="I330" s="67">
        <f t="shared" si="11"/>
        <v>0</v>
      </c>
      <c r="J330" s="9"/>
    </row>
    <row r="331" spans="2:10" customFormat="1" ht="14.4" x14ac:dyDescent="0.3">
      <c r="B331" s="66" t="s">
        <v>242</v>
      </c>
      <c r="C331" s="174" t="s">
        <v>602</v>
      </c>
      <c r="D331" s="85" t="s">
        <v>17</v>
      </c>
      <c r="E331" s="155" t="s">
        <v>624</v>
      </c>
      <c r="F331" s="53" t="s">
        <v>754</v>
      </c>
      <c r="G331" s="67">
        <v>9815</v>
      </c>
      <c r="H331" s="68">
        <v>294.45</v>
      </c>
      <c r="I331" s="67">
        <f t="shared" si="11"/>
        <v>11726.962</v>
      </c>
      <c r="J331" s="9"/>
    </row>
    <row r="332" spans="2:10" customFormat="1" ht="14.4" x14ac:dyDescent="0.3">
      <c r="B332" s="97" t="s">
        <v>274</v>
      </c>
      <c r="C332" s="174" t="s">
        <v>617</v>
      </c>
      <c r="D332" s="85" t="s">
        <v>17</v>
      </c>
      <c r="E332" s="155" t="s">
        <v>624</v>
      </c>
      <c r="F332" s="53" t="s">
        <v>742</v>
      </c>
      <c r="G332" s="67">
        <v>5476</v>
      </c>
      <c r="H332" s="68">
        <v>164.28</v>
      </c>
      <c r="I332" s="67">
        <f t="shared" si="11"/>
        <v>6542.724799999999</v>
      </c>
      <c r="J332" s="9"/>
    </row>
    <row r="333" spans="2:10" customFormat="1" ht="14.4" x14ac:dyDescent="0.3">
      <c r="B333" s="66" t="s">
        <v>274</v>
      </c>
      <c r="C333" s="175" t="s">
        <v>672</v>
      </c>
      <c r="D333" s="85" t="s">
        <v>10</v>
      </c>
      <c r="E333" s="155" t="s">
        <v>624</v>
      </c>
      <c r="F333" s="53"/>
      <c r="G333" s="71"/>
      <c r="H333" s="43"/>
      <c r="I333" s="54"/>
      <c r="J333" s="9"/>
    </row>
    <row r="334" spans="2:10" customFormat="1" ht="14.4" x14ac:dyDescent="0.3">
      <c r="B334" s="66" t="s">
        <v>242</v>
      </c>
      <c r="C334" s="175" t="s">
        <v>676</v>
      </c>
      <c r="D334" s="85" t="s">
        <v>10</v>
      </c>
      <c r="E334" s="155" t="s">
        <v>624</v>
      </c>
      <c r="F334" s="53"/>
      <c r="G334" s="71"/>
      <c r="H334" s="43"/>
      <c r="I334" s="54"/>
      <c r="J334" s="9"/>
    </row>
    <row r="335" spans="2:10" customFormat="1" ht="14.4" x14ac:dyDescent="0.3">
      <c r="B335" s="66" t="s">
        <v>242</v>
      </c>
      <c r="C335" s="175" t="s">
        <v>680</v>
      </c>
      <c r="D335" s="85" t="s">
        <v>17</v>
      </c>
      <c r="E335" s="168" t="s">
        <v>624</v>
      </c>
      <c r="F335" s="53" t="s">
        <v>749</v>
      </c>
      <c r="G335" s="43">
        <v>6080</v>
      </c>
      <c r="H335" s="43">
        <v>182.4</v>
      </c>
      <c r="I335" s="67">
        <f>SUM(G335+H335)*1.16</f>
        <v>7264.3839999999991</v>
      </c>
      <c r="J335" s="9"/>
    </row>
    <row r="336" spans="2:10" customFormat="1" ht="14.4" x14ac:dyDescent="0.3">
      <c r="B336" s="66" t="s">
        <v>242</v>
      </c>
      <c r="C336" s="56" t="s">
        <v>706</v>
      </c>
      <c r="D336" s="85" t="s">
        <v>17</v>
      </c>
      <c r="E336" s="155" t="s">
        <v>624</v>
      </c>
      <c r="F336" s="53" t="s">
        <v>752</v>
      </c>
      <c r="G336" s="43">
        <v>6080</v>
      </c>
      <c r="H336" s="43">
        <v>182.4</v>
      </c>
      <c r="I336" s="67">
        <f>SUM(G336+H336)*1.16</f>
        <v>7264.3839999999991</v>
      </c>
      <c r="J336" s="9"/>
    </row>
    <row r="337" spans="2:10" customFormat="1" ht="14.4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>SUM(G337+H337)*1.16</f>
        <v>14419.368399999999</v>
      </c>
      <c r="J337" s="9"/>
    </row>
    <row r="338" spans="2:10" customFormat="1" ht="14.4" x14ac:dyDescent="0.3">
      <c r="B338" s="66" t="s">
        <v>242</v>
      </c>
      <c r="C338" s="56" t="s">
        <v>707</v>
      </c>
      <c r="D338" s="85" t="s">
        <v>17</v>
      </c>
      <c r="E338" s="155" t="s">
        <v>624</v>
      </c>
      <c r="F338" s="53" t="s">
        <v>741</v>
      </c>
      <c r="G338" s="43">
        <v>5776</v>
      </c>
      <c r="H338" s="43">
        <v>182.4</v>
      </c>
      <c r="I338" s="67">
        <f>SUM(G338:H338)*1.16</f>
        <v>6911.7439999999988</v>
      </c>
      <c r="J338" s="9"/>
    </row>
    <row r="339" spans="2:10" customFormat="1" ht="14.4" x14ac:dyDescent="0.3">
      <c r="B339" s="66" t="s">
        <v>688</v>
      </c>
      <c r="C339" s="196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ref="I339:I368" si="12">SUM(G339+H339)*1.16</f>
        <v>3144.7599999999998</v>
      </c>
      <c r="J339" s="9"/>
    </row>
    <row r="340" spans="2:10" customFormat="1" ht="14.4" x14ac:dyDescent="0.3">
      <c r="B340" s="56" t="s">
        <v>96</v>
      </c>
      <c r="C340" s="196" t="s">
        <v>410</v>
      </c>
      <c r="D340" s="53" t="s">
        <v>10</v>
      </c>
      <c r="E340" s="155" t="s">
        <v>625</v>
      </c>
      <c r="F340" s="53"/>
      <c r="G340" s="71">
        <v>0</v>
      </c>
      <c r="H340" s="71">
        <v>0</v>
      </c>
      <c r="I340" s="67">
        <f t="shared" si="12"/>
        <v>0</v>
      </c>
      <c r="J340" s="9"/>
    </row>
    <row r="341" spans="2:10" customFormat="1" ht="14.4" x14ac:dyDescent="0.3">
      <c r="B341" s="56" t="s">
        <v>78</v>
      </c>
      <c r="C341" s="53" t="s">
        <v>411</v>
      </c>
      <c r="D341" s="53" t="s">
        <v>10</v>
      </c>
      <c r="E341" s="155" t="s">
        <v>625</v>
      </c>
      <c r="F341" s="53"/>
      <c r="G341" s="90">
        <v>0</v>
      </c>
      <c r="H341" s="71">
        <v>0</v>
      </c>
      <c r="I341" s="67">
        <f t="shared" si="12"/>
        <v>0</v>
      </c>
      <c r="J341" s="9"/>
    </row>
    <row r="342" spans="2:10" x14ac:dyDescent="0.25">
      <c r="B342" s="206" t="s">
        <v>74</v>
      </c>
      <c r="C342" s="53" t="s">
        <v>516</v>
      </c>
      <c r="D342" s="53" t="s">
        <v>17</v>
      </c>
      <c r="E342" s="155" t="s">
        <v>625</v>
      </c>
      <c r="F342" s="53" t="s">
        <v>738</v>
      </c>
      <c r="G342" s="68">
        <v>12620.64</v>
      </c>
      <c r="H342" s="68">
        <v>378.62</v>
      </c>
      <c r="I342" s="67">
        <f t="shared" si="12"/>
        <v>15079.141599999999</v>
      </c>
      <c r="J342" s="209"/>
    </row>
    <row r="343" spans="2:10" customFormat="1" ht="14.4" x14ac:dyDescent="0.3">
      <c r="B343" s="66" t="s">
        <v>262</v>
      </c>
      <c r="C343" s="196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2"/>
        <v>16977.759999999998</v>
      </c>
      <c r="J343" s="9"/>
    </row>
    <row r="344" spans="2:10" customFormat="1" ht="14.4" x14ac:dyDescent="0.3">
      <c r="B344" s="66" t="s">
        <v>78</v>
      </c>
      <c r="C344" s="196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2"/>
        <v>17620.399999999998</v>
      </c>
      <c r="J344" s="9"/>
    </row>
    <row r="345" spans="2:10" customFormat="1" ht="14.4" x14ac:dyDescent="0.3">
      <c r="B345" s="56" t="s">
        <v>688</v>
      </c>
      <c r="C345" s="196" t="s">
        <v>432</v>
      </c>
      <c r="D345" s="53" t="s">
        <v>10</v>
      </c>
      <c r="E345" s="155" t="s">
        <v>625</v>
      </c>
      <c r="F345" s="53"/>
      <c r="G345" s="90">
        <v>0</v>
      </c>
      <c r="H345" s="71">
        <v>0</v>
      </c>
      <c r="I345" s="67">
        <f t="shared" si="12"/>
        <v>0</v>
      </c>
      <c r="J345" s="9"/>
    </row>
    <row r="346" spans="2:10" customFormat="1" ht="14.4" x14ac:dyDescent="0.3">
      <c r="B346" s="56" t="s">
        <v>256</v>
      </c>
      <c r="C346" s="53" t="s">
        <v>440</v>
      </c>
      <c r="D346" s="53" t="s">
        <v>10</v>
      </c>
      <c r="E346" s="155" t="s">
        <v>625</v>
      </c>
      <c r="F346" s="53"/>
      <c r="G346" s="90">
        <v>0</v>
      </c>
      <c r="H346" s="71">
        <v>0</v>
      </c>
      <c r="I346" s="67">
        <f t="shared" si="12"/>
        <v>0</v>
      </c>
      <c r="J346" s="9"/>
    </row>
    <row r="347" spans="2:10" customFormat="1" ht="14.4" x14ac:dyDescent="0.3">
      <c r="B347" s="56" t="s">
        <v>262</v>
      </c>
      <c r="C347" s="196" t="s">
        <v>461</v>
      </c>
      <c r="D347" s="53" t="s">
        <v>10</v>
      </c>
      <c r="E347" s="155" t="s">
        <v>625</v>
      </c>
      <c r="F347" s="53"/>
      <c r="G347" s="90">
        <v>0</v>
      </c>
      <c r="H347" s="71">
        <v>0</v>
      </c>
      <c r="I347" s="67">
        <f t="shared" si="12"/>
        <v>0</v>
      </c>
      <c r="J347" s="9"/>
    </row>
    <row r="348" spans="2:10" customFormat="1" ht="14.4" x14ac:dyDescent="0.3">
      <c r="B348" s="66" t="s">
        <v>78</v>
      </c>
      <c r="C348" s="196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2"/>
        <v>17620.399999999998</v>
      </c>
      <c r="J348" s="9"/>
    </row>
    <row r="349" spans="2:10" x14ac:dyDescent="0.25">
      <c r="B349" s="66" t="s">
        <v>74</v>
      </c>
      <c r="C349" s="196" t="s">
        <v>523</v>
      </c>
      <c r="D349" s="53" t="s">
        <v>17</v>
      </c>
      <c r="E349" s="155" t="s">
        <v>625</v>
      </c>
      <c r="F349" s="53" t="s">
        <v>738</v>
      </c>
      <c r="G349" s="68">
        <v>12620.64</v>
      </c>
      <c r="H349" s="68">
        <v>378.62</v>
      </c>
      <c r="I349" s="71">
        <f t="shared" si="12"/>
        <v>15079.141599999999</v>
      </c>
      <c r="J349" s="209"/>
    </row>
    <row r="350" spans="2:10" x14ac:dyDescent="0.25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738</v>
      </c>
      <c r="G350" s="68">
        <v>12620.64</v>
      </c>
      <c r="H350" s="68">
        <v>378.62</v>
      </c>
      <c r="I350" s="67">
        <f t="shared" si="12"/>
        <v>15079.141599999999</v>
      </c>
      <c r="J350" s="209"/>
    </row>
    <row r="351" spans="2:10" x14ac:dyDescent="0.25">
      <c r="B351" s="66" t="s">
        <v>74</v>
      </c>
      <c r="C351" s="196" t="s">
        <v>525</v>
      </c>
      <c r="D351" s="53" t="s">
        <v>17</v>
      </c>
      <c r="E351" s="155" t="s">
        <v>625</v>
      </c>
      <c r="F351" s="53" t="s">
        <v>738</v>
      </c>
      <c r="G351" s="68">
        <v>12620.64</v>
      </c>
      <c r="H351" s="68">
        <v>378.62</v>
      </c>
      <c r="I351" s="67">
        <f t="shared" si="12"/>
        <v>15079.141599999999</v>
      </c>
      <c r="J351" s="209"/>
    </row>
    <row r="352" spans="2:10" x14ac:dyDescent="0.25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738</v>
      </c>
      <c r="G352" s="68">
        <v>12620.64</v>
      </c>
      <c r="H352" s="68">
        <v>378.62</v>
      </c>
      <c r="I352" s="67">
        <f t="shared" si="12"/>
        <v>15079.141599999999</v>
      </c>
      <c r="J352" s="209"/>
    </row>
    <row r="353" spans="1:10" x14ac:dyDescent="0.25">
      <c r="B353" s="206" t="s">
        <v>74</v>
      </c>
      <c r="C353" s="53" t="s">
        <v>527</v>
      </c>
      <c r="D353" s="53" t="s">
        <v>17</v>
      </c>
      <c r="E353" s="155" t="s">
        <v>625</v>
      </c>
      <c r="F353" s="53" t="s">
        <v>738</v>
      </c>
      <c r="G353" s="68">
        <v>12620.64</v>
      </c>
      <c r="H353" s="68">
        <v>378.62</v>
      </c>
      <c r="I353" s="67">
        <f t="shared" si="12"/>
        <v>15079.141599999999</v>
      </c>
      <c r="J353" s="209"/>
    </row>
    <row r="354" spans="1:10" customFormat="1" ht="14.4" x14ac:dyDescent="0.3">
      <c r="B354" s="66" t="s">
        <v>74</v>
      </c>
      <c r="C354" s="53" t="s">
        <v>528</v>
      </c>
      <c r="D354" s="53" t="s">
        <v>17</v>
      </c>
      <c r="E354" s="155" t="s">
        <v>625</v>
      </c>
      <c r="F354" s="56" t="s">
        <v>723</v>
      </c>
      <c r="G354" s="71">
        <v>12620.64</v>
      </c>
      <c r="H354" s="71">
        <v>378.62</v>
      </c>
      <c r="I354" s="67">
        <f t="shared" si="12"/>
        <v>15079.141599999999</v>
      </c>
      <c r="J354" s="9"/>
    </row>
    <row r="355" spans="1:10" customFormat="1" ht="14.4" x14ac:dyDescent="0.3">
      <c r="A355" s="162"/>
      <c r="B355" s="56" t="s">
        <v>96</v>
      </c>
      <c r="C355" s="196" t="s">
        <v>462</v>
      </c>
      <c r="D355" s="53" t="s">
        <v>10</v>
      </c>
      <c r="E355" s="155" t="s">
        <v>625</v>
      </c>
      <c r="F355" s="53"/>
      <c r="G355" s="90">
        <v>0</v>
      </c>
      <c r="H355" s="71">
        <v>0</v>
      </c>
      <c r="I355" s="67">
        <f t="shared" si="12"/>
        <v>0</v>
      </c>
      <c r="J355" s="9"/>
    </row>
    <row r="356" spans="1:10" customFormat="1" ht="14.4" x14ac:dyDescent="0.3">
      <c r="B356" s="56" t="s">
        <v>96</v>
      </c>
      <c r="C356" s="196" t="s">
        <v>463</v>
      </c>
      <c r="D356" s="53" t="s">
        <v>10</v>
      </c>
      <c r="E356" s="155" t="s">
        <v>625</v>
      </c>
      <c r="F356" s="53"/>
      <c r="G356" s="90">
        <v>0</v>
      </c>
      <c r="H356" s="71">
        <v>0</v>
      </c>
      <c r="I356" s="67">
        <f t="shared" si="12"/>
        <v>0</v>
      </c>
      <c r="J356" s="9"/>
    </row>
    <row r="357" spans="1:10" x14ac:dyDescent="0.25">
      <c r="B357" s="66" t="s">
        <v>74</v>
      </c>
      <c r="C357" s="196" t="s">
        <v>531</v>
      </c>
      <c r="D357" s="53" t="s">
        <v>17</v>
      </c>
      <c r="E357" s="155" t="s">
        <v>625</v>
      </c>
      <c r="F357" s="53" t="s">
        <v>738</v>
      </c>
      <c r="G357" s="68">
        <v>12620.64</v>
      </c>
      <c r="H357" s="68">
        <v>378.62</v>
      </c>
      <c r="I357" s="67">
        <f t="shared" si="12"/>
        <v>15079.141599999999</v>
      </c>
      <c r="J357" s="209"/>
    </row>
    <row r="358" spans="1:10" customFormat="1" ht="14.4" x14ac:dyDescent="0.3">
      <c r="A358" s="162"/>
      <c r="B358" s="56" t="s">
        <v>376</v>
      </c>
      <c r="C358" s="53" t="s">
        <v>466</v>
      </c>
      <c r="D358" s="53" t="s">
        <v>10</v>
      </c>
      <c r="E358" s="155" t="s">
        <v>625</v>
      </c>
      <c r="F358" s="53"/>
      <c r="G358" s="90">
        <v>0</v>
      </c>
      <c r="H358" s="71">
        <v>0</v>
      </c>
      <c r="I358" s="67">
        <f t="shared" si="12"/>
        <v>0</v>
      </c>
      <c r="J358" s="9"/>
    </row>
    <row r="359" spans="1:10" x14ac:dyDescent="0.25">
      <c r="B359" s="66" t="s">
        <v>74</v>
      </c>
      <c r="C359" s="53" t="s">
        <v>533</v>
      </c>
      <c r="D359" s="53" t="s">
        <v>17</v>
      </c>
      <c r="E359" s="155" t="s">
        <v>625</v>
      </c>
      <c r="F359" s="53" t="s">
        <v>738</v>
      </c>
      <c r="G359" s="68">
        <v>12620.64</v>
      </c>
      <c r="H359" s="68">
        <v>378.62</v>
      </c>
      <c r="I359" s="67">
        <f t="shared" si="12"/>
        <v>15079.141599999999</v>
      </c>
      <c r="J359" s="209"/>
    </row>
    <row r="360" spans="1:10" x14ac:dyDescent="0.25">
      <c r="B360" s="66" t="s">
        <v>74</v>
      </c>
      <c r="C360" s="53" t="s">
        <v>534</v>
      </c>
      <c r="D360" s="53" t="s">
        <v>17</v>
      </c>
      <c r="E360" s="155" t="s">
        <v>625</v>
      </c>
      <c r="F360" s="53" t="s">
        <v>738</v>
      </c>
      <c r="G360" s="68">
        <v>12620.64</v>
      </c>
      <c r="H360" s="68">
        <v>378.62</v>
      </c>
      <c r="I360" s="67">
        <f t="shared" si="12"/>
        <v>15079.141599999999</v>
      </c>
      <c r="J360" s="209"/>
    </row>
    <row r="361" spans="1:10" customFormat="1" ht="14.4" x14ac:dyDescent="0.3">
      <c r="B361" s="56" t="s">
        <v>535</v>
      </c>
      <c r="C361" s="196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2"/>
        <v>3846.0959999999995</v>
      </c>
      <c r="J361" s="9"/>
    </row>
    <row r="362" spans="1:10" customFormat="1" ht="14.4" x14ac:dyDescent="0.3">
      <c r="B362" s="56" t="s">
        <v>467</v>
      </c>
      <c r="C362" s="53" t="s">
        <v>468</v>
      </c>
      <c r="D362" s="53" t="s">
        <v>10</v>
      </c>
      <c r="E362" s="155" t="s">
        <v>625</v>
      </c>
      <c r="F362" s="53"/>
      <c r="G362" s="90">
        <v>0</v>
      </c>
      <c r="H362" s="71">
        <v>0</v>
      </c>
      <c r="I362" s="67">
        <f t="shared" si="12"/>
        <v>0</v>
      </c>
      <c r="J362" s="9"/>
    </row>
    <row r="363" spans="1:10" customFormat="1" ht="14.4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2"/>
        <v>8865.8219999999983</v>
      </c>
      <c r="J363" s="9"/>
    </row>
    <row r="364" spans="1:10" customFormat="1" ht="14.4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2"/>
        <v>5562.3159999999998</v>
      </c>
      <c r="J364" s="9"/>
    </row>
    <row r="365" spans="1:10" customFormat="1" ht="14.4" x14ac:dyDescent="0.3">
      <c r="B365" s="56" t="s">
        <v>74</v>
      </c>
      <c r="C365" s="196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2"/>
        <v>12005.408399999998</v>
      </c>
      <c r="J365" s="9"/>
    </row>
    <row r="366" spans="1:10" customFormat="1" ht="14.4" x14ac:dyDescent="0.3">
      <c r="B366" s="56" t="s">
        <v>96</v>
      </c>
      <c r="C366" s="53" t="s">
        <v>470</v>
      </c>
      <c r="D366" s="53" t="s">
        <v>10</v>
      </c>
      <c r="E366" s="155" t="s">
        <v>625</v>
      </c>
      <c r="F366" s="53"/>
      <c r="G366" s="90">
        <v>0</v>
      </c>
      <c r="H366" s="71">
        <v>0</v>
      </c>
      <c r="I366" s="67">
        <f t="shared" si="12"/>
        <v>0</v>
      </c>
      <c r="J366" s="9"/>
    </row>
    <row r="367" spans="1:10" customFormat="1" ht="14.4" x14ac:dyDescent="0.3">
      <c r="B367" s="56" t="s">
        <v>96</v>
      </c>
      <c r="C367" s="196" t="s">
        <v>471</v>
      </c>
      <c r="D367" s="53" t="s">
        <v>17</v>
      </c>
      <c r="E367" s="155" t="s">
        <v>625</v>
      </c>
      <c r="F367" s="53" t="s">
        <v>770</v>
      </c>
      <c r="G367" s="90">
        <v>13242.8</v>
      </c>
      <c r="H367" s="71">
        <v>397.28</v>
      </c>
      <c r="I367" s="67">
        <f t="shared" si="12"/>
        <v>15822.492799999998</v>
      </c>
    </row>
    <row r="368" spans="1:10" customFormat="1" ht="14.4" x14ac:dyDescent="0.3">
      <c r="B368" s="56" t="s">
        <v>53</v>
      </c>
      <c r="C368" s="196" t="s">
        <v>479</v>
      </c>
      <c r="D368" s="53" t="s">
        <v>10</v>
      </c>
      <c r="E368" s="155" t="s">
        <v>625</v>
      </c>
      <c r="F368" s="53"/>
      <c r="G368" s="90">
        <v>0</v>
      </c>
      <c r="H368" s="71">
        <v>0</v>
      </c>
      <c r="I368" s="67">
        <f t="shared" si="12"/>
        <v>0</v>
      </c>
      <c r="J368" s="9"/>
    </row>
    <row r="369" spans="2:10" customFormat="1" ht="14.4" x14ac:dyDescent="0.3">
      <c r="B369" s="66" t="s">
        <v>96</v>
      </c>
      <c r="C369" s="196" t="s">
        <v>549</v>
      </c>
      <c r="D369" s="53" t="s">
        <v>76</v>
      </c>
      <c r="E369" s="155" t="s">
        <v>15</v>
      </c>
      <c r="F369" s="53"/>
      <c r="G369" s="71"/>
      <c r="H369" s="71"/>
      <c r="I369" s="67"/>
    </row>
    <row r="370" spans="2:10" customFormat="1" ht="14.4" x14ac:dyDescent="0.3">
      <c r="B370" s="66" t="s">
        <v>109</v>
      </c>
      <c r="C370" s="196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3">SUM(G370+H370)*1.16</f>
        <v>18640.364799999996</v>
      </c>
      <c r="J370" s="17"/>
    </row>
    <row r="371" spans="2:10" customFormat="1" ht="14.4" x14ac:dyDescent="0.3">
      <c r="B371" s="66" t="s">
        <v>109</v>
      </c>
      <c r="C371" s="196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3"/>
        <v>17372.275999999998</v>
      </c>
      <c r="J371" s="17"/>
    </row>
    <row r="372" spans="2:10" customFormat="1" ht="14.4" x14ac:dyDescent="0.3">
      <c r="B372" s="66" t="s">
        <v>109</v>
      </c>
      <c r="C372" s="196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3"/>
        <v>17372.275999999998</v>
      </c>
      <c r="J372" s="17"/>
    </row>
    <row r="373" spans="2:10" customFormat="1" ht="14.4" x14ac:dyDescent="0.3">
      <c r="B373" s="66" t="s">
        <v>109</v>
      </c>
      <c r="C373" s="196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3"/>
        <v>17372.275999999998</v>
      </c>
      <c r="J373" s="17"/>
    </row>
    <row r="374" spans="2:10" customFormat="1" ht="14.4" x14ac:dyDescent="0.3">
      <c r="B374" s="66" t="s">
        <v>109</v>
      </c>
      <c r="C374" s="196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3"/>
        <v>17372.275999999998</v>
      </c>
      <c r="J374" s="17"/>
    </row>
    <row r="375" spans="2:10" customFormat="1" ht="14.4" x14ac:dyDescent="0.3">
      <c r="B375" s="66" t="s">
        <v>109</v>
      </c>
      <c r="C375" s="196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3"/>
        <v>17372.275999999998</v>
      </c>
      <c r="J375" s="17"/>
    </row>
    <row r="376" spans="2:10" customFormat="1" ht="14.4" x14ac:dyDescent="0.3">
      <c r="B376" s="66" t="s">
        <v>109</v>
      </c>
      <c r="C376" s="196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3"/>
        <v>17372.275999999998</v>
      </c>
      <c r="J376" s="17"/>
    </row>
    <row r="377" spans="2:10" customFormat="1" ht="14.4" x14ac:dyDescent="0.3">
      <c r="B377" s="66" t="s">
        <v>109</v>
      </c>
      <c r="C377" s="196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3"/>
        <v>17372.16</v>
      </c>
      <c r="J377" s="42"/>
    </row>
    <row r="378" spans="2:10" customFormat="1" ht="14.4" x14ac:dyDescent="0.3">
      <c r="B378" s="66" t="s">
        <v>109</v>
      </c>
      <c r="C378" s="196" t="s">
        <v>558</v>
      </c>
      <c r="D378" s="53" t="s">
        <v>17</v>
      </c>
      <c r="E378" s="155" t="s">
        <v>14</v>
      </c>
      <c r="F378" s="53" t="s">
        <v>112</v>
      </c>
      <c r="G378" s="73">
        <v>13081.89</v>
      </c>
      <c r="H378" s="54">
        <v>1445</v>
      </c>
      <c r="I378" s="67">
        <f t="shared" si="13"/>
        <v>16851.1924</v>
      </c>
      <c r="J378" s="42"/>
    </row>
    <row r="379" spans="2:10" customFormat="1" ht="14.4" x14ac:dyDescent="0.3">
      <c r="B379" s="66" t="s">
        <v>109</v>
      </c>
      <c r="C379" s="196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3"/>
        <v>17372.484799999998</v>
      </c>
      <c r="J379" s="42"/>
    </row>
    <row r="380" spans="2:10" customFormat="1" ht="14.4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3"/>
        <v>7743.6843999999992</v>
      </c>
      <c r="J380" s="9"/>
    </row>
    <row r="381" spans="2:10" customFormat="1" ht="14.4" x14ac:dyDescent="0.3">
      <c r="B381" s="66" t="s">
        <v>109</v>
      </c>
      <c r="C381" s="196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3"/>
        <v>17372.484799999998</v>
      </c>
      <c r="J381" s="42"/>
    </row>
    <row r="382" spans="2:10" customFormat="1" ht="14.4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3"/>
        <v>7010.8427999999994</v>
      </c>
      <c r="J382" s="9"/>
    </row>
    <row r="383" spans="2:10" customFormat="1" ht="14.4" x14ac:dyDescent="0.3">
      <c r="B383" s="66" t="s">
        <v>109</v>
      </c>
      <c r="C383" s="196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3"/>
        <v>18640.039999999997</v>
      </c>
      <c r="J383" s="42"/>
    </row>
    <row r="384" spans="2:10" s="46" customFormat="1" x14ac:dyDescent="0.25">
      <c r="B384" s="85" t="s">
        <v>109</v>
      </c>
      <c r="C384" s="196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3"/>
        <v>16851.32</v>
      </c>
      <c r="J384" s="45"/>
    </row>
    <row r="385" spans="2:10" customFormat="1" ht="14.4" x14ac:dyDescent="0.3">
      <c r="B385" s="66" t="s">
        <v>109</v>
      </c>
      <c r="C385" s="202" t="s">
        <v>566</v>
      </c>
      <c r="D385" s="85" t="s">
        <v>17</v>
      </c>
      <c r="E385" s="155" t="s">
        <v>14</v>
      </c>
      <c r="F385" s="53" t="s">
        <v>103</v>
      </c>
      <c r="G385" s="73">
        <v>14579.49</v>
      </c>
      <c r="H385" s="68">
        <v>1489.79</v>
      </c>
      <c r="I385" s="67">
        <f t="shared" si="13"/>
        <v>18640.364799999996</v>
      </c>
      <c r="J385" s="42"/>
    </row>
    <row r="386" spans="2:10" customFormat="1" ht="14.4" x14ac:dyDescent="0.3">
      <c r="B386" s="66" t="s">
        <v>109</v>
      </c>
      <c r="C386" s="196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3"/>
        <v>17372.16</v>
      </c>
      <c r="J386" s="42"/>
    </row>
    <row r="387" spans="2:10" customFormat="1" ht="14.4" x14ac:dyDescent="0.3">
      <c r="B387" s="66" t="s">
        <v>109</v>
      </c>
      <c r="C387" s="203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3"/>
        <v>18640.364799999996</v>
      </c>
      <c r="J387" s="42"/>
    </row>
    <row r="388" spans="2:10" customFormat="1" ht="14.4" x14ac:dyDescent="0.3">
      <c r="B388" s="66" t="s">
        <v>109</v>
      </c>
      <c r="C388" s="196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3"/>
        <v>17372.484799999998</v>
      </c>
      <c r="J388" s="42"/>
    </row>
    <row r="389" spans="2:10" customFormat="1" ht="14.4" x14ac:dyDescent="0.3">
      <c r="B389" s="66" t="s">
        <v>570</v>
      </c>
      <c r="C389" s="203" t="s">
        <v>571</v>
      </c>
      <c r="D389" s="85" t="s">
        <v>17</v>
      </c>
      <c r="E389" s="155" t="s">
        <v>14</v>
      </c>
      <c r="F389" s="53" t="s">
        <v>103</v>
      </c>
      <c r="G389" s="73">
        <v>14579.49</v>
      </c>
      <c r="H389" s="68">
        <v>1489.79</v>
      </c>
      <c r="I389" s="67">
        <f t="shared" si="13"/>
        <v>18640.364799999996</v>
      </c>
      <c r="J389" s="42"/>
    </row>
    <row r="390" spans="2:10" customFormat="1" ht="14.4" x14ac:dyDescent="0.3">
      <c r="B390" s="56" t="s">
        <v>274</v>
      </c>
      <c r="C390" s="53" t="s">
        <v>480</v>
      </c>
      <c r="D390" s="53" t="s">
        <v>10</v>
      </c>
      <c r="E390" s="155" t="s">
        <v>625</v>
      </c>
      <c r="F390" s="53"/>
      <c r="G390" s="90">
        <v>0</v>
      </c>
      <c r="H390" s="71">
        <v>0</v>
      </c>
      <c r="I390" s="67">
        <f t="shared" si="13"/>
        <v>0</v>
      </c>
    </row>
    <row r="391" spans="2:10" customFormat="1" ht="14.4" x14ac:dyDescent="0.3">
      <c r="B391" s="66" t="s">
        <v>109</v>
      </c>
      <c r="C391" s="202" t="s">
        <v>573</v>
      </c>
      <c r="D391" s="85" t="s">
        <v>17</v>
      </c>
      <c r="E391" s="155" t="s">
        <v>14</v>
      </c>
      <c r="F391" s="53" t="s">
        <v>103</v>
      </c>
      <c r="G391" s="73">
        <v>14579.49</v>
      </c>
      <c r="H391" s="68">
        <v>1489.79</v>
      </c>
      <c r="I391" s="67">
        <f t="shared" si="13"/>
        <v>18640.364799999996</v>
      </c>
      <c r="J391" s="42"/>
    </row>
    <row r="392" spans="2:10" customFormat="1" ht="14.4" x14ac:dyDescent="0.3">
      <c r="B392" s="66" t="s">
        <v>109</v>
      </c>
      <c r="C392" s="204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3"/>
        <v>17372.484799999998</v>
      </c>
      <c r="J392" s="42"/>
    </row>
    <row r="393" spans="2:10" customFormat="1" ht="14.4" x14ac:dyDescent="0.3">
      <c r="B393" s="66" t="s">
        <v>109</v>
      </c>
      <c r="C393" s="204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3"/>
        <v>17372.484799999998</v>
      </c>
      <c r="J393" s="42"/>
    </row>
    <row r="394" spans="2:10" customFormat="1" ht="14.4" x14ac:dyDescent="0.3">
      <c r="B394" s="66" t="s">
        <v>109</v>
      </c>
      <c r="C394" s="204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3"/>
        <v>19910.239999999998</v>
      </c>
      <c r="J394" s="42"/>
    </row>
    <row r="395" spans="2:10" customFormat="1" ht="14.4" x14ac:dyDescent="0.3">
      <c r="B395" s="66" t="s">
        <v>109</v>
      </c>
      <c r="C395" s="204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3"/>
        <v>17372.484799999998</v>
      </c>
      <c r="J395" s="42"/>
    </row>
    <row r="396" spans="2:10" customFormat="1" ht="14.4" x14ac:dyDescent="0.3">
      <c r="B396" s="66" t="s">
        <v>109</v>
      </c>
      <c r="C396" s="196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3"/>
        <v>17372.484799999998</v>
      </c>
    </row>
    <row r="397" spans="2:10" customFormat="1" ht="14.4" x14ac:dyDescent="0.3">
      <c r="B397" s="66" t="s">
        <v>109</v>
      </c>
      <c r="C397" s="204" t="s">
        <v>579</v>
      </c>
      <c r="D397" s="85" t="s">
        <v>17</v>
      </c>
      <c r="E397" s="155" t="s">
        <v>14</v>
      </c>
      <c r="F397" s="53" t="s">
        <v>103</v>
      </c>
      <c r="G397" s="73">
        <v>14579.49</v>
      </c>
      <c r="H397" s="68">
        <v>1489.79</v>
      </c>
      <c r="I397" s="67">
        <f t="shared" si="13"/>
        <v>18640.364799999996</v>
      </c>
    </row>
    <row r="398" spans="2:10" customFormat="1" ht="14.4" x14ac:dyDescent="0.3">
      <c r="B398" s="66" t="s">
        <v>109</v>
      </c>
      <c r="C398" s="196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3"/>
        <v>16851.32</v>
      </c>
    </row>
    <row r="399" spans="2:10" customFormat="1" ht="14.4" x14ac:dyDescent="0.3">
      <c r="B399" s="66" t="s">
        <v>109</v>
      </c>
      <c r="C399" s="196" t="s">
        <v>581</v>
      </c>
      <c r="D399" s="85" t="s">
        <v>17</v>
      </c>
      <c r="E399" s="155" t="s">
        <v>14</v>
      </c>
      <c r="F399" s="49" t="s">
        <v>748</v>
      </c>
      <c r="G399" s="67">
        <v>13486.49</v>
      </c>
      <c r="H399" s="54">
        <v>1489.79</v>
      </c>
      <c r="I399" s="67">
        <f t="shared" si="13"/>
        <v>17372.484799999998</v>
      </c>
    </row>
    <row r="400" spans="2:10" customFormat="1" ht="14.4" x14ac:dyDescent="0.3">
      <c r="B400" s="66" t="s">
        <v>109</v>
      </c>
      <c r="C400" s="196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3"/>
        <v>17372.484799999998</v>
      </c>
    </row>
    <row r="401" spans="1:9" customFormat="1" ht="14.4" x14ac:dyDescent="0.3">
      <c r="B401" s="66" t="s">
        <v>109</v>
      </c>
      <c r="C401" s="196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3"/>
        <v>17372.484799999998</v>
      </c>
    </row>
    <row r="402" spans="1:9" customFormat="1" ht="14.4" x14ac:dyDescent="0.3">
      <c r="B402" s="66" t="s">
        <v>109</v>
      </c>
      <c r="C402" s="196" t="s">
        <v>584</v>
      </c>
      <c r="D402" s="85" t="s">
        <v>17</v>
      </c>
      <c r="E402" s="155" t="s">
        <v>14</v>
      </c>
      <c r="F402" s="53" t="s">
        <v>103</v>
      </c>
      <c r="G402" s="73">
        <v>14579.49</v>
      </c>
      <c r="H402" s="68">
        <v>1489.79</v>
      </c>
      <c r="I402" s="67">
        <f t="shared" si="13"/>
        <v>18640.364799999996</v>
      </c>
    </row>
    <row r="403" spans="1:9" customFormat="1" ht="14.4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customFormat="1" ht="14.4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x14ac:dyDescent="0.25">
      <c r="A405" s="56"/>
      <c r="B405" s="66" t="s">
        <v>242</v>
      </c>
      <c r="C405" s="53" t="s">
        <v>590</v>
      </c>
      <c r="D405" s="85" t="s">
        <v>17</v>
      </c>
      <c r="E405" s="155" t="s">
        <v>15</v>
      </c>
      <c r="F405" s="53" t="s">
        <v>734</v>
      </c>
      <c r="G405" s="71">
        <v>6080</v>
      </c>
      <c r="H405" s="71">
        <v>182.4</v>
      </c>
      <c r="I405" s="67">
        <f>(G405+H405)*1.16</f>
        <v>7264.3839999999991</v>
      </c>
    </row>
    <row r="406" spans="1:9" x14ac:dyDescent="0.25">
      <c r="A406" s="56"/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customFormat="1" ht="14.4" x14ac:dyDescent="0.3">
      <c r="B407" s="66" t="s">
        <v>65</v>
      </c>
      <c r="C407" s="53" t="s">
        <v>595</v>
      </c>
      <c r="D407" s="85" t="s">
        <v>17</v>
      </c>
      <c r="E407" s="155" t="s">
        <v>625</v>
      </c>
      <c r="F407" s="53" t="s">
        <v>739</v>
      </c>
      <c r="G407" s="71">
        <v>6942.66</v>
      </c>
      <c r="H407" s="71">
        <v>208.28</v>
      </c>
      <c r="I407" s="67">
        <f>(G407+H407)*1.16</f>
        <v>8295.0903999999991</v>
      </c>
    </row>
    <row r="408" spans="1:9" customFormat="1" ht="14.4" x14ac:dyDescent="0.3">
      <c r="B408" s="56" t="s">
        <v>160</v>
      </c>
      <c r="C408" s="196" t="s">
        <v>481</v>
      </c>
      <c r="D408" s="53" t="s">
        <v>10</v>
      </c>
      <c r="E408" s="155" t="s">
        <v>625</v>
      </c>
      <c r="F408" s="53"/>
      <c r="G408" s="90">
        <v>0</v>
      </c>
      <c r="H408" s="71">
        <v>0</v>
      </c>
      <c r="I408" s="67">
        <f>SUM(G408+H408)*1.16</f>
        <v>0</v>
      </c>
    </row>
    <row r="409" spans="1:9" customFormat="1" ht="14.4" x14ac:dyDescent="0.3"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customFormat="1" ht="14.4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customFormat="1" ht="14.4" x14ac:dyDescent="0.3"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customFormat="1" ht="14.4" x14ac:dyDescent="0.3">
      <c r="A412" s="162"/>
      <c r="B412" s="56" t="s">
        <v>215</v>
      </c>
      <c r="C412" s="196" t="s">
        <v>498</v>
      </c>
      <c r="D412" s="53" t="s">
        <v>10</v>
      </c>
      <c r="E412" s="155" t="s">
        <v>625</v>
      </c>
      <c r="F412" s="53"/>
      <c r="G412" s="90">
        <v>0</v>
      </c>
      <c r="H412" s="71">
        <v>0</v>
      </c>
      <c r="I412" s="67">
        <f>SUM(G412+H412)*1.16</f>
        <v>0</v>
      </c>
    </row>
    <row r="413" spans="1:9" customFormat="1" ht="14.4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customFormat="1" ht="14.4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730</v>
      </c>
      <c r="G414" s="71">
        <v>8356</v>
      </c>
      <c r="H414" s="71">
        <v>250.68</v>
      </c>
      <c r="I414" s="67">
        <f>SUM(G414:H414)*1.16</f>
        <v>9983.7487999999994</v>
      </c>
    </row>
    <row r="415" spans="1:9" customFormat="1" ht="14.4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 t="shared" ref="I415:I426" si="14">SUM(G415+H415)*1.16</f>
        <v>7264.3839999999991</v>
      </c>
    </row>
    <row r="416" spans="1:9" customFormat="1" ht="14.4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 t="shared" si="14"/>
        <v>7167.5239999999994</v>
      </c>
    </row>
    <row r="417" spans="1:14" customFormat="1" ht="14.4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 t="shared" si="14"/>
        <v>6542.2839999999987</v>
      </c>
    </row>
    <row r="418" spans="1:14" customFormat="1" ht="14.4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 t="shared" si="14"/>
        <v>7020.32</v>
      </c>
    </row>
    <row r="419" spans="1:14" customFormat="1" ht="14.4" x14ac:dyDescent="0.3">
      <c r="B419" s="99" t="s">
        <v>70</v>
      </c>
      <c r="C419" s="195" t="s">
        <v>613</v>
      </c>
      <c r="D419" s="85" t="s">
        <v>17</v>
      </c>
      <c r="E419" s="156" t="s">
        <v>15</v>
      </c>
      <c r="F419" s="205" t="s">
        <v>751</v>
      </c>
      <c r="G419" s="71">
        <v>5876</v>
      </c>
      <c r="H419" s="71">
        <v>176.28</v>
      </c>
      <c r="I419" s="67">
        <f t="shared" si="14"/>
        <v>7020.6447999999991</v>
      </c>
    </row>
    <row r="420" spans="1:14" customFormat="1" ht="14.4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si="14"/>
        <v>7263.9199999999992</v>
      </c>
    </row>
    <row r="421" spans="1:14" customFormat="1" ht="14.4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4"/>
        <v>7816.079999999999</v>
      </c>
    </row>
    <row r="422" spans="1:14" customFormat="1" ht="14.4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4"/>
        <v>9984.119999999999</v>
      </c>
    </row>
    <row r="423" spans="1:14" customFormat="1" ht="14.4" x14ac:dyDescent="0.3">
      <c r="A423" s="162"/>
      <c r="B423" s="56" t="s">
        <v>500</v>
      </c>
      <c r="C423" s="196">
        <v>194600023</v>
      </c>
      <c r="D423" s="53" t="s">
        <v>10</v>
      </c>
      <c r="E423" s="155" t="s">
        <v>625</v>
      </c>
      <c r="F423" s="53"/>
      <c r="G423" s="90">
        <v>0</v>
      </c>
      <c r="H423" s="71">
        <v>0</v>
      </c>
      <c r="I423" s="67">
        <f t="shared" si="14"/>
        <v>0</v>
      </c>
      <c r="L423" s="165"/>
    </row>
    <row r="424" spans="1:14" customFormat="1" ht="14.4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4"/>
        <v>7020.6447999999991</v>
      </c>
      <c r="L424" s="165"/>
    </row>
    <row r="425" spans="1:14" customFormat="1" ht="14.4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4"/>
        <v>7020.6447999999991</v>
      </c>
      <c r="L425" s="165"/>
    </row>
    <row r="426" spans="1:14" customFormat="1" ht="14.4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82" t="s">
        <v>760</v>
      </c>
      <c r="G426" s="150">
        <v>5580</v>
      </c>
      <c r="H426" s="71">
        <v>182</v>
      </c>
      <c r="I426" s="67">
        <f t="shared" si="14"/>
        <v>6683.9199999999992</v>
      </c>
      <c r="L426" s="165"/>
    </row>
    <row r="427" spans="1:14" x14ac:dyDescent="0.25">
      <c r="A427" s="56"/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5">(G427+H427)*1.16</f>
        <v>19910.239999999998</v>
      </c>
      <c r="L427" s="166"/>
    </row>
    <row r="428" spans="1:14" x14ac:dyDescent="0.25">
      <c r="A428" s="56"/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5"/>
        <v>18549.327999999998</v>
      </c>
      <c r="L428" s="166"/>
    </row>
    <row r="429" spans="1:14" customFormat="1" ht="14.4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727</v>
      </c>
      <c r="G429" s="71">
        <v>8356</v>
      </c>
      <c r="H429" s="43">
        <v>251</v>
      </c>
      <c r="I429" s="67">
        <f t="shared" si="15"/>
        <v>9984.119999999999</v>
      </c>
      <c r="J429" s="56"/>
    </row>
    <row r="430" spans="1:14" customFormat="1" ht="14.4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5"/>
        <v>7020.6447999999991</v>
      </c>
      <c r="J430" s="56"/>
    </row>
    <row r="431" spans="1:14" customFormat="1" ht="14.4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5"/>
        <v>7816.079999999999</v>
      </c>
      <c r="J431" s="56"/>
      <c r="K431" s="148"/>
      <c r="L431" s="147"/>
    </row>
    <row r="432" spans="1:14" customFormat="1" ht="14.4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5"/>
        <v>6542.724799999999</v>
      </c>
      <c r="J432" s="56"/>
      <c r="K432" s="149"/>
      <c r="L432" s="18"/>
      <c r="M432" s="38"/>
      <c r="N432" s="38"/>
    </row>
    <row r="433" spans="1:15" customFormat="1" ht="14.4" x14ac:dyDescent="0.3"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5"/>
        <v>7020.6447999999991</v>
      </c>
      <c r="N433" s="38"/>
    </row>
    <row r="434" spans="1:15" customFormat="1" ht="14.4" x14ac:dyDescent="0.3">
      <c r="A434" s="162"/>
      <c r="B434" s="56" t="s">
        <v>501</v>
      </c>
      <c r="C434" s="196" t="s">
        <v>502</v>
      </c>
      <c r="D434" s="53" t="s">
        <v>10</v>
      </c>
      <c r="E434" s="155" t="s">
        <v>625</v>
      </c>
      <c r="F434" s="53"/>
      <c r="G434" s="71">
        <v>0</v>
      </c>
      <c r="H434" s="71">
        <v>0</v>
      </c>
      <c r="I434" s="67">
        <f>SUM(G434+H434)*1.16</f>
        <v>0</v>
      </c>
      <c r="L434" s="38"/>
      <c r="N434" s="38"/>
    </row>
    <row r="435" spans="1:15" customFormat="1" ht="14.4" x14ac:dyDescent="0.3">
      <c r="A435" s="162"/>
      <c r="B435" s="56" t="s">
        <v>256</v>
      </c>
      <c r="C435" s="53" t="s">
        <v>504</v>
      </c>
      <c r="D435" s="53" t="s">
        <v>10</v>
      </c>
      <c r="E435" s="155" t="s">
        <v>625</v>
      </c>
      <c r="F435" s="53"/>
      <c r="G435" s="71">
        <v>0</v>
      </c>
      <c r="H435" s="71">
        <v>0</v>
      </c>
      <c r="I435" s="67">
        <f>SUM(G435+H435)*1.16</f>
        <v>0</v>
      </c>
      <c r="J435" s="162"/>
      <c r="L435" s="38"/>
      <c r="M435" s="38"/>
      <c r="N435" s="38"/>
      <c r="O435" s="38"/>
    </row>
    <row r="436" spans="1:15" customFormat="1" ht="14.4" x14ac:dyDescent="0.3">
      <c r="A436" s="162"/>
      <c r="B436" s="56" t="s">
        <v>477</v>
      </c>
      <c r="C436" s="196">
        <v>188160016</v>
      </c>
      <c r="D436" s="53" t="s">
        <v>10</v>
      </c>
      <c r="E436" s="155" t="s">
        <v>625</v>
      </c>
      <c r="F436" s="53"/>
      <c r="G436" s="90">
        <v>0</v>
      </c>
      <c r="H436" s="71">
        <v>0</v>
      </c>
      <c r="I436" s="67">
        <f>SUM(G436+H436)*1.16</f>
        <v>0</v>
      </c>
    </row>
    <row r="437" spans="1:15" customFormat="1" ht="14.4" x14ac:dyDescent="0.3">
      <c r="B437" s="56" t="s">
        <v>70</v>
      </c>
      <c r="C437" s="175" t="s">
        <v>684</v>
      </c>
      <c r="D437" s="85" t="s">
        <v>17</v>
      </c>
      <c r="E437" s="155" t="s">
        <v>11</v>
      </c>
      <c r="F437" s="53" t="s">
        <v>732</v>
      </c>
      <c r="G437" s="43">
        <v>5876</v>
      </c>
      <c r="H437" s="43">
        <v>176.28</v>
      </c>
      <c r="I437" s="54">
        <f>(G437+H437)*1.16</f>
        <v>7020.6447999999991</v>
      </c>
    </row>
    <row r="438" spans="1:15" customFormat="1" ht="14.4" x14ac:dyDescent="0.3"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customFormat="1" ht="14.4" x14ac:dyDescent="0.3">
      <c r="B439" s="56" t="s">
        <v>24</v>
      </c>
      <c r="C439" s="196" t="s">
        <v>544</v>
      </c>
      <c r="D439" s="53" t="s">
        <v>10</v>
      </c>
      <c r="E439" s="155" t="s">
        <v>625</v>
      </c>
      <c r="F439" s="53"/>
      <c r="G439" s="90">
        <v>0</v>
      </c>
      <c r="H439" s="71">
        <v>0</v>
      </c>
      <c r="I439" s="67">
        <f>SUM(G439+H439)*1.16</f>
        <v>0</v>
      </c>
    </row>
    <row r="440" spans="1:15" customFormat="1" ht="14.4" x14ac:dyDescent="0.3">
      <c r="B440" s="56" t="s">
        <v>70</v>
      </c>
      <c r="C440" s="53" t="s">
        <v>596</v>
      </c>
      <c r="D440" s="85" t="s">
        <v>17</v>
      </c>
      <c r="E440" s="155" t="s">
        <v>15</v>
      </c>
      <c r="F440" s="53" t="s">
        <v>740</v>
      </c>
      <c r="G440" s="71">
        <v>5876</v>
      </c>
      <c r="H440" s="71">
        <v>176.28</v>
      </c>
      <c r="I440" s="67">
        <f>(G440+H440)*1.16</f>
        <v>7020.6447999999991</v>
      </c>
    </row>
    <row r="441" spans="1:15" customFormat="1" ht="14.4" x14ac:dyDescent="0.3"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customFormat="1" ht="14.4" x14ac:dyDescent="0.3">
      <c r="B442" s="56" t="s">
        <v>70</v>
      </c>
      <c r="C442" s="66" t="s">
        <v>692</v>
      </c>
      <c r="D442" s="85" t="s">
        <v>17</v>
      </c>
      <c r="E442" s="155" t="s">
        <v>624</v>
      </c>
      <c r="F442" s="160" t="s">
        <v>757</v>
      </c>
      <c r="G442" s="43">
        <v>5876</v>
      </c>
      <c r="H442" s="43">
        <v>176.28</v>
      </c>
      <c r="I442" s="54">
        <f>(G442+H442)*1.16</f>
        <v>7020.6447999999991</v>
      </c>
    </row>
    <row r="443" spans="1:15" customFormat="1" ht="14.4" x14ac:dyDescent="0.3"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customFormat="1" ht="14.4" x14ac:dyDescent="0.3"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customFormat="1" ht="14.4" x14ac:dyDescent="0.3">
      <c r="B445" s="56" t="s">
        <v>232</v>
      </c>
      <c r="C445" s="66" t="s">
        <v>693</v>
      </c>
      <c r="D445" s="85" t="s">
        <v>10</v>
      </c>
      <c r="E445" s="155" t="s">
        <v>624</v>
      </c>
      <c r="F445" s="53"/>
      <c r="G445" s="43"/>
      <c r="H445" s="43"/>
      <c r="I445" s="54"/>
    </row>
    <row r="446" spans="1:15" x14ac:dyDescent="0.25">
      <c r="A446" s="56"/>
      <c r="B446" s="56" t="s">
        <v>70</v>
      </c>
      <c r="C446" s="66" t="s">
        <v>698</v>
      </c>
      <c r="D446" s="85" t="s">
        <v>17</v>
      </c>
      <c r="E446" s="155" t="s">
        <v>624</v>
      </c>
      <c r="F446" s="53" t="s">
        <v>745</v>
      </c>
      <c r="G446" s="43">
        <v>5876</v>
      </c>
      <c r="H446" s="43">
        <v>176.27</v>
      </c>
      <c r="I446" s="54">
        <f>(G446+H446)*1.16</f>
        <v>7020.6332000000002</v>
      </c>
    </row>
    <row r="447" spans="1:15" x14ac:dyDescent="0.25">
      <c r="A447" s="56"/>
      <c r="B447" s="56" t="s">
        <v>274</v>
      </c>
      <c r="C447" s="56" t="s">
        <v>704</v>
      </c>
      <c r="D447" s="85" t="s">
        <v>17</v>
      </c>
      <c r="E447" s="155" t="s">
        <v>15</v>
      </c>
      <c r="F447" s="82" t="s">
        <v>760</v>
      </c>
      <c r="G447" s="43">
        <v>5476</v>
      </c>
      <c r="H447" s="43">
        <v>164.25</v>
      </c>
      <c r="I447" s="54">
        <f>(G447+H447)*1.16</f>
        <v>6542.69</v>
      </c>
    </row>
    <row r="448" spans="1:15" x14ac:dyDescent="0.25">
      <c r="A448" s="56"/>
      <c r="B448" s="56" t="s">
        <v>256</v>
      </c>
      <c r="C448" s="160" t="s">
        <v>724</v>
      </c>
      <c r="D448" s="85" t="s">
        <v>10</v>
      </c>
      <c r="E448" s="155" t="s">
        <v>625</v>
      </c>
    </row>
    <row r="1048558" spans="1:17" s="54" customFormat="1" x14ac:dyDescent="0.25">
      <c r="A1048558" s="66"/>
      <c r="B1048558" s="1"/>
      <c r="C1048558" s="53"/>
      <c r="D1048558" s="85"/>
      <c r="E1048558" s="155"/>
      <c r="F1048558" s="53"/>
      <c r="G1048558" s="43"/>
      <c r="H1048558" s="8"/>
      <c r="J1048558" s="56"/>
      <c r="K1048558" s="56"/>
      <c r="L1048558" s="56"/>
      <c r="M1048558" s="56"/>
      <c r="N1048558" s="56"/>
      <c r="O1048558" s="56"/>
      <c r="P1048558" s="56"/>
      <c r="Q1048558" s="56"/>
    </row>
  </sheetData>
  <autoFilter ref="B1:I448" xr:uid="{7E1580AC-5D85-42FF-A721-7DD24830F8A1}">
    <sortState xmlns:xlrd2="http://schemas.microsoft.com/office/spreadsheetml/2017/richdata2" ref="B4:I448">
      <sortCondition sortBy="cellColor" ref="B1:B448" dxfId="5"/>
    </sortState>
  </autoFilter>
  <hyperlinks>
    <hyperlink ref="F175" r:id="rId1" location="id=1155&amp;model=res.partner" display="http://52.52.31.46:8069/web - id=1155&amp;model=res.partner" xr:uid="{625149D6-A8D2-4A20-BE77-D4ADCA3C435D}"/>
    <hyperlink ref="F223" r:id="rId2" location="id=1155&amp;model=res.partner" display="http://52.52.31.46:8069/web - id=1155&amp;model=res.partner" xr:uid="{A9640D9E-8A56-413F-9C0B-A466DB562CAF}"/>
  </hyperlinks>
  <pageMargins left="0.7" right="0.7" top="0.75" bottom="0.75" header="0.3" footer="0.3"/>
  <pageSetup paperSize="9" scale="63" fitToHeight="0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7ABF-332E-4963-A205-7BCDD212141A}">
  <sheetPr codeName="Sheet32" filterMode="1">
    <pageSetUpPr fitToPage="1"/>
  </sheetPr>
  <dimension ref="A1:U1048558"/>
  <sheetViews>
    <sheetView showGridLines="0" zoomScaleNormal="100" workbookViewId="0">
      <selection activeCell="C227" sqref="C227"/>
    </sheetView>
  </sheetViews>
  <sheetFormatPr defaultColWidth="8.88671875" defaultRowHeight="12" x14ac:dyDescent="0.25"/>
  <cols>
    <col min="1" max="1" width="8.88671875" style="66"/>
    <col min="2" max="2" width="31.109375" style="56" bestFit="1" customWidth="1"/>
    <col min="3" max="3" width="20.33203125" style="53" bestFit="1" customWidth="1"/>
    <col min="4" max="4" width="21.6640625" style="85" bestFit="1" customWidth="1"/>
    <col min="5" max="5" width="12.109375" style="155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style="56" customWidth="1"/>
    <col min="11" max="11" width="26" style="56" bestFit="1" customWidth="1"/>
    <col min="12" max="12" width="12.33203125" style="56" bestFit="1" customWidth="1"/>
    <col min="13" max="13" width="15.109375" style="56" bestFit="1" customWidth="1"/>
    <col min="14" max="14" width="13.44140625" style="56" bestFit="1" customWidth="1"/>
    <col min="15" max="15" width="13.5546875" style="56" bestFit="1" customWidth="1"/>
    <col min="16" max="16" width="13.44140625" style="56" bestFit="1" customWidth="1"/>
    <col min="17" max="17" width="10" style="56" bestFit="1" customWidth="1"/>
    <col min="18" max="18" width="8.88671875" style="56"/>
    <col min="19" max="19" width="11.109375" style="56" bestFit="1" customWidth="1"/>
    <col min="20" max="20" width="13.6640625" style="56" bestFit="1" customWidth="1"/>
    <col min="21" max="16384" width="8.88671875" style="56"/>
  </cols>
  <sheetData>
    <row r="1" spans="1:21" x14ac:dyDescent="0.25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71"/>
      <c r="L1" s="85"/>
      <c r="M1" s="46"/>
      <c r="N1" s="46"/>
      <c r="O1" s="46"/>
      <c r="P1" s="46"/>
      <c r="Q1" s="46"/>
    </row>
    <row r="2" spans="1:21" customFormat="1" ht="14.4" hidden="1" x14ac:dyDescent="0.3">
      <c r="B2" s="66" t="s">
        <v>242</v>
      </c>
      <c r="C2" s="53" t="s">
        <v>9</v>
      </c>
      <c r="D2" s="53" t="s">
        <v>10</v>
      </c>
      <c r="E2" s="155" t="s">
        <v>11</v>
      </c>
      <c r="F2" s="53" t="s">
        <v>683</v>
      </c>
      <c r="G2" s="67">
        <v>0</v>
      </c>
      <c r="H2" s="68">
        <v>0</v>
      </c>
      <c r="I2" s="67">
        <f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customFormat="1" ht="14.4" hidden="1" x14ac:dyDescent="0.3">
      <c r="B3" s="66" t="s">
        <v>242</v>
      </c>
      <c r="C3" s="196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>SUM(G3+H3)*1.16</f>
        <v>6984.4759999999987</v>
      </c>
      <c r="J3" s="9"/>
      <c r="K3" s="62" t="s">
        <v>19</v>
      </c>
      <c r="L3" s="61">
        <f>+COUNTIF(E:E,L2)</f>
        <v>89</v>
      </c>
      <c r="M3" s="61">
        <f>+COUNTIF(E:E,M2)</f>
        <v>159</v>
      </c>
      <c r="N3" s="61">
        <f>+COUNTIF(E:E,N2)</f>
        <v>39</v>
      </c>
      <c r="O3" s="61">
        <f>+COUNTIF(E:E,O2)</f>
        <v>95</v>
      </c>
      <c r="P3" s="61">
        <f>+COUNTIF(E:E,P2)</f>
        <v>65</v>
      </c>
      <c r="Q3" s="61">
        <f>SUM(L3+M3+N3+O3+P3)</f>
        <v>447</v>
      </c>
    </row>
    <row r="4" spans="1:21" customFormat="1" ht="14.4" hidden="1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F4" s="53"/>
      <c r="G4" s="67">
        <v>0</v>
      </c>
      <c r="H4" s="68">
        <v>0</v>
      </c>
      <c r="I4" s="67">
        <f t="shared" ref="I4:I26" si="0">SUM(G4+H4)*1.16</f>
        <v>0</v>
      </c>
      <c r="J4" s="163"/>
      <c r="K4" s="101" t="s">
        <v>23</v>
      </c>
      <c r="L4" s="102">
        <f>COUNTIFS(D:D,K4,E:E,L2)</f>
        <v>74</v>
      </c>
      <c r="M4" s="102">
        <f>COUNTIFS(D:D,K4,E:E,M2)</f>
        <v>89</v>
      </c>
      <c r="N4" s="102">
        <f>COUNTIFS(D:D,K4,E:E,N2)</f>
        <v>31</v>
      </c>
      <c r="O4" s="102">
        <f>COUNTIFS(D:D,K4,E:E,O2)</f>
        <v>86</v>
      </c>
      <c r="P4" s="102">
        <f>COUNTIFS(D:D,K4,E:E,P2)</f>
        <v>45</v>
      </c>
      <c r="Q4" s="102">
        <f>SUM(L4:P4)</f>
        <v>325</v>
      </c>
    </row>
    <row r="5" spans="1:21" customFormat="1" ht="14.4" hidden="1" x14ac:dyDescent="0.3">
      <c r="B5" s="66" t="s">
        <v>688</v>
      </c>
      <c r="C5" s="196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11</v>
      </c>
      <c r="M5" s="104">
        <f>COUNTIFS(D:D,K5,E:E,M2)</f>
        <v>62</v>
      </c>
      <c r="N5" s="104">
        <f>COUNTIFS(D:D,K5,E:E,N2)</f>
        <v>6</v>
      </c>
      <c r="O5" s="104">
        <f>COUNTIFS(D:D,K5,E:E,O2)</f>
        <v>6</v>
      </c>
      <c r="P5" s="104">
        <f>COUNTIFS(D:D,K5,E:E,P2)</f>
        <v>17</v>
      </c>
      <c r="Q5" s="104">
        <f>SUM(L5:P5)</f>
        <v>102</v>
      </c>
    </row>
    <row r="6" spans="1:21" customFormat="1" ht="14.4" hidden="1" x14ac:dyDescent="0.3">
      <c r="B6" s="66" t="s">
        <v>28</v>
      </c>
      <c r="C6" s="196" t="s">
        <v>29</v>
      </c>
      <c r="D6" s="53" t="s">
        <v>17</v>
      </c>
      <c r="E6" s="155" t="s">
        <v>624</v>
      </c>
      <c r="F6" s="53" t="s">
        <v>753</v>
      </c>
      <c r="G6" s="67">
        <v>18668</v>
      </c>
      <c r="H6" s="68">
        <v>560</v>
      </c>
      <c r="I6" s="67">
        <f t="shared" si="0"/>
        <v>22304.48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38"/>
    </row>
    <row r="7" spans="1:21" customFormat="1" ht="14.4" hidden="1" x14ac:dyDescent="0.3">
      <c r="B7" s="66" t="s">
        <v>28</v>
      </c>
      <c r="C7" s="53" t="s">
        <v>32</v>
      </c>
      <c r="D7" s="53" t="s">
        <v>17</v>
      </c>
      <c r="E7" s="155" t="s">
        <v>15</v>
      </c>
      <c r="F7" s="53" t="s">
        <v>330</v>
      </c>
      <c r="G7" s="67">
        <v>18668</v>
      </c>
      <c r="H7" s="68">
        <v>560</v>
      </c>
      <c r="I7" s="67">
        <f t="shared" si="0"/>
        <v>22304.48</v>
      </c>
      <c r="J7" s="9"/>
      <c r="K7" s="58" t="s">
        <v>33</v>
      </c>
      <c r="L7" s="59">
        <f>L3-L6</f>
        <v>85</v>
      </c>
      <c r="M7" s="59">
        <f>M3-M6</f>
        <v>151</v>
      </c>
      <c r="N7" s="59">
        <f>N3-N6</f>
        <v>37</v>
      </c>
      <c r="O7" s="59">
        <f>O3-O6</f>
        <v>92</v>
      </c>
      <c r="P7" s="59">
        <f>P3-P6</f>
        <v>62</v>
      </c>
      <c r="Q7" s="59">
        <f>SUM(L7:P7)</f>
        <v>427</v>
      </c>
      <c r="R7" s="12"/>
      <c r="S7" s="176"/>
    </row>
    <row r="8" spans="1:21" customFormat="1" ht="14.4" hidden="1" x14ac:dyDescent="0.3">
      <c r="B8" s="66" t="s">
        <v>28</v>
      </c>
      <c r="C8" s="53" t="s">
        <v>34</v>
      </c>
      <c r="D8" s="53" t="s">
        <v>17</v>
      </c>
      <c r="E8" s="155" t="s">
        <v>14</v>
      </c>
      <c r="F8" s="53" t="s">
        <v>759</v>
      </c>
      <c r="G8" s="67">
        <v>18668</v>
      </c>
      <c r="H8" s="68">
        <v>560.04</v>
      </c>
      <c r="I8" s="67">
        <f t="shared" si="0"/>
        <v>22304.526399999999</v>
      </c>
      <c r="J8" s="9"/>
      <c r="K8" s="111" t="s">
        <v>35</v>
      </c>
      <c r="L8" s="112">
        <f t="shared" ref="L8:Q8" si="1">L4/L7</f>
        <v>0.87058823529411766</v>
      </c>
      <c r="M8" s="112">
        <f t="shared" si="1"/>
        <v>0.58940397350993379</v>
      </c>
      <c r="N8" s="112">
        <f t="shared" si="1"/>
        <v>0.83783783783783783</v>
      </c>
      <c r="O8" s="112">
        <f t="shared" si="1"/>
        <v>0.93478260869565222</v>
      </c>
      <c r="P8" s="112">
        <f t="shared" si="1"/>
        <v>0.72580645161290325</v>
      </c>
      <c r="Q8" s="112">
        <f t="shared" si="1"/>
        <v>0.76112412177985944</v>
      </c>
      <c r="S8" s="112"/>
    </row>
    <row r="9" spans="1:21" customFormat="1" ht="14.4" hidden="1" x14ac:dyDescent="0.3">
      <c r="B9" s="66" t="s">
        <v>36</v>
      </c>
      <c r="C9" s="196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customFormat="1" ht="14.4" hidden="1" x14ac:dyDescent="0.3">
      <c r="A10" t="s">
        <v>55</v>
      </c>
      <c r="B10" s="66" t="s">
        <v>262</v>
      </c>
      <c r="C10" s="196" t="s">
        <v>39</v>
      </c>
      <c r="D10" s="53" t="s">
        <v>10</v>
      </c>
      <c r="E10" s="155" t="s">
        <v>14</v>
      </c>
      <c r="F10" s="53"/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SUMIF(E2:E600,L2,I2:I603)</f>
        <v>634367.26279999991</v>
      </c>
      <c r="M10" s="68">
        <f>SUMIF(E2:E603,M2,I2:I603)</f>
        <v>1173156.9287999999</v>
      </c>
      <c r="N10" s="68">
        <f>SUMIF(E2:E600,N2,I2:I600)</f>
        <v>268546.2524</v>
      </c>
      <c r="O10" s="68">
        <f>SUMIF(E2:E600,O2,I2:I600)</f>
        <v>1481747.3903999999</v>
      </c>
      <c r="P10" s="68">
        <f>SUMIF(E2:E600,P2,I2:I600)</f>
        <v>460662.21599999996</v>
      </c>
      <c r="Q10" s="68">
        <f>SUM(L10:P10)</f>
        <v>4018480.0503999996</v>
      </c>
      <c r="R10" s="114"/>
      <c r="S10" s="38"/>
      <c r="T10" s="38"/>
      <c r="U10" s="179"/>
    </row>
    <row r="11" spans="1:21" customFormat="1" ht="14.4" hidden="1" x14ac:dyDescent="0.3">
      <c r="B11" s="66" t="s">
        <v>215</v>
      </c>
      <c r="C11" s="196">
        <v>234310945</v>
      </c>
      <c r="D11" s="53" t="s">
        <v>17</v>
      </c>
      <c r="E11" s="155" t="s">
        <v>11</v>
      </c>
      <c r="F11" s="53" t="s">
        <v>733</v>
      </c>
      <c r="G11" s="68">
        <v>7659</v>
      </c>
      <c r="H11" s="68">
        <v>229.77</v>
      </c>
      <c r="I11" s="67">
        <f t="shared" si="0"/>
        <v>9150.9732000000004</v>
      </c>
      <c r="K11" s="85" t="s">
        <v>636</v>
      </c>
      <c r="L11" s="43"/>
      <c r="M11" s="135"/>
      <c r="N11" s="43"/>
      <c r="O11" s="43"/>
      <c r="P11" s="43"/>
      <c r="Q11" s="43"/>
      <c r="R11" s="114"/>
    </row>
    <row r="12" spans="1:21" customFormat="1" ht="14.4" hidden="1" x14ac:dyDescent="0.3">
      <c r="B12" s="66" t="s">
        <v>242</v>
      </c>
      <c r="C12" s="196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52"/>
      <c r="L12" s="52"/>
      <c r="M12" s="52"/>
      <c r="N12" s="52"/>
      <c r="O12" s="52"/>
      <c r="P12" s="52"/>
      <c r="Q12" s="52"/>
      <c r="R12" s="114"/>
    </row>
    <row r="13" spans="1:21" customFormat="1" ht="14.4" hidden="1" x14ac:dyDescent="0.3">
      <c r="B13" s="66" t="s">
        <v>45</v>
      </c>
      <c r="C13" s="196" t="s">
        <v>46</v>
      </c>
      <c r="D13" s="53" t="s">
        <v>17</v>
      </c>
      <c r="E13" s="155" t="s">
        <v>624</v>
      </c>
      <c r="F13" s="78" t="s">
        <v>754</v>
      </c>
      <c r="G13" s="68">
        <v>6542</v>
      </c>
      <c r="H13" s="68">
        <v>196.26</v>
      </c>
      <c r="I13" s="67">
        <f t="shared" si="0"/>
        <v>7816.3815999999997</v>
      </c>
      <c r="M13" s="38"/>
    </row>
    <row r="14" spans="1:21" customFormat="1" ht="14.4" hidden="1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customFormat="1" ht="14.4" hidden="1" x14ac:dyDescent="0.3">
      <c r="B15" s="66" t="s">
        <v>65</v>
      </c>
      <c r="C15" s="196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customFormat="1" ht="14.4" hidden="1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1:10" customFormat="1" ht="14.4" hidden="1" x14ac:dyDescent="0.3">
      <c r="B17" s="66" t="s">
        <v>274</v>
      </c>
      <c r="C17" s="196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1:10" customFormat="1" ht="14.4" hidden="1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1:10" customFormat="1" ht="14.4" hidden="1" x14ac:dyDescent="0.3">
      <c r="B19" s="66" t="s">
        <v>743</v>
      </c>
      <c r="C19" s="196" t="s">
        <v>60</v>
      </c>
      <c r="D19" s="53" t="s">
        <v>17</v>
      </c>
      <c r="E19" s="155" t="s">
        <v>624</v>
      </c>
      <c r="F19" s="53" t="s">
        <v>755</v>
      </c>
      <c r="G19" s="67">
        <v>2831</v>
      </c>
      <c r="H19" s="68">
        <v>84.93</v>
      </c>
      <c r="I19" s="67">
        <f t="shared" si="0"/>
        <v>3382.4787999999994</v>
      </c>
      <c r="J19" s="9"/>
    </row>
    <row r="20" spans="1:10" customFormat="1" ht="14.4" hidden="1" x14ac:dyDescent="0.3">
      <c r="B20" s="66" t="s">
        <v>160</v>
      </c>
      <c r="C20" s="53" t="s">
        <v>62</v>
      </c>
      <c r="D20" s="53" t="s">
        <v>10</v>
      </c>
      <c r="E20" s="155" t="s">
        <v>11</v>
      </c>
      <c r="F20" s="53"/>
      <c r="G20" s="67">
        <v>0</v>
      </c>
      <c r="H20" s="68">
        <v>0</v>
      </c>
      <c r="I20" s="67">
        <f t="shared" si="0"/>
        <v>0</v>
      </c>
      <c r="J20" s="9"/>
    </row>
    <row r="21" spans="1:10" customFormat="1" ht="14.4" hidden="1" x14ac:dyDescent="0.3">
      <c r="A21" s="10"/>
      <c r="B21" s="66" t="s">
        <v>160</v>
      </c>
      <c r="C21" s="196" t="s">
        <v>63</v>
      </c>
      <c r="D21" s="53" t="s">
        <v>10</v>
      </c>
      <c r="E21" s="155" t="s">
        <v>11</v>
      </c>
      <c r="F21" s="53"/>
      <c r="G21" s="67">
        <v>0</v>
      </c>
      <c r="H21" s="68">
        <v>0</v>
      </c>
      <c r="I21" s="67">
        <f t="shared" si="0"/>
        <v>0</v>
      </c>
      <c r="J21" s="9"/>
    </row>
    <row r="22" spans="1:10" customFormat="1" ht="14.4" hidden="1" x14ac:dyDescent="0.3">
      <c r="B22" s="66" t="s">
        <v>42</v>
      </c>
      <c r="C22" s="196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1:10" customFormat="1" ht="14.4" hidden="1" x14ac:dyDescent="0.3">
      <c r="B23" s="56" t="s">
        <v>65</v>
      </c>
      <c r="C23" s="196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1:10" customFormat="1" ht="14.4" hidden="1" x14ac:dyDescent="0.3">
      <c r="B24" s="66" t="s">
        <v>256</v>
      </c>
      <c r="C24" s="196" t="s">
        <v>68</v>
      </c>
      <c r="D24" s="53" t="s">
        <v>17</v>
      </c>
      <c r="E24" s="155" t="s">
        <v>11</v>
      </c>
      <c r="F24" s="53" t="s">
        <v>758</v>
      </c>
      <c r="G24" s="67">
        <v>8356</v>
      </c>
      <c r="H24" s="68">
        <v>250.68</v>
      </c>
      <c r="I24" s="67">
        <f t="shared" si="0"/>
        <v>9983.7487999999994</v>
      </c>
      <c r="J24" s="9"/>
    </row>
    <row r="25" spans="1:10" customFormat="1" ht="14.4" hidden="1" x14ac:dyDescent="0.3">
      <c r="B25" s="66" t="s">
        <v>70</v>
      </c>
      <c r="C25" s="196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1:10" customFormat="1" ht="14.4" hidden="1" x14ac:dyDescent="0.3">
      <c r="B26" s="66" t="s">
        <v>57</v>
      </c>
      <c r="C26" s="196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1:10" customFormat="1" ht="14.4" hidden="1" x14ac:dyDescent="0.3">
      <c r="B27" s="66" t="s">
        <v>74</v>
      </c>
      <c r="C27" s="196" t="s">
        <v>75</v>
      </c>
      <c r="D27" s="53" t="s">
        <v>76</v>
      </c>
      <c r="E27" s="155" t="s">
        <v>11</v>
      </c>
      <c r="F27" s="53"/>
      <c r="G27" s="68">
        <v>0</v>
      </c>
      <c r="H27" s="68">
        <v>0</v>
      </c>
      <c r="I27" s="67">
        <v>0</v>
      </c>
    </row>
    <row r="28" spans="1:10" customFormat="1" ht="14.4" hidden="1" x14ac:dyDescent="0.3">
      <c r="B28" s="66" t="s">
        <v>24</v>
      </c>
      <c r="C28" s="196" t="s">
        <v>77</v>
      </c>
      <c r="D28" s="53" t="s">
        <v>76</v>
      </c>
      <c r="E28" s="155" t="s">
        <v>11</v>
      </c>
      <c r="F28" s="53"/>
      <c r="G28" s="68">
        <v>0</v>
      </c>
      <c r="H28" s="68"/>
      <c r="I28" s="67">
        <v>0</v>
      </c>
    </row>
    <row r="29" spans="1:10" customFormat="1" ht="14.4" hidden="1" x14ac:dyDescent="0.3">
      <c r="B29" s="56" t="s">
        <v>78</v>
      </c>
      <c r="C29" s="196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1:10" customFormat="1" ht="14.4" hidden="1" x14ac:dyDescent="0.3">
      <c r="B30" s="56" t="s">
        <v>78</v>
      </c>
      <c r="C30" s="196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1:10" customFormat="1" ht="14.4" hidden="1" x14ac:dyDescent="0.3">
      <c r="B31" s="66" t="s">
        <v>53</v>
      </c>
      <c r="C31" s="53" t="s">
        <v>82</v>
      </c>
      <c r="D31" s="53" t="s">
        <v>10</v>
      </c>
      <c r="E31" s="155" t="s">
        <v>11</v>
      </c>
      <c r="F31" s="53"/>
      <c r="G31" s="67">
        <v>0</v>
      </c>
      <c r="H31" s="68">
        <v>0</v>
      </c>
      <c r="I31" s="67">
        <f>SUM(G31+H31)*1.16</f>
        <v>0</v>
      </c>
      <c r="J31" s="9"/>
    </row>
    <row r="32" spans="1:10" customFormat="1" ht="14.4" hidden="1" x14ac:dyDescent="0.3">
      <c r="B32" s="66" t="s">
        <v>256</v>
      </c>
      <c r="C32" s="196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9"/>
    </row>
    <row r="33" spans="2:11" customFormat="1" ht="14.4" hidden="1" x14ac:dyDescent="0.3">
      <c r="B33" s="66" t="s">
        <v>260</v>
      </c>
      <c r="C33" s="196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customFormat="1" ht="14.4" hidden="1" x14ac:dyDescent="0.3">
      <c r="B34" s="56" t="s">
        <v>160</v>
      </c>
      <c r="C34" s="196">
        <v>184080004</v>
      </c>
      <c r="D34" s="53" t="s">
        <v>10</v>
      </c>
      <c r="E34" s="155" t="s">
        <v>11</v>
      </c>
      <c r="F34" s="53"/>
      <c r="G34" s="68"/>
      <c r="H34" s="68"/>
      <c r="I34" s="67"/>
    </row>
    <row r="35" spans="2:11" customFormat="1" ht="14.4" hidden="1" x14ac:dyDescent="0.3">
      <c r="B35" s="66" t="s">
        <v>88</v>
      </c>
      <c r="C35" s="196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customFormat="1" ht="14.4" hidden="1" x14ac:dyDescent="0.3">
      <c r="B36" s="66" t="s">
        <v>42</v>
      </c>
      <c r="C36" s="196" t="s">
        <v>90</v>
      </c>
      <c r="D36" s="53" t="s">
        <v>10</v>
      </c>
      <c r="E36" s="155" t="s">
        <v>14</v>
      </c>
      <c r="F36" s="53"/>
      <c r="G36" s="73">
        <v>0</v>
      </c>
      <c r="H36" s="68">
        <v>0</v>
      </c>
      <c r="I36" s="67">
        <f t="shared" si="2"/>
        <v>0</v>
      </c>
      <c r="J36" s="17"/>
    </row>
    <row r="37" spans="2:11" customFormat="1" ht="14.4" hidden="1" x14ac:dyDescent="0.3">
      <c r="B37" s="66" t="s">
        <v>242</v>
      </c>
      <c r="C37" s="196" t="s">
        <v>92</v>
      </c>
      <c r="D37" s="53" t="s">
        <v>17</v>
      </c>
      <c r="E37" s="155" t="s">
        <v>14</v>
      </c>
      <c r="F37" s="53" t="s">
        <v>756</v>
      </c>
      <c r="G37" s="73">
        <v>6080</v>
      </c>
      <c r="H37" s="68">
        <v>182.4</v>
      </c>
      <c r="I37" s="67">
        <f t="shared" si="2"/>
        <v>7264.3839999999991</v>
      </c>
      <c r="J37" s="17"/>
    </row>
    <row r="38" spans="2:11" customFormat="1" ht="14.4" hidden="1" x14ac:dyDescent="0.3">
      <c r="B38" s="66" t="s">
        <v>57</v>
      </c>
      <c r="C38" s="196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customFormat="1" ht="14.4" hidden="1" x14ac:dyDescent="0.3">
      <c r="B39" s="66" t="s">
        <v>96</v>
      </c>
      <c r="C39" s="196" t="s">
        <v>97</v>
      </c>
      <c r="D39" s="53" t="s">
        <v>10</v>
      </c>
      <c r="E39" s="155" t="s">
        <v>14</v>
      </c>
      <c r="F39" s="53"/>
      <c r="G39" s="73"/>
      <c r="H39" s="68"/>
      <c r="I39" s="67">
        <f t="shared" si="2"/>
        <v>0</v>
      </c>
      <c r="J39" s="17"/>
    </row>
    <row r="40" spans="2:11" customFormat="1" ht="14.4" hidden="1" x14ac:dyDescent="0.3">
      <c r="B40" s="66" t="s">
        <v>98</v>
      </c>
      <c r="C40" s="196" t="s">
        <v>99</v>
      </c>
      <c r="D40" s="53" t="s">
        <v>17</v>
      </c>
      <c r="E40" s="155" t="s">
        <v>14</v>
      </c>
      <c r="F40" s="53" t="s">
        <v>763</v>
      </c>
      <c r="G40" s="73">
        <v>15992</v>
      </c>
      <c r="H40" s="68">
        <v>479.76</v>
      </c>
      <c r="I40" s="67">
        <f t="shared" si="2"/>
        <v>19107.241599999998</v>
      </c>
      <c r="J40" s="17"/>
    </row>
    <row r="41" spans="2:11" customFormat="1" ht="14.4" hidden="1" x14ac:dyDescent="0.3">
      <c r="B41" s="66" t="s">
        <v>98</v>
      </c>
      <c r="C41" s="196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customFormat="1" ht="14.4" hidden="1" x14ac:dyDescent="0.3">
      <c r="B42" s="66" t="s">
        <v>98</v>
      </c>
      <c r="C42" s="196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customFormat="1" ht="14.4" hidden="1" x14ac:dyDescent="0.3">
      <c r="B43" s="66" t="s">
        <v>98</v>
      </c>
      <c r="C43" s="196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customFormat="1" ht="14.4" hidden="1" x14ac:dyDescent="0.3">
      <c r="B44" s="66" t="s">
        <v>98</v>
      </c>
      <c r="C44" s="196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customFormat="1" ht="14.4" hidden="1" x14ac:dyDescent="0.3">
      <c r="B45" s="66" t="s">
        <v>98</v>
      </c>
      <c r="C45" s="196" t="s">
        <v>106</v>
      </c>
      <c r="D45" s="53" t="s">
        <v>17</v>
      </c>
      <c r="E45" s="155" t="s">
        <v>14</v>
      </c>
      <c r="F45" s="53" t="s">
        <v>103</v>
      </c>
      <c r="G45" s="73">
        <v>14579.49</v>
      </c>
      <c r="H45" s="68">
        <v>1489.79</v>
      </c>
      <c r="I45" s="67">
        <f t="shared" si="2"/>
        <v>18640.364799999996</v>
      </c>
      <c r="J45" s="17"/>
    </row>
    <row r="46" spans="2:11" customFormat="1" ht="14.4" hidden="1" x14ac:dyDescent="0.3">
      <c r="B46" s="66" t="s">
        <v>98</v>
      </c>
      <c r="C46" s="196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customFormat="1" ht="14.4" hidden="1" x14ac:dyDescent="0.3">
      <c r="B47" s="66" t="s">
        <v>109</v>
      </c>
      <c r="C47" s="196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customFormat="1" ht="14.4" hidden="1" x14ac:dyDescent="0.3">
      <c r="B48" s="66" t="s">
        <v>109</v>
      </c>
      <c r="C48" s="196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customFormat="1" ht="14.4" hidden="1" x14ac:dyDescent="0.3">
      <c r="B49" s="66" t="s">
        <v>242</v>
      </c>
      <c r="C49" s="196" t="s">
        <v>113</v>
      </c>
      <c r="D49" s="53" t="s">
        <v>17</v>
      </c>
      <c r="E49" s="155" t="s">
        <v>14</v>
      </c>
      <c r="F49" s="53" t="s">
        <v>746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customFormat="1" ht="14.4" hidden="1" x14ac:dyDescent="0.3">
      <c r="B50" s="66" t="s">
        <v>109</v>
      </c>
      <c r="C50" s="196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customFormat="1" ht="14.4" hidden="1" x14ac:dyDescent="0.3">
      <c r="B51" s="66" t="s">
        <v>109</v>
      </c>
      <c r="C51" s="196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customFormat="1" ht="14.4" hidden="1" x14ac:dyDescent="0.3">
      <c r="B52" s="66" t="s">
        <v>109</v>
      </c>
      <c r="C52" s="196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customFormat="1" ht="14.4" hidden="1" x14ac:dyDescent="0.3">
      <c r="B53" s="66" t="s">
        <v>109</v>
      </c>
      <c r="C53" s="196" t="s">
        <v>118</v>
      </c>
      <c r="D53" s="53" t="s">
        <v>17</v>
      </c>
      <c r="E53" s="155" t="s">
        <v>14</v>
      </c>
      <c r="F53" s="53" t="s">
        <v>637</v>
      </c>
      <c r="G53" s="73">
        <v>13733</v>
      </c>
      <c r="H53" s="68">
        <v>340</v>
      </c>
      <c r="I53" s="67">
        <f t="shared" si="2"/>
        <v>16324.679999999998</v>
      </c>
      <c r="J53" s="17"/>
    </row>
    <row r="54" spans="2:10" customFormat="1" ht="14.4" hidden="1" x14ac:dyDescent="0.3">
      <c r="B54" s="66" t="s">
        <v>109</v>
      </c>
      <c r="C54" s="196" t="s">
        <v>120</v>
      </c>
      <c r="D54" s="53" t="s">
        <v>17</v>
      </c>
      <c r="E54" s="155" t="s">
        <v>14</v>
      </c>
      <c r="F54" s="53" t="s">
        <v>101</v>
      </c>
      <c r="G54" s="73">
        <v>16664</v>
      </c>
      <c r="H54" s="68">
        <v>499.92</v>
      </c>
      <c r="I54" s="67">
        <f t="shared" si="2"/>
        <v>19910.147199999996</v>
      </c>
      <c r="J54" s="17"/>
    </row>
    <row r="55" spans="2:10" customFormat="1" ht="14.4" hidden="1" x14ac:dyDescent="0.3">
      <c r="B55" s="66" t="s">
        <v>109</v>
      </c>
      <c r="C55" s="196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customFormat="1" ht="14.4" hidden="1" x14ac:dyDescent="0.3">
      <c r="B56" s="66" t="s">
        <v>109</v>
      </c>
      <c r="C56" s="196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customFormat="1" ht="14.4" hidden="1" x14ac:dyDescent="0.3">
      <c r="B57" s="66" t="s">
        <v>109</v>
      </c>
      <c r="C57" s="196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customFormat="1" ht="14.4" hidden="1" x14ac:dyDescent="0.3">
      <c r="B58" s="66" t="s">
        <v>109</v>
      </c>
      <c r="C58" s="196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customFormat="1" ht="14.4" hidden="1" x14ac:dyDescent="0.3">
      <c r="B59" s="66" t="s">
        <v>109</v>
      </c>
      <c r="C59" s="196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customFormat="1" ht="14.4" hidden="1" x14ac:dyDescent="0.3">
      <c r="B60" s="66" t="s">
        <v>109</v>
      </c>
      <c r="C60" s="196" t="s">
        <v>126</v>
      </c>
      <c r="D60" s="53" t="s">
        <v>17</v>
      </c>
      <c r="E60" s="155" t="s">
        <v>14</v>
      </c>
      <c r="F60" s="53" t="s">
        <v>103</v>
      </c>
      <c r="G60" s="73">
        <v>14579.49</v>
      </c>
      <c r="H60" s="68">
        <v>1489.79</v>
      </c>
      <c r="I60" s="67">
        <f t="shared" si="2"/>
        <v>18640.364799999996</v>
      </c>
      <c r="J60" s="17"/>
    </row>
    <row r="61" spans="2:10" customFormat="1" ht="14.4" hidden="1" x14ac:dyDescent="0.3">
      <c r="B61" s="66" t="s">
        <v>98</v>
      </c>
      <c r="C61" s="196" t="s">
        <v>127</v>
      </c>
      <c r="D61" s="53" t="s">
        <v>17</v>
      </c>
      <c r="E61" s="155" t="s">
        <v>14</v>
      </c>
      <c r="F61" s="53" t="s">
        <v>103</v>
      </c>
      <c r="G61" s="73">
        <v>14579.49</v>
      </c>
      <c r="H61" s="68">
        <v>1489.79</v>
      </c>
      <c r="I61" s="67">
        <f t="shared" si="2"/>
        <v>18640.364799999996</v>
      </c>
      <c r="J61" s="17"/>
    </row>
    <row r="62" spans="2:10" customFormat="1" ht="14.4" hidden="1" x14ac:dyDescent="0.3">
      <c r="B62" s="66" t="s">
        <v>96</v>
      </c>
      <c r="C62" s="196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customFormat="1" ht="14.4" hidden="1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customFormat="1" ht="14.4" hidden="1" x14ac:dyDescent="0.3">
      <c r="B64" s="66" t="s">
        <v>109</v>
      </c>
      <c r="C64" s="196" t="s">
        <v>131</v>
      </c>
      <c r="D64" s="53" t="s">
        <v>17</v>
      </c>
      <c r="E64" s="155" t="s">
        <v>14</v>
      </c>
      <c r="F64" s="53" t="s">
        <v>103</v>
      </c>
      <c r="G64" s="73">
        <v>14579.49</v>
      </c>
      <c r="H64" s="68">
        <v>1489.79</v>
      </c>
      <c r="I64" s="67">
        <f t="shared" si="2"/>
        <v>18640.364799999996</v>
      </c>
      <c r="J64" s="17"/>
    </row>
    <row r="65" spans="2:11" customFormat="1" ht="14.4" hidden="1" x14ac:dyDescent="0.3">
      <c r="B65" s="66" t="s">
        <v>109</v>
      </c>
      <c r="C65" s="196" t="s">
        <v>132</v>
      </c>
      <c r="D65" s="53" t="s">
        <v>17</v>
      </c>
      <c r="E65" s="155" t="s">
        <v>14</v>
      </c>
      <c r="F65" s="53" t="s">
        <v>654</v>
      </c>
      <c r="G65" s="141">
        <v>13486</v>
      </c>
      <c r="H65" s="140">
        <v>1490</v>
      </c>
      <c r="I65" s="67">
        <f t="shared" si="2"/>
        <v>17372.16</v>
      </c>
      <c r="J65" s="17"/>
    </row>
    <row r="66" spans="2:11" customFormat="1" ht="14.4" hidden="1" x14ac:dyDescent="0.3">
      <c r="B66" s="66" t="s">
        <v>109</v>
      </c>
      <c r="C66" s="196" t="s">
        <v>134</v>
      </c>
      <c r="D66" s="53" t="s">
        <v>17</v>
      </c>
      <c r="E66" s="155" t="s">
        <v>14</v>
      </c>
      <c r="F66" s="53" t="s">
        <v>103</v>
      </c>
      <c r="G66" s="73">
        <v>14579.49</v>
      </c>
      <c r="H66" s="68">
        <v>1489.79</v>
      </c>
      <c r="I66" s="67">
        <f t="shared" si="2"/>
        <v>18640.364799999996</v>
      </c>
      <c r="J66" s="17"/>
    </row>
    <row r="67" spans="2:11" customFormat="1" ht="14.4" hidden="1" x14ac:dyDescent="0.3">
      <c r="B67" s="66" t="s">
        <v>648</v>
      </c>
      <c r="C67" s="196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customFormat="1" ht="14.4" hidden="1" x14ac:dyDescent="0.3">
      <c r="B68" s="66" t="s">
        <v>109</v>
      </c>
      <c r="C68" s="196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customFormat="1" ht="14.4" hidden="1" x14ac:dyDescent="0.3">
      <c r="B69" s="66" t="s">
        <v>109</v>
      </c>
      <c r="C69" s="196" t="s">
        <v>137</v>
      </c>
      <c r="D69" s="53" t="s">
        <v>17</v>
      </c>
      <c r="E69" s="155" t="s">
        <v>14</v>
      </c>
      <c r="F69" s="53" t="s">
        <v>103</v>
      </c>
      <c r="G69" s="73">
        <v>14579.49</v>
      </c>
      <c r="H69" s="68">
        <v>1489.79</v>
      </c>
      <c r="I69" s="67">
        <f t="shared" si="2"/>
        <v>18640.364799999996</v>
      </c>
      <c r="J69" s="17"/>
    </row>
    <row r="70" spans="2:11" customFormat="1" ht="14.4" hidden="1" x14ac:dyDescent="0.3">
      <c r="B70" s="66" t="s">
        <v>274</v>
      </c>
      <c r="C70" s="196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customFormat="1" ht="14.4" hidden="1" x14ac:dyDescent="0.3">
      <c r="B71" s="66" t="s">
        <v>57</v>
      </c>
      <c r="C71" s="196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customFormat="1" ht="14.4" hidden="1" x14ac:dyDescent="0.3">
      <c r="B72" s="66" t="s">
        <v>109</v>
      </c>
      <c r="C72" s="196" t="s">
        <v>141</v>
      </c>
      <c r="D72" s="53" t="s">
        <v>17</v>
      </c>
      <c r="E72" s="155" t="s">
        <v>14</v>
      </c>
      <c r="F72" s="53" t="s">
        <v>103</v>
      </c>
      <c r="G72" s="73">
        <v>14579.49</v>
      </c>
      <c r="H72" s="68">
        <v>1489.79</v>
      </c>
      <c r="I72" s="67">
        <f t="shared" si="2"/>
        <v>18640.364799999996</v>
      </c>
      <c r="J72" s="17"/>
    </row>
    <row r="73" spans="2:11" customFormat="1" ht="14.4" hidden="1" x14ac:dyDescent="0.3">
      <c r="B73" s="66" t="s">
        <v>109</v>
      </c>
      <c r="C73" s="196" t="s">
        <v>142</v>
      </c>
      <c r="D73" s="53" t="s">
        <v>17</v>
      </c>
      <c r="E73" s="155" t="s">
        <v>14</v>
      </c>
      <c r="F73" s="53" t="s">
        <v>103</v>
      </c>
      <c r="G73" s="73">
        <v>14579.49</v>
      </c>
      <c r="H73" s="68">
        <v>1489.79</v>
      </c>
      <c r="I73" s="67">
        <f t="shared" si="2"/>
        <v>18640.364799999996</v>
      </c>
      <c r="J73" s="17"/>
    </row>
    <row r="74" spans="2:11" customFormat="1" ht="14.4" hidden="1" x14ac:dyDescent="0.3">
      <c r="B74" s="66" t="s">
        <v>747</v>
      </c>
      <c r="C74" s="196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customFormat="1" ht="14.4" hidden="1" x14ac:dyDescent="0.3">
      <c r="B75" s="66" t="s">
        <v>109</v>
      </c>
      <c r="C75" s="196" t="s">
        <v>145</v>
      </c>
      <c r="D75" s="53" t="s">
        <v>17</v>
      </c>
      <c r="E75" s="155" t="s">
        <v>14</v>
      </c>
      <c r="F75" s="53" t="s">
        <v>108</v>
      </c>
      <c r="G75" s="73">
        <v>14579</v>
      </c>
      <c r="H75" s="151">
        <v>1489.79</v>
      </c>
      <c r="I75" s="67">
        <f t="shared" si="2"/>
        <v>18639.796399999999</v>
      </c>
      <c r="J75" s="17"/>
    </row>
    <row r="76" spans="2:11" customFormat="1" ht="14.4" hidden="1" x14ac:dyDescent="0.3">
      <c r="B76" s="66" t="s">
        <v>109</v>
      </c>
      <c r="C76" s="196" t="s">
        <v>146</v>
      </c>
      <c r="D76" s="53" t="s">
        <v>17</v>
      </c>
      <c r="E76" s="155" t="s">
        <v>14</v>
      </c>
      <c r="F76" s="53" t="s">
        <v>103</v>
      </c>
      <c r="G76" s="73">
        <v>14579.49</v>
      </c>
      <c r="H76" s="68">
        <v>1489.79</v>
      </c>
      <c r="I76" s="67">
        <f t="shared" si="2"/>
        <v>18640.364799999996</v>
      </c>
      <c r="J76" s="17"/>
    </row>
    <row r="77" spans="2:11" customFormat="1" ht="14.4" hidden="1" x14ac:dyDescent="0.3">
      <c r="B77" s="66" t="s">
        <v>109</v>
      </c>
      <c r="C77" s="196" t="s">
        <v>147</v>
      </c>
      <c r="D77" s="53" t="s">
        <v>17</v>
      </c>
      <c r="E77" s="155" t="s">
        <v>14</v>
      </c>
      <c r="F77" s="53" t="s">
        <v>103</v>
      </c>
      <c r="G77" s="73">
        <v>14579.49</v>
      </c>
      <c r="H77" s="68">
        <v>1489.79</v>
      </c>
      <c r="I77" s="67">
        <f t="shared" si="2"/>
        <v>18640.364799999996</v>
      </c>
      <c r="J77" s="17"/>
    </row>
    <row r="78" spans="2:11" customFormat="1" ht="14.4" hidden="1" x14ac:dyDescent="0.3">
      <c r="B78" s="66" t="s">
        <v>109</v>
      </c>
      <c r="C78" s="196" t="s">
        <v>148</v>
      </c>
      <c r="D78" s="53" t="s">
        <v>17</v>
      </c>
      <c r="E78" s="155" t="s">
        <v>14</v>
      </c>
      <c r="F78" s="53" t="s">
        <v>103</v>
      </c>
      <c r="G78" s="73">
        <v>14579.49</v>
      </c>
      <c r="H78" s="68">
        <v>1489.79</v>
      </c>
      <c r="I78" s="67">
        <f t="shared" si="2"/>
        <v>18640.364799999996</v>
      </c>
      <c r="J78" s="17"/>
    </row>
    <row r="79" spans="2:11" customFormat="1" ht="14.4" hidden="1" x14ac:dyDescent="0.3">
      <c r="B79" s="66" t="s">
        <v>96</v>
      </c>
      <c r="C79" s="196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customFormat="1" ht="14.4" hidden="1" x14ac:dyDescent="0.3">
      <c r="B80" s="66" t="s">
        <v>96</v>
      </c>
      <c r="C80" s="196" t="s">
        <v>150</v>
      </c>
      <c r="D80" s="53" t="s">
        <v>10</v>
      </c>
      <c r="E80" s="155" t="s">
        <v>14</v>
      </c>
      <c r="F80" s="53"/>
      <c r="G80" s="73">
        <v>0</v>
      </c>
      <c r="H80" s="68">
        <v>0</v>
      </c>
      <c r="I80" s="67">
        <f t="shared" si="2"/>
        <v>0</v>
      </c>
      <c r="J80" s="17"/>
    </row>
    <row r="81" spans="2:10" customFormat="1" ht="14.4" hidden="1" x14ac:dyDescent="0.3">
      <c r="B81" s="66" t="s">
        <v>109</v>
      </c>
      <c r="C81" s="196" t="s">
        <v>151</v>
      </c>
      <c r="D81" s="53" t="s">
        <v>17</v>
      </c>
      <c r="E81" s="155" t="s">
        <v>14</v>
      </c>
      <c r="F81" s="53" t="s">
        <v>103</v>
      </c>
      <c r="G81" s="73">
        <v>14579.49</v>
      </c>
      <c r="H81" s="68">
        <v>1489.79</v>
      </c>
      <c r="I81" s="67">
        <f t="shared" si="2"/>
        <v>18640.364799999996</v>
      </c>
      <c r="J81" s="17"/>
    </row>
    <row r="82" spans="2:10" customFormat="1" ht="14.4" hidden="1" x14ac:dyDescent="0.3">
      <c r="B82" s="66" t="s">
        <v>109</v>
      </c>
      <c r="C82" s="196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customFormat="1" ht="14.4" hidden="1" x14ac:dyDescent="0.3">
      <c r="B83" s="66" t="s">
        <v>109</v>
      </c>
      <c r="C83" s="196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customFormat="1" ht="14.4" hidden="1" x14ac:dyDescent="0.3">
      <c r="B84" s="66" t="s">
        <v>109</v>
      </c>
      <c r="C84" s="196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customFormat="1" ht="14.4" hidden="1" x14ac:dyDescent="0.3">
      <c r="B85" s="66" t="s">
        <v>109</v>
      </c>
      <c r="C85" s="196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customFormat="1" ht="14.4" hidden="1" x14ac:dyDescent="0.3">
      <c r="B86" s="66" t="s">
        <v>109</v>
      </c>
      <c r="C86" s="196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customFormat="1" ht="14.4" hidden="1" x14ac:dyDescent="0.3">
      <c r="B87" s="66" t="s">
        <v>96</v>
      </c>
      <c r="C87" s="196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customFormat="1" ht="14.4" hidden="1" x14ac:dyDescent="0.3">
      <c r="B88" s="66" t="s">
        <v>160</v>
      </c>
      <c r="C88" s="196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customFormat="1" ht="14.4" hidden="1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customFormat="1" ht="14.4" hidden="1" x14ac:dyDescent="0.3">
      <c r="B90" s="66" t="s">
        <v>96</v>
      </c>
      <c r="C90" s="196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customFormat="1" ht="14.4" hidden="1" x14ac:dyDescent="0.3">
      <c r="B91" s="66" t="s">
        <v>165</v>
      </c>
      <c r="C91" s="196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customFormat="1" ht="14.4" hidden="1" x14ac:dyDescent="0.3">
      <c r="B92" s="66" t="s">
        <v>165</v>
      </c>
      <c r="C92" s="196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customFormat="1" ht="14.4" hidden="1" x14ac:dyDescent="0.3">
      <c r="B93" s="66" t="s">
        <v>168</v>
      </c>
      <c r="C93" s="196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customFormat="1" ht="14.4" hidden="1" x14ac:dyDescent="0.3">
      <c r="B94" s="66" t="s">
        <v>170</v>
      </c>
      <c r="C94" s="196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customFormat="1" ht="14.4" hidden="1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customFormat="1" ht="14.4" hidden="1" x14ac:dyDescent="0.3">
      <c r="B96" s="66" t="s">
        <v>70</v>
      </c>
      <c r="C96" s="196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customFormat="1" ht="14.4" hidden="1" x14ac:dyDescent="0.3">
      <c r="B97" s="66" t="s">
        <v>176</v>
      </c>
      <c r="C97" s="196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customFormat="1" ht="14.4" hidden="1" x14ac:dyDescent="0.3">
      <c r="B98" s="66" t="s">
        <v>70</v>
      </c>
      <c r="C98" s="196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customFormat="1" ht="14.4" hidden="1" x14ac:dyDescent="0.3">
      <c r="B99" s="66" t="s">
        <v>170</v>
      </c>
      <c r="C99" s="196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customFormat="1" ht="14.4" hidden="1" x14ac:dyDescent="0.3">
      <c r="B100" s="66" t="s">
        <v>170</v>
      </c>
      <c r="C100" s="196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customFormat="1" ht="14.4" hidden="1" x14ac:dyDescent="0.3">
      <c r="B101" s="66" t="s">
        <v>170</v>
      </c>
      <c r="C101" s="196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customFormat="1" ht="14.4" hidden="1" x14ac:dyDescent="0.3">
      <c r="B102" s="66" t="s">
        <v>170</v>
      </c>
      <c r="C102" s="196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customFormat="1" ht="14.4" hidden="1" x14ac:dyDescent="0.3">
      <c r="B103" s="66" t="s">
        <v>256</v>
      </c>
      <c r="C103" s="200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customFormat="1" ht="14.4" hidden="1" x14ac:dyDescent="0.3">
      <c r="B104" s="66" t="s">
        <v>88</v>
      </c>
      <c r="C104" s="196" t="s">
        <v>186</v>
      </c>
      <c r="D104" s="53" t="s">
        <v>17</v>
      </c>
      <c r="E104" s="155" t="s">
        <v>14</v>
      </c>
      <c r="F104" s="53" t="s">
        <v>759</v>
      </c>
      <c r="G104" s="73">
        <v>11463.08</v>
      </c>
      <c r="H104" s="68">
        <v>390</v>
      </c>
      <c r="I104" s="67">
        <f t="shared" si="3"/>
        <v>13749.572799999998</v>
      </c>
      <c r="J104" s="17"/>
    </row>
    <row r="105" spans="2:10" customFormat="1" ht="14.4" hidden="1" x14ac:dyDescent="0.3">
      <c r="B105" s="66" t="s">
        <v>256</v>
      </c>
      <c r="C105" s="196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customFormat="1" ht="14.4" hidden="1" x14ac:dyDescent="0.3">
      <c r="B106" s="66" t="s">
        <v>242</v>
      </c>
      <c r="C106" s="196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3"/>
        <v>0</v>
      </c>
      <c r="J106" s="9"/>
    </row>
    <row r="107" spans="2:10" customFormat="1" ht="14.4" hidden="1" x14ac:dyDescent="0.3">
      <c r="B107" s="66" t="s">
        <v>70</v>
      </c>
      <c r="C107" s="196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customFormat="1" ht="14.4" hidden="1" x14ac:dyDescent="0.3">
      <c r="B108" s="66" t="s">
        <v>688</v>
      </c>
      <c r="C108" s="196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customFormat="1" ht="14.4" hidden="1" x14ac:dyDescent="0.3">
      <c r="B109" s="66" t="s">
        <v>688</v>
      </c>
      <c r="C109" s="196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hidden="1" x14ac:dyDescent="0.25">
      <c r="B110" s="66" t="s">
        <v>20</v>
      </c>
      <c r="C110" s="53" t="s">
        <v>195</v>
      </c>
      <c r="D110" s="53" t="s">
        <v>17</v>
      </c>
      <c r="E110" s="155" t="s">
        <v>625</v>
      </c>
      <c r="F110" s="53" t="s">
        <v>738</v>
      </c>
      <c r="G110" s="68">
        <v>12620.64</v>
      </c>
      <c r="H110" s="68">
        <v>378.62</v>
      </c>
      <c r="I110" s="67">
        <f>SUM(G110:H110)*1.16</f>
        <v>15079.141599999999</v>
      </c>
    </row>
    <row r="111" spans="2:10" customFormat="1" ht="14.4" hidden="1" x14ac:dyDescent="0.3">
      <c r="B111" s="66" t="s">
        <v>143</v>
      </c>
      <c r="C111" s="196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customFormat="1" ht="14.4" hidden="1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customFormat="1" ht="14.4" hidden="1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customFormat="1" ht="14.4" hidden="1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customFormat="1" ht="14.4" hidden="1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customFormat="1" ht="14.4" hidden="1" x14ac:dyDescent="0.3">
      <c r="B116" s="66" t="s">
        <v>20</v>
      </c>
      <c r="C116" s="196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9"/>
    </row>
    <row r="117" spans="1:10" customFormat="1" ht="14.4" hidden="1" x14ac:dyDescent="0.3">
      <c r="B117" s="66" t="s">
        <v>242</v>
      </c>
      <c r="C117" s="196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customFormat="1" ht="14.4" hidden="1" x14ac:dyDescent="0.3">
      <c r="B118" s="66" t="s">
        <v>24</v>
      </c>
      <c r="C118" s="196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customFormat="1" ht="14.4" hidden="1" x14ac:dyDescent="0.3">
      <c r="B119" s="66" t="s">
        <v>274</v>
      </c>
      <c r="C119" s="196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customFormat="1" ht="14.4" hidden="1" x14ac:dyDescent="0.3">
      <c r="B120" s="66" t="s">
        <v>20</v>
      </c>
      <c r="C120" s="196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customFormat="1" ht="14.4" hidden="1" x14ac:dyDescent="0.3">
      <c r="B121" s="66" t="s">
        <v>70</v>
      </c>
      <c r="C121" s="196" t="s">
        <v>211</v>
      </c>
      <c r="D121" s="53" t="s">
        <v>10</v>
      </c>
      <c r="E121" s="155" t="s">
        <v>624</v>
      </c>
      <c r="F121" s="79"/>
      <c r="G121" s="68"/>
      <c r="H121" s="68"/>
      <c r="I121" s="67">
        <f t="shared" ref="I121:I142" si="5">SUM(G121+H121)*1.16</f>
        <v>0</v>
      </c>
      <c r="J121" s="9"/>
    </row>
    <row r="122" spans="1:10" customFormat="1" ht="14.4" hidden="1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customFormat="1" ht="14.4" hidden="1" x14ac:dyDescent="0.3">
      <c r="B123" s="66" t="s">
        <v>215</v>
      </c>
      <c r="C123" s="196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customFormat="1" ht="14.4" hidden="1" x14ac:dyDescent="0.3">
      <c r="A124" s="162"/>
      <c r="B124" s="66" t="s">
        <v>274</v>
      </c>
      <c r="C124" s="196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customFormat="1" ht="14.4" hidden="1" x14ac:dyDescent="0.3">
      <c r="B125" s="66" t="s">
        <v>65</v>
      </c>
      <c r="C125" s="196" t="s">
        <v>220</v>
      </c>
      <c r="D125" s="53" t="s">
        <v>17</v>
      </c>
      <c r="E125" s="155" t="s">
        <v>624</v>
      </c>
      <c r="F125" s="53" t="s">
        <v>744</v>
      </c>
      <c r="G125" s="68">
        <v>6542</v>
      </c>
      <c r="H125" s="68">
        <v>196.26</v>
      </c>
      <c r="I125" s="67">
        <f t="shared" si="5"/>
        <v>7816.3815999999997</v>
      </c>
    </row>
    <row r="126" spans="1:10" customFormat="1" ht="14.4" hidden="1" x14ac:dyDescent="0.3">
      <c r="B126" s="66" t="s">
        <v>215</v>
      </c>
      <c r="C126" s="196" t="s">
        <v>221</v>
      </c>
      <c r="D126" s="53" t="s">
        <v>17</v>
      </c>
      <c r="E126" s="155" t="s">
        <v>11</v>
      </c>
      <c r="F126" s="53" t="s">
        <v>640</v>
      </c>
      <c r="G126" s="67">
        <v>8258.73</v>
      </c>
      <c r="H126" s="68">
        <v>248</v>
      </c>
      <c r="I126" s="67">
        <f t="shared" si="5"/>
        <v>9867.8067999999985</v>
      </c>
      <c r="J126" s="9"/>
    </row>
    <row r="127" spans="1:10" customFormat="1" ht="14.4" hidden="1" x14ac:dyDescent="0.3">
      <c r="B127" s="66" t="s">
        <v>242</v>
      </c>
      <c r="C127" s="196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customFormat="1" ht="14.4" hidden="1" x14ac:dyDescent="0.3">
      <c r="B128" s="66" t="s">
        <v>242</v>
      </c>
      <c r="C128" s="196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customFormat="1" ht="14.4" hidden="1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customFormat="1" ht="14.4" hidden="1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customFormat="1" ht="14.4" hidden="1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customFormat="1" ht="14.4" hidden="1" x14ac:dyDescent="0.3">
      <c r="B132" s="66" t="s">
        <v>70</v>
      </c>
      <c r="C132" s="196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customFormat="1" ht="14.4" hidden="1" x14ac:dyDescent="0.3">
      <c r="B133" s="66" t="s">
        <v>232</v>
      </c>
      <c r="C133" s="196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customFormat="1" ht="14.4" hidden="1" x14ac:dyDescent="0.3">
      <c r="B134" s="66" t="s">
        <v>65</v>
      </c>
      <c r="C134" s="196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customFormat="1" ht="14.4" hidden="1" x14ac:dyDescent="0.3">
      <c r="B135" s="66" t="s">
        <v>65</v>
      </c>
      <c r="C135" s="196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customFormat="1" ht="14.4" hidden="1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F136" s="53"/>
      <c r="G136" s="67">
        <v>0</v>
      </c>
      <c r="H136" s="68">
        <v>0</v>
      </c>
      <c r="I136" s="67">
        <f t="shared" si="5"/>
        <v>0</v>
      </c>
      <c r="J136" s="9"/>
    </row>
    <row r="137" spans="1:10" customFormat="1" ht="0.6" hidden="1" customHeight="1" x14ac:dyDescent="0.3">
      <c r="B137" s="66" t="s">
        <v>57</v>
      </c>
      <c r="C137" s="196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s="66" customFormat="1" hidden="1" x14ac:dyDescent="0.25">
      <c r="B138" s="66" t="s">
        <v>74</v>
      </c>
      <c r="C138" s="196" t="s">
        <v>239</v>
      </c>
      <c r="D138" s="53" t="s">
        <v>17</v>
      </c>
      <c r="E138" s="155" t="s">
        <v>625</v>
      </c>
      <c r="F138" s="53" t="s">
        <v>738</v>
      </c>
      <c r="G138" s="68">
        <v>12620.64</v>
      </c>
      <c r="H138" s="68">
        <v>378.62</v>
      </c>
      <c r="I138" s="67">
        <f t="shared" si="5"/>
        <v>15079.141599999999</v>
      </c>
      <c r="J138" s="211"/>
    </row>
    <row r="139" spans="1:10" hidden="1" x14ac:dyDescent="0.25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737</v>
      </c>
      <c r="G139" s="68">
        <v>13000</v>
      </c>
      <c r="H139" s="71">
        <v>390</v>
      </c>
      <c r="I139" s="71">
        <f t="shared" si="5"/>
        <v>15532.4</v>
      </c>
      <c r="J139" s="209"/>
    </row>
    <row r="140" spans="1:10" customFormat="1" ht="14.4" hidden="1" x14ac:dyDescent="0.3"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726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1:10" customFormat="1" ht="14.4" hidden="1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customFormat="1" ht="14.4" hidden="1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customFormat="1" ht="14.4" hidden="1" x14ac:dyDescent="0.3">
      <c r="B143" s="66" t="s">
        <v>170</v>
      </c>
      <c r="C143" s="196" t="s">
        <v>247</v>
      </c>
      <c r="D143" s="53" t="s">
        <v>76</v>
      </c>
      <c r="E143" s="155" t="s">
        <v>624</v>
      </c>
      <c r="F143" s="53"/>
      <c r="G143" s="68"/>
      <c r="H143" s="68"/>
      <c r="I143" s="67"/>
    </row>
    <row r="144" spans="1:10" customFormat="1" ht="14.4" hidden="1" x14ac:dyDescent="0.3">
      <c r="B144" s="66" t="s">
        <v>170</v>
      </c>
      <c r="C144" s="196" t="s">
        <v>248</v>
      </c>
      <c r="D144" s="53" t="s">
        <v>76</v>
      </c>
      <c r="E144" s="155" t="s">
        <v>624</v>
      </c>
      <c r="F144" s="53"/>
      <c r="G144" s="68"/>
      <c r="H144" s="68"/>
      <c r="I144" s="67"/>
    </row>
    <row r="145" spans="1:10" customFormat="1" ht="14.4" hidden="1" x14ac:dyDescent="0.3">
      <c r="B145" s="66" t="s">
        <v>170</v>
      </c>
      <c r="C145" s="196" t="s">
        <v>249</v>
      </c>
      <c r="D145" s="53" t="s">
        <v>76</v>
      </c>
      <c r="E145" s="155" t="s">
        <v>625</v>
      </c>
      <c r="F145" s="53"/>
      <c r="G145" s="68">
        <v>0</v>
      </c>
      <c r="H145" s="68">
        <v>0</v>
      </c>
      <c r="I145" s="67">
        <v>0</v>
      </c>
    </row>
    <row r="146" spans="1:10" customFormat="1" ht="14.4" hidden="1" x14ac:dyDescent="0.3">
      <c r="B146" s="66" t="s">
        <v>170</v>
      </c>
      <c r="C146" s="196" t="s">
        <v>250</v>
      </c>
      <c r="D146" s="53" t="s">
        <v>76</v>
      </c>
      <c r="E146" s="155" t="s">
        <v>625</v>
      </c>
      <c r="F146" s="53"/>
      <c r="G146" s="68">
        <v>0</v>
      </c>
      <c r="H146" s="68">
        <v>0</v>
      </c>
      <c r="I146" s="67">
        <v>0</v>
      </c>
    </row>
    <row r="147" spans="1:10" customFormat="1" ht="14.4" hidden="1" x14ac:dyDescent="0.3">
      <c r="B147" s="66" t="s">
        <v>170</v>
      </c>
      <c r="C147" s="196" t="s">
        <v>251</v>
      </c>
      <c r="D147" s="53" t="s">
        <v>76</v>
      </c>
      <c r="E147" s="155" t="s">
        <v>625</v>
      </c>
      <c r="F147" s="53"/>
      <c r="G147" s="68">
        <v>0</v>
      </c>
      <c r="H147" s="68">
        <v>0</v>
      </c>
      <c r="I147" s="67">
        <v>0</v>
      </c>
    </row>
    <row r="148" spans="1:10" customFormat="1" ht="14.4" hidden="1" x14ac:dyDescent="0.3">
      <c r="B148" s="66" t="s">
        <v>170</v>
      </c>
      <c r="C148" s="196" t="s">
        <v>252</v>
      </c>
      <c r="D148" s="53" t="s">
        <v>76</v>
      </c>
      <c r="E148" s="155" t="s">
        <v>625</v>
      </c>
      <c r="F148" s="53"/>
      <c r="G148" s="68">
        <v>0</v>
      </c>
      <c r="H148" s="68">
        <v>0</v>
      </c>
      <c r="I148" s="67">
        <v>0</v>
      </c>
    </row>
    <row r="149" spans="1:10" customFormat="1" ht="14.4" hidden="1" x14ac:dyDescent="0.3">
      <c r="B149" s="66" t="s">
        <v>688</v>
      </c>
      <c r="C149" s="196" t="s">
        <v>253</v>
      </c>
      <c r="D149" s="53" t="s">
        <v>76</v>
      </c>
      <c r="E149" s="155" t="s">
        <v>624</v>
      </c>
      <c r="F149" s="53"/>
      <c r="G149" s="68"/>
      <c r="H149" s="68"/>
      <c r="I149" s="67"/>
    </row>
    <row r="150" spans="1:10" customFormat="1" ht="14.4" hidden="1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F150" s="53"/>
      <c r="G150" s="68"/>
      <c r="H150" s="68"/>
      <c r="I150" s="67"/>
    </row>
    <row r="151" spans="1:10" customFormat="1" ht="14.4" hidden="1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 t="shared" ref="I151:I172" si="6">SUM(G151+H151)*1.16</f>
        <v>9983.7487999999994</v>
      </c>
      <c r="J151" s="9"/>
    </row>
    <row r="152" spans="1:10" customFormat="1" ht="14.4" hidden="1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9"/>
    </row>
    <row r="153" spans="1:10" customFormat="1" ht="14.4" hidden="1" x14ac:dyDescent="0.3">
      <c r="A153" s="162"/>
      <c r="B153" s="66" t="s">
        <v>260</v>
      </c>
      <c r="C153" s="199" t="s">
        <v>261</v>
      </c>
      <c r="D153" s="53" t="s">
        <v>17</v>
      </c>
      <c r="E153" s="155" t="s">
        <v>14</v>
      </c>
      <c r="F153" s="81" t="s">
        <v>685</v>
      </c>
      <c r="G153" s="68">
        <v>14197</v>
      </c>
      <c r="H153" s="71">
        <v>425.9</v>
      </c>
      <c r="I153" s="67">
        <f t="shared" si="6"/>
        <v>16962.563999999998</v>
      </c>
      <c r="J153" s="9"/>
    </row>
    <row r="154" spans="1:10" customFormat="1" ht="14.4" hidden="1" x14ac:dyDescent="0.3">
      <c r="B154" s="66" t="s">
        <v>262</v>
      </c>
      <c r="C154" s="199" t="s">
        <v>263</v>
      </c>
      <c r="D154" s="53" t="s">
        <v>17</v>
      </c>
      <c r="E154" s="155" t="s">
        <v>624</v>
      </c>
      <c r="F154" s="81" t="s">
        <v>753</v>
      </c>
      <c r="G154" s="67">
        <v>11932</v>
      </c>
      <c r="H154" s="68">
        <v>357.96</v>
      </c>
      <c r="I154" s="67">
        <f t="shared" si="6"/>
        <v>14256.353599999999</v>
      </c>
      <c r="J154" s="9"/>
    </row>
    <row r="155" spans="1:10" customFormat="1" ht="14.4" hidden="1" x14ac:dyDescent="0.3">
      <c r="B155" s="66" t="s">
        <v>652</v>
      </c>
      <c r="C155" s="199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customFormat="1" ht="14.4" hidden="1" x14ac:dyDescent="0.3">
      <c r="B156" s="66" t="s">
        <v>652</v>
      </c>
      <c r="C156" s="199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9"/>
    </row>
    <row r="157" spans="1:10" customFormat="1" ht="14.4" hidden="1" x14ac:dyDescent="0.3">
      <c r="B157" s="66" t="s">
        <v>232</v>
      </c>
      <c r="C157" s="199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customFormat="1" ht="14.4" hidden="1" x14ac:dyDescent="0.3">
      <c r="B158" s="66" t="s">
        <v>24</v>
      </c>
      <c r="C158" s="197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customFormat="1" ht="14.4" hidden="1" x14ac:dyDescent="0.3">
      <c r="B159" s="66" t="s">
        <v>70</v>
      </c>
      <c r="C159" s="197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customFormat="1" ht="14.4" hidden="1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customFormat="1" ht="14.4" hidden="1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customFormat="1" ht="14.4" hidden="1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customFormat="1" ht="14.4" hidden="1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customFormat="1" ht="14.4" hidden="1" x14ac:dyDescent="0.3">
      <c r="B164" s="66" t="s">
        <v>70</v>
      </c>
      <c r="C164" s="197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customFormat="1" ht="14.4" hidden="1" x14ac:dyDescent="0.3">
      <c r="B165" s="66" t="s">
        <v>65</v>
      </c>
      <c r="C165" s="197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customFormat="1" ht="14.4" hidden="1" x14ac:dyDescent="0.3">
      <c r="B166" s="66" t="s">
        <v>232</v>
      </c>
      <c r="C166" s="197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customFormat="1" ht="14.4" hidden="1" x14ac:dyDescent="0.3">
      <c r="B167" s="66" t="s">
        <v>262</v>
      </c>
      <c r="C167" s="197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customFormat="1" ht="14.4" hidden="1" x14ac:dyDescent="0.3">
      <c r="B168" s="66" t="s">
        <v>284</v>
      </c>
      <c r="C168" s="197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customFormat="1" ht="14.4" hidden="1" x14ac:dyDescent="0.3">
      <c r="B169" s="66" t="s">
        <v>65</v>
      </c>
      <c r="C169" s="197" t="s">
        <v>286</v>
      </c>
      <c r="D169" s="53" t="s">
        <v>17</v>
      </c>
      <c r="E169" s="155" t="s">
        <v>15</v>
      </c>
      <c r="F169" s="82" t="s">
        <v>760</v>
      </c>
      <c r="G169" s="68">
        <v>6042</v>
      </c>
      <c r="H169" s="68">
        <v>196.26</v>
      </c>
      <c r="I169" s="67">
        <f t="shared" si="6"/>
        <v>7236.3815999999997</v>
      </c>
      <c r="J169" s="9"/>
    </row>
    <row r="170" spans="1:10" customFormat="1" ht="14.4" hidden="1" x14ac:dyDescent="0.3">
      <c r="A170" s="162"/>
      <c r="B170" s="66" t="s">
        <v>652</v>
      </c>
      <c r="C170" s="197" t="s">
        <v>289</v>
      </c>
      <c r="D170" s="53" t="s">
        <v>17</v>
      </c>
      <c r="E170" s="155" t="s">
        <v>14</v>
      </c>
      <c r="F170" s="53" t="s">
        <v>667</v>
      </c>
      <c r="G170" s="164">
        <v>11463</v>
      </c>
      <c r="H170" s="68">
        <v>390</v>
      </c>
      <c r="I170" s="67">
        <f t="shared" si="6"/>
        <v>13749.48</v>
      </c>
      <c r="J170" s="163"/>
    </row>
    <row r="171" spans="1:10" customFormat="1" ht="14.4" hidden="1" x14ac:dyDescent="0.3">
      <c r="B171" s="66" t="s">
        <v>256</v>
      </c>
      <c r="C171" s="198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customFormat="1" ht="14.4" hidden="1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customFormat="1" ht="14.4" hidden="1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F173" s="53"/>
      <c r="G173" s="71">
        <v>0</v>
      </c>
      <c r="H173" s="71">
        <v>0</v>
      </c>
      <c r="I173" s="67">
        <f>SUM(G173:H173)*1.16</f>
        <v>0</v>
      </c>
    </row>
    <row r="174" spans="1:10" customFormat="1" ht="14.4" hidden="1" x14ac:dyDescent="0.3">
      <c r="B174" s="66" t="s">
        <v>274</v>
      </c>
      <c r="C174" s="84" t="s">
        <v>295</v>
      </c>
      <c r="D174" s="85" t="s">
        <v>17</v>
      </c>
      <c r="E174" s="155" t="s">
        <v>11</v>
      </c>
      <c r="F174" s="82" t="s">
        <v>727</v>
      </c>
      <c r="G174" s="68">
        <v>5476</v>
      </c>
      <c r="H174" s="71">
        <v>164.28</v>
      </c>
      <c r="I174" s="67">
        <f>SUM(G174+H174)*1.16</f>
        <v>6542.724799999999</v>
      </c>
      <c r="J174" s="9"/>
    </row>
    <row r="175" spans="1:10" customFormat="1" ht="14.4" hidden="1" x14ac:dyDescent="0.3">
      <c r="B175" s="66" t="s">
        <v>65</v>
      </c>
      <c r="C175" s="198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customFormat="1" ht="14.4" hidden="1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71">
        <v>293</v>
      </c>
      <c r="I176" s="67">
        <f>SUM(G176+H176)*1.16</f>
        <v>11675.4</v>
      </c>
      <c r="J176" s="163"/>
    </row>
    <row r="177" spans="2:10" customFormat="1" ht="14.4" hidden="1" x14ac:dyDescent="0.3">
      <c r="B177" s="66" t="s">
        <v>70</v>
      </c>
      <c r="C177" s="198" t="s">
        <v>299</v>
      </c>
      <c r="D177" s="85" t="s">
        <v>10</v>
      </c>
      <c r="E177" s="155" t="s">
        <v>15</v>
      </c>
      <c r="F177" s="82"/>
      <c r="G177" s="68">
        <v>0</v>
      </c>
      <c r="H177" s="71">
        <v>0</v>
      </c>
      <c r="I177" s="67">
        <f>SUM(G177+H177)*1.16</f>
        <v>0</v>
      </c>
      <c r="J177" s="9"/>
    </row>
    <row r="178" spans="2:10" customFormat="1" ht="14.4" hidden="1" x14ac:dyDescent="0.3">
      <c r="B178" s="66" t="s">
        <v>215</v>
      </c>
      <c r="C178" s="198" t="s">
        <v>300</v>
      </c>
      <c r="D178" s="85" t="s">
        <v>10</v>
      </c>
      <c r="E178" s="155" t="s">
        <v>624</v>
      </c>
      <c r="F178" s="82"/>
      <c r="G178" s="67">
        <v>0</v>
      </c>
      <c r="H178" s="71">
        <v>0</v>
      </c>
      <c r="I178" s="67">
        <f>SUM(G178+H178)*1.16</f>
        <v>0</v>
      </c>
      <c r="J178" s="9"/>
    </row>
    <row r="179" spans="2:10" customFormat="1" ht="14.4" hidden="1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customFormat="1" ht="14.4" hidden="1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F180" s="53"/>
      <c r="G180" s="71"/>
      <c r="H180" s="71"/>
      <c r="I180" s="67"/>
    </row>
    <row r="181" spans="2:10" customFormat="1" ht="14.4" hidden="1" x14ac:dyDescent="0.3">
      <c r="B181" s="66" t="s">
        <v>262</v>
      </c>
      <c r="C181" s="198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customFormat="1" ht="14.4" hidden="1" x14ac:dyDescent="0.3">
      <c r="B182" s="66" t="s">
        <v>78</v>
      </c>
      <c r="C182" s="198" t="s">
        <v>306</v>
      </c>
      <c r="D182" s="85" t="s">
        <v>10</v>
      </c>
      <c r="E182" s="155" t="s">
        <v>624</v>
      </c>
      <c r="F182" s="53"/>
      <c r="G182" s="68">
        <v>0</v>
      </c>
      <c r="H182" s="71">
        <v>0</v>
      </c>
      <c r="I182" s="67">
        <f t="shared" si="7"/>
        <v>0</v>
      </c>
      <c r="J182" s="9"/>
    </row>
    <row r="183" spans="2:10" customFormat="1" ht="14.4" hidden="1" x14ac:dyDescent="0.3">
      <c r="B183" s="66" t="s">
        <v>88</v>
      </c>
      <c r="C183" s="83" t="s">
        <v>307</v>
      </c>
      <c r="D183" s="53" t="s">
        <v>17</v>
      </c>
      <c r="E183" s="155" t="s">
        <v>625</v>
      </c>
      <c r="F183" s="82" t="s">
        <v>722</v>
      </c>
      <c r="G183" s="68">
        <v>12621</v>
      </c>
      <c r="H183" s="68">
        <v>379</v>
      </c>
      <c r="I183" s="67">
        <f t="shared" si="7"/>
        <v>15079.999999999998</v>
      </c>
      <c r="J183" s="9"/>
    </row>
    <row r="184" spans="2:10" customFormat="1" ht="14.4" hidden="1" x14ac:dyDescent="0.3">
      <c r="B184" s="66" t="s">
        <v>242</v>
      </c>
      <c r="C184" s="197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customFormat="1" ht="14.4" hidden="1" x14ac:dyDescent="0.3">
      <c r="B185" s="66" t="s">
        <v>260</v>
      </c>
      <c r="C185" s="197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customFormat="1" ht="14.4" hidden="1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customFormat="1" ht="14.4" hidden="1" x14ac:dyDescent="0.3">
      <c r="B187" s="66" t="s">
        <v>215</v>
      </c>
      <c r="C187" s="197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customFormat="1" ht="14.4" hidden="1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customFormat="1" ht="14.4" hidden="1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customFormat="1" ht="14.4" hidden="1" x14ac:dyDescent="0.3">
      <c r="B190" s="66" t="s">
        <v>85</v>
      </c>
      <c r="C190" s="197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hidden="1" x14ac:dyDescent="0.25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738</v>
      </c>
      <c r="G191" s="68">
        <v>12620.64</v>
      </c>
      <c r="H191" s="68">
        <v>378.62</v>
      </c>
      <c r="I191" s="67">
        <f t="shared" si="7"/>
        <v>15079.141599999999</v>
      </c>
      <c r="J191" s="209"/>
    </row>
    <row r="192" spans="2:10" customFormat="1" ht="14.4" hidden="1" x14ac:dyDescent="0.3">
      <c r="B192" s="66" t="s">
        <v>53</v>
      </c>
      <c r="C192" s="197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customFormat="1" ht="14.4" hidden="1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customFormat="1" ht="14.4" hidden="1" x14ac:dyDescent="0.3">
      <c r="B194" s="66" t="s">
        <v>57</v>
      </c>
      <c r="C194" s="197" t="s">
        <v>320</v>
      </c>
      <c r="D194" s="53" t="s">
        <v>17</v>
      </c>
      <c r="E194" s="155" t="s">
        <v>15</v>
      </c>
      <c r="F194" s="82" t="s">
        <v>708</v>
      </c>
      <c r="G194" s="68">
        <v>11333</v>
      </c>
      <c r="H194" s="71">
        <v>340</v>
      </c>
      <c r="I194" s="67">
        <f t="shared" si="7"/>
        <v>13540.679999999998</v>
      </c>
      <c r="J194" s="9"/>
    </row>
    <row r="195" spans="1:10" customFormat="1" ht="14.4" hidden="1" x14ac:dyDescent="0.3">
      <c r="B195" s="66" t="s">
        <v>274</v>
      </c>
      <c r="C195" s="197" t="s">
        <v>321</v>
      </c>
      <c r="D195" s="53" t="s">
        <v>10</v>
      </c>
      <c r="E195" s="155" t="s">
        <v>15</v>
      </c>
      <c r="F195" s="53"/>
      <c r="G195" s="68">
        <v>0</v>
      </c>
      <c r="H195" s="71">
        <v>0</v>
      </c>
      <c r="I195" s="67">
        <f t="shared" si="7"/>
        <v>0</v>
      </c>
      <c r="J195" s="9"/>
    </row>
    <row r="196" spans="1:10" customFormat="1" ht="14.4" hidden="1" x14ac:dyDescent="0.3">
      <c r="B196" s="66" t="s">
        <v>256</v>
      </c>
      <c r="C196" s="197" t="s">
        <v>322</v>
      </c>
      <c r="D196" s="53" t="s">
        <v>10</v>
      </c>
      <c r="E196" s="155" t="s">
        <v>625</v>
      </c>
      <c r="F196" s="82"/>
      <c r="G196" s="68">
        <v>0</v>
      </c>
      <c r="H196" s="71">
        <v>0</v>
      </c>
      <c r="I196" s="67">
        <f t="shared" si="7"/>
        <v>0</v>
      </c>
      <c r="J196" s="9"/>
    </row>
    <row r="197" spans="1:10" hidden="1" x14ac:dyDescent="0.25">
      <c r="B197" s="66" t="s">
        <v>74</v>
      </c>
      <c r="C197" s="197" t="s">
        <v>324</v>
      </c>
      <c r="D197" s="53" t="s">
        <v>17</v>
      </c>
      <c r="E197" s="155" t="s">
        <v>625</v>
      </c>
      <c r="F197" s="53" t="s">
        <v>737</v>
      </c>
      <c r="G197" s="68">
        <v>13000</v>
      </c>
      <c r="H197" s="71">
        <v>390</v>
      </c>
      <c r="I197" s="71">
        <f t="shared" si="7"/>
        <v>15532.4</v>
      </c>
      <c r="J197" s="209"/>
    </row>
    <row r="198" spans="1:10" customFormat="1" ht="14.4" hidden="1" x14ac:dyDescent="0.3">
      <c r="B198" s="66" t="s">
        <v>85</v>
      </c>
      <c r="C198" s="197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customFormat="1" ht="14.4" hidden="1" x14ac:dyDescent="0.3">
      <c r="A199" s="162"/>
      <c r="B199" s="66" t="s">
        <v>85</v>
      </c>
      <c r="C199" s="197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customFormat="1" ht="14.4" hidden="1" x14ac:dyDescent="0.3">
      <c r="B200" s="66" t="s">
        <v>242</v>
      </c>
      <c r="C200" s="197" t="s">
        <v>329</v>
      </c>
      <c r="D200" s="53" t="s">
        <v>10</v>
      </c>
      <c r="E200" s="155" t="s">
        <v>624</v>
      </c>
      <c r="F200" s="82"/>
      <c r="G200" s="68">
        <v>0</v>
      </c>
      <c r="H200" s="71">
        <v>0</v>
      </c>
      <c r="I200" s="67">
        <v>0</v>
      </c>
      <c r="J200" s="9"/>
    </row>
    <row r="201" spans="1:10" customFormat="1" ht="14.4" hidden="1" x14ac:dyDescent="0.3">
      <c r="B201" s="66" t="s">
        <v>232</v>
      </c>
      <c r="C201" s="197" t="s">
        <v>331</v>
      </c>
      <c r="D201" s="53" t="s">
        <v>10</v>
      </c>
      <c r="E201" s="155" t="s">
        <v>624</v>
      </c>
      <c r="F201" s="53"/>
      <c r="G201" s="68">
        <v>0</v>
      </c>
      <c r="H201" s="71">
        <v>0</v>
      </c>
      <c r="I201" s="67">
        <f t="shared" si="7"/>
        <v>0</v>
      </c>
      <c r="J201" s="9"/>
    </row>
    <row r="202" spans="1:10" customFormat="1" ht="14.4" hidden="1" x14ac:dyDescent="0.3">
      <c r="B202" s="66" t="s">
        <v>65</v>
      </c>
      <c r="C202" s="197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customFormat="1" ht="14.4" hidden="1" x14ac:dyDescent="0.3">
      <c r="B203" s="66" t="s">
        <v>65</v>
      </c>
      <c r="C203" s="197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customFormat="1" ht="14.4" hidden="1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customFormat="1" ht="14.4" hidden="1" x14ac:dyDescent="0.3">
      <c r="B205" s="66" t="s">
        <v>96</v>
      </c>
      <c r="C205" s="197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customFormat="1" ht="14.4" hidden="1" x14ac:dyDescent="0.3"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731</v>
      </c>
      <c r="G206" s="71">
        <v>5876</v>
      </c>
      <c r="H206" s="71">
        <v>176.28</v>
      </c>
      <c r="I206" s="67">
        <f t="shared" si="7"/>
        <v>7020.6447999999991</v>
      </c>
    </row>
    <row r="207" spans="1:10" customFormat="1" ht="14.4" hidden="1" x14ac:dyDescent="0.3">
      <c r="B207" s="222" t="s">
        <v>53</v>
      </c>
      <c r="C207" s="197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customFormat="1" ht="14.4" hidden="1" x14ac:dyDescent="0.3">
      <c r="B208" s="66" t="s">
        <v>256</v>
      </c>
      <c r="C208" s="197" t="s">
        <v>341</v>
      </c>
      <c r="D208" s="53" t="s">
        <v>17</v>
      </c>
      <c r="E208" s="155" t="s">
        <v>15</v>
      </c>
      <c r="F208" s="82" t="s">
        <v>760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customFormat="1" ht="14.4" hidden="1" x14ac:dyDescent="0.3">
      <c r="B209" s="66" t="s">
        <v>262</v>
      </c>
      <c r="C209" s="197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customFormat="1" ht="14.4" hidden="1" x14ac:dyDescent="0.3">
      <c r="B210" s="66" t="s">
        <v>143</v>
      </c>
      <c r="C210" s="197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customFormat="1" ht="14.4" hidden="1" x14ac:dyDescent="0.3">
      <c r="B211" s="66" t="s">
        <v>346</v>
      </c>
      <c r="C211" s="197" t="s">
        <v>347</v>
      </c>
      <c r="D211" s="53" t="s">
        <v>10</v>
      </c>
      <c r="E211" s="155" t="s">
        <v>15</v>
      </c>
      <c r="F211" s="53"/>
      <c r="G211" s="68">
        <v>0</v>
      </c>
      <c r="H211" s="71">
        <v>0</v>
      </c>
      <c r="I211" s="67">
        <f t="shared" si="7"/>
        <v>0</v>
      </c>
      <c r="J211" s="9"/>
    </row>
    <row r="212" spans="1:10" customFormat="1" ht="14.4" hidden="1" x14ac:dyDescent="0.3">
      <c r="B212" s="66" t="s">
        <v>232</v>
      </c>
      <c r="C212" s="197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customFormat="1" ht="13.95" hidden="1" customHeight="1" x14ac:dyDescent="0.3">
      <c r="B213" s="66" t="s">
        <v>65</v>
      </c>
      <c r="C213" s="197" t="s">
        <v>349</v>
      </c>
      <c r="D213" s="53" t="s">
        <v>17</v>
      </c>
      <c r="E213" s="155" t="s">
        <v>624</v>
      </c>
      <c r="F213" s="82" t="s">
        <v>649</v>
      </c>
      <c r="G213" s="68">
        <v>6542</v>
      </c>
      <c r="H213" s="71">
        <v>196.26</v>
      </c>
      <c r="I213" s="67">
        <f t="shared" si="7"/>
        <v>7816.3815999999997</v>
      </c>
      <c r="J213" s="9"/>
    </row>
    <row r="214" spans="1:10" customFormat="1" ht="14.4" hidden="1" x14ac:dyDescent="0.3">
      <c r="A214" s="162"/>
      <c r="B214" s="66" t="s">
        <v>260</v>
      </c>
      <c r="C214" s="83" t="s">
        <v>351</v>
      </c>
      <c r="D214" s="53" t="s">
        <v>17</v>
      </c>
      <c r="E214" s="155" t="s">
        <v>624</v>
      </c>
      <c r="F214" s="82" t="s">
        <v>762</v>
      </c>
      <c r="G214" s="68">
        <v>11812.66</v>
      </c>
      <c r="H214" s="71">
        <v>365.34</v>
      </c>
      <c r="I214" s="67">
        <f t="shared" si="7"/>
        <v>14126.48</v>
      </c>
      <c r="J214" s="163"/>
    </row>
    <row r="215" spans="1:10" customFormat="1" ht="14.4" hidden="1" x14ac:dyDescent="0.3">
      <c r="A215" s="162"/>
      <c r="B215" s="66" t="s">
        <v>260</v>
      </c>
      <c r="C215" s="197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customFormat="1" ht="14.4" hidden="1" x14ac:dyDescent="0.3">
      <c r="B216" s="66" t="s">
        <v>85</v>
      </c>
      <c r="C216" s="197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customFormat="1" ht="14.4" hidden="1" x14ac:dyDescent="0.3">
      <c r="B217" s="66" t="s">
        <v>232</v>
      </c>
      <c r="C217" s="196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customFormat="1" ht="14.4" x14ac:dyDescent="0.3">
      <c r="B218" s="66" t="s">
        <v>652</v>
      </c>
      <c r="C218" s="196" t="s">
        <v>355</v>
      </c>
      <c r="D218" s="53" t="s">
        <v>76</v>
      </c>
      <c r="E218" s="155" t="s">
        <v>14</v>
      </c>
      <c r="F218" s="53"/>
      <c r="G218" s="71"/>
      <c r="H218" s="71"/>
      <c r="I218" s="67"/>
    </row>
    <row r="219" spans="1:10" customFormat="1" ht="14.4" hidden="1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customFormat="1" ht="14.4" x14ac:dyDescent="0.3">
      <c r="B220" s="66" t="s">
        <v>96</v>
      </c>
      <c r="C220" s="196" t="s">
        <v>357</v>
      </c>
      <c r="D220" s="53" t="s">
        <v>76</v>
      </c>
      <c r="E220" s="155" t="s">
        <v>14</v>
      </c>
      <c r="F220" s="53"/>
      <c r="G220" s="71"/>
      <c r="H220" s="71"/>
      <c r="I220" s="67"/>
    </row>
    <row r="221" spans="1:10" customFormat="1" ht="14.4" hidden="1" x14ac:dyDescent="0.3">
      <c r="B221" s="66" t="s">
        <v>70</v>
      </c>
      <c r="C221" s="196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customFormat="1" ht="14.4" hidden="1" x14ac:dyDescent="0.3">
      <c r="B222" s="66" t="s">
        <v>256</v>
      </c>
      <c r="C222" s="196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customFormat="1" ht="14.4" hidden="1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customFormat="1" ht="14.4" hidden="1" x14ac:dyDescent="0.3"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8"/>
        <v>11049.463999999998</v>
      </c>
      <c r="J224" s="17"/>
    </row>
    <row r="225" spans="2:11" customFormat="1" ht="14.4" hidden="1" x14ac:dyDescent="0.3">
      <c r="B225" s="66" t="s">
        <v>70</v>
      </c>
      <c r="C225" s="196" t="s">
        <v>363</v>
      </c>
      <c r="D225" s="53" t="s">
        <v>10</v>
      </c>
      <c r="E225" s="155" t="s">
        <v>15</v>
      </c>
      <c r="F225" s="53"/>
      <c r="G225" s="68">
        <v>0</v>
      </c>
      <c r="H225" s="71">
        <v>0</v>
      </c>
      <c r="I225" s="67">
        <f t="shared" si="8"/>
        <v>0</v>
      </c>
      <c r="J225" s="9"/>
    </row>
    <row r="226" spans="2:11" customFormat="1" ht="14.4" hidden="1" x14ac:dyDescent="0.3">
      <c r="B226" s="66" t="s">
        <v>70</v>
      </c>
      <c r="C226" s="196" t="s">
        <v>364</v>
      </c>
      <c r="D226" s="53" t="s">
        <v>17</v>
      </c>
      <c r="E226" s="155" t="s">
        <v>624</v>
      </c>
      <c r="F226" s="88" t="s">
        <v>761</v>
      </c>
      <c r="G226" s="68">
        <v>4500</v>
      </c>
      <c r="H226" s="71">
        <v>176.28</v>
      </c>
      <c r="I226" s="67">
        <f t="shared" si="8"/>
        <v>5424.4847999999993</v>
      </c>
      <c r="J226" s="9"/>
    </row>
    <row r="227" spans="2:11" customFormat="1" ht="14.4" x14ac:dyDescent="0.3">
      <c r="B227" s="66" t="s">
        <v>688</v>
      </c>
      <c r="C227" s="196" t="s">
        <v>365</v>
      </c>
      <c r="D227" s="53" t="s">
        <v>76</v>
      </c>
      <c r="E227" s="155" t="s">
        <v>14</v>
      </c>
      <c r="F227" s="53"/>
      <c r="G227" s="71"/>
      <c r="H227" s="71"/>
      <c r="I227" s="67"/>
    </row>
    <row r="228" spans="2:11" customFormat="1" ht="14.4" hidden="1" x14ac:dyDescent="0.3">
      <c r="B228" s="66" t="s">
        <v>20</v>
      </c>
      <c r="C228" s="199" t="s">
        <v>366</v>
      </c>
      <c r="D228" s="53" t="s">
        <v>76</v>
      </c>
      <c r="E228" s="155" t="s">
        <v>15</v>
      </c>
      <c r="F228" s="53"/>
      <c r="G228" s="71"/>
      <c r="H228" s="71"/>
      <c r="I228" s="67"/>
    </row>
    <row r="229" spans="2:11" customFormat="1" ht="14.4" hidden="1" x14ac:dyDescent="0.3">
      <c r="B229" s="66" t="s">
        <v>232</v>
      </c>
      <c r="C229" s="196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customFormat="1" ht="14.4" hidden="1" x14ac:dyDescent="0.3">
      <c r="B230" s="66" t="s">
        <v>688</v>
      </c>
      <c r="C230" s="196" t="s">
        <v>368</v>
      </c>
      <c r="D230" s="53" t="s">
        <v>76</v>
      </c>
      <c r="E230" s="155" t="s">
        <v>625</v>
      </c>
      <c r="F230" s="53"/>
      <c r="G230" s="71">
        <v>0</v>
      </c>
      <c r="H230" s="71">
        <v>0</v>
      </c>
      <c r="I230" s="67">
        <v>0</v>
      </c>
    </row>
    <row r="231" spans="2:11" customFormat="1" ht="14.4" hidden="1" x14ac:dyDescent="0.3">
      <c r="B231" s="66" t="s">
        <v>735</v>
      </c>
      <c r="C231" s="196" t="s">
        <v>369</v>
      </c>
      <c r="D231" s="53" t="s">
        <v>76</v>
      </c>
      <c r="E231" s="155" t="s">
        <v>625</v>
      </c>
      <c r="F231" s="53"/>
      <c r="G231" s="71">
        <v>0</v>
      </c>
      <c r="H231" s="71">
        <v>0</v>
      </c>
      <c r="I231" s="67">
        <v>0</v>
      </c>
    </row>
    <row r="232" spans="2:11" customFormat="1" ht="14.4" hidden="1" x14ac:dyDescent="0.3">
      <c r="B232" s="66" t="s">
        <v>370</v>
      </c>
      <c r="C232" s="196" t="s">
        <v>371</v>
      </c>
      <c r="D232" s="53" t="s">
        <v>76</v>
      </c>
      <c r="E232" s="155" t="s">
        <v>625</v>
      </c>
      <c r="F232" s="53"/>
      <c r="G232" s="71">
        <v>0</v>
      </c>
      <c r="H232" s="71">
        <v>0</v>
      </c>
      <c r="I232" s="67">
        <v>0</v>
      </c>
    </row>
    <row r="233" spans="2:11" customFormat="1" ht="14.4" hidden="1" x14ac:dyDescent="0.3">
      <c r="B233" s="66" t="s">
        <v>370</v>
      </c>
      <c r="C233" s="196" t="s">
        <v>372</v>
      </c>
      <c r="D233" s="53" t="s">
        <v>76</v>
      </c>
      <c r="E233" s="155" t="s">
        <v>625</v>
      </c>
      <c r="F233" s="53"/>
      <c r="G233" s="71">
        <v>0</v>
      </c>
      <c r="H233" s="71">
        <v>0</v>
      </c>
      <c r="I233" s="67">
        <v>0</v>
      </c>
    </row>
    <row r="234" spans="2:11" customFormat="1" ht="14.4" hidden="1" x14ac:dyDescent="0.3">
      <c r="B234" s="66" t="s">
        <v>88</v>
      </c>
      <c r="C234" s="196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87" si="9">SUM(G234+H234)*1.16</f>
        <v>15961.832</v>
      </c>
      <c r="J234" s="9"/>
    </row>
    <row r="235" spans="2:11" hidden="1" x14ac:dyDescent="0.25">
      <c r="B235" s="66" t="s">
        <v>74</v>
      </c>
      <c r="C235" s="194" t="s">
        <v>375</v>
      </c>
      <c r="D235" s="53" t="s">
        <v>17</v>
      </c>
      <c r="E235" s="155" t="s">
        <v>625</v>
      </c>
      <c r="F235" s="53" t="s">
        <v>737</v>
      </c>
      <c r="G235" s="68">
        <v>13000</v>
      </c>
      <c r="H235" s="71">
        <v>390</v>
      </c>
      <c r="I235" s="71">
        <f t="shared" si="9"/>
        <v>15532.4</v>
      </c>
      <c r="J235" s="209"/>
    </row>
    <row r="236" spans="2:11" customFormat="1" ht="14.4" hidden="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F236" s="53"/>
      <c r="G236" s="90">
        <v>0</v>
      </c>
      <c r="H236" s="71">
        <v>0</v>
      </c>
      <c r="I236" s="67">
        <f t="shared" si="9"/>
        <v>0</v>
      </c>
      <c r="J236" s="9"/>
    </row>
    <row r="237" spans="2:11" hidden="1" x14ac:dyDescent="0.25">
      <c r="B237" s="66" t="s">
        <v>74</v>
      </c>
      <c r="C237" s="53" t="s">
        <v>378</v>
      </c>
      <c r="D237" s="53" t="s">
        <v>17</v>
      </c>
      <c r="E237" s="155" t="s">
        <v>625</v>
      </c>
      <c r="F237" s="53" t="s">
        <v>738</v>
      </c>
      <c r="G237" s="68">
        <v>12620.64</v>
      </c>
      <c r="H237" s="68">
        <v>378.62</v>
      </c>
      <c r="I237" s="67">
        <f t="shared" si="9"/>
        <v>15079.141599999999</v>
      </c>
      <c r="J237" s="209"/>
    </row>
    <row r="238" spans="2:11" hidden="1" x14ac:dyDescent="0.25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737</v>
      </c>
      <c r="G238" s="68">
        <v>13000</v>
      </c>
      <c r="H238" s="71">
        <v>390</v>
      </c>
      <c r="I238" s="71">
        <f t="shared" si="9"/>
        <v>15532.4</v>
      </c>
      <c r="J238" s="209"/>
    </row>
    <row r="239" spans="2:11" hidden="1" x14ac:dyDescent="0.25">
      <c r="B239" s="66" t="s">
        <v>74</v>
      </c>
      <c r="C239" s="196" t="s">
        <v>382</v>
      </c>
      <c r="D239" s="53" t="s">
        <v>17</v>
      </c>
      <c r="E239" s="155" t="s">
        <v>625</v>
      </c>
      <c r="F239" s="53" t="s">
        <v>737</v>
      </c>
      <c r="G239" s="68">
        <v>13000</v>
      </c>
      <c r="H239" s="71">
        <v>390</v>
      </c>
      <c r="I239" s="71">
        <f t="shared" si="9"/>
        <v>15532.4</v>
      </c>
      <c r="J239" s="209"/>
      <c r="K239" s="212"/>
    </row>
    <row r="240" spans="2:11" hidden="1" x14ac:dyDescent="0.25">
      <c r="B240" s="206" t="s">
        <v>74</v>
      </c>
      <c r="C240" s="196" t="s">
        <v>383</v>
      </c>
      <c r="D240" s="53" t="s">
        <v>17</v>
      </c>
      <c r="E240" s="155" t="s">
        <v>625</v>
      </c>
      <c r="F240" s="53" t="s">
        <v>738</v>
      </c>
      <c r="G240" s="68">
        <v>12620.64</v>
      </c>
      <c r="H240" s="68">
        <v>378.62</v>
      </c>
      <c r="I240" s="67">
        <f t="shared" si="9"/>
        <v>15079.141599999999</v>
      </c>
      <c r="J240" s="209"/>
    </row>
    <row r="241" spans="2:13" customFormat="1" ht="14.4" hidden="1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9"/>
        <v>4745.7455999999993</v>
      </c>
      <c r="J241" s="9"/>
    </row>
    <row r="242" spans="2:13" hidden="1" x14ac:dyDescent="0.25">
      <c r="B242" s="206" t="s">
        <v>74</v>
      </c>
      <c r="C242" s="53" t="s">
        <v>386</v>
      </c>
      <c r="D242" s="53" t="s">
        <v>17</v>
      </c>
      <c r="E242" s="155" t="s">
        <v>625</v>
      </c>
      <c r="F242" s="53" t="s">
        <v>738</v>
      </c>
      <c r="G242" s="68">
        <v>12620.64</v>
      </c>
      <c r="H242" s="68">
        <v>378.62</v>
      </c>
      <c r="I242" s="67">
        <f t="shared" si="9"/>
        <v>15079.141599999999</v>
      </c>
      <c r="J242" s="209"/>
    </row>
    <row r="243" spans="2:13" hidden="1" x14ac:dyDescent="0.25">
      <c r="B243" s="66" t="s">
        <v>74</v>
      </c>
      <c r="C243" s="196" t="s">
        <v>387</v>
      </c>
      <c r="D243" s="53" t="s">
        <v>17</v>
      </c>
      <c r="E243" s="155" t="s">
        <v>625</v>
      </c>
      <c r="F243" s="53" t="s">
        <v>737</v>
      </c>
      <c r="G243" s="68">
        <v>13000</v>
      </c>
      <c r="H243" s="71">
        <v>390</v>
      </c>
      <c r="I243" s="71">
        <f t="shared" si="9"/>
        <v>15532.4</v>
      </c>
      <c r="J243" s="209"/>
      <c r="K243" s="212"/>
      <c r="L243" s="212"/>
      <c r="M243" s="212"/>
    </row>
    <row r="244" spans="2:13" hidden="1" x14ac:dyDescent="0.25">
      <c r="B244" s="66" t="s">
        <v>74</v>
      </c>
      <c r="C244" s="194" t="s">
        <v>388</v>
      </c>
      <c r="D244" s="53" t="s">
        <v>17</v>
      </c>
      <c r="E244" s="155" t="s">
        <v>625</v>
      </c>
      <c r="F244" s="53" t="s">
        <v>738</v>
      </c>
      <c r="G244" s="68">
        <v>12620.64</v>
      </c>
      <c r="H244" s="68">
        <v>378.62</v>
      </c>
      <c r="I244" s="71">
        <f t="shared" si="9"/>
        <v>15079.141599999999</v>
      </c>
      <c r="J244" s="209"/>
      <c r="K244" s="212"/>
    </row>
    <row r="245" spans="2:13" hidden="1" x14ac:dyDescent="0.25">
      <c r="B245" s="66" t="s">
        <v>74</v>
      </c>
      <c r="C245" s="196" t="s">
        <v>389</v>
      </c>
      <c r="D245" s="53" t="s">
        <v>17</v>
      </c>
      <c r="E245" s="155" t="s">
        <v>625</v>
      </c>
      <c r="F245" s="53" t="s">
        <v>738</v>
      </c>
      <c r="G245" s="68">
        <v>12620.64</v>
      </c>
      <c r="H245" s="68">
        <v>378.62</v>
      </c>
      <c r="I245" s="71">
        <f t="shared" si="9"/>
        <v>15079.141599999999</v>
      </c>
      <c r="J245" s="209"/>
      <c r="K245" s="212"/>
    </row>
    <row r="246" spans="2:13" hidden="1" x14ac:dyDescent="0.25">
      <c r="B246" s="66" t="s">
        <v>74</v>
      </c>
      <c r="C246" s="196" t="s">
        <v>390</v>
      </c>
      <c r="D246" s="53" t="s">
        <v>17</v>
      </c>
      <c r="E246" s="155" t="s">
        <v>625</v>
      </c>
      <c r="F246" s="53" t="s">
        <v>738</v>
      </c>
      <c r="G246" s="68">
        <v>12620.64</v>
      </c>
      <c r="H246" s="68">
        <v>378.62</v>
      </c>
      <c r="I246" s="71">
        <f t="shared" si="9"/>
        <v>15079.141599999999</v>
      </c>
      <c r="J246" s="209"/>
      <c r="K246" s="212"/>
      <c r="L246" s="212"/>
    </row>
    <row r="247" spans="2:13" customFormat="1" ht="14.4" hidden="1" x14ac:dyDescent="0.3"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9"/>
        <v>11849.9568</v>
      </c>
      <c r="J247" s="9"/>
    </row>
    <row r="248" spans="2:13" customFormat="1" ht="14.4" hidden="1" x14ac:dyDescent="0.3">
      <c r="B248" s="66" t="s">
        <v>256</v>
      </c>
      <c r="C248" s="196" t="s">
        <v>393</v>
      </c>
      <c r="D248" s="53" t="s">
        <v>10</v>
      </c>
      <c r="E248" s="155" t="s">
        <v>625</v>
      </c>
      <c r="F248" s="53"/>
      <c r="G248" s="71">
        <v>0</v>
      </c>
      <c r="H248" s="71">
        <v>0</v>
      </c>
      <c r="I248" s="67">
        <f t="shared" si="9"/>
        <v>0</v>
      </c>
      <c r="J248" s="9"/>
    </row>
    <row r="249" spans="2:13" customFormat="1" ht="14.4" hidden="1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customFormat="1" ht="14.4" hidden="1" x14ac:dyDescent="0.3">
      <c r="B250" s="66" t="s">
        <v>96</v>
      </c>
      <c r="C250" s="196" t="s">
        <v>397</v>
      </c>
      <c r="D250" s="53" t="s">
        <v>10</v>
      </c>
      <c r="E250" s="155" t="s">
        <v>625</v>
      </c>
      <c r="F250" s="53"/>
      <c r="G250" s="90">
        <v>0</v>
      </c>
      <c r="H250" s="71">
        <v>0</v>
      </c>
      <c r="I250" s="67">
        <f t="shared" si="9"/>
        <v>0</v>
      </c>
      <c r="J250" s="9"/>
    </row>
    <row r="251" spans="2:13" customFormat="1" ht="14.4" hidden="1" x14ac:dyDescent="0.3">
      <c r="B251" s="66" t="s">
        <v>96</v>
      </c>
      <c r="C251" s="196" t="s">
        <v>398</v>
      </c>
      <c r="D251" s="53" t="s">
        <v>10</v>
      </c>
      <c r="E251" s="155" t="s">
        <v>625</v>
      </c>
      <c r="F251" s="53"/>
      <c r="G251" s="71">
        <v>0</v>
      </c>
      <c r="H251" s="71">
        <v>0</v>
      </c>
      <c r="I251" s="67">
        <f t="shared" si="9"/>
        <v>0</v>
      </c>
      <c r="J251" s="9"/>
    </row>
    <row r="252" spans="2:13" customFormat="1" ht="14.4" hidden="1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F252" s="53"/>
      <c r="G252" s="71">
        <v>0</v>
      </c>
      <c r="H252" s="71">
        <v>0</v>
      </c>
      <c r="I252" s="67">
        <f t="shared" si="9"/>
        <v>0</v>
      </c>
      <c r="J252" s="9"/>
    </row>
    <row r="253" spans="2:13" customFormat="1" ht="14.4" hidden="1" x14ac:dyDescent="0.3">
      <c r="B253" s="66" t="s">
        <v>65</v>
      </c>
      <c r="C253" s="196">
        <v>188240011</v>
      </c>
      <c r="D253" s="53" t="s">
        <v>10</v>
      </c>
      <c r="E253" s="155" t="s">
        <v>625</v>
      </c>
      <c r="F253" s="53"/>
      <c r="G253" s="90">
        <v>0</v>
      </c>
      <c r="H253" s="71">
        <v>0</v>
      </c>
      <c r="I253" s="67">
        <f t="shared" si="9"/>
        <v>0</v>
      </c>
      <c r="J253" s="9"/>
    </row>
    <row r="254" spans="2:13" customFormat="1" ht="14.4" hidden="1" x14ac:dyDescent="0.3">
      <c r="B254" s="66" t="s">
        <v>74</v>
      </c>
      <c r="C254" s="196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customFormat="1" ht="14.4" hidden="1" x14ac:dyDescent="0.3"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9"/>
        <v>0</v>
      </c>
      <c r="J255" s="9"/>
      <c r="K255" s="38"/>
    </row>
    <row r="256" spans="2:13" customFormat="1" ht="14.4" hidden="1" x14ac:dyDescent="0.3"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9"/>
        <v>10850.64</v>
      </c>
      <c r="J256" s="9"/>
    </row>
    <row r="257" spans="2:10" customFormat="1" ht="14.4" hidden="1" x14ac:dyDescent="0.3"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9"/>
        <v>0</v>
      </c>
      <c r="J257" s="9"/>
    </row>
    <row r="258" spans="2:10" customFormat="1" ht="14.4" hidden="1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F258" s="53"/>
      <c r="G258" s="71">
        <v>0</v>
      </c>
      <c r="H258" s="71">
        <v>0</v>
      </c>
      <c r="I258" s="71">
        <f t="shared" si="9"/>
        <v>0</v>
      </c>
      <c r="J258" s="9"/>
    </row>
    <row r="259" spans="2:10" hidden="1" x14ac:dyDescent="0.25">
      <c r="B259" s="66" t="s">
        <v>74</v>
      </c>
      <c r="C259" s="196" t="s">
        <v>405</v>
      </c>
      <c r="D259" s="53" t="s">
        <v>17</v>
      </c>
      <c r="E259" s="155" t="s">
        <v>625</v>
      </c>
      <c r="F259" s="53" t="s">
        <v>738</v>
      </c>
      <c r="G259" s="68">
        <v>12620.64</v>
      </c>
      <c r="H259" s="68">
        <v>378.62</v>
      </c>
      <c r="I259" s="71">
        <f t="shared" si="9"/>
        <v>15079.141599999999</v>
      </c>
      <c r="J259" s="209"/>
    </row>
    <row r="260" spans="2:10" customFormat="1" ht="14.4" hidden="1" x14ac:dyDescent="0.3">
      <c r="B260" s="66" t="s">
        <v>78</v>
      </c>
      <c r="C260" s="196" t="s">
        <v>406</v>
      </c>
      <c r="D260" s="53" t="s">
        <v>10</v>
      </c>
      <c r="E260" s="155" t="s">
        <v>625</v>
      </c>
      <c r="F260" s="53"/>
      <c r="G260" s="71">
        <v>0</v>
      </c>
      <c r="H260" s="71">
        <v>0</v>
      </c>
      <c r="I260" s="71">
        <f t="shared" si="9"/>
        <v>0</v>
      </c>
      <c r="J260" s="9"/>
    </row>
    <row r="261" spans="2:10" customFormat="1" ht="14.4" hidden="1" x14ac:dyDescent="0.3"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9"/>
        <v>0</v>
      </c>
      <c r="J261" s="9"/>
    </row>
    <row r="262" spans="2:10" customFormat="1" ht="14.4" hidden="1" x14ac:dyDescent="0.3">
      <c r="B262" s="66" t="s">
        <v>78</v>
      </c>
      <c r="C262" s="53" t="s">
        <v>407</v>
      </c>
      <c r="D262" s="53" t="s">
        <v>10</v>
      </c>
      <c r="E262" s="155" t="s">
        <v>625</v>
      </c>
      <c r="F262" s="53"/>
      <c r="G262" s="91">
        <v>0</v>
      </c>
      <c r="H262" s="71">
        <v>0</v>
      </c>
      <c r="I262" s="71">
        <f t="shared" si="9"/>
        <v>0</v>
      </c>
      <c r="J262" s="9"/>
    </row>
    <row r="263" spans="2:10" customFormat="1" ht="14.4" hidden="1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customFormat="1" ht="14.4" hidden="1" x14ac:dyDescent="0.3">
      <c r="B264" s="56" t="s">
        <v>242</v>
      </c>
      <c r="C264" s="201">
        <v>198240021</v>
      </c>
      <c r="D264" s="53" t="s">
        <v>17</v>
      </c>
      <c r="E264" s="155" t="s">
        <v>11</v>
      </c>
      <c r="F264" s="53" t="s">
        <v>726</v>
      </c>
      <c r="G264" s="71">
        <v>7187.5</v>
      </c>
      <c r="H264" s="71">
        <v>215.6</v>
      </c>
      <c r="I264" s="67">
        <f t="shared" si="9"/>
        <v>8587.5959999999995</v>
      </c>
    </row>
    <row r="265" spans="2:10" customFormat="1" ht="14.4" hidden="1" x14ac:dyDescent="0.3">
      <c r="B265" s="66" t="s">
        <v>96</v>
      </c>
      <c r="C265" s="196" t="s">
        <v>416</v>
      </c>
      <c r="D265" s="53" t="s">
        <v>10</v>
      </c>
      <c r="E265" s="155" t="s">
        <v>625</v>
      </c>
      <c r="F265" s="53"/>
      <c r="G265" s="91">
        <v>0</v>
      </c>
      <c r="H265" s="71">
        <v>0</v>
      </c>
      <c r="I265" s="71">
        <f t="shared" si="9"/>
        <v>0</v>
      </c>
      <c r="J265" s="9"/>
    </row>
    <row r="266" spans="2:10" customFormat="1" ht="14.4" hidden="1" x14ac:dyDescent="0.3">
      <c r="B266" s="66" t="s">
        <v>215</v>
      </c>
      <c r="C266" s="196" t="s">
        <v>421</v>
      </c>
      <c r="D266" s="53" t="s">
        <v>17</v>
      </c>
      <c r="E266" s="155" t="s">
        <v>625</v>
      </c>
      <c r="F266" s="53" t="s">
        <v>737</v>
      </c>
      <c r="G266" s="71">
        <v>9500</v>
      </c>
      <c r="H266" s="71">
        <v>272.45</v>
      </c>
      <c r="I266" s="71">
        <f t="shared" si="9"/>
        <v>11336.041999999999</v>
      </c>
      <c r="J266" s="9"/>
    </row>
    <row r="267" spans="2:10" customFormat="1" ht="14.4" hidden="1" x14ac:dyDescent="0.3"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9"/>
        <v>16977.991999999998</v>
      </c>
      <c r="J267" s="9"/>
    </row>
    <row r="268" spans="2:10" customFormat="1" ht="14.4" hidden="1" x14ac:dyDescent="0.3">
      <c r="B268" s="56" t="s">
        <v>274</v>
      </c>
      <c r="C268" s="196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customFormat="1" ht="14.4" hidden="1" x14ac:dyDescent="0.3">
      <c r="B269" s="66" t="s">
        <v>65</v>
      </c>
      <c r="C269" s="196" t="s">
        <v>429</v>
      </c>
      <c r="D269" s="53" t="s">
        <v>10</v>
      </c>
      <c r="E269" s="155" t="s">
        <v>625</v>
      </c>
      <c r="F269" s="53"/>
      <c r="G269" s="71">
        <v>0</v>
      </c>
      <c r="H269" s="71">
        <v>0</v>
      </c>
      <c r="I269" s="67">
        <f t="shared" si="9"/>
        <v>0</v>
      </c>
      <c r="J269" s="9"/>
    </row>
    <row r="270" spans="2:10" hidden="1" x14ac:dyDescent="0.25">
      <c r="B270" s="66" t="s">
        <v>74</v>
      </c>
      <c r="C270" s="196" t="s">
        <v>417</v>
      </c>
      <c r="D270" s="53" t="s">
        <v>17</v>
      </c>
      <c r="E270" s="155" t="s">
        <v>625</v>
      </c>
      <c r="F270" s="53" t="s">
        <v>738</v>
      </c>
      <c r="G270" s="68">
        <v>12620.64</v>
      </c>
      <c r="H270" s="68">
        <v>378.62</v>
      </c>
      <c r="I270" s="67">
        <f t="shared" si="9"/>
        <v>15079.141599999999</v>
      </c>
      <c r="J270" s="209"/>
    </row>
    <row r="271" spans="2:10" customFormat="1" ht="14.4" hidden="1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customFormat="1" ht="14.4" hidden="1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1:10" customFormat="1" ht="14.4" hidden="1" x14ac:dyDescent="0.3">
      <c r="B273" s="66" t="s">
        <v>215</v>
      </c>
      <c r="C273" s="196" t="s">
        <v>442</v>
      </c>
      <c r="D273" s="53" t="s">
        <v>10</v>
      </c>
      <c r="E273" s="155" t="s">
        <v>625</v>
      </c>
      <c r="F273" s="53"/>
      <c r="G273" s="91">
        <v>0</v>
      </c>
      <c r="H273" s="71">
        <v>0</v>
      </c>
      <c r="I273" s="71">
        <f t="shared" si="9"/>
        <v>0</v>
      </c>
    </row>
    <row r="274" spans="1:10" hidden="1" x14ac:dyDescent="0.25">
      <c r="B274" s="66" t="s">
        <v>74</v>
      </c>
      <c r="C274" s="196" t="s">
        <v>422</v>
      </c>
      <c r="D274" s="53" t="s">
        <v>17</v>
      </c>
      <c r="E274" s="155" t="s">
        <v>625</v>
      </c>
      <c r="F274" s="53" t="s">
        <v>738</v>
      </c>
      <c r="G274" s="68">
        <v>12620.64</v>
      </c>
      <c r="H274" s="68">
        <v>378.62</v>
      </c>
      <c r="I274" s="67">
        <f t="shared" si="9"/>
        <v>15079.141599999999</v>
      </c>
      <c r="J274" s="209"/>
    </row>
    <row r="275" spans="1:10" hidden="1" x14ac:dyDescent="0.25">
      <c r="A275" s="56"/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209"/>
    </row>
    <row r="276" spans="1:10" hidden="1" x14ac:dyDescent="0.25">
      <c r="A276" s="56"/>
      <c r="B276" s="56" t="s">
        <v>74</v>
      </c>
      <c r="C276" s="196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209"/>
    </row>
    <row r="277" spans="1:10" hidden="1" x14ac:dyDescent="0.25">
      <c r="A277" s="56"/>
      <c r="B277" s="56" t="s">
        <v>74</v>
      </c>
      <c r="C277" s="196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209"/>
    </row>
    <row r="278" spans="1:10" customFormat="1" ht="14.4" hidden="1" x14ac:dyDescent="0.3">
      <c r="B278" s="66" t="s">
        <v>446</v>
      </c>
      <c r="C278" s="196" t="s">
        <v>447</v>
      </c>
      <c r="D278" s="53" t="s">
        <v>10</v>
      </c>
      <c r="E278" s="155" t="s">
        <v>625</v>
      </c>
      <c r="F278" s="53"/>
      <c r="G278" s="71"/>
      <c r="H278" s="71"/>
      <c r="I278" s="67">
        <f t="shared" si="9"/>
        <v>0</v>
      </c>
    </row>
    <row r="279" spans="1:10" hidden="1" x14ac:dyDescent="0.25">
      <c r="A279" s="56"/>
      <c r="B279" s="56" t="s">
        <v>688</v>
      </c>
      <c r="C279" s="196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209"/>
    </row>
    <row r="280" spans="1:10" customFormat="1" ht="14.4" hidden="1" x14ac:dyDescent="0.3">
      <c r="B280" s="66" t="s">
        <v>448</v>
      </c>
      <c r="C280" s="53" t="s">
        <v>449</v>
      </c>
      <c r="D280" s="53" t="s">
        <v>10</v>
      </c>
      <c r="E280" s="155" t="s">
        <v>625</v>
      </c>
      <c r="F280" s="53"/>
      <c r="G280" s="71">
        <v>0</v>
      </c>
      <c r="H280" s="71">
        <v>0</v>
      </c>
      <c r="I280" s="67">
        <f t="shared" si="9"/>
        <v>0</v>
      </c>
      <c r="J280" s="9"/>
    </row>
    <row r="281" spans="1:10" customFormat="1" ht="14.4" hidden="1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1:10" hidden="1" x14ac:dyDescent="0.25">
      <c r="B282" s="66" t="s">
        <v>74</v>
      </c>
      <c r="C282" s="196" t="s">
        <v>434</v>
      </c>
      <c r="D282" s="53" t="s">
        <v>17</v>
      </c>
      <c r="E282" s="155" t="s">
        <v>625</v>
      </c>
      <c r="F282" s="53" t="s">
        <v>738</v>
      </c>
      <c r="G282" s="68">
        <v>12620.64</v>
      </c>
      <c r="H282" s="68">
        <v>378.62</v>
      </c>
      <c r="I282" s="67">
        <f t="shared" si="9"/>
        <v>15079.141599999999</v>
      </c>
      <c r="J282" s="209"/>
    </row>
    <row r="283" spans="1:10" customFormat="1" ht="14.4" hidden="1" x14ac:dyDescent="0.3">
      <c r="B283" s="66" t="s">
        <v>262</v>
      </c>
      <c r="C283" s="196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1:10" customFormat="1" ht="14.4" hidden="1" x14ac:dyDescent="0.3">
      <c r="B284" s="66" t="s">
        <v>78</v>
      </c>
      <c r="C284" s="196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1:10" hidden="1" x14ac:dyDescent="0.25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738</v>
      </c>
      <c r="G285" s="68">
        <v>12620.64</v>
      </c>
      <c r="H285" s="68">
        <v>378.62</v>
      </c>
      <c r="I285" s="67">
        <f t="shared" si="9"/>
        <v>15079.141599999999</v>
      </c>
      <c r="J285" s="209"/>
    </row>
    <row r="286" spans="1:10" hidden="1" x14ac:dyDescent="0.25">
      <c r="B286" s="206" t="s">
        <v>74</v>
      </c>
      <c r="C286" s="196" t="s">
        <v>438</v>
      </c>
      <c r="D286" s="53" t="s">
        <v>17</v>
      </c>
      <c r="E286" s="155" t="s">
        <v>625</v>
      </c>
      <c r="F286" s="53" t="s">
        <v>738</v>
      </c>
      <c r="G286" s="68">
        <v>12620.64</v>
      </c>
      <c r="H286" s="68">
        <v>378.62</v>
      </c>
      <c r="I286" s="67">
        <f t="shared" si="9"/>
        <v>15079.141599999999</v>
      </c>
      <c r="J286" s="209"/>
    </row>
    <row r="287" spans="1:10" hidden="1" x14ac:dyDescent="0.25">
      <c r="B287" s="206" t="s">
        <v>74</v>
      </c>
      <c r="C287" s="196" t="s">
        <v>439</v>
      </c>
      <c r="D287" s="53" t="s">
        <v>17</v>
      </c>
      <c r="E287" s="155" t="s">
        <v>625</v>
      </c>
      <c r="F287" s="53" t="s">
        <v>738</v>
      </c>
      <c r="G287" s="68">
        <v>12620.64</v>
      </c>
      <c r="H287" s="68">
        <v>378.62</v>
      </c>
      <c r="I287" s="67">
        <f t="shared" si="9"/>
        <v>15079.141599999999</v>
      </c>
      <c r="J287" s="209"/>
    </row>
    <row r="288" spans="1:10" customFormat="1" ht="14.4" hidden="1" x14ac:dyDescent="0.3">
      <c r="B288" s="66" t="s">
        <v>242</v>
      </c>
      <c r="C288" s="196" t="s">
        <v>452</v>
      </c>
      <c r="D288" s="53" t="s">
        <v>10</v>
      </c>
      <c r="E288" s="155" t="s">
        <v>625</v>
      </c>
      <c r="F288" s="53"/>
      <c r="G288" s="71"/>
      <c r="H288" s="71"/>
      <c r="I288" s="67"/>
      <c r="J288" s="9"/>
    </row>
    <row r="289" spans="1:10" customFormat="1" ht="14.4" hidden="1" x14ac:dyDescent="0.3">
      <c r="B289" s="56" t="s">
        <v>96</v>
      </c>
      <c r="C289" s="53" t="s">
        <v>441</v>
      </c>
      <c r="D289" s="53" t="s">
        <v>10</v>
      </c>
      <c r="E289" s="155" t="s">
        <v>625</v>
      </c>
      <c r="F289" s="53"/>
      <c r="G289" s="90">
        <v>0</v>
      </c>
      <c r="H289" s="71">
        <v>0</v>
      </c>
      <c r="I289" s="67">
        <f t="shared" ref="I289:I305" si="10">SUM(G289+H289)*1.16</f>
        <v>0</v>
      </c>
      <c r="J289" s="9"/>
    </row>
    <row r="290" spans="1:10" customFormat="1" ht="14.4" hidden="1" x14ac:dyDescent="0.3">
      <c r="B290" s="66" t="s">
        <v>455</v>
      </c>
      <c r="C290" s="196">
        <v>196800022</v>
      </c>
      <c r="D290" s="53" t="s">
        <v>10</v>
      </c>
      <c r="E290" s="155" t="s">
        <v>625</v>
      </c>
      <c r="F290" s="53"/>
      <c r="G290" s="90">
        <v>0</v>
      </c>
      <c r="H290" s="71">
        <v>0</v>
      </c>
      <c r="I290" s="67">
        <f t="shared" si="10"/>
        <v>0</v>
      </c>
      <c r="J290" s="9"/>
    </row>
    <row r="291" spans="1:10" customFormat="1" ht="14.4" hidden="1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10"/>
        <v>13958.454000000002</v>
      </c>
      <c r="J291" s="9"/>
    </row>
    <row r="292" spans="1:10" customFormat="1" ht="14.4" hidden="1" x14ac:dyDescent="0.3">
      <c r="B292" s="66" t="s">
        <v>256</v>
      </c>
      <c r="C292" s="53" t="s">
        <v>457</v>
      </c>
      <c r="D292" s="53" t="s">
        <v>10</v>
      </c>
      <c r="E292" s="155" t="s">
        <v>625</v>
      </c>
      <c r="F292" s="53"/>
      <c r="G292" s="90">
        <v>0</v>
      </c>
      <c r="H292" s="71">
        <v>0</v>
      </c>
      <c r="I292" s="67">
        <f t="shared" si="10"/>
        <v>0</v>
      </c>
    </row>
    <row r="293" spans="1:10" customFormat="1" ht="14.4" hidden="1" x14ac:dyDescent="0.3">
      <c r="B293" s="66" t="s">
        <v>78</v>
      </c>
      <c r="C293" s="196" t="s">
        <v>458</v>
      </c>
      <c r="D293" s="53" t="s">
        <v>10</v>
      </c>
      <c r="E293" s="155" t="s">
        <v>625</v>
      </c>
      <c r="F293" s="53"/>
      <c r="G293" s="90">
        <v>0</v>
      </c>
      <c r="H293" s="71">
        <v>0</v>
      </c>
      <c r="I293" s="67">
        <f t="shared" si="10"/>
        <v>0</v>
      </c>
    </row>
    <row r="294" spans="1:10" customFormat="1" ht="14.4" hidden="1" x14ac:dyDescent="0.3">
      <c r="B294" s="66" t="s">
        <v>256</v>
      </c>
      <c r="C294" s="196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10"/>
        <v>7722.3751999999986</v>
      </c>
      <c r="J294" s="9"/>
    </row>
    <row r="295" spans="1:10" hidden="1" x14ac:dyDescent="0.25">
      <c r="A295" s="56"/>
      <c r="B295" s="66" t="s">
        <v>88</v>
      </c>
      <c r="C295" s="53" t="s">
        <v>472</v>
      </c>
      <c r="D295" s="53" t="s">
        <v>17</v>
      </c>
      <c r="E295" s="155" t="s">
        <v>625</v>
      </c>
      <c r="F295" s="53" t="s">
        <v>737</v>
      </c>
      <c r="G295" s="68">
        <v>13000</v>
      </c>
      <c r="H295" s="71">
        <v>390</v>
      </c>
      <c r="I295" s="67">
        <f t="shared" si="10"/>
        <v>15532.4</v>
      </c>
    </row>
    <row r="296" spans="1:10" customFormat="1" ht="14.4" hidden="1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si="10"/>
        <v>2629.9056</v>
      </c>
      <c r="J296" s="9"/>
    </row>
    <row r="297" spans="1:10" customFormat="1" ht="14.4" hidden="1" x14ac:dyDescent="0.3">
      <c r="B297" s="66" t="s">
        <v>750</v>
      </c>
      <c r="C297" s="53" t="s">
        <v>483</v>
      </c>
      <c r="D297" s="53" t="s">
        <v>10</v>
      </c>
      <c r="E297" s="155" t="s">
        <v>625</v>
      </c>
      <c r="F297" s="53"/>
      <c r="G297" s="71">
        <v>0</v>
      </c>
      <c r="H297" s="71">
        <v>0</v>
      </c>
      <c r="I297" s="71">
        <f t="shared" si="10"/>
        <v>0</v>
      </c>
      <c r="J297" s="9"/>
    </row>
    <row r="298" spans="1:10" customFormat="1" ht="14.4" hidden="1" x14ac:dyDescent="0.3">
      <c r="B298" s="66" t="s">
        <v>70</v>
      </c>
      <c r="C298" s="196" t="s">
        <v>456</v>
      </c>
      <c r="D298" s="53" t="s">
        <v>10</v>
      </c>
      <c r="E298" s="155" t="s">
        <v>625</v>
      </c>
      <c r="F298" s="53"/>
      <c r="G298" s="71">
        <v>0</v>
      </c>
      <c r="H298" s="71">
        <v>0</v>
      </c>
      <c r="I298" s="67">
        <f t="shared" si="10"/>
        <v>0</v>
      </c>
    </row>
    <row r="299" spans="1:10" hidden="1" x14ac:dyDescent="0.25">
      <c r="A299" s="56"/>
      <c r="B299" s="66" t="s">
        <v>484</v>
      </c>
      <c r="C299" s="53" t="s">
        <v>485</v>
      </c>
      <c r="D299" s="53" t="s">
        <v>17</v>
      </c>
      <c r="E299" s="155" t="s">
        <v>625</v>
      </c>
      <c r="F299" s="53" t="s">
        <v>737</v>
      </c>
      <c r="G299" s="68">
        <v>13000</v>
      </c>
      <c r="H299" s="71">
        <v>390</v>
      </c>
      <c r="I299" s="67">
        <f t="shared" si="10"/>
        <v>15532.4</v>
      </c>
      <c r="J299" s="209"/>
    </row>
    <row r="300" spans="1:10" customFormat="1" ht="14.4" hidden="1" x14ac:dyDescent="0.3">
      <c r="B300" s="66" t="s">
        <v>65</v>
      </c>
      <c r="C300" s="196">
        <v>188240010</v>
      </c>
      <c r="D300" s="53" t="s">
        <v>10</v>
      </c>
      <c r="E300" s="155" t="s">
        <v>625</v>
      </c>
      <c r="F300" s="53"/>
      <c r="G300" s="90">
        <v>0</v>
      </c>
      <c r="H300" s="71">
        <v>0</v>
      </c>
      <c r="I300" s="67">
        <f t="shared" si="10"/>
        <v>0</v>
      </c>
      <c r="J300" s="9"/>
    </row>
    <row r="301" spans="1:10" hidden="1" x14ac:dyDescent="0.25">
      <c r="B301" s="66" t="s">
        <v>74</v>
      </c>
      <c r="C301" s="53" t="s">
        <v>460</v>
      </c>
      <c r="D301" s="53" t="s">
        <v>17</v>
      </c>
      <c r="E301" s="155" t="s">
        <v>625</v>
      </c>
      <c r="F301" s="53" t="s">
        <v>738</v>
      </c>
      <c r="G301" s="68">
        <v>12620.64</v>
      </c>
      <c r="H301" s="68">
        <v>378.62</v>
      </c>
      <c r="I301" s="67">
        <f t="shared" si="10"/>
        <v>15079.141599999999</v>
      </c>
      <c r="J301" s="209"/>
    </row>
    <row r="302" spans="1:10" customFormat="1" ht="14.4" hidden="1" x14ac:dyDescent="0.3">
      <c r="B302" s="66" t="s">
        <v>96</v>
      </c>
      <c r="C302" s="53" t="s">
        <v>488</v>
      </c>
      <c r="D302" s="53" t="s">
        <v>10</v>
      </c>
      <c r="E302" s="155" t="s">
        <v>625</v>
      </c>
      <c r="F302" s="53"/>
      <c r="G302" s="90">
        <v>0</v>
      </c>
      <c r="H302" s="71">
        <v>0</v>
      </c>
      <c r="I302" s="67">
        <f t="shared" si="10"/>
        <v>0</v>
      </c>
      <c r="J302" s="9"/>
    </row>
    <row r="303" spans="1:10" customFormat="1" ht="14.4" hidden="1" x14ac:dyDescent="0.3">
      <c r="B303" s="66" t="s">
        <v>256</v>
      </c>
      <c r="C303" s="196" t="s">
        <v>489</v>
      </c>
      <c r="D303" s="53" t="s">
        <v>10</v>
      </c>
      <c r="E303" s="155" t="s">
        <v>625</v>
      </c>
      <c r="F303" s="53"/>
      <c r="G303" s="90">
        <v>0</v>
      </c>
      <c r="H303" s="71">
        <v>0</v>
      </c>
      <c r="I303" s="67">
        <f t="shared" si="10"/>
        <v>0</v>
      </c>
      <c r="J303" s="9"/>
    </row>
    <row r="304" spans="1:10" customFormat="1" ht="14.4" hidden="1" x14ac:dyDescent="0.3">
      <c r="B304" s="66" t="s">
        <v>65</v>
      </c>
      <c r="C304" s="196" t="s">
        <v>490</v>
      </c>
      <c r="D304" s="53" t="s">
        <v>10</v>
      </c>
      <c r="E304" s="155" t="s">
        <v>625</v>
      </c>
      <c r="F304" s="53"/>
      <c r="G304" s="90">
        <v>0</v>
      </c>
      <c r="H304" s="71">
        <v>0</v>
      </c>
      <c r="I304" s="67">
        <f t="shared" si="10"/>
        <v>0</v>
      </c>
      <c r="J304" s="9"/>
    </row>
    <row r="305" spans="1:10" customFormat="1" ht="14.4" hidden="1" x14ac:dyDescent="0.3">
      <c r="B305" s="56" t="s">
        <v>53</v>
      </c>
      <c r="C305" s="196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1:10" customFormat="1" ht="14.4" hidden="1" x14ac:dyDescent="0.3">
      <c r="B306" s="66" t="s">
        <v>45</v>
      </c>
      <c r="C306" s="196" t="s">
        <v>505</v>
      </c>
      <c r="D306" s="53" t="s">
        <v>10</v>
      </c>
      <c r="E306" s="155" t="s">
        <v>625</v>
      </c>
      <c r="F306" s="53"/>
      <c r="G306" s="90">
        <v>0</v>
      </c>
      <c r="H306" s="71">
        <v>0</v>
      </c>
      <c r="I306" s="67">
        <v>0</v>
      </c>
      <c r="J306" s="9"/>
    </row>
    <row r="307" spans="1:10" customFormat="1" ht="14.4" hidden="1" x14ac:dyDescent="0.3">
      <c r="B307" s="66" t="s">
        <v>506</v>
      </c>
      <c r="C307" s="53" t="s">
        <v>507</v>
      </c>
      <c r="D307" s="53" t="s">
        <v>10</v>
      </c>
      <c r="E307" s="155" t="s">
        <v>625</v>
      </c>
      <c r="F307" s="53"/>
      <c r="G307" s="90">
        <v>0</v>
      </c>
      <c r="H307" s="71">
        <v>0</v>
      </c>
      <c r="I307" s="67">
        <f t="shared" ref="I307:I332" si="11">SUM(G307+H307)*1.16</f>
        <v>0</v>
      </c>
      <c r="J307" s="9"/>
    </row>
    <row r="308" spans="1:10" customFormat="1" ht="14.4" hidden="1" x14ac:dyDescent="0.3">
      <c r="B308" s="56" t="s">
        <v>262</v>
      </c>
      <c r="C308" s="196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1"/>
        <v>11351.2148</v>
      </c>
      <c r="J308" s="9"/>
    </row>
    <row r="309" spans="1:10" customFormat="1" ht="14.4" hidden="1" x14ac:dyDescent="0.3">
      <c r="B309" s="66" t="s">
        <v>215</v>
      </c>
      <c r="C309" s="53" t="s">
        <v>508</v>
      </c>
      <c r="D309" s="53" t="s">
        <v>10</v>
      </c>
      <c r="E309" s="155" t="s">
        <v>625</v>
      </c>
      <c r="F309" s="53"/>
      <c r="G309" s="90">
        <v>0</v>
      </c>
      <c r="H309" s="71">
        <v>0</v>
      </c>
      <c r="I309" s="67">
        <f t="shared" si="11"/>
        <v>0</v>
      </c>
      <c r="J309" s="9"/>
    </row>
    <row r="310" spans="1:10" customFormat="1" ht="14.4" hidden="1" x14ac:dyDescent="0.3">
      <c r="B310" s="66" t="s">
        <v>96</v>
      </c>
      <c r="C310" s="196" t="s">
        <v>510</v>
      </c>
      <c r="D310" s="53" t="s">
        <v>10</v>
      </c>
      <c r="E310" s="155" t="s">
        <v>625</v>
      </c>
      <c r="F310" s="53"/>
      <c r="G310" s="90">
        <v>0</v>
      </c>
      <c r="H310" s="71">
        <v>0</v>
      </c>
      <c r="I310" s="67">
        <f t="shared" si="11"/>
        <v>0</v>
      </c>
      <c r="J310" s="9"/>
    </row>
    <row r="311" spans="1:10" customFormat="1" ht="14.4" hidden="1" x14ac:dyDescent="0.3">
      <c r="A311" s="162"/>
      <c r="B311" s="66" t="s">
        <v>65</v>
      </c>
      <c r="C311" s="53" t="s">
        <v>513</v>
      </c>
      <c r="D311" s="53" t="s">
        <v>10</v>
      </c>
      <c r="E311" s="155" t="s">
        <v>625</v>
      </c>
      <c r="F311" s="53"/>
      <c r="G311" s="90">
        <v>0</v>
      </c>
      <c r="H311" s="71">
        <v>0</v>
      </c>
      <c r="I311" s="67">
        <f t="shared" si="11"/>
        <v>0</v>
      </c>
      <c r="J311" s="9"/>
    </row>
    <row r="312" spans="1:10" customFormat="1" ht="14.4" hidden="1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1"/>
        <v>15137.872399999998</v>
      </c>
      <c r="J312" s="9"/>
    </row>
    <row r="313" spans="1:10" customFormat="1" ht="14.4" hidden="1" x14ac:dyDescent="0.3">
      <c r="B313" s="56" t="s">
        <v>256</v>
      </c>
      <c r="C313" s="196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1"/>
        <v>8306.4815999999992</v>
      </c>
      <c r="J313" s="9"/>
    </row>
    <row r="314" spans="1:10" customFormat="1" ht="14.4" hidden="1" x14ac:dyDescent="0.3">
      <c r="B314" s="56" t="s">
        <v>690</v>
      </c>
      <c r="C314" s="196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1"/>
        <v>4169.2951999999996</v>
      </c>
      <c r="J314" s="9"/>
    </row>
    <row r="315" spans="1:10" customFormat="1" ht="14.4" hidden="1" x14ac:dyDescent="0.3">
      <c r="B315" s="66" t="s">
        <v>501</v>
      </c>
      <c r="C315" s="196" t="s">
        <v>515</v>
      </c>
      <c r="D315" s="53" t="s">
        <v>10</v>
      </c>
      <c r="E315" s="155" t="s">
        <v>625</v>
      </c>
      <c r="F315" s="53"/>
      <c r="G315" s="90">
        <v>0</v>
      </c>
      <c r="H315" s="71">
        <v>0</v>
      </c>
      <c r="I315" s="67">
        <f t="shared" si="11"/>
        <v>0</v>
      </c>
      <c r="J315" s="9"/>
    </row>
    <row r="316" spans="1:10" customFormat="1" ht="14.4" hidden="1" x14ac:dyDescent="0.3">
      <c r="B316" s="66" t="s">
        <v>256</v>
      </c>
      <c r="C316" s="196" t="s">
        <v>519</v>
      </c>
      <c r="D316" s="53" t="s">
        <v>10</v>
      </c>
      <c r="E316" s="155" t="s">
        <v>625</v>
      </c>
      <c r="F316" s="53"/>
      <c r="G316" s="71">
        <v>0</v>
      </c>
      <c r="H316" s="71">
        <v>0</v>
      </c>
      <c r="I316" s="67">
        <f t="shared" si="11"/>
        <v>0</v>
      </c>
      <c r="J316" s="9"/>
    </row>
    <row r="317" spans="1:10" customFormat="1" ht="14.4" hidden="1" x14ac:dyDescent="0.3">
      <c r="B317" s="66" t="s">
        <v>262</v>
      </c>
      <c r="C317" s="196" t="s">
        <v>520</v>
      </c>
      <c r="D317" s="53" t="s">
        <v>10</v>
      </c>
      <c r="E317" s="155" t="s">
        <v>625</v>
      </c>
      <c r="F317" s="53" t="s">
        <v>241</v>
      </c>
      <c r="G317" s="91">
        <v>0</v>
      </c>
      <c r="H317" s="71">
        <v>0</v>
      </c>
      <c r="I317" s="71">
        <f t="shared" si="11"/>
        <v>0</v>
      </c>
      <c r="J317" s="9"/>
    </row>
    <row r="318" spans="1:10" customFormat="1" ht="14.4" hidden="1" x14ac:dyDescent="0.3">
      <c r="B318" s="66" t="s">
        <v>78</v>
      </c>
      <c r="C318" s="196" t="s">
        <v>521</v>
      </c>
      <c r="D318" s="53" t="s">
        <v>10</v>
      </c>
      <c r="E318" s="155" t="s">
        <v>625</v>
      </c>
      <c r="F318" s="53"/>
      <c r="G318" s="74">
        <v>0</v>
      </c>
      <c r="H318" s="71">
        <v>0</v>
      </c>
      <c r="I318" s="67">
        <f t="shared" si="11"/>
        <v>0</v>
      </c>
    </row>
    <row r="319" spans="1:10" hidden="1" x14ac:dyDescent="0.25">
      <c r="A319" s="56"/>
      <c r="B319" s="66" t="s">
        <v>74</v>
      </c>
      <c r="C319" s="196" t="s">
        <v>529</v>
      </c>
      <c r="D319" s="53" t="s">
        <v>17</v>
      </c>
      <c r="E319" s="155" t="s">
        <v>625</v>
      </c>
      <c r="F319" s="53" t="s">
        <v>737</v>
      </c>
      <c r="G319" s="68">
        <v>13000</v>
      </c>
      <c r="H319" s="71">
        <v>390</v>
      </c>
      <c r="I319" s="71">
        <f t="shared" si="11"/>
        <v>15532.4</v>
      </c>
      <c r="J319" s="209"/>
    </row>
    <row r="320" spans="1:10" customFormat="1" ht="14.4" hidden="1" x14ac:dyDescent="0.3">
      <c r="B320" s="66" t="s">
        <v>78</v>
      </c>
      <c r="C320" s="196" t="s">
        <v>530</v>
      </c>
      <c r="D320" s="53" t="s">
        <v>10</v>
      </c>
      <c r="E320" s="155" t="s">
        <v>625</v>
      </c>
      <c r="F320" s="53" t="s">
        <v>241</v>
      </c>
      <c r="G320" s="71">
        <v>0</v>
      </c>
      <c r="H320" s="71">
        <v>0</v>
      </c>
      <c r="I320" s="71">
        <f t="shared" si="11"/>
        <v>0</v>
      </c>
      <c r="J320" s="9"/>
    </row>
    <row r="321" spans="2:10" customFormat="1" ht="14.4" hidden="1" x14ac:dyDescent="0.3">
      <c r="B321" s="66" t="s">
        <v>74</v>
      </c>
      <c r="C321" s="196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1"/>
        <v>11742.413199999999</v>
      </c>
      <c r="J321" s="9"/>
    </row>
    <row r="322" spans="2:10" customFormat="1" ht="14.4" hidden="1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1"/>
        <v>10850.8372</v>
      </c>
      <c r="J322" s="9"/>
    </row>
    <row r="323" spans="2:10" s="56" customFormat="1" hidden="1" x14ac:dyDescent="0.25">
      <c r="B323" s="66" t="s">
        <v>74</v>
      </c>
      <c r="C323" s="53" t="s">
        <v>532</v>
      </c>
      <c r="D323" s="53" t="s">
        <v>17</v>
      </c>
      <c r="E323" s="155" t="s">
        <v>625</v>
      </c>
      <c r="F323" s="53" t="s">
        <v>737</v>
      </c>
      <c r="G323" s="68">
        <v>13000</v>
      </c>
      <c r="H323" s="71">
        <v>390</v>
      </c>
      <c r="I323" s="71">
        <f t="shared" si="11"/>
        <v>15532.4</v>
      </c>
      <c r="J323" s="209"/>
    </row>
    <row r="324" spans="2:10" s="56" customFormat="1" hidden="1" x14ac:dyDescent="0.25">
      <c r="B324" s="66" t="s">
        <v>546</v>
      </c>
      <c r="C324" s="196" t="s">
        <v>547</v>
      </c>
      <c r="D324" s="53" t="s">
        <v>17</v>
      </c>
      <c r="E324" s="155" t="s">
        <v>625</v>
      </c>
      <c r="F324" s="53" t="s">
        <v>737</v>
      </c>
      <c r="G324" s="68">
        <v>13000</v>
      </c>
      <c r="H324" s="71">
        <v>390</v>
      </c>
      <c r="I324" s="71">
        <f t="shared" si="11"/>
        <v>15532.4</v>
      </c>
      <c r="J324" s="209"/>
    </row>
    <row r="325" spans="2:10" customFormat="1" ht="14.4" hidden="1" x14ac:dyDescent="0.3">
      <c r="B325" s="66" t="s">
        <v>256</v>
      </c>
      <c r="C325" s="196" t="s">
        <v>548</v>
      </c>
      <c r="D325" s="53" t="s">
        <v>10</v>
      </c>
      <c r="E325" s="155" t="s">
        <v>625</v>
      </c>
      <c r="F325" s="53"/>
      <c r="G325" s="90">
        <v>0</v>
      </c>
      <c r="H325" s="71">
        <v>0</v>
      </c>
      <c r="I325" s="67">
        <f t="shared" si="11"/>
        <v>0</v>
      </c>
      <c r="J325" s="9"/>
    </row>
    <row r="326" spans="2:10" customFormat="1" ht="14.4" hidden="1" x14ac:dyDescent="0.3">
      <c r="B326" s="66" t="s">
        <v>65</v>
      </c>
      <c r="C326" s="196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1"/>
        <v>9249.7471999999998</v>
      </c>
      <c r="J326" s="9"/>
    </row>
    <row r="327" spans="2:10" customFormat="1" ht="14.4" hidden="1" x14ac:dyDescent="0.3">
      <c r="B327" s="66" t="s">
        <v>74</v>
      </c>
      <c r="C327" s="196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1"/>
        <v>17267.5628</v>
      </c>
      <c r="J327" s="9"/>
    </row>
    <row r="328" spans="2:10" customFormat="1" ht="14.4" hidden="1" x14ac:dyDescent="0.3">
      <c r="B328" s="66" t="s">
        <v>274</v>
      </c>
      <c r="C328" s="196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1"/>
        <v>8294.7655999999988</v>
      </c>
      <c r="J328" s="9"/>
    </row>
    <row r="329" spans="2:10" customFormat="1" ht="14.4" hidden="1" x14ac:dyDescent="0.3">
      <c r="B329" s="66" t="s">
        <v>57</v>
      </c>
      <c r="C329" s="196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1"/>
        <v>13541.039599999998</v>
      </c>
      <c r="J329" s="9"/>
    </row>
    <row r="330" spans="2:10" customFormat="1" ht="14.4" hidden="1" x14ac:dyDescent="0.3">
      <c r="B330" s="66" t="s">
        <v>274</v>
      </c>
      <c r="C330" s="53" t="s">
        <v>572</v>
      </c>
      <c r="D330" s="85" t="s">
        <v>10</v>
      </c>
      <c r="E330" s="155" t="s">
        <v>625</v>
      </c>
      <c r="F330" s="53"/>
      <c r="G330" s="71">
        <v>0</v>
      </c>
      <c r="H330" s="71">
        <v>0</v>
      </c>
      <c r="I330" s="67">
        <f t="shared" si="11"/>
        <v>0</v>
      </c>
      <c r="J330" s="9"/>
    </row>
    <row r="331" spans="2:10" customFormat="1" ht="14.4" hidden="1" x14ac:dyDescent="0.3">
      <c r="B331" s="66" t="s">
        <v>242</v>
      </c>
      <c r="C331" s="174" t="s">
        <v>602</v>
      </c>
      <c r="D331" s="85" t="s">
        <v>17</v>
      </c>
      <c r="E331" s="155" t="s">
        <v>624</v>
      </c>
      <c r="F331" s="53" t="s">
        <v>754</v>
      </c>
      <c r="G331" s="67">
        <v>9815</v>
      </c>
      <c r="H331" s="68">
        <v>294.45</v>
      </c>
      <c r="I331" s="67">
        <f t="shared" si="11"/>
        <v>11726.962</v>
      </c>
      <c r="J331" s="9"/>
    </row>
    <row r="332" spans="2:10" customFormat="1" ht="14.4" hidden="1" x14ac:dyDescent="0.3">
      <c r="B332" s="97" t="s">
        <v>274</v>
      </c>
      <c r="C332" s="174" t="s">
        <v>617</v>
      </c>
      <c r="D332" s="85" t="s">
        <v>17</v>
      </c>
      <c r="E332" s="155" t="s">
        <v>624</v>
      </c>
      <c r="F332" s="53" t="s">
        <v>742</v>
      </c>
      <c r="G332" s="67">
        <v>5476</v>
      </c>
      <c r="H332" s="68">
        <v>164.28</v>
      </c>
      <c r="I332" s="67">
        <f t="shared" si="11"/>
        <v>6542.724799999999</v>
      </c>
      <c r="J332" s="9"/>
    </row>
    <row r="333" spans="2:10" customFormat="1" ht="14.4" hidden="1" x14ac:dyDescent="0.3">
      <c r="B333" s="66" t="s">
        <v>274</v>
      </c>
      <c r="C333" s="175" t="s">
        <v>672</v>
      </c>
      <c r="D333" s="85" t="s">
        <v>10</v>
      </c>
      <c r="E333" s="155" t="s">
        <v>624</v>
      </c>
      <c r="F333" s="53"/>
      <c r="G333" s="71"/>
      <c r="H333" s="43"/>
      <c r="I333" s="54"/>
      <c r="J333" s="9"/>
    </row>
    <row r="334" spans="2:10" customFormat="1" ht="14.4" hidden="1" x14ac:dyDescent="0.3">
      <c r="B334" s="66" t="s">
        <v>242</v>
      </c>
      <c r="C334" s="175" t="s">
        <v>676</v>
      </c>
      <c r="D334" s="85" t="s">
        <v>10</v>
      </c>
      <c r="E334" s="155" t="s">
        <v>624</v>
      </c>
      <c r="F334" s="53"/>
      <c r="G334" s="71"/>
      <c r="H334" s="43"/>
      <c r="I334" s="54"/>
      <c r="J334" s="9"/>
    </row>
    <row r="335" spans="2:10" customFormat="1" ht="14.4" hidden="1" x14ac:dyDescent="0.3">
      <c r="B335" s="66" t="s">
        <v>242</v>
      </c>
      <c r="C335" s="175" t="s">
        <v>680</v>
      </c>
      <c r="D335" s="85" t="s">
        <v>17</v>
      </c>
      <c r="E335" s="168" t="s">
        <v>624</v>
      </c>
      <c r="F335" s="53" t="s">
        <v>749</v>
      </c>
      <c r="G335" s="43">
        <v>6080</v>
      </c>
      <c r="H335" s="43">
        <v>182.4</v>
      </c>
      <c r="I335" s="67">
        <f>SUM(G335+H335)*1.16</f>
        <v>7264.3839999999991</v>
      </c>
      <c r="J335" s="9"/>
    </row>
    <row r="336" spans="2:10" customFormat="1" ht="14.4" hidden="1" x14ac:dyDescent="0.3">
      <c r="B336" s="66" t="s">
        <v>242</v>
      </c>
      <c r="C336" s="56" t="s">
        <v>706</v>
      </c>
      <c r="D336" s="85" t="s">
        <v>17</v>
      </c>
      <c r="E336" s="155" t="s">
        <v>624</v>
      </c>
      <c r="F336" s="53" t="s">
        <v>752</v>
      </c>
      <c r="G336" s="43">
        <v>6080</v>
      </c>
      <c r="H336" s="43">
        <v>182.4</v>
      </c>
      <c r="I336" s="67">
        <f>SUM(G336+H336)*1.16</f>
        <v>7264.3839999999991</v>
      </c>
      <c r="J336" s="9"/>
    </row>
    <row r="337" spans="2:10" customFormat="1" ht="14.4" hidden="1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>SUM(G337+H337)*1.16</f>
        <v>14419.368399999999</v>
      </c>
      <c r="J337" s="9"/>
    </row>
    <row r="338" spans="2:10" customFormat="1" ht="14.4" hidden="1" x14ac:dyDescent="0.3">
      <c r="B338" s="66" t="s">
        <v>242</v>
      </c>
      <c r="C338" s="56" t="s">
        <v>707</v>
      </c>
      <c r="D338" s="85" t="s">
        <v>17</v>
      </c>
      <c r="E338" s="155" t="s">
        <v>624</v>
      </c>
      <c r="F338" s="53" t="s">
        <v>741</v>
      </c>
      <c r="G338" s="43">
        <v>5776</v>
      </c>
      <c r="H338" s="43">
        <v>182.4</v>
      </c>
      <c r="I338" s="67">
        <f>SUM(G338:H338)*1.16</f>
        <v>6911.7439999999988</v>
      </c>
      <c r="J338" s="9"/>
    </row>
    <row r="339" spans="2:10" customFormat="1" ht="14.4" hidden="1" x14ac:dyDescent="0.3">
      <c r="B339" s="66" t="s">
        <v>688</v>
      </c>
      <c r="C339" s="196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ref="I339:I368" si="12">SUM(G339+H339)*1.16</f>
        <v>3144.7599999999998</v>
      </c>
      <c r="J339" s="9"/>
    </row>
    <row r="340" spans="2:10" customFormat="1" ht="14.4" hidden="1" x14ac:dyDescent="0.3">
      <c r="B340" s="56" t="s">
        <v>96</v>
      </c>
      <c r="C340" s="196" t="s">
        <v>410</v>
      </c>
      <c r="D340" s="53" t="s">
        <v>10</v>
      </c>
      <c r="E340" s="155" t="s">
        <v>625</v>
      </c>
      <c r="F340" s="53"/>
      <c r="G340" s="71">
        <v>0</v>
      </c>
      <c r="H340" s="71">
        <v>0</v>
      </c>
      <c r="I340" s="67">
        <f t="shared" si="12"/>
        <v>0</v>
      </c>
      <c r="J340" s="9"/>
    </row>
    <row r="341" spans="2:10" customFormat="1" ht="14.4" hidden="1" x14ac:dyDescent="0.3">
      <c r="B341" s="56" t="s">
        <v>78</v>
      </c>
      <c r="C341" s="53" t="s">
        <v>411</v>
      </c>
      <c r="D341" s="53" t="s">
        <v>10</v>
      </c>
      <c r="E341" s="155" t="s">
        <v>625</v>
      </c>
      <c r="F341" s="53"/>
      <c r="G341" s="90">
        <v>0</v>
      </c>
      <c r="H341" s="71">
        <v>0</v>
      </c>
      <c r="I341" s="67">
        <f t="shared" si="12"/>
        <v>0</v>
      </c>
      <c r="J341" s="9"/>
    </row>
    <row r="342" spans="2:10" hidden="1" x14ac:dyDescent="0.25">
      <c r="B342" s="206" t="s">
        <v>74</v>
      </c>
      <c r="C342" s="53" t="s">
        <v>516</v>
      </c>
      <c r="D342" s="53" t="s">
        <v>17</v>
      </c>
      <c r="E342" s="155" t="s">
        <v>625</v>
      </c>
      <c r="F342" s="53" t="s">
        <v>738</v>
      </c>
      <c r="G342" s="68">
        <v>12620.64</v>
      </c>
      <c r="H342" s="68">
        <v>378.62</v>
      </c>
      <c r="I342" s="67">
        <f t="shared" si="12"/>
        <v>15079.141599999999</v>
      </c>
      <c r="J342" s="209"/>
    </row>
    <row r="343" spans="2:10" customFormat="1" ht="14.4" hidden="1" x14ac:dyDescent="0.3">
      <c r="B343" s="66" t="s">
        <v>262</v>
      </c>
      <c r="C343" s="196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2"/>
        <v>16977.759999999998</v>
      </c>
      <c r="J343" s="9"/>
    </row>
    <row r="344" spans="2:10" customFormat="1" ht="14.4" hidden="1" x14ac:dyDescent="0.3">
      <c r="B344" s="66" t="s">
        <v>78</v>
      </c>
      <c r="C344" s="196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2"/>
        <v>17620.399999999998</v>
      </c>
      <c r="J344" s="9"/>
    </row>
    <row r="345" spans="2:10" customFormat="1" ht="14.4" hidden="1" x14ac:dyDescent="0.3">
      <c r="B345" s="56" t="s">
        <v>688</v>
      </c>
      <c r="C345" s="196" t="s">
        <v>432</v>
      </c>
      <c r="D345" s="53" t="s">
        <v>10</v>
      </c>
      <c r="E345" s="155" t="s">
        <v>625</v>
      </c>
      <c r="F345" s="53"/>
      <c r="G345" s="90">
        <v>0</v>
      </c>
      <c r="H345" s="71">
        <v>0</v>
      </c>
      <c r="I345" s="67">
        <f t="shared" si="12"/>
        <v>0</v>
      </c>
      <c r="J345" s="9"/>
    </row>
    <row r="346" spans="2:10" customFormat="1" ht="14.4" hidden="1" x14ac:dyDescent="0.3">
      <c r="B346" s="56" t="s">
        <v>256</v>
      </c>
      <c r="C346" s="53" t="s">
        <v>440</v>
      </c>
      <c r="D346" s="53" t="s">
        <v>10</v>
      </c>
      <c r="E346" s="155" t="s">
        <v>625</v>
      </c>
      <c r="F346" s="53"/>
      <c r="G346" s="90">
        <v>0</v>
      </c>
      <c r="H346" s="71">
        <v>0</v>
      </c>
      <c r="I346" s="67">
        <f t="shared" si="12"/>
        <v>0</v>
      </c>
      <c r="J346" s="9"/>
    </row>
    <row r="347" spans="2:10" customFormat="1" ht="14.4" hidden="1" x14ac:dyDescent="0.3">
      <c r="B347" s="56" t="s">
        <v>262</v>
      </c>
      <c r="C347" s="196" t="s">
        <v>461</v>
      </c>
      <c r="D347" s="53" t="s">
        <v>10</v>
      </c>
      <c r="E347" s="155" t="s">
        <v>625</v>
      </c>
      <c r="F347" s="53"/>
      <c r="G347" s="90">
        <v>0</v>
      </c>
      <c r="H347" s="71">
        <v>0</v>
      </c>
      <c r="I347" s="67">
        <f t="shared" si="12"/>
        <v>0</v>
      </c>
      <c r="J347" s="9"/>
    </row>
    <row r="348" spans="2:10" customFormat="1" ht="14.4" hidden="1" x14ac:dyDescent="0.3">
      <c r="B348" s="66" t="s">
        <v>78</v>
      </c>
      <c r="C348" s="196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2"/>
        <v>17620.399999999998</v>
      </c>
      <c r="J348" s="9"/>
    </row>
    <row r="349" spans="2:10" hidden="1" x14ac:dyDescent="0.25">
      <c r="B349" s="66" t="s">
        <v>74</v>
      </c>
      <c r="C349" s="196" t="s">
        <v>523</v>
      </c>
      <c r="D349" s="53" t="s">
        <v>17</v>
      </c>
      <c r="E349" s="155" t="s">
        <v>625</v>
      </c>
      <c r="F349" s="53" t="s">
        <v>738</v>
      </c>
      <c r="G349" s="68">
        <v>12620.64</v>
      </c>
      <c r="H349" s="68">
        <v>378.62</v>
      </c>
      <c r="I349" s="71">
        <f t="shared" si="12"/>
        <v>15079.141599999999</v>
      </c>
      <c r="J349" s="209"/>
    </row>
    <row r="350" spans="2:10" hidden="1" x14ac:dyDescent="0.25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738</v>
      </c>
      <c r="G350" s="68">
        <v>12620.64</v>
      </c>
      <c r="H350" s="68">
        <v>378.62</v>
      </c>
      <c r="I350" s="67">
        <f t="shared" si="12"/>
        <v>15079.141599999999</v>
      </c>
      <c r="J350" s="209"/>
    </row>
    <row r="351" spans="2:10" hidden="1" x14ac:dyDescent="0.25">
      <c r="B351" s="66" t="s">
        <v>74</v>
      </c>
      <c r="C351" s="196" t="s">
        <v>525</v>
      </c>
      <c r="D351" s="53" t="s">
        <v>17</v>
      </c>
      <c r="E351" s="155" t="s">
        <v>625</v>
      </c>
      <c r="F351" s="53" t="s">
        <v>738</v>
      </c>
      <c r="G351" s="68">
        <v>12620.64</v>
      </c>
      <c r="H351" s="68">
        <v>378.62</v>
      </c>
      <c r="I351" s="67">
        <f t="shared" si="12"/>
        <v>15079.141599999999</v>
      </c>
      <c r="J351" s="209"/>
    </row>
    <row r="352" spans="2:10" hidden="1" x14ac:dyDescent="0.25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738</v>
      </c>
      <c r="G352" s="68">
        <v>12620.64</v>
      </c>
      <c r="H352" s="68">
        <v>378.62</v>
      </c>
      <c r="I352" s="67">
        <f t="shared" si="12"/>
        <v>15079.141599999999</v>
      </c>
      <c r="J352" s="209"/>
    </row>
    <row r="353" spans="1:10" hidden="1" x14ac:dyDescent="0.25">
      <c r="B353" s="206" t="s">
        <v>74</v>
      </c>
      <c r="C353" s="53" t="s">
        <v>527</v>
      </c>
      <c r="D353" s="53" t="s">
        <v>17</v>
      </c>
      <c r="E353" s="155" t="s">
        <v>625</v>
      </c>
      <c r="F353" s="53" t="s">
        <v>738</v>
      </c>
      <c r="G353" s="68">
        <v>12620.64</v>
      </c>
      <c r="H353" s="68">
        <v>378.62</v>
      </c>
      <c r="I353" s="67">
        <f t="shared" si="12"/>
        <v>15079.141599999999</v>
      </c>
      <c r="J353" s="209"/>
    </row>
    <row r="354" spans="1:10" customFormat="1" ht="14.4" hidden="1" x14ac:dyDescent="0.3">
      <c r="B354" s="66" t="s">
        <v>74</v>
      </c>
      <c r="C354" s="53" t="s">
        <v>528</v>
      </c>
      <c r="D354" s="53" t="s">
        <v>17</v>
      </c>
      <c r="E354" s="155" t="s">
        <v>625</v>
      </c>
      <c r="F354" s="56" t="s">
        <v>723</v>
      </c>
      <c r="G354" s="71">
        <v>12620.64</v>
      </c>
      <c r="H354" s="71">
        <v>378.62</v>
      </c>
      <c r="I354" s="67">
        <f t="shared" si="12"/>
        <v>15079.141599999999</v>
      </c>
      <c r="J354" s="9"/>
    </row>
    <row r="355" spans="1:10" customFormat="1" ht="14.4" hidden="1" x14ac:dyDescent="0.3">
      <c r="A355" s="162"/>
      <c r="B355" s="56" t="s">
        <v>96</v>
      </c>
      <c r="C355" s="196" t="s">
        <v>462</v>
      </c>
      <c r="D355" s="53" t="s">
        <v>10</v>
      </c>
      <c r="E355" s="155" t="s">
        <v>625</v>
      </c>
      <c r="F355" s="53"/>
      <c r="G355" s="90">
        <v>0</v>
      </c>
      <c r="H355" s="71">
        <v>0</v>
      </c>
      <c r="I355" s="67">
        <f t="shared" si="12"/>
        <v>0</v>
      </c>
      <c r="J355" s="9"/>
    </row>
    <row r="356" spans="1:10" customFormat="1" ht="14.4" hidden="1" x14ac:dyDescent="0.3">
      <c r="B356" s="56" t="s">
        <v>96</v>
      </c>
      <c r="C356" s="196" t="s">
        <v>463</v>
      </c>
      <c r="D356" s="53" t="s">
        <v>10</v>
      </c>
      <c r="E356" s="155" t="s">
        <v>625</v>
      </c>
      <c r="F356" s="53"/>
      <c r="G356" s="90">
        <v>0</v>
      </c>
      <c r="H356" s="71">
        <v>0</v>
      </c>
      <c r="I356" s="67">
        <f t="shared" si="12"/>
        <v>0</v>
      </c>
      <c r="J356" s="9"/>
    </row>
    <row r="357" spans="1:10" hidden="1" x14ac:dyDescent="0.25">
      <c r="B357" s="66" t="s">
        <v>74</v>
      </c>
      <c r="C357" s="196" t="s">
        <v>531</v>
      </c>
      <c r="D357" s="53" t="s">
        <v>17</v>
      </c>
      <c r="E357" s="155" t="s">
        <v>625</v>
      </c>
      <c r="F357" s="53" t="s">
        <v>738</v>
      </c>
      <c r="G357" s="68">
        <v>12620.64</v>
      </c>
      <c r="H357" s="68">
        <v>378.62</v>
      </c>
      <c r="I357" s="67">
        <f t="shared" si="12"/>
        <v>15079.141599999999</v>
      </c>
      <c r="J357" s="209"/>
    </row>
    <row r="358" spans="1:10" customFormat="1" ht="14.4" hidden="1" x14ac:dyDescent="0.3">
      <c r="A358" s="162"/>
      <c r="B358" s="56" t="s">
        <v>376</v>
      </c>
      <c r="C358" s="53" t="s">
        <v>466</v>
      </c>
      <c r="D358" s="53" t="s">
        <v>10</v>
      </c>
      <c r="E358" s="155" t="s">
        <v>625</v>
      </c>
      <c r="F358" s="53"/>
      <c r="G358" s="90">
        <v>0</v>
      </c>
      <c r="H358" s="71">
        <v>0</v>
      </c>
      <c r="I358" s="67">
        <f t="shared" si="12"/>
        <v>0</v>
      </c>
      <c r="J358" s="9"/>
    </row>
    <row r="359" spans="1:10" hidden="1" x14ac:dyDescent="0.25">
      <c r="B359" s="66" t="s">
        <v>74</v>
      </c>
      <c r="C359" s="53" t="s">
        <v>533</v>
      </c>
      <c r="D359" s="53" t="s">
        <v>17</v>
      </c>
      <c r="E359" s="155" t="s">
        <v>625</v>
      </c>
      <c r="F359" s="53" t="s">
        <v>738</v>
      </c>
      <c r="G359" s="68">
        <v>12620.64</v>
      </c>
      <c r="H359" s="68">
        <v>378.62</v>
      </c>
      <c r="I359" s="67">
        <f t="shared" si="12"/>
        <v>15079.141599999999</v>
      </c>
      <c r="J359" s="209"/>
    </row>
    <row r="360" spans="1:10" hidden="1" x14ac:dyDescent="0.25">
      <c r="B360" s="66" t="s">
        <v>74</v>
      </c>
      <c r="C360" s="53" t="s">
        <v>534</v>
      </c>
      <c r="D360" s="53" t="s">
        <v>17</v>
      </c>
      <c r="E360" s="155" t="s">
        <v>625</v>
      </c>
      <c r="F360" s="53" t="s">
        <v>738</v>
      </c>
      <c r="G360" s="68">
        <v>12620.64</v>
      </c>
      <c r="H360" s="68">
        <v>378.62</v>
      </c>
      <c r="I360" s="67">
        <f t="shared" si="12"/>
        <v>15079.141599999999</v>
      </c>
      <c r="J360" s="209"/>
    </row>
    <row r="361" spans="1:10" customFormat="1" ht="14.4" hidden="1" x14ac:dyDescent="0.3">
      <c r="B361" s="56" t="s">
        <v>535</v>
      </c>
      <c r="C361" s="196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2"/>
        <v>3846.0959999999995</v>
      </c>
      <c r="J361" s="9"/>
    </row>
    <row r="362" spans="1:10" customFormat="1" ht="14.4" hidden="1" x14ac:dyDescent="0.3">
      <c r="B362" s="56" t="s">
        <v>467</v>
      </c>
      <c r="C362" s="53" t="s">
        <v>468</v>
      </c>
      <c r="D362" s="53" t="s">
        <v>10</v>
      </c>
      <c r="E362" s="155" t="s">
        <v>625</v>
      </c>
      <c r="F362" s="53"/>
      <c r="G362" s="90">
        <v>0</v>
      </c>
      <c r="H362" s="71">
        <v>0</v>
      </c>
      <c r="I362" s="67">
        <f t="shared" si="12"/>
        <v>0</v>
      </c>
      <c r="J362" s="9"/>
    </row>
    <row r="363" spans="1:10" customFormat="1" ht="14.4" hidden="1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2"/>
        <v>8865.8219999999983</v>
      </c>
      <c r="J363" s="9"/>
    </row>
    <row r="364" spans="1:10" customFormat="1" ht="14.4" hidden="1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2"/>
        <v>5562.3159999999998</v>
      </c>
      <c r="J364" s="9"/>
    </row>
    <row r="365" spans="1:10" customFormat="1" ht="14.4" hidden="1" x14ac:dyDescent="0.3">
      <c r="B365" s="56" t="s">
        <v>74</v>
      </c>
      <c r="C365" s="196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2"/>
        <v>12005.408399999998</v>
      </c>
      <c r="J365" s="9"/>
    </row>
    <row r="366" spans="1:10" customFormat="1" ht="14.4" hidden="1" x14ac:dyDescent="0.3">
      <c r="B366" s="56" t="s">
        <v>96</v>
      </c>
      <c r="C366" s="53" t="s">
        <v>470</v>
      </c>
      <c r="D366" s="53" t="s">
        <v>10</v>
      </c>
      <c r="E366" s="155" t="s">
        <v>625</v>
      </c>
      <c r="F366" s="53"/>
      <c r="G366" s="90">
        <v>0</v>
      </c>
      <c r="H366" s="71">
        <v>0</v>
      </c>
      <c r="I366" s="67">
        <f t="shared" si="12"/>
        <v>0</v>
      </c>
      <c r="J366" s="9"/>
    </row>
    <row r="367" spans="1:10" customFormat="1" ht="14.4" hidden="1" x14ac:dyDescent="0.3">
      <c r="B367" s="56" t="s">
        <v>96</v>
      </c>
      <c r="C367" s="196" t="s">
        <v>471</v>
      </c>
      <c r="D367" s="53" t="s">
        <v>10</v>
      </c>
      <c r="E367" s="155" t="s">
        <v>625</v>
      </c>
      <c r="F367" s="53"/>
      <c r="G367" s="90">
        <v>0</v>
      </c>
      <c r="H367" s="71">
        <v>0</v>
      </c>
      <c r="I367" s="67">
        <f t="shared" si="12"/>
        <v>0</v>
      </c>
    </row>
    <row r="368" spans="1:10" customFormat="1" ht="14.4" hidden="1" x14ac:dyDescent="0.3">
      <c r="B368" s="56" t="s">
        <v>53</v>
      </c>
      <c r="C368" s="196" t="s">
        <v>479</v>
      </c>
      <c r="D368" s="53" t="s">
        <v>10</v>
      </c>
      <c r="E368" s="155" t="s">
        <v>625</v>
      </c>
      <c r="F368" s="53"/>
      <c r="G368" s="90">
        <v>0</v>
      </c>
      <c r="H368" s="71">
        <v>0</v>
      </c>
      <c r="I368" s="67">
        <f t="shared" si="12"/>
        <v>0</v>
      </c>
      <c r="J368" s="9"/>
    </row>
    <row r="369" spans="2:10" customFormat="1" ht="14.4" hidden="1" x14ac:dyDescent="0.3">
      <c r="B369" s="66" t="s">
        <v>96</v>
      </c>
      <c r="C369" s="196" t="s">
        <v>549</v>
      </c>
      <c r="D369" s="53" t="s">
        <v>76</v>
      </c>
      <c r="E369" s="155" t="s">
        <v>15</v>
      </c>
      <c r="F369" s="53"/>
      <c r="G369" s="71"/>
      <c r="H369" s="71"/>
      <c r="I369" s="67"/>
    </row>
    <row r="370" spans="2:10" customFormat="1" ht="14.4" hidden="1" x14ac:dyDescent="0.3">
      <c r="B370" s="66" t="s">
        <v>109</v>
      </c>
      <c r="C370" s="196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3">SUM(G370+H370)*1.16</f>
        <v>18640.364799999996</v>
      </c>
      <c r="J370" s="17"/>
    </row>
    <row r="371" spans="2:10" customFormat="1" ht="14.4" hidden="1" x14ac:dyDescent="0.3">
      <c r="B371" s="66" t="s">
        <v>109</v>
      </c>
      <c r="C371" s="196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3"/>
        <v>17372.275999999998</v>
      </c>
      <c r="J371" s="17"/>
    </row>
    <row r="372" spans="2:10" customFormat="1" ht="14.4" hidden="1" x14ac:dyDescent="0.3">
      <c r="B372" s="66" t="s">
        <v>109</v>
      </c>
      <c r="C372" s="196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3"/>
        <v>17372.275999999998</v>
      </c>
      <c r="J372" s="17"/>
    </row>
    <row r="373" spans="2:10" customFormat="1" ht="14.4" hidden="1" x14ac:dyDescent="0.3">
      <c r="B373" s="66" t="s">
        <v>109</v>
      </c>
      <c r="C373" s="196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3"/>
        <v>17372.275999999998</v>
      </c>
      <c r="J373" s="17"/>
    </row>
    <row r="374" spans="2:10" customFormat="1" ht="14.4" hidden="1" x14ac:dyDescent="0.3">
      <c r="B374" s="66" t="s">
        <v>109</v>
      </c>
      <c r="C374" s="196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3"/>
        <v>17372.275999999998</v>
      </c>
      <c r="J374" s="17"/>
    </row>
    <row r="375" spans="2:10" customFormat="1" ht="14.4" hidden="1" x14ac:dyDescent="0.3">
      <c r="B375" s="66" t="s">
        <v>109</v>
      </c>
      <c r="C375" s="196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3"/>
        <v>17372.275999999998</v>
      </c>
      <c r="J375" s="17"/>
    </row>
    <row r="376" spans="2:10" customFormat="1" ht="14.4" hidden="1" x14ac:dyDescent="0.3">
      <c r="B376" s="66" t="s">
        <v>109</v>
      </c>
      <c r="C376" s="196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3"/>
        <v>17372.275999999998</v>
      </c>
      <c r="J376" s="17"/>
    </row>
    <row r="377" spans="2:10" customFormat="1" ht="14.4" hidden="1" x14ac:dyDescent="0.3">
      <c r="B377" s="66" t="s">
        <v>109</v>
      </c>
      <c r="C377" s="196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3"/>
        <v>17372.16</v>
      </c>
      <c r="J377" s="42"/>
    </row>
    <row r="378" spans="2:10" customFormat="1" ht="14.4" hidden="1" x14ac:dyDescent="0.3">
      <c r="B378" s="66" t="s">
        <v>109</v>
      </c>
      <c r="C378" s="196" t="s">
        <v>558</v>
      </c>
      <c r="D378" s="53" t="s">
        <v>17</v>
      </c>
      <c r="E378" s="155" t="s">
        <v>14</v>
      </c>
      <c r="F378" s="53" t="s">
        <v>112</v>
      </c>
      <c r="G378" s="73">
        <v>13081.89</v>
      </c>
      <c r="H378" s="54">
        <v>1445</v>
      </c>
      <c r="I378" s="67">
        <f t="shared" si="13"/>
        <v>16851.1924</v>
      </c>
      <c r="J378" s="42"/>
    </row>
    <row r="379" spans="2:10" customFormat="1" ht="14.4" hidden="1" x14ac:dyDescent="0.3">
      <c r="B379" s="66" t="s">
        <v>109</v>
      </c>
      <c r="C379" s="196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3"/>
        <v>17372.484799999998</v>
      </c>
      <c r="J379" s="42"/>
    </row>
    <row r="380" spans="2:10" customFormat="1" ht="14.4" hidden="1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3"/>
        <v>7743.6843999999992</v>
      </c>
      <c r="J380" s="9"/>
    </row>
    <row r="381" spans="2:10" customFormat="1" ht="14.4" hidden="1" x14ac:dyDescent="0.3">
      <c r="B381" s="66" t="s">
        <v>109</v>
      </c>
      <c r="C381" s="196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3"/>
        <v>17372.484799999998</v>
      </c>
      <c r="J381" s="42"/>
    </row>
    <row r="382" spans="2:10" customFormat="1" ht="14.4" hidden="1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3"/>
        <v>7010.8427999999994</v>
      </c>
      <c r="J382" s="9"/>
    </row>
    <row r="383" spans="2:10" customFormat="1" ht="14.4" hidden="1" x14ac:dyDescent="0.3">
      <c r="B383" s="66" t="s">
        <v>109</v>
      </c>
      <c r="C383" s="196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3"/>
        <v>18640.039999999997</v>
      </c>
      <c r="J383" s="42"/>
    </row>
    <row r="384" spans="2:10" s="46" customFormat="1" hidden="1" x14ac:dyDescent="0.25">
      <c r="B384" s="85" t="s">
        <v>109</v>
      </c>
      <c r="C384" s="196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3"/>
        <v>16851.32</v>
      </c>
      <c r="J384" s="45"/>
    </row>
    <row r="385" spans="2:10" customFormat="1" ht="14.4" hidden="1" x14ac:dyDescent="0.3">
      <c r="B385" s="66" t="s">
        <v>109</v>
      </c>
      <c r="C385" s="202" t="s">
        <v>566</v>
      </c>
      <c r="D385" s="85" t="s">
        <v>17</v>
      </c>
      <c r="E385" s="155" t="s">
        <v>14</v>
      </c>
      <c r="F385" s="53" t="s">
        <v>103</v>
      </c>
      <c r="G385" s="73">
        <v>14579.49</v>
      </c>
      <c r="H385" s="68">
        <v>1489.79</v>
      </c>
      <c r="I385" s="67">
        <f t="shared" si="13"/>
        <v>18640.364799999996</v>
      </c>
      <c r="J385" s="42"/>
    </row>
    <row r="386" spans="2:10" customFormat="1" ht="14.4" hidden="1" x14ac:dyDescent="0.3">
      <c r="B386" s="66" t="s">
        <v>109</v>
      </c>
      <c r="C386" s="196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3"/>
        <v>17372.16</v>
      </c>
      <c r="J386" s="42"/>
    </row>
    <row r="387" spans="2:10" customFormat="1" ht="14.4" hidden="1" x14ac:dyDescent="0.3">
      <c r="B387" s="66" t="s">
        <v>109</v>
      </c>
      <c r="C387" s="203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3"/>
        <v>18640.364799999996</v>
      </c>
      <c r="J387" s="42"/>
    </row>
    <row r="388" spans="2:10" customFormat="1" ht="14.4" hidden="1" x14ac:dyDescent="0.3">
      <c r="B388" s="66" t="s">
        <v>109</v>
      </c>
      <c r="C388" s="196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3"/>
        <v>17372.484799999998</v>
      </c>
      <c r="J388" s="42"/>
    </row>
    <row r="389" spans="2:10" customFormat="1" ht="14.4" hidden="1" x14ac:dyDescent="0.3">
      <c r="B389" s="66" t="s">
        <v>570</v>
      </c>
      <c r="C389" s="203" t="s">
        <v>571</v>
      </c>
      <c r="D389" s="85" t="s">
        <v>17</v>
      </c>
      <c r="E389" s="155" t="s">
        <v>14</v>
      </c>
      <c r="F389" s="53" t="s">
        <v>103</v>
      </c>
      <c r="G389" s="73">
        <v>14579.49</v>
      </c>
      <c r="H389" s="68">
        <v>1489.79</v>
      </c>
      <c r="I389" s="67">
        <f t="shared" si="13"/>
        <v>18640.364799999996</v>
      </c>
      <c r="J389" s="42"/>
    </row>
    <row r="390" spans="2:10" customFormat="1" ht="14.4" hidden="1" x14ac:dyDescent="0.3">
      <c r="B390" s="56" t="s">
        <v>274</v>
      </c>
      <c r="C390" s="53" t="s">
        <v>480</v>
      </c>
      <c r="D390" s="53" t="s">
        <v>10</v>
      </c>
      <c r="E390" s="155" t="s">
        <v>625</v>
      </c>
      <c r="F390" s="53"/>
      <c r="G390" s="90">
        <v>0</v>
      </c>
      <c r="H390" s="71">
        <v>0</v>
      </c>
      <c r="I390" s="67">
        <f t="shared" si="13"/>
        <v>0</v>
      </c>
    </row>
    <row r="391" spans="2:10" customFormat="1" ht="14.4" hidden="1" x14ac:dyDescent="0.3">
      <c r="B391" s="66" t="s">
        <v>109</v>
      </c>
      <c r="C391" s="202" t="s">
        <v>573</v>
      </c>
      <c r="D391" s="85" t="s">
        <v>17</v>
      </c>
      <c r="E391" s="155" t="s">
        <v>14</v>
      </c>
      <c r="F391" s="53" t="s">
        <v>103</v>
      </c>
      <c r="G391" s="73">
        <v>14579.49</v>
      </c>
      <c r="H391" s="68">
        <v>1489.79</v>
      </c>
      <c r="I391" s="67">
        <f t="shared" si="13"/>
        <v>18640.364799999996</v>
      </c>
      <c r="J391" s="42"/>
    </row>
    <row r="392" spans="2:10" customFormat="1" ht="14.4" hidden="1" x14ac:dyDescent="0.3">
      <c r="B392" s="66" t="s">
        <v>109</v>
      </c>
      <c r="C392" s="204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3"/>
        <v>17372.484799999998</v>
      </c>
      <c r="J392" s="42"/>
    </row>
    <row r="393" spans="2:10" customFormat="1" ht="14.4" hidden="1" x14ac:dyDescent="0.3">
      <c r="B393" s="66" t="s">
        <v>109</v>
      </c>
      <c r="C393" s="204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3"/>
        <v>17372.484799999998</v>
      </c>
      <c r="J393" s="42"/>
    </row>
    <row r="394" spans="2:10" customFormat="1" ht="14.4" hidden="1" x14ac:dyDescent="0.3">
      <c r="B394" s="66" t="s">
        <v>109</v>
      </c>
      <c r="C394" s="204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3"/>
        <v>19910.239999999998</v>
      </c>
      <c r="J394" s="42"/>
    </row>
    <row r="395" spans="2:10" customFormat="1" ht="14.4" hidden="1" x14ac:dyDescent="0.3">
      <c r="B395" s="66" t="s">
        <v>109</v>
      </c>
      <c r="C395" s="204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3"/>
        <v>17372.484799999998</v>
      </c>
      <c r="J395" s="42"/>
    </row>
    <row r="396" spans="2:10" customFormat="1" ht="14.4" hidden="1" x14ac:dyDescent="0.3">
      <c r="B396" s="66" t="s">
        <v>109</v>
      </c>
      <c r="C396" s="196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3"/>
        <v>17372.484799999998</v>
      </c>
    </row>
    <row r="397" spans="2:10" customFormat="1" ht="14.4" hidden="1" x14ac:dyDescent="0.3">
      <c r="B397" s="66" t="s">
        <v>109</v>
      </c>
      <c r="C397" s="204" t="s">
        <v>579</v>
      </c>
      <c r="D397" s="85" t="s">
        <v>17</v>
      </c>
      <c r="E397" s="155" t="s">
        <v>14</v>
      </c>
      <c r="F397" s="53" t="s">
        <v>103</v>
      </c>
      <c r="G397" s="73">
        <v>14579.49</v>
      </c>
      <c r="H397" s="68">
        <v>1489.79</v>
      </c>
      <c r="I397" s="67">
        <f t="shared" si="13"/>
        <v>18640.364799999996</v>
      </c>
    </row>
    <row r="398" spans="2:10" customFormat="1" ht="14.4" hidden="1" x14ac:dyDescent="0.3">
      <c r="B398" s="66" t="s">
        <v>109</v>
      </c>
      <c r="C398" s="196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3"/>
        <v>16851.32</v>
      </c>
    </row>
    <row r="399" spans="2:10" customFormat="1" ht="14.4" hidden="1" x14ac:dyDescent="0.3">
      <c r="B399" s="66" t="s">
        <v>109</v>
      </c>
      <c r="C399" s="196" t="s">
        <v>581</v>
      </c>
      <c r="D399" s="85" t="s">
        <v>17</v>
      </c>
      <c r="E399" s="155" t="s">
        <v>14</v>
      </c>
      <c r="F399" s="49" t="s">
        <v>748</v>
      </c>
      <c r="G399" s="67">
        <v>13486.49</v>
      </c>
      <c r="H399" s="54">
        <v>1489.79</v>
      </c>
      <c r="I399" s="67">
        <f t="shared" si="13"/>
        <v>17372.484799999998</v>
      </c>
    </row>
    <row r="400" spans="2:10" customFormat="1" ht="14.4" hidden="1" x14ac:dyDescent="0.3">
      <c r="B400" s="66" t="s">
        <v>109</v>
      </c>
      <c r="C400" s="196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3"/>
        <v>17372.484799999998</v>
      </c>
    </row>
    <row r="401" spans="1:9" customFormat="1" ht="14.4" hidden="1" x14ac:dyDescent="0.3">
      <c r="B401" s="66" t="s">
        <v>109</v>
      </c>
      <c r="C401" s="196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3"/>
        <v>17372.484799999998</v>
      </c>
    </row>
    <row r="402" spans="1:9" customFormat="1" ht="14.4" hidden="1" x14ac:dyDescent="0.3">
      <c r="B402" s="66" t="s">
        <v>109</v>
      </c>
      <c r="C402" s="196" t="s">
        <v>584</v>
      </c>
      <c r="D402" s="85" t="s">
        <v>17</v>
      </c>
      <c r="E402" s="155" t="s">
        <v>14</v>
      </c>
      <c r="F402" s="53" t="s">
        <v>103</v>
      </c>
      <c r="G402" s="73">
        <v>14579.49</v>
      </c>
      <c r="H402" s="68">
        <v>1489.79</v>
      </c>
      <c r="I402" s="67">
        <f t="shared" si="13"/>
        <v>18640.364799999996</v>
      </c>
    </row>
    <row r="403" spans="1:9" customFormat="1" ht="14.4" hidden="1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customFormat="1" ht="14.4" hidden="1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hidden="1" x14ac:dyDescent="0.25">
      <c r="A405" s="56"/>
      <c r="B405" s="66" t="s">
        <v>242</v>
      </c>
      <c r="C405" s="53" t="s">
        <v>590</v>
      </c>
      <c r="D405" s="85" t="s">
        <v>17</v>
      </c>
      <c r="E405" s="155" t="s">
        <v>15</v>
      </c>
      <c r="F405" s="53" t="s">
        <v>734</v>
      </c>
      <c r="G405" s="71">
        <v>6080</v>
      </c>
      <c r="H405" s="71">
        <v>182.4</v>
      </c>
      <c r="I405" s="67">
        <f>(G405+H405)*1.16</f>
        <v>7264.3839999999991</v>
      </c>
    </row>
    <row r="406" spans="1:9" hidden="1" x14ac:dyDescent="0.25">
      <c r="A406" s="56"/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customFormat="1" ht="14.4" hidden="1" x14ac:dyDescent="0.3">
      <c r="B407" s="66" t="s">
        <v>65</v>
      </c>
      <c r="C407" s="53" t="s">
        <v>595</v>
      </c>
      <c r="D407" s="85" t="s">
        <v>17</v>
      </c>
      <c r="E407" s="155" t="s">
        <v>625</v>
      </c>
      <c r="F407" s="53" t="s">
        <v>739</v>
      </c>
      <c r="G407" s="71">
        <v>6942.66</v>
      </c>
      <c r="H407" s="71">
        <v>208.28</v>
      </c>
      <c r="I407" s="67">
        <f>(G407+H407)*1.16</f>
        <v>8295.0903999999991</v>
      </c>
    </row>
    <row r="408" spans="1:9" customFormat="1" ht="14.4" hidden="1" x14ac:dyDescent="0.3">
      <c r="B408" s="56" t="s">
        <v>160</v>
      </c>
      <c r="C408" s="196" t="s">
        <v>481</v>
      </c>
      <c r="D408" s="53" t="s">
        <v>10</v>
      </c>
      <c r="E408" s="155" t="s">
        <v>625</v>
      </c>
      <c r="F408" s="53"/>
      <c r="G408" s="90">
        <v>0</v>
      </c>
      <c r="H408" s="71">
        <v>0</v>
      </c>
      <c r="I408" s="67">
        <f>SUM(G408+H408)*1.16</f>
        <v>0</v>
      </c>
    </row>
    <row r="409" spans="1:9" customFormat="1" ht="14.4" hidden="1" x14ac:dyDescent="0.3"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customFormat="1" ht="14.4" hidden="1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customFormat="1" ht="14.4" hidden="1" x14ac:dyDescent="0.3"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customFormat="1" ht="14.4" hidden="1" x14ac:dyDescent="0.3">
      <c r="A412" s="162"/>
      <c r="B412" s="56" t="s">
        <v>215</v>
      </c>
      <c r="C412" s="196" t="s">
        <v>498</v>
      </c>
      <c r="D412" s="53" t="s">
        <v>10</v>
      </c>
      <c r="E412" s="155" t="s">
        <v>625</v>
      </c>
      <c r="F412" s="53"/>
      <c r="G412" s="90">
        <v>0</v>
      </c>
      <c r="H412" s="71">
        <v>0</v>
      </c>
      <c r="I412" s="67">
        <f>SUM(G412+H412)*1.16</f>
        <v>0</v>
      </c>
    </row>
    <row r="413" spans="1:9" customFormat="1" ht="14.4" hidden="1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customFormat="1" ht="14.4" hidden="1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730</v>
      </c>
      <c r="G414" s="71">
        <v>8356</v>
      </c>
      <c r="H414" s="71">
        <v>250.68</v>
      </c>
      <c r="I414" s="67">
        <f>SUM(G414:H414)*1.16</f>
        <v>9983.7487999999994</v>
      </c>
    </row>
    <row r="415" spans="1:9" customFormat="1" ht="14.4" hidden="1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 t="shared" ref="I415:I426" si="14">SUM(G415+H415)*1.16</f>
        <v>7264.3839999999991</v>
      </c>
    </row>
    <row r="416" spans="1:9" customFormat="1" ht="14.4" hidden="1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 t="shared" si="14"/>
        <v>7167.5239999999994</v>
      </c>
    </row>
    <row r="417" spans="1:14" customFormat="1" ht="14.4" hidden="1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 t="shared" si="14"/>
        <v>6542.2839999999987</v>
      </c>
    </row>
    <row r="418" spans="1:14" customFormat="1" ht="14.4" hidden="1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 t="shared" si="14"/>
        <v>7020.32</v>
      </c>
    </row>
    <row r="419" spans="1:14" customFormat="1" ht="14.4" hidden="1" x14ac:dyDescent="0.3">
      <c r="B419" s="99" t="s">
        <v>70</v>
      </c>
      <c r="C419" s="195" t="s">
        <v>613</v>
      </c>
      <c r="D419" s="85" t="s">
        <v>17</v>
      </c>
      <c r="E419" s="156" t="s">
        <v>15</v>
      </c>
      <c r="F419" s="205" t="s">
        <v>751</v>
      </c>
      <c r="G419" s="71">
        <v>5876</v>
      </c>
      <c r="H419" s="71">
        <v>176.28</v>
      </c>
      <c r="I419" s="67">
        <f t="shared" si="14"/>
        <v>7020.6447999999991</v>
      </c>
    </row>
    <row r="420" spans="1:14" customFormat="1" ht="14.4" hidden="1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si="14"/>
        <v>7263.9199999999992</v>
      </c>
    </row>
    <row r="421" spans="1:14" customFormat="1" ht="14.4" hidden="1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4"/>
        <v>7816.079999999999</v>
      </c>
    </row>
    <row r="422" spans="1:14" customFormat="1" ht="14.4" hidden="1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4"/>
        <v>9984.119999999999</v>
      </c>
    </row>
    <row r="423" spans="1:14" customFormat="1" ht="14.4" hidden="1" x14ac:dyDescent="0.3">
      <c r="A423" s="162"/>
      <c r="B423" s="56" t="s">
        <v>500</v>
      </c>
      <c r="C423" s="196">
        <v>194600023</v>
      </c>
      <c r="D423" s="53" t="s">
        <v>10</v>
      </c>
      <c r="E423" s="155" t="s">
        <v>625</v>
      </c>
      <c r="F423" s="53"/>
      <c r="G423" s="90">
        <v>0</v>
      </c>
      <c r="H423" s="71">
        <v>0</v>
      </c>
      <c r="I423" s="67">
        <f t="shared" si="14"/>
        <v>0</v>
      </c>
      <c r="L423" s="165"/>
    </row>
    <row r="424" spans="1:14" customFormat="1" ht="14.4" hidden="1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4"/>
        <v>7020.6447999999991</v>
      </c>
      <c r="L424" s="165"/>
    </row>
    <row r="425" spans="1:14" customFormat="1" ht="14.4" hidden="1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4"/>
        <v>7020.6447999999991</v>
      </c>
      <c r="L425" s="165"/>
    </row>
    <row r="426" spans="1:14" customFormat="1" ht="14.4" hidden="1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82" t="s">
        <v>760</v>
      </c>
      <c r="G426" s="150">
        <v>5580</v>
      </c>
      <c r="H426" s="71">
        <v>182</v>
      </c>
      <c r="I426" s="67">
        <f t="shared" si="14"/>
        <v>6683.9199999999992</v>
      </c>
      <c r="L426" s="165"/>
    </row>
    <row r="427" spans="1:14" hidden="1" x14ac:dyDescent="0.25">
      <c r="A427" s="56"/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5">(G427+H427)*1.16</f>
        <v>19910.239999999998</v>
      </c>
      <c r="L427" s="166"/>
    </row>
    <row r="428" spans="1:14" hidden="1" x14ac:dyDescent="0.25">
      <c r="A428" s="56"/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5"/>
        <v>18549.327999999998</v>
      </c>
      <c r="L428" s="166"/>
    </row>
    <row r="429" spans="1:14" customFormat="1" ht="14.4" hidden="1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727</v>
      </c>
      <c r="G429" s="71">
        <v>8356</v>
      </c>
      <c r="H429" s="43">
        <v>251</v>
      </c>
      <c r="I429" s="67">
        <f t="shared" si="15"/>
        <v>9984.119999999999</v>
      </c>
      <c r="J429" s="56"/>
    </row>
    <row r="430" spans="1:14" customFormat="1" ht="14.4" hidden="1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5"/>
        <v>7020.6447999999991</v>
      </c>
      <c r="J430" s="56"/>
    </row>
    <row r="431" spans="1:14" customFormat="1" ht="14.4" hidden="1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5"/>
        <v>7816.079999999999</v>
      </c>
      <c r="J431" s="56"/>
      <c r="K431" s="148"/>
      <c r="L431" s="147"/>
    </row>
    <row r="432" spans="1:14" customFormat="1" ht="14.4" hidden="1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5"/>
        <v>6542.724799999999</v>
      </c>
      <c r="J432" s="56"/>
      <c r="K432" s="149"/>
      <c r="L432" s="18"/>
      <c r="M432" s="38"/>
      <c r="N432" s="38"/>
    </row>
    <row r="433" spans="1:15" customFormat="1" ht="14.4" hidden="1" x14ac:dyDescent="0.3"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5"/>
        <v>7020.6447999999991</v>
      </c>
      <c r="N433" s="38"/>
    </row>
    <row r="434" spans="1:15" customFormat="1" ht="14.4" hidden="1" x14ac:dyDescent="0.3">
      <c r="A434" s="162"/>
      <c r="B434" s="56" t="s">
        <v>501</v>
      </c>
      <c r="C434" s="196" t="s">
        <v>502</v>
      </c>
      <c r="D434" s="53" t="s">
        <v>10</v>
      </c>
      <c r="E434" s="155" t="s">
        <v>625</v>
      </c>
      <c r="F434" s="53"/>
      <c r="G434" s="71">
        <v>0</v>
      </c>
      <c r="H434" s="71">
        <v>0</v>
      </c>
      <c r="I434" s="67">
        <f>SUM(G434+H434)*1.16</f>
        <v>0</v>
      </c>
      <c r="L434" s="38"/>
      <c r="N434" s="38"/>
    </row>
    <row r="435" spans="1:15" customFormat="1" ht="14.4" hidden="1" x14ac:dyDescent="0.3">
      <c r="A435" s="162"/>
      <c r="B435" s="56" t="s">
        <v>256</v>
      </c>
      <c r="C435" s="53" t="s">
        <v>504</v>
      </c>
      <c r="D435" s="53" t="s">
        <v>10</v>
      </c>
      <c r="E435" s="155" t="s">
        <v>625</v>
      </c>
      <c r="F435" s="53"/>
      <c r="G435" s="71">
        <v>0</v>
      </c>
      <c r="H435" s="71">
        <v>0</v>
      </c>
      <c r="I435" s="67">
        <f>SUM(G435+H435)*1.16</f>
        <v>0</v>
      </c>
      <c r="J435" s="162"/>
      <c r="L435" s="38"/>
      <c r="M435" s="38"/>
      <c r="N435" s="38"/>
      <c r="O435" s="38"/>
    </row>
    <row r="436" spans="1:15" customFormat="1" ht="14.4" hidden="1" x14ac:dyDescent="0.3">
      <c r="A436" s="162"/>
      <c r="B436" s="56" t="s">
        <v>477</v>
      </c>
      <c r="C436" s="196">
        <v>188160016</v>
      </c>
      <c r="D436" s="53" t="s">
        <v>10</v>
      </c>
      <c r="E436" s="155" t="s">
        <v>625</v>
      </c>
      <c r="F436" s="53"/>
      <c r="G436" s="90">
        <v>0</v>
      </c>
      <c r="H436" s="71">
        <v>0</v>
      </c>
      <c r="I436" s="67">
        <f>SUM(G436+H436)*1.16</f>
        <v>0</v>
      </c>
    </row>
    <row r="437" spans="1:15" customFormat="1" ht="14.4" hidden="1" x14ac:dyDescent="0.3">
      <c r="B437" s="56" t="s">
        <v>70</v>
      </c>
      <c r="C437" s="175" t="s">
        <v>684</v>
      </c>
      <c r="D437" s="85" t="s">
        <v>17</v>
      </c>
      <c r="E437" s="155" t="s">
        <v>11</v>
      </c>
      <c r="F437" s="53" t="s">
        <v>732</v>
      </c>
      <c r="G437" s="43">
        <v>5876</v>
      </c>
      <c r="H437" s="43">
        <v>176.28</v>
      </c>
      <c r="I437" s="54">
        <f>(G437+H437)*1.16</f>
        <v>7020.6447999999991</v>
      </c>
    </row>
    <row r="438" spans="1:15" customFormat="1" ht="14.4" hidden="1" x14ac:dyDescent="0.3"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customFormat="1" ht="14.4" hidden="1" x14ac:dyDescent="0.3">
      <c r="B439" s="56" t="s">
        <v>24</v>
      </c>
      <c r="C439" s="196" t="s">
        <v>544</v>
      </c>
      <c r="D439" s="53" t="s">
        <v>10</v>
      </c>
      <c r="E439" s="155" t="s">
        <v>625</v>
      </c>
      <c r="F439" s="53"/>
      <c r="G439" s="90">
        <v>0</v>
      </c>
      <c r="H439" s="71">
        <v>0</v>
      </c>
      <c r="I439" s="67">
        <f>SUM(G439+H439)*1.16</f>
        <v>0</v>
      </c>
    </row>
    <row r="440" spans="1:15" customFormat="1" ht="14.4" hidden="1" x14ac:dyDescent="0.3">
      <c r="B440" s="56" t="s">
        <v>70</v>
      </c>
      <c r="C440" s="53" t="s">
        <v>596</v>
      </c>
      <c r="D440" s="85" t="s">
        <v>17</v>
      </c>
      <c r="E440" s="155" t="s">
        <v>15</v>
      </c>
      <c r="F440" s="53" t="s">
        <v>740</v>
      </c>
      <c r="G440" s="71">
        <v>5876</v>
      </c>
      <c r="H440" s="71">
        <v>176.28</v>
      </c>
      <c r="I440" s="67">
        <f>(G440+H440)*1.16</f>
        <v>7020.6447999999991</v>
      </c>
    </row>
    <row r="441" spans="1:15" customFormat="1" ht="14.4" hidden="1" x14ac:dyDescent="0.3"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customFormat="1" ht="14.4" hidden="1" x14ac:dyDescent="0.3">
      <c r="B442" s="56" t="s">
        <v>70</v>
      </c>
      <c r="C442" s="66" t="s">
        <v>692</v>
      </c>
      <c r="D442" s="85" t="s">
        <v>17</v>
      </c>
      <c r="E442" s="155" t="s">
        <v>624</v>
      </c>
      <c r="F442" s="160" t="s">
        <v>757</v>
      </c>
      <c r="G442" s="43">
        <v>5876</v>
      </c>
      <c r="H442" s="43">
        <v>176.28</v>
      </c>
      <c r="I442" s="54">
        <f>(G442+H442)*1.16</f>
        <v>7020.6447999999991</v>
      </c>
    </row>
    <row r="443" spans="1:15" customFormat="1" ht="14.4" hidden="1" x14ac:dyDescent="0.3"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customFormat="1" ht="14.4" hidden="1" x14ac:dyDescent="0.3"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customFormat="1" ht="14.4" hidden="1" x14ac:dyDescent="0.3">
      <c r="B445" s="56" t="s">
        <v>232</v>
      </c>
      <c r="C445" s="66" t="s">
        <v>693</v>
      </c>
      <c r="D445" s="85" t="s">
        <v>10</v>
      </c>
      <c r="E445" s="155" t="s">
        <v>624</v>
      </c>
      <c r="F445" s="53"/>
      <c r="G445" s="43"/>
      <c r="H445" s="43"/>
      <c r="I445" s="54"/>
    </row>
    <row r="446" spans="1:15" hidden="1" x14ac:dyDescent="0.25">
      <c r="A446" s="56"/>
      <c r="B446" s="56" t="s">
        <v>70</v>
      </c>
      <c r="C446" s="66" t="s">
        <v>698</v>
      </c>
      <c r="D446" s="85" t="s">
        <v>17</v>
      </c>
      <c r="E446" s="155" t="s">
        <v>624</v>
      </c>
      <c r="F446" s="53" t="s">
        <v>745</v>
      </c>
      <c r="G446" s="43">
        <v>5876</v>
      </c>
      <c r="H446" s="43">
        <v>176.27</v>
      </c>
      <c r="I446" s="54">
        <f>(G446+H446)*1.16</f>
        <v>7020.6332000000002</v>
      </c>
    </row>
    <row r="447" spans="1:15" hidden="1" x14ac:dyDescent="0.25">
      <c r="A447" s="56"/>
      <c r="B447" s="56" t="s">
        <v>274</v>
      </c>
      <c r="C447" s="56" t="s">
        <v>704</v>
      </c>
      <c r="D447" s="85" t="s">
        <v>17</v>
      </c>
      <c r="E447" s="155" t="s">
        <v>15</v>
      </c>
      <c r="F447" s="82" t="s">
        <v>760</v>
      </c>
      <c r="G447" s="43">
        <v>5476</v>
      </c>
      <c r="H447" s="43">
        <v>164.25</v>
      </c>
      <c r="I447" s="54">
        <f>(G447+H447)*1.16</f>
        <v>6542.69</v>
      </c>
    </row>
    <row r="448" spans="1:15" hidden="1" x14ac:dyDescent="0.25">
      <c r="A448" s="56"/>
      <c r="B448" s="56" t="s">
        <v>256</v>
      </c>
      <c r="C448" s="160" t="s">
        <v>724</v>
      </c>
      <c r="D448" s="85" t="s">
        <v>10</v>
      </c>
      <c r="E448" s="155" t="s">
        <v>625</v>
      </c>
    </row>
    <row r="1048558" spans="1:17" s="54" customFormat="1" x14ac:dyDescent="0.25">
      <c r="A1048558" s="66"/>
      <c r="B1048558" s="1"/>
      <c r="C1048558" s="53"/>
      <c r="D1048558" s="85"/>
      <c r="E1048558" s="155"/>
      <c r="F1048558" s="53"/>
      <c r="G1048558" s="43"/>
      <c r="H1048558" s="8"/>
      <c r="J1048558" s="56"/>
      <c r="K1048558" s="56"/>
      <c r="L1048558" s="56"/>
      <c r="M1048558" s="56"/>
      <c r="N1048558" s="56"/>
      <c r="O1048558" s="56"/>
      <c r="P1048558" s="56"/>
      <c r="Q1048558" s="56"/>
    </row>
  </sheetData>
  <autoFilter ref="B1:I448" xr:uid="{7E1580AC-5D85-42FF-A721-7DD24830F8A1}">
    <filterColumn colId="2">
      <filters>
        <filter val="USO SUCURSAL"/>
      </filters>
    </filterColumn>
    <filterColumn colId="3">
      <filters>
        <filter val="TAB"/>
      </filters>
    </filterColumn>
    <sortState xmlns:xlrd2="http://schemas.microsoft.com/office/spreadsheetml/2017/richdata2" ref="B4:I448">
      <sortCondition sortBy="cellColor" ref="B1:B448" dxfId="4"/>
    </sortState>
  </autoFilter>
  <hyperlinks>
    <hyperlink ref="F175" r:id="rId1" location="id=1155&amp;model=res.partner" display="http://52.52.31.46:8069/web - id=1155&amp;model=res.partner" xr:uid="{EE90C6F9-5A44-4C3B-96E7-FBE78E113F4C}"/>
    <hyperlink ref="F223" r:id="rId2" location="id=1155&amp;model=res.partner" display="http://52.52.31.46:8069/web - id=1155&amp;model=res.partner" xr:uid="{6E762EB6-7402-4965-A01B-ABE1F90E69E4}"/>
  </hyperlinks>
  <pageMargins left="0.7" right="0.7" top="0.75" bottom="0.75" header="0.3" footer="0.3"/>
  <pageSetup paperSize="9" scale="63" fitToHeight="0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AA944-0650-4B42-A847-36C3B23BB051}">
  <sheetPr codeName="Sheet33">
    <pageSetUpPr fitToPage="1"/>
  </sheetPr>
  <dimension ref="A1:U1048558"/>
  <sheetViews>
    <sheetView showGridLines="0" topLeftCell="A155" zoomScaleNormal="100" workbookViewId="0">
      <selection activeCell="C165" sqref="C165"/>
    </sheetView>
  </sheetViews>
  <sheetFormatPr defaultColWidth="8.88671875" defaultRowHeight="12" x14ac:dyDescent="0.25"/>
  <cols>
    <col min="1" max="1" width="8.88671875" style="66"/>
    <col min="2" max="2" width="31.109375" style="56" bestFit="1" customWidth="1"/>
    <col min="3" max="3" width="20.33203125" style="53" bestFit="1" customWidth="1"/>
    <col min="4" max="4" width="21.6640625" style="85" bestFit="1" customWidth="1"/>
    <col min="5" max="5" width="12.109375" style="155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style="56" customWidth="1"/>
    <col min="11" max="11" width="26" style="56" bestFit="1" customWidth="1"/>
    <col min="12" max="12" width="12.33203125" style="56" bestFit="1" customWidth="1"/>
    <col min="13" max="13" width="15.109375" style="56" bestFit="1" customWidth="1"/>
    <col min="14" max="14" width="13.44140625" style="56" bestFit="1" customWidth="1"/>
    <col min="15" max="15" width="13.5546875" style="56" bestFit="1" customWidth="1"/>
    <col min="16" max="16" width="13.44140625" style="56" bestFit="1" customWidth="1"/>
    <col min="17" max="17" width="10" style="56" bestFit="1" customWidth="1"/>
    <col min="18" max="18" width="8.88671875" style="56"/>
    <col min="19" max="19" width="11.109375" style="56" bestFit="1" customWidth="1"/>
    <col min="20" max="20" width="13.6640625" style="56" bestFit="1" customWidth="1"/>
    <col min="21" max="16384" width="8.88671875" style="56"/>
  </cols>
  <sheetData>
    <row r="1" spans="1:21" x14ac:dyDescent="0.25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71"/>
      <c r="L1" s="85"/>
      <c r="M1" s="46"/>
      <c r="N1" s="46"/>
      <c r="O1" s="46"/>
      <c r="P1" s="46"/>
      <c r="Q1" s="46"/>
    </row>
    <row r="2" spans="1:21" customFormat="1" ht="14.4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customFormat="1" ht="14.4" x14ac:dyDescent="0.3">
      <c r="B3" s="66" t="s">
        <v>242</v>
      </c>
      <c r="C3" s="196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>SUM(G3+H3)*1.16</f>
        <v>6984.4759999999987</v>
      </c>
      <c r="J3" s="9"/>
      <c r="K3" s="62" t="s">
        <v>19</v>
      </c>
      <c r="L3" s="61">
        <f>+COUNTIF(E:E,L2)</f>
        <v>87</v>
      </c>
      <c r="M3" s="61">
        <f>+COUNTIF(E:E,M2)</f>
        <v>159</v>
      </c>
      <c r="N3" s="61">
        <f>+COUNTIF(E:E,N2)</f>
        <v>40</v>
      </c>
      <c r="O3" s="61">
        <f>+COUNTIF(E:E,O2)</f>
        <v>94</v>
      </c>
      <c r="P3" s="61">
        <f>+COUNTIF(E:E,P2)</f>
        <v>67</v>
      </c>
      <c r="Q3" s="61">
        <f>SUM(L3+M3+N3+O3+P3)</f>
        <v>447</v>
      </c>
    </row>
    <row r="4" spans="1:21" customFormat="1" ht="14.4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F4" s="53"/>
      <c r="G4" s="67">
        <v>0</v>
      </c>
      <c r="H4" s="68">
        <v>0</v>
      </c>
      <c r="I4" s="67">
        <f t="shared" ref="I4:I26" si="0">SUM(G4+H4)*1.16</f>
        <v>0</v>
      </c>
      <c r="J4" s="163"/>
      <c r="K4" s="101" t="s">
        <v>23</v>
      </c>
      <c r="L4" s="102">
        <f>COUNTIFS(D:D,K4,E:E,L2)</f>
        <v>73</v>
      </c>
      <c r="M4" s="102">
        <f>COUNTIFS(D:D,K4,E:E,M2)</f>
        <v>89</v>
      </c>
      <c r="N4" s="102">
        <f>COUNTIFS(D:D,K4,E:E,N2)</f>
        <v>32</v>
      </c>
      <c r="O4" s="102">
        <f>COUNTIFS(D:D,K4,E:E,O2)</f>
        <v>84</v>
      </c>
      <c r="P4" s="102">
        <f>COUNTIFS(D:D,K4,E:E,P2)</f>
        <v>45</v>
      </c>
      <c r="Q4" s="102">
        <f>SUM(L4:P4)</f>
        <v>323</v>
      </c>
    </row>
    <row r="5" spans="1:21" customFormat="1" ht="14.4" x14ac:dyDescent="0.3">
      <c r="B5" s="66" t="s">
        <v>688</v>
      </c>
      <c r="C5" s="196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10</v>
      </c>
      <c r="M5" s="104">
        <f>COUNTIFS(D:D,K5,E:E,M2)</f>
        <v>62</v>
      </c>
      <c r="N5" s="104">
        <f>COUNTIFS(D:D,K5,E:E,N2)</f>
        <v>6</v>
      </c>
      <c r="O5" s="104">
        <f>COUNTIFS(D:D,K5,E:E,O2)</f>
        <v>7</v>
      </c>
      <c r="P5" s="104">
        <f>COUNTIFS(D:D,K5,E:E,P2)</f>
        <v>19</v>
      </c>
      <c r="Q5" s="104">
        <f>SUM(L5:P5)</f>
        <v>104</v>
      </c>
    </row>
    <row r="6" spans="1:21" customFormat="1" ht="14.4" x14ac:dyDescent="0.3">
      <c r="B6" s="66" t="s">
        <v>28</v>
      </c>
      <c r="C6" s="196" t="s">
        <v>29</v>
      </c>
      <c r="D6" s="53" t="s">
        <v>17</v>
      </c>
      <c r="E6" s="155" t="s">
        <v>624</v>
      </c>
      <c r="F6" s="53" t="s">
        <v>753</v>
      </c>
      <c r="G6" s="67">
        <v>18668</v>
      </c>
      <c r="H6" s="68">
        <v>560</v>
      </c>
      <c r="I6" s="67">
        <f t="shared" si="0"/>
        <v>22304.48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38"/>
    </row>
    <row r="7" spans="1:21" customFormat="1" ht="14.4" x14ac:dyDescent="0.3">
      <c r="B7" s="66" t="s">
        <v>28</v>
      </c>
      <c r="C7" s="53" t="s">
        <v>32</v>
      </c>
      <c r="D7" s="53" t="s">
        <v>17</v>
      </c>
      <c r="E7" s="155" t="s">
        <v>15</v>
      </c>
      <c r="F7" s="53" t="s">
        <v>330</v>
      </c>
      <c r="G7" s="67">
        <v>18668</v>
      </c>
      <c r="H7" s="68">
        <v>560</v>
      </c>
      <c r="I7" s="67">
        <f t="shared" si="0"/>
        <v>22304.48</v>
      </c>
      <c r="J7" s="9"/>
      <c r="K7" s="58" t="s">
        <v>33</v>
      </c>
      <c r="L7" s="59">
        <f>L3-L6</f>
        <v>83</v>
      </c>
      <c r="M7" s="59">
        <f>M3-M6</f>
        <v>151</v>
      </c>
      <c r="N7" s="59">
        <f>N3-N6</f>
        <v>38</v>
      </c>
      <c r="O7" s="59">
        <f>O3-O6</f>
        <v>91</v>
      </c>
      <c r="P7" s="59">
        <f>P3-P6</f>
        <v>64</v>
      </c>
      <c r="Q7" s="59">
        <f>SUM(L7:P7)</f>
        <v>427</v>
      </c>
      <c r="R7" s="12"/>
      <c r="S7" s="176"/>
    </row>
    <row r="8" spans="1:21" customFormat="1" ht="14.4" x14ac:dyDescent="0.3">
      <c r="B8" s="66" t="s">
        <v>28</v>
      </c>
      <c r="C8" s="53" t="s">
        <v>34</v>
      </c>
      <c r="D8" s="53" t="s">
        <v>10</v>
      </c>
      <c r="E8" s="155" t="s">
        <v>11</v>
      </c>
      <c r="F8" s="53"/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0.87951807228915657</v>
      </c>
      <c r="M8" s="112">
        <f t="shared" si="1"/>
        <v>0.58940397350993379</v>
      </c>
      <c r="N8" s="112">
        <f t="shared" si="1"/>
        <v>0.84210526315789469</v>
      </c>
      <c r="O8" s="112">
        <f t="shared" si="1"/>
        <v>0.92307692307692313</v>
      </c>
      <c r="P8" s="112">
        <f t="shared" si="1"/>
        <v>0.703125</v>
      </c>
      <c r="Q8" s="112">
        <f t="shared" si="1"/>
        <v>0.75644028103044492</v>
      </c>
      <c r="S8" s="112"/>
    </row>
    <row r="9" spans="1:21" customFormat="1" ht="14.4" x14ac:dyDescent="0.3">
      <c r="B9" s="66" t="s">
        <v>36</v>
      </c>
      <c r="C9" s="196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customFormat="1" ht="14.4" x14ac:dyDescent="0.3">
      <c r="A10" t="s">
        <v>55</v>
      </c>
      <c r="B10" s="66" t="s">
        <v>262</v>
      </c>
      <c r="C10" s="196" t="s">
        <v>39</v>
      </c>
      <c r="D10" s="53" t="s">
        <v>17</v>
      </c>
      <c r="E10" s="155" t="s">
        <v>14</v>
      </c>
      <c r="F10" s="53" t="s">
        <v>108</v>
      </c>
      <c r="G10" s="67">
        <v>11932</v>
      </c>
      <c r="H10" s="68">
        <v>357.96</v>
      </c>
      <c r="I10" s="67">
        <f t="shared" si="0"/>
        <v>14256.353599999999</v>
      </c>
      <c r="J10" s="9"/>
      <c r="K10" s="53" t="s">
        <v>41</v>
      </c>
      <c r="L10" s="68">
        <f>SUMIF(E2:E600,L2,I2:I603)</f>
        <v>624800.41800000006</v>
      </c>
      <c r="M10" s="68">
        <f>SUMIF(E2:E603,M2,I2:I603)</f>
        <v>1173156.9287999999</v>
      </c>
      <c r="N10" s="68">
        <f>SUMIF(E2:E600,N2,I2:I600)</f>
        <v>275810.63640000002</v>
      </c>
      <c r="O10" s="68">
        <f>SUMIF(E2:E600,O2,I2:I600)</f>
        <v>1440842.4032000001</v>
      </c>
      <c r="P10" s="68">
        <f>SUMIF(E2:E600,P2,I2:I600)</f>
        <v>459866.15439999994</v>
      </c>
      <c r="Q10" s="68">
        <f>SUM(L10:P10)</f>
        <v>3974476.5408000001</v>
      </c>
      <c r="R10" s="114"/>
      <c r="S10" s="38"/>
      <c r="T10" s="38"/>
      <c r="U10" s="179"/>
    </row>
    <row r="11" spans="1:21" customFormat="1" ht="14.4" x14ac:dyDescent="0.3">
      <c r="B11" s="66" t="s">
        <v>215</v>
      </c>
      <c r="C11" s="196">
        <v>234310945</v>
      </c>
      <c r="D11" s="53" t="s">
        <v>17</v>
      </c>
      <c r="E11" s="155" t="s">
        <v>11</v>
      </c>
      <c r="F11" s="53" t="s">
        <v>733</v>
      </c>
      <c r="G11" s="68">
        <v>7659</v>
      </c>
      <c r="H11" s="68">
        <v>229.77</v>
      </c>
      <c r="I11" s="67">
        <f t="shared" si="0"/>
        <v>9150.9732000000004</v>
      </c>
      <c r="K11" s="85" t="s">
        <v>636</v>
      </c>
      <c r="L11" s="43"/>
      <c r="M11" s="135"/>
      <c r="N11" s="43"/>
      <c r="O11" s="43"/>
      <c r="P11" s="43"/>
      <c r="Q11" s="43"/>
      <c r="R11" s="114"/>
    </row>
    <row r="12" spans="1:21" customFormat="1" ht="14.4" x14ac:dyDescent="0.3">
      <c r="B12" s="66" t="s">
        <v>242</v>
      </c>
      <c r="C12" s="196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52"/>
      <c r="L12" s="52"/>
      <c r="M12" s="52"/>
      <c r="N12" s="52"/>
      <c r="O12" s="52"/>
      <c r="P12" s="52"/>
      <c r="Q12" s="52"/>
      <c r="R12" s="114"/>
    </row>
    <row r="13" spans="1:21" customFormat="1" ht="14.4" x14ac:dyDescent="0.3">
      <c r="B13" s="66" t="s">
        <v>45</v>
      </c>
      <c r="C13" s="196" t="s">
        <v>46</v>
      </c>
      <c r="D13" s="53" t="s">
        <v>17</v>
      </c>
      <c r="E13" s="155" t="s">
        <v>624</v>
      </c>
      <c r="F13" s="78" t="s">
        <v>754</v>
      </c>
      <c r="G13" s="68">
        <v>6542</v>
      </c>
      <c r="H13" s="68">
        <v>196.26</v>
      </c>
      <c r="I13" s="67">
        <f t="shared" si="0"/>
        <v>7816.3815999999997</v>
      </c>
      <c r="M13" s="38"/>
    </row>
    <row r="14" spans="1:21" customFormat="1" ht="14.4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customFormat="1" ht="14.4" x14ac:dyDescent="0.3">
      <c r="B15" s="66" t="s">
        <v>65</v>
      </c>
      <c r="C15" s="196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customFormat="1" ht="14.4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1:10" customFormat="1" ht="14.4" x14ac:dyDescent="0.3">
      <c r="B17" s="66" t="s">
        <v>274</v>
      </c>
      <c r="C17" s="196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1:10" customFormat="1" ht="14.4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1:10" customFormat="1" ht="14.4" x14ac:dyDescent="0.3">
      <c r="B19" s="66" t="s">
        <v>743</v>
      </c>
      <c r="C19" s="196" t="s">
        <v>60</v>
      </c>
      <c r="D19" s="53" t="s">
        <v>17</v>
      </c>
      <c r="E19" s="155" t="s">
        <v>624</v>
      </c>
      <c r="F19" s="53" t="s">
        <v>755</v>
      </c>
      <c r="G19" s="67">
        <v>2831</v>
      </c>
      <c r="H19" s="68">
        <v>84.93</v>
      </c>
      <c r="I19" s="67">
        <f t="shared" si="0"/>
        <v>3382.4787999999994</v>
      </c>
      <c r="J19" s="9"/>
    </row>
    <row r="20" spans="1:10" customFormat="1" ht="14.4" x14ac:dyDescent="0.3">
      <c r="B20" s="66" t="s">
        <v>160</v>
      </c>
      <c r="C20" s="53" t="s">
        <v>62</v>
      </c>
      <c r="D20" s="53" t="s">
        <v>10</v>
      </c>
      <c r="E20" s="155" t="s">
        <v>11</v>
      </c>
      <c r="F20" s="53"/>
      <c r="G20" s="67">
        <v>0</v>
      </c>
      <c r="H20" s="68">
        <v>0</v>
      </c>
      <c r="I20" s="67">
        <f t="shared" si="0"/>
        <v>0</v>
      </c>
      <c r="J20" s="9"/>
    </row>
    <row r="21" spans="1:10" customFormat="1" ht="14.4" x14ac:dyDescent="0.3">
      <c r="A21" s="10"/>
      <c r="B21" s="66" t="s">
        <v>160</v>
      </c>
      <c r="C21" s="196" t="s">
        <v>63</v>
      </c>
      <c r="D21" s="53" t="s">
        <v>10</v>
      </c>
      <c r="E21" s="155" t="s">
        <v>11</v>
      </c>
      <c r="F21" s="53"/>
      <c r="G21" s="67">
        <v>0</v>
      </c>
      <c r="H21" s="68">
        <v>0</v>
      </c>
      <c r="I21" s="67">
        <f t="shared" si="0"/>
        <v>0</v>
      </c>
      <c r="J21" s="9"/>
    </row>
    <row r="22" spans="1:10" customFormat="1" ht="14.4" x14ac:dyDescent="0.3">
      <c r="B22" s="66" t="s">
        <v>42</v>
      </c>
      <c r="C22" s="196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1:10" customFormat="1" ht="14.4" x14ac:dyDescent="0.3">
      <c r="B23" s="56" t="s">
        <v>65</v>
      </c>
      <c r="C23" s="196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1:10" customFormat="1" ht="14.4" x14ac:dyDescent="0.3">
      <c r="B24" s="66" t="s">
        <v>256</v>
      </c>
      <c r="C24" s="196" t="s">
        <v>68</v>
      </c>
      <c r="D24" s="53" t="s">
        <v>17</v>
      </c>
      <c r="E24" s="155" t="s">
        <v>11</v>
      </c>
      <c r="F24" s="53" t="s">
        <v>758</v>
      </c>
      <c r="G24" s="67">
        <v>8356</v>
      </c>
      <c r="H24" s="68">
        <v>250.68</v>
      </c>
      <c r="I24" s="67">
        <f t="shared" si="0"/>
        <v>9983.7487999999994</v>
      </c>
      <c r="J24" s="9"/>
    </row>
    <row r="25" spans="1:10" customFormat="1" ht="14.4" x14ac:dyDescent="0.3">
      <c r="B25" s="66" t="s">
        <v>70</v>
      </c>
      <c r="C25" s="196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1:10" customFormat="1" ht="14.4" x14ac:dyDescent="0.3">
      <c r="B26" s="66" t="s">
        <v>57</v>
      </c>
      <c r="C26" s="196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1:10" customFormat="1" ht="14.4" x14ac:dyDescent="0.3">
      <c r="B27" s="66" t="s">
        <v>74</v>
      </c>
      <c r="C27" s="196" t="s">
        <v>75</v>
      </c>
      <c r="D27" s="53" t="s">
        <v>76</v>
      </c>
      <c r="E27" s="155" t="s">
        <v>11</v>
      </c>
      <c r="F27" s="53"/>
      <c r="G27" s="68">
        <v>0</v>
      </c>
      <c r="H27" s="68">
        <v>0</v>
      </c>
      <c r="I27" s="67">
        <v>0</v>
      </c>
    </row>
    <row r="28" spans="1:10" customFormat="1" ht="14.4" x14ac:dyDescent="0.3">
      <c r="B28" s="66" t="s">
        <v>24</v>
      </c>
      <c r="C28" s="196" t="s">
        <v>77</v>
      </c>
      <c r="D28" s="53" t="s">
        <v>76</v>
      </c>
      <c r="E28" s="155" t="s">
        <v>11</v>
      </c>
      <c r="F28" s="53"/>
      <c r="G28" s="68">
        <v>0</v>
      </c>
      <c r="H28" s="68"/>
      <c r="I28" s="67">
        <v>0</v>
      </c>
    </row>
    <row r="29" spans="1:10" customFormat="1" ht="14.4" x14ac:dyDescent="0.3">
      <c r="B29" s="56" t="s">
        <v>78</v>
      </c>
      <c r="C29" s="196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1:10" customFormat="1" ht="14.4" x14ac:dyDescent="0.3">
      <c r="B30" s="56" t="s">
        <v>78</v>
      </c>
      <c r="C30" s="196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1:10" customFormat="1" ht="14.4" x14ac:dyDescent="0.3">
      <c r="B31" s="66" t="s">
        <v>53</v>
      </c>
      <c r="C31" s="53" t="s">
        <v>82</v>
      </c>
      <c r="D31" s="53" t="s">
        <v>10</v>
      </c>
      <c r="E31" s="155" t="s">
        <v>11</v>
      </c>
      <c r="F31" s="53"/>
      <c r="G31" s="67">
        <v>0</v>
      </c>
      <c r="H31" s="68">
        <v>0</v>
      </c>
      <c r="I31" s="67">
        <f>SUM(G31+H31)*1.16</f>
        <v>0</v>
      </c>
      <c r="J31" s="9"/>
    </row>
    <row r="32" spans="1:10" customFormat="1" ht="14.4" x14ac:dyDescent="0.3">
      <c r="B32" s="66" t="s">
        <v>256</v>
      </c>
      <c r="C32" s="196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9"/>
    </row>
    <row r="33" spans="2:11" customFormat="1" ht="14.4" x14ac:dyDescent="0.3">
      <c r="B33" s="66" t="s">
        <v>260</v>
      </c>
      <c r="C33" s="196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customFormat="1" ht="14.4" x14ac:dyDescent="0.3">
      <c r="B34" s="56" t="s">
        <v>160</v>
      </c>
      <c r="C34" s="196">
        <v>184080004</v>
      </c>
      <c r="D34" s="53" t="s">
        <v>10</v>
      </c>
      <c r="E34" s="155" t="s">
        <v>11</v>
      </c>
      <c r="F34" s="53"/>
      <c r="G34" s="68"/>
      <c r="H34" s="68"/>
      <c r="I34" s="67"/>
    </row>
    <row r="35" spans="2:11" customFormat="1" ht="14.4" x14ac:dyDescent="0.3">
      <c r="B35" s="66" t="s">
        <v>88</v>
      </c>
      <c r="C35" s="196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customFormat="1" ht="14.4" x14ac:dyDescent="0.3">
      <c r="B36" s="66" t="s">
        <v>42</v>
      </c>
      <c r="C36" s="196" t="s">
        <v>90</v>
      </c>
      <c r="D36" s="53" t="s">
        <v>10</v>
      </c>
      <c r="E36" s="155" t="s">
        <v>14</v>
      </c>
      <c r="F36" s="53"/>
      <c r="G36" s="73">
        <v>0</v>
      </c>
      <c r="H36" s="68">
        <v>0</v>
      </c>
      <c r="I36" s="67">
        <f t="shared" si="2"/>
        <v>0</v>
      </c>
      <c r="J36" s="17"/>
    </row>
    <row r="37" spans="2:11" customFormat="1" ht="14.4" x14ac:dyDescent="0.3">
      <c r="B37" s="66" t="s">
        <v>242</v>
      </c>
      <c r="C37" s="196" t="s">
        <v>92</v>
      </c>
      <c r="D37" s="53" t="s">
        <v>17</v>
      </c>
      <c r="E37" s="155" t="s">
        <v>14</v>
      </c>
      <c r="F37" s="53" t="s">
        <v>756</v>
      </c>
      <c r="G37" s="73">
        <v>6080</v>
      </c>
      <c r="H37" s="68">
        <v>182.4</v>
      </c>
      <c r="I37" s="67">
        <f t="shared" si="2"/>
        <v>7264.3839999999991</v>
      </c>
      <c r="J37" s="17"/>
    </row>
    <row r="38" spans="2:11" customFormat="1" ht="14.4" x14ac:dyDescent="0.3">
      <c r="B38" s="66" t="s">
        <v>57</v>
      </c>
      <c r="C38" s="196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customFormat="1" ht="14.4" x14ac:dyDescent="0.3">
      <c r="B39" s="66" t="s">
        <v>96</v>
      </c>
      <c r="C39" s="196" t="s">
        <v>97</v>
      </c>
      <c r="D39" s="53" t="s">
        <v>10</v>
      </c>
      <c r="E39" s="155" t="s">
        <v>14</v>
      </c>
      <c r="F39" s="53"/>
      <c r="G39" s="73"/>
      <c r="H39" s="68"/>
      <c r="I39" s="67">
        <f t="shared" si="2"/>
        <v>0</v>
      </c>
      <c r="J39" s="17"/>
    </row>
    <row r="40" spans="2:11" customFormat="1" ht="14.4" x14ac:dyDescent="0.3">
      <c r="B40" s="66" t="s">
        <v>98</v>
      </c>
      <c r="C40" s="196" t="s">
        <v>99</v>
      </c>
      <c r="D40" s="53" t="s">
        <v>10</v>
      </c>
      <c r="E40" s="155" t="s">
        <v>14</v>
      </c>
      <c r="F40" s="53"/>
      <c r="G40" s="73">
        <v>0</v>
      </c>
      <c r="H40" s="68">
        <v>0</v>
      </c>
      <c r="I40" s="67">
        <f t="shared" si="2"/>
        <v>0</v>
      </c>
      <c r="J40" s="17"/>
    </row>
    <row r="41" spans="2:11" customFormat="1" ht="14.4" x14ac:dyDescent="0.3">
      <c r="B41" s="66" t="s">
        <v>98</v>
      </c>
      <c r="C41" s="196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customFormat="1" ht="14.4" x14ac:dyDescent="0.3">
      <c r="B42" s="66" t="s">
        <v>98</v>
      </c>
      <c r="C42" s="196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customFormat="1" ht="14.4" x14ac:dyDescent="0.3">
      <c r="B43" s="66" t="s">
        <v>98</v>
      </c>
      <c r="C43" s="196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customFormat="1" ht="14.4" x14ac:dyDescent="0.3">
      <c r="B44" s="66" t="s">
        <v>98</v>
      </c>
      <c r="C44" s="196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customFormat="1" ht="14.4" x14ac:dyDescent="0.3">
      <c r="B45" s="66" t="s">
        <v>98</v>
      </c>
      <c r="C45" s="196" t="s">
        <v>106</v>
      </c>
      <c r="D45" s="53" t="s">
        <v>17</v>
      </c>
      <c r="E45" s="155" t="s">
        <v>14</v>
      </c>
      <c r="F45" s="53" t="s">
        <v>103</v>
      </c>
      <c r="G45" s="73">
        <v>14579.49</v>
      </c>
      <c r="H45" s="68">
        <v>1489.79</v>
      </c>
      <c r="I45" s="67">
        <f t="shared" si="2"/>
        <v>18640.364799999996</v>
      </c>
      <c r="J45" s="17"/>
    </row>
    <row r="46" spans="2:11" customFormat="1" ht="14.4" x14ac:dyDescent="0.3">
      <c r="B46" s="66" t="s">
        <v>98</v>
      </c>
      <c r="C46" s="196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customFormat="1" ht="14.4" x14ac:dyDescent="0.3">
      <c r="B47" s="66" t="s">
        <v>109</v>
      </c>
      <c r="C47" s="196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customFormat="1" ht="14.4" x14ac:dyDescent="0.3">
      <c r="B48" s="66" t="s">
        <v>109</v>
      </c>
      <c r="C48" s="196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customFormat="1" ht="14.4" x14ac:dyDescent="0.3">
      <c r="B49" s="66" t="s">
        <v>242</v>
      </c>
      <c r="C49" s="196" t="s">
        <v>113</v>
      </c>
      <c r="D49" s="53" t="s">
        <v>17</v>
      </c>
      <c r="E49" s="155" t="s">
        <v>14</v>
      </c>
      <c r="F49" s="53" t="s">
        <v>746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customFormat="1" ht="14.4" x14ac:dyDescent="0.3">
      <c r="B50" s="66" t="s">
        <v>109</v>
      </c>
      <c r="C50" s="196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customFormat="1" ht="14.4" x14ac:dyDescent="0.3">
      <c r="B51" s="66" t="s">
        <v>109</v>
      </c>
      <c r="C51" s="196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customFormat="1" ht="14.4" x14ac:dyDescent="0.3">
      <c r="B52" s="66" t="s">
        <v>109</v>
      </c>
      <c r="C52" s="196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customFormat="1" ht="14.4" x14ac:dyDescent="0.3">
      <c r="B53" s="66" t="s">
        <v>109</v>
      </c>
      <c r="C53" s="196" t="s">
        <v>118</v>
      </c>
      <c r="D53" s="53" t="s">
        <v>17</v>
      </c>
      <c r="E53" s="155" t="s">
        <v>14</v>
      </c>
      <c r="F53" s="53" t="s">
        <v>637</v>
      </c>
      <c r="G53" s="73">
        <v>13733</v>
      </c>
      <c r="H53" s="68">
        <v>340</v>
      </c>
      <c r="I53" s="67">
        <f t="shared" si="2"/>
        <v>16324.679999999998</v>
      </c>
      <c r="J53" s="17"/>
    </row>
    <row r="54" spans="2:10" customFormat="1" ht="14.4" x14ac:dyDescent="0.3">
      <c r="B54" s="66" t="s">
        <v>109</v>
      </c>
      <c r="C54" s="196" t="s">
        <v>120</v>
      </c>
      <c r="D54" s="53" t="s">
        <v>17</v>
      </c>
      <c r="E54" s="155" t="s">
        <v>14</v>
      </c>
      <c r="F54" s="53" t="s">
        <v>101</v>
      </c>
      <c r="G54" s="73">
        <v>16664</v>
      </c>
      <c r="H54" s="68">
        <v>499.92</v>
      </c>
      <c r="I54" s="67">
        <f t="shared" si="2"/>
        <v>19910.147199999996</v>
      </c>
      <c r="J54" s="17"/>
    </row>
    <row r="55" spans="2:10" customFormat="1" ht="14.4" x14ac:dyDescent="0.3">
      <c r="B55" s="66" t="s">
        <v>109</v>
      </c>
      <c r="C55" s="196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customFormat="1" ht="14.4" x14ac:dyDescent="0.3">
      <c r="B56" s="66" t="s">
        <v>109</v>
      </c>
      <c r="C56" s="196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customFormat="1" ht="14.4" x14ac:dyDescent="0.3">
      <c r="B57" s="66" t="s">
        <v>109</v>
      </c>
      <c r="C57" s="196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customFormat="1" ht="14.4" x14ac:dyDescent="0.3">
      <c r="B58" s="66" t="s">
        <v>109</v>
      </c>
      <c r="C58" s="196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customFormat="1" ht="14.4" x14ac:dyDescent="0.3">
      <c r="B59" s="66" t="s">
        <v>109</v>
      </c>
      <c r="C59" s="196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customFormat="1" ht="14.4" x14ac:dyDescent="0.3">
      <c r="B60" s="66" t="s">
        <v>109</v>
      </c>
      <c r="C60" s="196" t="s">
        <v>126</v>
      </c>
      <c r="D60" s="53" t="s">
        <v>17</v>
      </c>
      <c r="E60" s="155" t="s">
        <v>14</v>
      </c>
      <c r="F60" s="53" t="s">
        <v>103</v>
      </c>
      <c r="G60" s="73">
        <v>14579.49</v>
      </c>
      <c r="H60" s="68">
        <v>1489.79</v>
      </c>
      <c r="I60" s="67">
        <f t="shared" si="2"/>
        <v>18640.364799999996</v>
      </c>
      <c r="J60" s="17"/>
    </row>
    <row r="61" spans="2:10" customFormat="1" ht="14.4" x14ac:dyDescent="0.3">
      <c r="B61" s="66" t="s">
        <v>98</v>
      </c>
      <c r="C61" s="196" t="s">
        <v>127</v>
      </c>
      <c r="D61" s="53" t="s">
        <v>17</v>
      </c>
      <c r="E61" s="155" t="s">
        <v>14</v>
      </c>
      <c r="F61" s="53" t="s">
        <v>103</v>
      </c>
      <c r="G61" s="73">
        <v>14579.49</v>
      </c>
      <c r="H61" s="68">
        <v>1489.79</v>
      </c>
      <c r="I61" s="67">
        <f t="shared" si="2"/>
        <v>18640.364799999996</v>
      </c>
      <c r="J61" s="17"/>
    </row>
    <row r="62" spans="2:10" customFormat="1" ht="14.4" x14ac:dyDescent="0.3">
      <c r="B62" s="66" t="s">
        <v>96</v>
      </c>
      <c r="C62" s="196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customFormat="1" ht="14.4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customFormat="1" ht="14.4" x14ac:dyDescent="0.3">
      <c r="B64" s="66" t="s">
        <v>109</v>
      </c>
      <c r="C64" s="196" t="s">
        <v>131</v>
      </c>
      <c r="D64" s="53" t="s">
        <v>17</v>
      </c>
      <c r="E64" s="155" t="s">
        <v>14</v>
      </c>
      <c r="F64" s="53" t="s">
        <v>103</v>
      </c>
      <c r="G64" s="73">
        <v>14579.49</v>
      </c>
      <c r="H64" s="68">
        <v>1489.79</v>
      </c>
      <c r="I64" s="67">
        <f t="shared" si="2"/>
        <v>18640.364799999996</v>
      </c>
      <c r="J64" s="17"/>
    </row>
    <row r="65" spans="2:11" customFormat="1" ht="14.4" x14ac:dyDescent="0.3">
      <c r="B65" s="66" t="s">
        <v>109</v>
      </c>
      <c r="C65" s="196" t="s">
        <v>132</v>
      </c>
      <c r="D65" s="53" t="s">
        <v>17</v>
      </c>
      <c r="E65" s="155" t="s">
        <v>14</v>
      </c>
      <c r="F65" s="53" t="s">
        <v>654</v>
      </c>
      <c r="G65" s="141">
        <v>13486</v>
      </c>
      <c r="H65" s="140">
        <v>1490</v>
      </c>
      <c r="I65" s="67">
        <f t="shared" si="2"/>
        <v>17372.16</v>
      </c>
      <c r="J65" s="17"/>
    </row>
    <row r="66" spans="2:11" customFormat="1" ht="14.4" x14ac:dyDescent="0.3">
      <c r="B66" s="66" t="s">
        <v>109</v>
      </c>
      <c r="C66" s="196" t="s">
        <v>134</v>
      </c>
      <c r="D66" s="53" t="s">
        <v>17</v>
      </c>
      <c r="E66" s="155" t="s">
        <v>14</v>
      </c>
      <c r="F66" s="53" t="s">
        <v>103</v>
      </c>
      <c r="G66" s="73">
        <v>14579.49</v>
      </c>
      <c r="H66" s="68">
        <v>1489.79</v>
      </c>
      <c r="I66" s="67">
        <f t="shared" si="2"/>
        <v>18640.364799999996</v>
      </c>
      <c r="J66" s="17"/>
    </row>
    <row r="67" spans="2:11" customFormat="1" ht="14.4" x14ac:dyDescent="0.3">
      <c r="B67" s="66" t="s">
        <v>648</v>
      </c>
      <c r="C67" s="196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customFormat="1" ht="14.4" x14ac:dyDescent="0.3">
      <c r="B68" s="66" t="s">
        <v>109</v>
      </c>
      <c r="C68" s="196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customFormat="1" ht="14.4" x14ac:dyDescent="0.3">
      <c r="B69" s="66" t="s">
        <v>109</v>
      </c>
      <c r="C69" s="196" t="s">
        <v>137</v>
      </c>
      <c r="D69" s="53" t="s">
        <v>17</v>
      </c>
      <c r="E69" s="155" t="s">
        <v>14</v>
      </c>
      <c r="F69" s="53" t="s">
        <v>103</v>
      </c>
      <c r="G69" s="73">
        <v>14579.49</v>
      </c>
      <c r="H69" s="68">
        <v>1489.79</v>
      </c>
      <c r="I69" s="67">
        <f t="shared" si="2"/>
        <v>18640.364799999996</v>
      </c>
      <c r="J69" s="17"/>
    </row>
    <row r="70" spans="2:11" customFormat="1" ht="14.4" x14ac:dyDescent="0.3">
      <c r="B70" s="66" t="s">
        <v>274</v>
      </c>
      <c r="C70" s="196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customFormat="1" ht="14.4" x14ac:dyDescent="0.3">
      <c r="B71" s="66" t="s">
        <v>57</v>
      </c>
      <c r="C71" s="196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customFormat="1" ht="14.4" x14ac:dyDescent="0.3">
      <c r="B72" s="66" t="s">
        <v>109</v>
      </c>
      <c r="C72" s="196" t="s">
        <v>141</v>
      </c>
      <c r="D72" s="53" t="s">
        <v>17</v>
      </c>
      <c r="E72" s="155" t="s">
        <v>14</v>
      </c>
      <c r="F72" s="53" t="s">
        <v>103</v>
      </c>
      <c r="G72" s="73">
        <v>14579.49</v>
      </c>
      <c r="H72" s="68">
        <v>1489.79</v>
      </c>
      <c r="I72" s="67">
        <f t="shared" si="2"/>
        <v>18640.364799999996</v>
      </c>
      <c r="J72" s="17"/>
    </row>
    <row r="73" spans="2:11" customFormat="1" ht="14.4" x14ac:dyDescent="0.3">
      <c r="B73" s="66" t="s">
        <v>109</v>
      </c>
      <c r="C73" s="196" t="s">
        <v>142</v>
      </c>
      <c r="D73" s="53" t="s">
        <v>17</v>
      </c>
      <c r="E73" s="155" t="s">
        <v>14</v>
      </c>
      <c r="F73" s="53" t="s">
        <v>103</v>
      </c>
      <c r="G73" s="73">
        <v>14579.49</v>
      </c>
      <c r="H73" s="68">
        <v>1489.79</v>
      </c>
      <c r="I73" s="67">
        <f t="shared" si="2"/>
        <v>18640.364799999996</v>
      </c>
      <c r="J73" s="17"/>
    </row>
    <row r="74" spans="2:11" customFormat="1" ht="14.4" x14ac:dyDescent="0.3">
      <c r="B74" s="66" t="s">
        <v>747</v>
      </c>
      <c r="C74" s="196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customFormat="1" ht="14.4" x14ac:dyDescent="0.3">
      <c r="B75" s="66" t="s">
        <v>109</v>
      </c>
      <c r="C75" s="196" t="s">
        <v>145</v>
      </c>
      <c r="D75" s="53" t="s">
        <v>17</v>
      </c>
      <c r="E75" s="155" t="s">
        <v>14</v>
      </c>
      <c r="F75" s="53" t="s">
        <v>108</v>
      </c>
      <c r="G75" s="73">
        <v>14579</v>
      </c>
      <c r="H75" s="151">
        <v>1489.79</v>
      </c>
      <c r="I75" s="67">
        <f t="shared" si="2"/>
        <v>18639.796399999999</v>
      </c>
      <c r="J75" s="17"/>
    </row>
    <row r="76" spans="2:11" customFormat="1" ht="14.4" x14ac:dyDescent="0.3">
      <c r="B76" s="66" t="s">
        <v>109</v>
      </c>
      <c r="C76" s="196" t="s">
        <v>146</v>
      </c>
      <c r="D76" s="53" t="s">
        <v>17</v>
      </c>
      <c r="E76" s="155" t="s">
        <v>14</v>
      </c>
      <c r="F76" s="53" t="s">
        <v>103</v>
      </c>
      <c r="G76" s="73">
        <v>14579.49</v>
      </c>
      <c r="H76" s="68">
        <v>1489.79</v>
      </c>
      <c r="I76" s="67">
        <f t="shared" si="2"/>
        <v>18640.364799999996</v>
      </c>
      <c r="J76" s="17"/>
    </row>
    <row r="77" spans="2:11" customFormat="1" ht="14.4" x14ac:dyDescent="0.3">
      <c r="B77" s="66" t="s">
        <v>109</v>
      </c>
      <c r="C77" s="196" t="s">
        <v>147</v>
      </c>
      <c r="D77" s="53" t="s">
        <v>17</v>
      </c>
      <c r="E77" s="155" t="s">
        <v>14</v>
      </c>
      <c r="F77" s="53" t="s">
        <v>103</v>
      </c>
      <c r="G77" s="73">
        <v>14579.49</v>
      </c>
      <c r="H77" s="68">
        <v>1489.79</v>
      </c>
      <c r="I77" s="67">
        <f t="shared" si="2"/>
        <v>18640.364799999996</v>
      </c>
      <c r="J77" s="17"/>
    </row>
    <row r="78" spans="2:11" customFormat="1" ht="14.4" x14ac:dyDescent="0.3">
      <c r="B78" s="66" t="s">
        <v>109</v>
      </c>
      <c r="C78" s="196" t="s">
        <v>148</v>
      </c>
      <c r="D78" s="53" t="s">
        <v>17</v>
      </c>
      <c r="E78" s="155" t="s">
        <v>14</v>
      </c>
      <c r="F78" s="53" t="s">
        <v>103</v>
      </c>
      <c r="G78" s="73">
        <v>14579.49</v>
      </c>
      <c r="H78" s="68">
        <v>1489.79</v>
      </c>
      <c r="I78" s="67">
        <f t="shared" si="2"/>
        <v>18640.364799999996</v>
      </c>
      <c r="J78" s="17"/>
    </row>
    <row r="79" spans="2:11" customFormat="1" ht="14.4" x14ac:dyDescent="0.3">
      <c r="B79" s="66" t="s">
        <v>96</v>
      </c>
      <c r="C79" s="196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customFormat="1" ht="14.4" x14ac:dyDescent="0.3">
      <c r="B80" s="66" t="s">
        <v>96</v>
      </c>
      <c r="C80" s="196" t="s">
        <v>150</v>
      </c>
      <c r="D80" s="53" t="s">
        <v>10</v>
      </c>
      <c r="E80" s="155" t="s">
        <v>14</v>
      </c>
      <c r="F80" s="53"/>
      <c r="G80" s="73">
        <v>0</v>
      </c>
      <c r="H80" s="68">
        <v>0</v>
      </c>
      <c r="I80" s="67">
        <f t="shared" si="2"/>
        <v>0</v>
      </c>
      <c r="J80" s="17"/>
    </row>
    <row r="81" spans="2:10" customFormat="1" ht="14.4" x14ac:dyDescent="0.3">
      <c r="B81" s="66" t="s">
        <v>109</v>
      </c>
      <c r="C81" s="196" t="s">
        <v>151</v>
      </c>
      <c r="D81" s="53" t="s">
        <v>17</v>
      </c>
      <c r="E81" s="155" t="s">
        <v>14</v>
      </c>
      <c r="F81" s="53" t="s">
        <v>103</v>
      </c>
      <c r="G81" s="73">
        <v>14579.49</v>
      </c>
      <c r="H81" s="68">
        <v>1489.79</v>
      </c>
      <c r="I81" s="67">
        <f t="shared" si="2"/>
        <v>18640.364799999996</v>
      </c>
      <c r="J81" s="17"/>
    </row>
    <row r="82" spans="2:10" customFormat="1" ht="14.4" x14ac:dyDescent="0.3">
      <c r="B82" s="66" t="s">
        <v>109</v>
      </c>
      <c r="C82" s="196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customFormat="1" ht="14.4" x14ac:dyDescent="0.3">
      <c r="B83" s="66" t="s">
        <v>109</v>
      </c>
      <c r="C83" s="196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customFormat="1" ht="14.4" x14ac:dyDescent="0.3">
      <c r="B84" s="66" t="s">
        <v>109</v>
      </c>
      <c r="C84" s="196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customFormat="1" ht="14.4" x14ac:dyDescent="0.3">
      <c r="B85" s="66" t="s">
        <v>109</v>
      </c>
      <c r="C85" s="196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customFormat="1" ht="14.4" x14ac:dyDescent="0.3">
      <c r="B86" s="66" t="s">
        <v>109</v>
      </c>
      <c r="C86" s="196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customFormat="1" ht="14.4" x14ac:dyDescent="0.3">
      <c r="B87" s="66" t="s">
        <v>96</v>
      </c>
      <c r="C87" s="196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customFormat="1" ht="14.4" x14ac:dyDescent="0.3">
      <c r="B88" s="66" t="s">
        <v>160</v>
      </c>
      <c r="C88" s="196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customFormat="1" ht="14.4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customFormat="1" ht="14.4" x14ac:dyDescent="0.3">
      <c r="B90" s="66" t="s">
        <v>96</v>
      </c>
      <c r="C90" s="196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customFormat="1" ht="14.4" x14ac:dyDescent="0.3">
      <c r="B91" s="66" t="s">
        <v>165</v>
      </c>
      <c r="C91" s="196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customFormat="1" ht="14.4" x14ac:dyDescent="0.3">
      <c r="B92" s="66" t="s">
        <v>165</v>
      </c>
      <c r="C92" s="196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customFormat="1" ht="14.4" x14ac:dyDescent="0.3">
      <c r="B93" s="66" t="s">
        <v>168</v>
      </c>
      <c r="C93" s="196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customFormat="1" ht="14.4" x14ac:dyDescent="0.3">
      <c r="B94" s="66" t="s">
        <v>170</v>
      </c>
      <c r="C94" s="196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customFormat="1" ht="14.4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customFormat="1" ht="14.4" x14ac:dyDescent="0.3">
      <c r="B96" s="66" t="s">
        <v>70</v>
      </c>
      <c r="C96" s="196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customFormat="1" ht="14.4" x14ac:dyDescent="0.3">
      <c r="B97" s="66" t="s">
        <v>176</v>
      </c>
      <c r="C97" s="196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customFormat="1" ht="14.4" x14ac:dyDescent="0.3">
      <c r="B98" s="66" t="s">
        <v>70</v>
      </c>
      <c r="C98" s="196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customFormat="1" ht="14.4" x14ac:dyDescent="0.3">
      <c r="B99" s="66" t="s">
        <v>170</v>
      </c>
      <c r="C99" s="196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customFormat="1" ht="14.4" x14ac:dyDescent="0.3">
      <c r="B100" s="66" t="s">
        <v>170</v>
      </c>
      <c r="C100" s="196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customFormat="1" ht="14.4" x14ac:dyDescent="0.3">
      <c r="B101" s="66" t="s">
        <v>170</v>
      </c>
      <c r="C101" s="196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customFormat="1" ht="14.4" x14ac:dyDescent="0.3">
      <c r="B102" s="66" t="s">
        <v>170</v>
      </c>
      <c r="C102" s="196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customFormat="1" ht="14.4" x14ac:dyDescent="0.3">
      <c r="B103" s="66" t="s">
        <v>256</v>
      </c>
      <c r="C103" s="200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customFormat="1" ht="14.4" x14ac:dyDescent="0.3">
      <c r="B104" s="66" t="s">
        <v>88</v>
      </c>
      <c r="C104" s="196" t="s">
        <v>186</v>
      </c>
      <c r="D104" s="53" t="s">
        <v>10</v>
      </c>
      <c r="E104" s="155" t="s">
        <v>14</v>
      </c>
      <c r="F104" s="53"/>
      <c r="G104" s="73">
        <v>0</v>
      </c>
      <c r="H104" s="68">
        <v>0</v>
      </c>
      <c r="I104" s="67">
        <f t="shared" si="3"/>
        <v>0</v>
      </c>
      <c r="J104" s="17"/>
    </row>
    <row r="105" spans="2:10" customFormat="1" ht="14.4" x14ac:dyDescent="0.3">
      <c r="B105" s="66" t="s">
        <v>256</v>
      </c>
      <c r="C105" s="196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customFormat="1" ht="14.4" x14ac:dyDescent="0.3">
      <c r="B106" s="66" t="s">
        <v>242</v>
      </c>
      <c r="C106" s="196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3"/>
        <v>0</v>
      </c>
      <c r="J106" s="9"/>
    </row>
    <row r="107" spans="2:10" customFormat="1" ht="14.4" x14ac:dyDescent="0.3">
      <c r="B107" s="66" t="s">
        <v>70</v>
      </c>
      <c r="C107" s="196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customFormat="1" ht="14.4" x14ac:dyDescent="0.3">
      <c r="B108" s="66" t="s">
        <v>688</v>
      </c>
      <c r="C108" s="196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customFormat="1" ht="14.4" x14ac:dyDescent="0.3">
      <c r="B109" s="66" t="s">
        <v>688</v>
      </c>
      <c r="C109" s="196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25">
      <c r="B110" s="66" t="s">
        <v>20</v>
      </c>
      <c r="C110" s="53" t="s">
        <v>195</v>
      </c>
      <c r="D110" s="53" t="s">
        <v>17</v>
      </c>
      <c r="E110" s="155" t="s">
        <v>625</v>
      </c>
      <c r="F110" s="53" t="s">
        <v>738</v>
      </c>
      <c r="G110" s="68">
        <v>12620.64</v>
      </c>
      <c r="H110" s="68">
        <v>378.62</v>
      </c>
      <c r="I110" s="67">
        <f>SUM(G110:H110)*1.16</f>
        <v>15079.141599999999</v>
      </c>
    </row>
    <row r="111" spans="2:10" customFormat="1" ht="14.4" x14ac:dyDescent="0.3">
      <c r="B111" s="66" t="s">
        <v>143</v>
      </c>
      <c r="C111" s="196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customFormat="1" ht="14.4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customFormat="1" ht="14.4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customFormat="1" ht="14.4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customFormat="1" ht="14.4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customFormat="1" ht="14.4" x14ac:dyDescent="0.3">
      <c r="B116" s="66" t="s">
        <v>20</v>
      </c>
      <c r="C116" s="196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9"/>
    </row>
    <row r="117" spans="1:10" customFormat="1" ht="14.4" x14ac:dyDescent="0.3">
      <c r="B117" s="66" t="s">
        <v>242</v>
      </c>
      <c r="C117" s="196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customFormat="1" ht="14.4" x14ac:dyDescent="0.3">
      <c r="B118" s="66" t="s">
        <v>24</v>
      </c>
      <c r="C118" s="196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customFormat="1" ht="14.4" x14ac:dyDescent="0.3">
      <c r="B119" s="66" t="s">
        <v>274</v>
      </c>
      <c r="C119" s="196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customFormat="1" ht="14.4" x14ac:dyDescent="0.3">
      <c r="B120" s="66" t="s">
        <v>20</v>
      </c>
      <c r="C120" s="196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customFormat="1" ht="14.4" x14ac:dyDescent="0.3">
      <c r="B121" s="66" t="s">
        <v>70</v>
      </c>
      <c r="C121" s="196" t="s">
        <v>211</v>
      </c>
      <c r="D121" s="53" t="s">
        <v>10</v>
      </c>
      <c r="E121" s="155" t="s">
        <v>624</v>
      </c>
      <c r="F121" s="79"/>
      <c r="G121" s="68"/>
      <c r="H121" s="68"/>
      <c r="I121" s="67">
        <f t="shared" ref="I121:I142" si="5">SUM(G121+H121)*1.16</f>
        <v>0</v>
      </c>
      <c r="J121" s="9"/>
    </row>
    <row r="122" spans="1:10" customFormat="1" ht="14.4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customFormat="1" ht="14.4" x14ac:dyDescent="0.3">
      <c r="B123" s="66" t="s">
        <v>215</v>
      </c>
      <c r="C123" s="196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customFormat="1" ht="14.4" x14ac:dyDescent="0.3">
      <c r="A124" s="162"/>
      <c r="B124" s="66" t="s">
        <v>274</v>
      </c>
      <c r="C124" s="196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customFormat="1" ht="14.4" x14ac:dyDescent="0.3">
      <c r="B125" s="66" t="s">
        <v>65</v>
      </c>
      <c r="C125" s="196" t="s">
        <v>220</v>
      </c>
      <c r="D125" s="53" t="s">
        <v>17</v>
      </c>
      <c r="E125" s="155" t="s">
        <v>624</v>
      </c>
      <c r="F125" s="53" t="s">
        <v>744</v>
      </c>
      <c r="G125" s="68">
        <v>6542</v>
      </c>
      <c r="H125" s="68">
        <v>196.26</v>
      </c>
      <c r="I125" s="67">
        <f t="shared" si="5"/>
        <v>7816.3815999999997</v>
      </c>
    </row>
    <row r="126" spans="1:10" customFormat="1" ht="14.4" x14ac:dyDescent="0.3">
      <c r="B126" s="66" t="s">
        <v>215</v>
      </c>
      <c r="C126" s="196" t="s">
        <v>221</v>
      </c>
      <c r="D126" s="53" t="s">
        <v>17</v>
      </c>
      <c r="E126" s="155" t="s">
        <v>11</v>
      </c>
      <c r="F126" s="53" t="s">
        <v>640</v>
      </c>
      <c r="G126" s="67">
        <v>8258.73</v>
      </c>
      <c r="H126" s="68">
        <v>248</v>
      </c>
      <c r="I126" s="67">
        <f t="shared" si="5"/>
        <v>9867.8067999999985</v>
      </c>
      <c r="J126" s="9"/>
    </row>
    <row r="127" spans="1:10" customFormat="1" ht="14.4" x14ac:dyDescent="0.3">
      <c r="B127" s="66" t="s">
        <v>242</v>
      </c>
      <c r="C127" s="196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customFormat="1" ht="14.4" x14ac:dyDescent="0.3">
      <c r="B128" s="66" t="s">
        <v>242</v>
      </c>
      <c r="C128" s="196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customFormat="1" ht="14.4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customFormat="1" ht="14.4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customFormat="1" ht="14.4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customFormat="1" ht="14.4" x14ac:dyDescent="0.3">
      <c r="B132" s="66" t="s">
        <v>70</v>
      </c>
      <c r="C132" s="196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customFormat="1" ht="14.4" x14ac:dyDescent="0.3">
      <c r="B133" s="66" t="s">
        <v>232</v>
      </c>
      <c r="C133" s="196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customFormat="1" ht="14.4" x14ac:dyDescent="0.3">
      <c r="B134" s="66" t="s">
        <v>65</v>
      </c>
      <c r="C134" s="196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customFormat="1" ht="14.4" x14ac:dyDescent="0.3">
      <c r="B135" s="66" t="s">
        <v>65</v>
      </c>
      <c r="C135" s="196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customFormat="1" ht="14.4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F136" s="53"/>
      <c r="G136" s="67">
        <v>0</v>
      </c>
      <c r="H136" s="68">
        <v>0</v>
      </c>
      <c r="I136" s="67">
        <f t="shared" si="5"/>
        <v>0</v>
      </c>
      <c r="J136" s="9"/>
    </row>
    <row r="137" spans="1:10" customFormat="1" ht="0.6" customHeight="1" x14ac:dyDescent="0.3">
      <c r="B137" s="66" t="s">
        <v>57</v>
      </c>
      <c r="C137" s="196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s="66" customFormat="1" x14ac:dyDescent="0.25">
      <c r="B138" s="66" t="s">
        <v>74</v>
      </c>
      <c r="C138" s="196" t="s">
        <v>239</v>
      </c>
      <c r="D138" s="53" t="s">
        <v>17</v>
      </c>
      <c r="E138" s="155" t="s">
        <v>625</v>
      </c>
      <c r="F138" s="53" t="s">
        <v>738</v>
      </c>
      <c r="G138" s="68">
        <v>12620.64</v>
      </c>
      <c r="H138" s="68">
        <v>378.62</v>
      </c>
      <c r="I138" s="67">
        <f t="shared" si="5"/>
        <v>15079.141599999999</v>
      </c>
      <c r="J138" s="211"/>
    </row>
    <row r="139" spans="1:10" x14ac:dyDescent="0.25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737</v>
      </c>
      <c r="G139" s="68">
        <v>13000</v>
      </c>
      <c r="H139" s="71">
        <v>390</v>
      </c>
      <c r="I139" s="71">
        <f t="shared" si="5"/>
        <v>15532.4</v>
      </c>
      <c r="J139" s="209"/>
    </row>
    <row r="140" spans="1:10" customFormat="1" ht="14.4" x14ac:dyDescent="0.3"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726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1:10" customFormat="1" ht="14.4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customFormat="1" ht="14.4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customFormat="1" ht="14.4" x14ac:dyDescent="0.3">
      <c r="B143" s="66" t="s">
        <v>170</v>
      </c>
      <c r="C143" s="196" t="s">
        <v>247</v>
      </c>
      <c r="D143" s="53" t="s">
        <v>76</v>
      </c>
      <c r="E143" s="155" t="s">
        <v>624</v>
      </c>
      <c r="F143" s="53"/>
      <c r="G143" s="68"/>
      <c r="H143" s="68"/>
      <c r="I143" s="67"/>
    </row>
    <row r="144" spans="1:10" customFormat="1" ht="14.4" x14ac:dyDescent="0.3">
      <c r="B144" s="66" t="s">
        <v>170</v>
      </c>
      <c r="C144" s="196" t="s">
        <v>248</v>
      </c>
      <c r="D144" s="53" t="s">
        <v>76</v>
      </c>
      <c r="E144" s="155" t="s">
        <v>624</v>
      </c>
      <c r="F144" s="53"/>
      <c r="G144" s="68"/>
      <c r="H144" s="68"/>
      <c r="I144" s="67"/>
    </row>
    <row r="145" spans="1:10" customFormat="1" ht="14.4" x14ac:dyDescent="0.3">
      <c r="B145" s="66" t="s">
        <v>170</v>
      </c>
      <c r="C145" s="196" t="s">
        <v>249</v>
      </c>
      <c r="D145" s="53" t="s">
        <v>76</v>
      </c>
      <c r="E145" s="155" t="s">
        <v>625</v>
      </c>
      <c r="F145" s="53"/>
      <c r="G145" s="68">
        <v>0</v>
      </c>
      <c r="H145" s="68">
        <v>0</v>
      </c>
      <c r="I145" s="67">
        <v>0</v>
      </c>
    </row>
    <row r="146" spans="1:10" customFormat="1" ht="14.4" x14ac:dyDescent="0.3">
      <c r="B146" s="66" t="s">
        <v>170</v>
      </c>
      <c r="C146" s="196" t="s">
        <v>250</v>
      </c>
      <c r="D146" s="53" t="s">
        <v>76</v>
      </c>
      <c r="E146" s="155" t="s">
        <v>625</v>
      </c>
      <c r="F146" s="53"/>
      <c r="G146" s="68">
        <v>0</v>
      </c>
      <c r="H146" s="68">
        <v>0</v>
      </c>
      <c r="I146" s="67">
        <v>0</v>
      </c>
    </row>
    <row r="147" spans="1:10" customFormat="1" ht="14.4" x14ac:dyDescent="0.3">
      <c r="B147" s="66" t="s">
        <v>170</v>
      </c>
      <c r="C147" s="196" t="s">
        <v>251</v>
      </c>
      <c r="D147" s="53" t="s">
        <v>76</v>
      </c>
      <c r="E147" s="155" t="s">
        <v>625</v>
      </c>
      <c r="F147" s="53"/>
      <c r="G147" s="68">
        <v>0</v>
      </c>
      <c r="H147" s="68">
        <v>0</v>
      </c>
      <c r="I147" s="67">
        <v>0</v>
      </c>
    </row>
    <row r="148" spans="1:10" customFormat="1" ht="14.4" x14ac:dyDescent="0.3">
      <c r="B148" s="66" t="s">
        <v>170</v>
      </c>
      <c r="C148" s="196" t="s">
        <v>252</v>
      </c>
      <c r="D148" s="53" t="s">
        <v>76</v>
      </c>
      <c r="E148" s="155" t="s">
        <v>625</v>
      </c>
      <c r="F148" s="53"/>
      <c r="G148" s="68">
        <v>0</v>
      </c>
      <c r="H148" s="68">
        <v>0</v>
      </c>
      <c r="I148" s="67">
        <v>0</v>
      </c>
    </row>
    <row r="149" spans="1:10" customFormat="1" ht="14.4" x14ac:dyDescent="0.3">
      <c r="B149" s="66" t="s">
        <v>688</v>
      </c>
      <c r="C149" s="196" t="s">
        <v>253</v>
      </c>
      <c r="D149" s="53" t="s">
        <v>76</v>
      </c>
      <c r="E149" s="155" t="s">
        <v>624</v>
      </c>
      <c r="F149" s="53"/>
      <c r="G149" s="68"/>
      <c r="H149" s="68"/>
      <c r="I149" s="67"/>
    </row>
    <row r="150" spans="1:10" customFormat="1" ht="14.4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F150" s="53"/>
      <c r="G150" s="68"/>
      <c r="H150" s="68"/>
      <c r="I150" s="67"/>
    </row>
    <row r="151" spans="1:10" customFormat="1" ht="14.4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 t="shared" ref="I151:I172" si="6">SUM(G151+H151)*1.16</f>
        <v>9983.7487999999994</v>
      </c>
      <c r="J151" s="9"/>
    </row>
    <row r="152" spans="1:10" customFormat="1" ht="14.4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9"/>
    </row>
    <row r="153" spans="1:10" customFormat="1" ht="14.4" x14ac:dyDescent="0.3">
      <c r="A153" s="162"/>
      <c r="B153" s="66" t="s">
        <v>260</v>
      </c>
      <c r="C153" s="199" t="s">
        <v>261</v>
      </c>
      <c r="D153" s="53" t="s">
        <v>17</v>
      </c>
      <c r="E153" s="155" t="s">
        <v>14</v>
      </c>
      <c r="F153" s="81" t="s">
        <v>685</v>
      </c>
      <c r="G153" s="68">
        <v>14197</v>
      </c>
      <c r="H153" s="71">
        <v>425.9</v>
      </c>
      <c r="I153" s="67">
        <f t="shared" si="6"/>
        <v>16962.563999999998</v>
      </c>
      <c r="J153" s="9"/>
    </row>
    <row r="154" spans="1:10" customFormat="1" ht="14.4" x14ac:dyDescent="0.3">
      <c r="B154" s="66" t="s">
        <v>262</v>
      </c>
      <c r="C154" s="199" t="s">
        <v>263</v>
      </c>
      <c r="D154" s="53" t="s">
        <v>17</v>
      </c>
      <c r="E154" s="155" t="s">
        <v>624</v>
      </c>
      <c r="F154" s="81" t="s">
        <v>753</v>
      </c>
      <c r="G154" s="67">
        <v>11932</v>
      </c>
      <c r="H154" s="68">
        <v>357.96</v>
      </c>
      <c r="I154" s="67">
        <f t="shared" si="6"/>
        <v>14256.353599999999</v>
      </c>
      <c r="J154" s="9"/>
    </row>
    <row r="155" spans="1:10" customFormat="1" ht="14.4" x14ac:dyDescent="0.3">
      <c r="B155" s="66" t="s">
        <v>652</v>
      </c>
      <c r="C155" s="199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customFormat="1" ht="14.4" x14ac:dyDescent="0.3">
      <c r="B156" s="66" t="s">
        <v>652</v>
      </c>
      <c r="C156" s="199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9"/>
    </row>
    <row r="157" spans="1:10" customFormat="1" ht="14.4" x14ac:dyDescent="0.3">
      <c r="B157" s="66" t="s">
        <v>232</v>
      </c>
      <c r="C157" s="199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customFormat="1" ht="14.4" x14ac:dyDescent="0.3">
      <c r="B158" s="66" t="s">
        <v>24</v>
      </c>
      <c r="C158" s="197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customFormat="1" ht="14.4" x14ac:dyDescent="0.3">
      <c r="B159" s="66" t="s">
        <v>70</v>
      </c>
      <c r="C159" s="197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customFormat="1" ht="14.4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customFormat="1" ht="14.4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customFormat="1" ht="14.4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customFormat="1" ht="14.4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customFormat="1" ht="14.4" x14ac:dyDescent="0.3">
      <c r="B164" s="66" t="s">
        <v>70</v>
      </c>
      <c r="C164" s="197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customFormat="1" ht="14.4" x14ac:dyDescent="0.3">
      <c r="B165" s="66" t="s">
        <v>65</v>
      </c>
      <c r="C165" s="197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customFormat="1" ht="14.4" x14ac:dyDescent="0.3">
      <c r="B166" s="66" t="s">
        <v>232</v>
      </c>
      <c r="C166" s="197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customFormat="1" ht="14.4" x14ac:dyDescent="0.3">
      <c r="B167" s="66" t="s">
        <v>262</v>
      </c>
      <c r="C167" s="197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customFormat="1" ht="14.4" x14ac:dyDescent="0.3">
      <c r="B168" s="66" t="s">
        <v>284</v>
      </c>
      <c r="C168" s="197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customFormat="1" ht="14.4" x14ac:dyDescent="0.3">
      <c r="B169" s="66" t="s">
        <v>65</v>
      </c>
      <c r="C169" s="197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customFormat="1" ht="14.4" x14ac:dyDescent="0.3">
      <c r="A170" s="162"/>
      <c r="B170" s="66" t="s">
        <v>652</v>
      </c>
      <c r="C170" s="197" t="s">
        <v>289</v>
      </c>
      <c r="D170" s="53" t="s">
        <v>17</v>
      </c>
      <c r="E170" s="155" t="s">
        <v>14</v>
      </c>
      <c r="F170" s="53" t="s">
        <v>667</v>
      </c>
      <c r="G170" s="164">
        <v>11463</v>
      </c>
      <c r="H170" s="68">
        <v>390</v>
      </c>
      <c r="I170" s="67">
        <f t="shared" si="6"/>
        <v>13749.48</v>
      </c>
      <c r="J170" s="163"/>
    </row>
    <row r="171" spans="1:10" customFormat="1" ht="14.4" x14ac:dyDescent="0.3">
      <c r="B171" s="66" t="s">
        <v>256</v>
      </c>
      <c r="C171" s="198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customFormat="1" ht="14.4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customFormat="1" ht="14.4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F173" s="53"/>
      <c r="G173" s="71">
        <v>0</v>
      </c>
      <c r="H173" s="71">
        <v>0</v>
      </c>
      <c r="I173" s="67">
        <f>SUM(G173:H173)*1.16</f>
        <v>0</v>
      </c>
    </row>
    <row r="174" spans="1:10" customFormat="1" ht="14.4" x14ac:dyDescent="0.3">
      <c r="B174" s="66" t="s">
        <v>274</v>
      </c>
      <c r="C174" s="84" t="s">
        <v>295</v>
      </c>
      <c r="D174" s="85" t="s">
        <v>17</v>
      </c>
      <c r="E174" s="155" t="s">
        <v>11</v>
      </c>
      <c r="F174" s="82" t="s">
        <v>727</v>
      </c>
      <c r="G174" s="68">
        <v>5476</v>
      </c>
      <c r="H174" s="71">
        <v>164.28</v>
      </c>
      <c r="I174" s="67">
        <f>SUM(G174+H174)*1.16</f>
        <v>6542.724799999999</v>
      </c>
      <c r="J174" s="9"/>
    </row>
    <row r="175" spans="1:10" customFormat="1" ht="14.4" x14ac:dyDescent="0.3">
      <c r="B175" s="66" t="s">
        <v>65</v>
      </c>
      <c r="C175" s="198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customFormat="1" ht="14.4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71">
        <v>293</v>
      </c>
      <c r="I176" s="67">
        <f>SUM(G176+H176)*1.16</f>
        <v>11675.4</v>
      </c>
      <c r="J176" s="163"/>
    </row>
    <row r="177" spans="2:10" customFormat="1" ht="14.4" x14ac:dyDescent="0.3">
      <c r="B177" s="66" t="s">
        <v>70</v>
      </c>
      <c r="C177" s="198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customFormat="1" ht="14.4" x14ac:dyDescent="0.3">
      <c r="B178" s="66" t="s">
        <v>215</v>
      </c>
      <c r="C178" s="198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customFormat="1" ht="14.4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customFormat="1" ht="14.4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F180" s="53"/>
      <c r="G180" s="71"/>
      <c r="H180" s="71"/>
      <c r="I180" s="67"/>
    </row>
    <row r="181" spans="2:10" customFormat="1" ht="14.4" x14ac:dyDescent="0.3">
      <c r="B181" s="66" t="s">
        <v>262</v>
      </c>
      <c r="C181" s="198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customFormat="1" ht="14.4" x14ac:dyDescent="0.3">
      <c r="B182" s="66" t="s">
        <v>78</v>
      </c>
      <c r="C182" s="198" t="s">
        <v>306</v>
      </c>
      <c r="D182" s="85" t="s">
        <v>10</v>
      </c>
      <c r="E182" s="155" t="s">
        <v>624</v>
      </c>
      <c r="F182" s="53"/>
      <c r="G182" s="68">
        <v>0</v>
      </c>
      <c r="H182" s="71">
        <v>0</v>
      </c>
      <c r="I182" s="67">
        <f t="shared" si="7"/>
        <v>0</v>
      </c>
      <c r="J182" s="9"/>
    </row>
    <row r="183" spans="2:10" customFormat="1" ht="14.4" x14ac:dyDescent="0.3">
      <c r="B183" s="66" t="s">
        <v>88</v>
      </c>
      <c r="C183" s="83" t="s">
        <v>307</v>
      </c>
      <c r="D183" s="53" t="s">
        <v>17</v>
      </c>
      <c r="E183" s="155" t="s">
        <v>625</v>
      </c>
      <c r="F183" s="82" t="s">
        <v>722</v>
      </c>
      <c r="G183" s="68">
        <v>12621</v>
      </c>
      <c r="H183" s="68">
        <v>379</v>
      </c>
      <c r="I183" s="67">
        <f t="shared" si="7"/>
        <v>15079.999999999998</v>
      </c>
      <c r="J183" s="9"/>
    </row>
    <row r="184" spans="2:10" customFormat="1" ht="14.4" x14ac:dyDescent="0.3">
      <c r="B184" s="66" t="s">
        <v>242</v>
      </c>
      <c r="C184" s="197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customFormat="1" ht="14.4" x14ac:dyDescent="0.3">
      <c r="B185" s="66" t="s">
        <v>260</v>
      </c>
      <c r="C185" s="197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customFormat="1" ht="14.4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customFormat="1" ht="14.4" x14ac:dyDescent="0.3">
      <c r="B187" s="66" t="s">
        <v>215</v>
      </c>
      <c r="C187" s="197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customFormat="1" ht="14.4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customFormat="1" ht="14.4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customFormat="1" ht="14.4" x14ac:dyDescent="0.3">
      <c r="B190" s="66" t="s">
        <v>85</v>
      </c>
      <c r="C190" s="197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25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738</v>
      </c>
      <c r="G191" s="68">
        <v>12620.64</v>
      </c>
      <c r="H191" s="68">
        <v>378.62</v>
      </c>
      <c r="I191" s="67">
        <f t="shared" si="7"/>
        <v>15079.141599999999</v>
      </c>
      <c r="J191" s="209"/>
    </row>
    <row r="192" spans="2:10" customFormat="1" ht="14.4" x14ac:dyDescent="0.3">
      <c r="B192" s="66" t="s">
        <v>53</v>
      </c>
      <c r="C192" s="197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customFormat="1" ht="14.4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customFormat="1" ht="14.4" x14ac:dyDescent="0.3">
      <c r="B194" s="66" t="s">
        <v>57</v>
      </c>
      <c r="C194" s="197" t="s">
        <v>320</v>
      </c>
      <c r="D194" s="53" t="s">
        <v>17</v>
      </c>
      <c r="E194" s="155" t="s">
        <v>15</v>
      </c>
      <c r="F194" s="82" t="s">
        <v>708</v>
      </c>
      <c r="G194" s="68">
        <v>11333</v>
      </c>
      <c r="H194" s="71">
        <v>340</v>
      </c>
      <c r="I194" s="67">
        <f t="shared" si="7"/>
        <v>13540.679999999998</v>
      </c>
      <c r="J194" s="9"/>
    </row>
    <row r="195" spans="1:10" customFormat="1" ht="14.4" x14ac:dyDescent="0.3">
      <c r="B195" s="66" t="s">
        <v>274</v>
      </c>
      <c r="C195" s="197" t="s">
        <v>321</v>
      </c>
      <c r="D195" s="53" t="s">
        <v>10</v>
      </c>
      <c r="E195" s="155" t="s">
        <v>15</v>
      </c>
      <c r="F195" s="53"/>
      <c r="G195" s="68">
        <v>0</v>
      </c>
      <c r="H195" s="71">
        <v>0</v>
      </c>
      <c r="I195" s="67">
        <f t="shared" si="7"/>
        <v>0</v>
      </c>
      <c r="J195" s="9"/>
    </row>
    <row r="196" spans="1:10" customFormat="1" ht="14.4" x14ac:dyDescent="0.3">
      <c r="B196" s="66" t="s">
        <v>256</v>
      </c>
      <c r="C196" s="197" t="s">
        <v>322</v>
      </c>
      <c r="D196" s="53" t="s">
        <v>10</v>
      </c>
      <c r="E196" s="155" t="s">
        <v>625</v>
      </c>
      <c r="F196" s="82"/>
      <c r="G196" s="68">
        <v>0</v>
      </c>
      <c r="H196" s="71">
        <v>0</v>
      </c>
      <c r="I196" s="67">
        <f t="shared" si="7"/>
        <v>0</v>
      </c>
      <c r="J196" s="9"/>
    </row>
    <row r="197" spans="1:10" x14ac:dyDescent="0.25">
      <c r="B197" s="66" t="s">
        <v>74</v>
      </c>
      <c r="C197" s="197" t="s">
        <v>324</v>
      </c>
      <c r="D197" s="53" t="s">
        <v>17</v>
      </c>
      <c r="E197" s="155" t="s">
        <v>625</v>
      </c>
      <c r="F197" s="53" t="s">
        <v>737</v>
      </c>
      <c r="G197" s="68">
        <v>13000</v>
      </c>
      <c r="H197" s="71">
        <v>390</v>
      </c>
      <c r="I197" s="71">
        <f t="shared" si="7"/>
        <v>15532.4</v>
      </c>
      <c r="J197" s="209"/>
    </row>
    <row r="198" spans="1:10" customFormat="1" ht="14.4" x14ac:dyDescent="0.3">
      <c r="B198" s="66" t="s">
        <v>85</v>
      </c>
      <c r="C198" s="197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customFormat="1" ht="14.4" x14ac:dyDescent="0.3">
      <c r="A199" s="162"/>
      <c r="B199" s="66" t="s">
        <v>85</v>
      </c>
      <c r="C199" s="197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customFormat="1" ht="14.4" x14ac:dyDescent="0.3">
      <c r="B200" s="66" t="s">
        <v>242</v>
      </c>
      <c r="C200" s="197" t="s">
        <v>329</v>
      </c>
      <c r="D200" s="53" t="s">
        <v>10</v>
      </c>
      <c r="E200" s="155" t="s">
        <v>624</v>
      </c>
      <c r="F200" s="82"/>
      <c r="G200" s="68">
        <v>0</v>
      </c>
      <c r="H200" s="71">
        <v>0</v>
      </c>
      <c r="I200" s="67">
        <v>0</v>
      </c>
      <c r="J200" s="9"/>
    </row>
    <row r="201" spans="1:10" customFormat="1" ht="14.4" x14ac:dyDescent="0.3">
      <c r="B201" s="66" t="s">
        <v>232</v>
      </c>
      <c r="C201" s="197" t="s">
        <v>331</v>
      </c>
      <c r="D201" s="53" t="s">
        <v>10</v>
      </c>
      <c r="E201" s="155" t="s">
        <v>624</v>
      </c>
      <c r="F201" s="53"/>
      <c r="G201" s="68">
        <v>0</v>
      </c>
      <c r="H201" s="71">
        <v>0</v>
      </c>
      <c r="I201" s="67">
        <f t="shared" si="7"/>
        <v>0</v>
      </c>
      <c r="J201" s="9"/>
    </row>
    <row r="202" spans="1:10" customFormat="1" ht="14.4" x14ac:dyDescent="0.3">
      <c r="B202" s="66" t="s">
        <v>65</v>
      </c>
      <c r="C202" s="197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customFormat="1" ht="14.4" x14ac:dyDescent="0.3">
      <c r="B203" s="66" t="s">
        <v>65</v>
      </c>
      <c r="C203" s="197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customFormat="1" ht="14.4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customFormat="1" ht="14.4" x14ac:dyDescent="0.3">
      <c r="B205" s="66" t="s">
        <v>96</v>
      </c>
      <c r="C205" s="197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customFormat="1" ht="14.4" x14ac:dyDescent="0.3"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731</v>
      </c>
      <c r="G206" s="71">
        <v>5876</v>
      </c>
      <c r="H206" s="71">
        <v>176.28</v>
      </c>
      <c r="I206" s="67">
        <f t="shared" si="7"/>
        <v>7020.6447999999991</v>
      </c>
    </row>
    <row r="207" spans="1:10" customFormat="1" ht="14.4" x14ac:dyDescent="0.3">
      <c r="B207" s="66" t="s">
        <v>53</v>
      </c>
      <c r="C207" s="197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customFormat="1" ht="14.4" x14ac:dyDescent="0.3">
      <c r="B208" s="66" t="s">
        <v>256</v>
      </c>
      <c r="C208" s="197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customFormat="1" ht="14.4" x14ac:dyDescent="0.3">
      <c r="B209" s="66" t="s">
        <v>262</v>
      </c>
      <c r="C209" s="197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customFormat="1" ht="14.4" x14ac:dyDescent="0.3">
      <c r="B210" s="66" t="s">
        <v>143</v>
      </c>
      <c r="C210" s="197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customFormat="1" ht="14.4" x14ac:dyDescent="0.3">
      <c r="B211" s="66" t="s">
        <v>346</v>
      </c>
      <c r="C211" s="197" t="s">
        <v>347</v>
      </c>
      <c r="D211" s="53" t="s">
        <v>10</v>
      </c>
      <c r="E211" s="155" t="s">
        <v>15</v>
      </c>
      <c r="F211" s="53"/>
      <c r="G211" s="68">
        <v>0</v>
      </c>
      <c r="H211" s="71">
        <v>0</v>
      </c>
      <c r="I211" s="67">
        <f t="shared" si="7"/>
        <v>0</v>
      </c>
      <c r="J211" s="9"/>
    </row>
    <row r="212" spans="1:10" customFormat="1" ht="14.4" x14ac:dyDescent="0.3">
      <c r="B212" s="66" t="s">
        <v>232</v>
      </c>
      <c r="C212" s="197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customFormat="1" ht="13.95" customHeight="1" x14ac:dyDescent="0.3">
      <c r="B213" s="66" t="s">
        <v>65</v>
      </c>
      <c r="C213" s="197" t="s">
        <v>349</v>
      </c>
      <c r="D213" s="53" t="s">
        <v>17</v>
      </c>
      <c r="E213" s="155" t="s">
        <v>624</v>
      </c>
      <c r="F213" s="82" t="s">
        <v>649</v>
      </c>
      <c r="G213" s="68">
        <v>6542</v>
      </c>
      <c r="H213" s="71">
        <v>196.26</v>
      </c>
      <c r="I213" s="67">
        <f t="shared" si="7"/>
        <v>7816.3815999999997</v>
      </c>
      <c r="J213" s="9"/>
    </row>
    <row r="214" spans="1:10" customFormat="1" ht="14.4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customFormat="1" ht="14.4" x14ac:dyDescent="0.3">
      <c r="A215" s="162"/>
      <c r="B215" s="66" t="s">
        <v>260</v>
      </c>
      <c r="C215" s="197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customFormat="1" ht="14.4" x14ac:dyDescent="0.3">
      <c r="B216" s="66" t="s">
        <v>85</v>
      </c>
      <c r="C216" s="197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customFormat="1" ht="14.4" x14ac:dyDescent="0.3">
      <c r="B217" s="66" t="s">
        <v>232</v>
      </c>
      <c r="C217" s="196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customFormat="1" ht="14.4" x14ac:dyDescent="0.3">
      <c r="B218" s="66" t="s">
        <v>652</v>
      </c>
      <c r="C218" s="196" t="s">
        <v>355</v>
      </c>
      <c r="D218" s="53" t="s">
        <v>76</v>
      </c>
      <c r="E218" s="155" t="s">
        <v>14</v>
      </c>
      <c r="F218" s="53"/>
      <c r="G218" s="71"/>
      <c r="H218" s="71"/>
      <c r="I218" s="67"/>
    </row>
    <row r="219" spans="1:10" customFormat="1" ht="14.4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customFormat="1" ht="14.4" x14ac:dyDescent="0.3">
      <c r="B220" s="66" t="s">
        <v>96</v>
      </c>
      <c r="C220" s="196" t="s">
        <v>357</v>
      </c>
      <c r="D220" s="53" t="s">
        <v>76</v>
      </c>
      <c r="E220" s="155" t="s">
        <v>14</v>
      </c>
      <c r="F220" s="53"/>
      <c r="G220" s="71"/>
      <c r="H220" s="71"/>
      <c r="I220" s="67"/>
    </row>
    <row r="221" spans="1:10" customFormat="1" ht="14.4" x14ac:dyDescent="0.3">
      <c r="B221" s="66" t="s">
        <v>70</v>
      </c>
      <c r="C221" s="196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customFormat="1" ht="14.4" x14ac:dyDescent="0.3">
      <c r="B222" s="66" t="s">
        <v>256</v>
      </c>
      <c r="C222" s="196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customFormat="1" ht="14.4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customFormat="1" ht="14.4" x14ac:dyDescent="0.3"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8"/>
        <v>11049.463999999998</v>
      </c>
      <c r="J224" s="17"/>
    </row>
    <row r="225" spans="2:11" customFormat="1" ht="14.4" x14ac:dyDescent="0.3">
      <c r="B225" s="66" t="s">
        <v>70</v>
      </c>
      <c r="C225" s="196" t="s">
        <v>363</v>
      </c>
      <c r="D225" s="53" t="s">
        <v>10</v>
      </c>
      <c r="E225" s="155" t="s">
        <v>15</v>
      </c>
      <c r="F225" s="53"/>
      <c r="G225" s="68">
        <v>0</v>
      </c>
      <c r="H225" s="71">
        <v>0</v>
      </c>
      <c r="I225" s="67">
        <f t="shared" si="8"/>
        <v>0</v>
      </c>
      <c r="J225" s="9"/>
    </row>
    <row r="226" spans="2:11" customFormat="1" ht="14.4" x14ac:dyDescent="0.3">
      <c r="B226" s="66" t="s">
        <v>70</v>
      </c>
      <c r="C226" s="196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customFormat="1" ht="14.4" x14ac:dyDescent="0.3">
      <c r="B227" s="66" t="s">
        <v>688</v>
      </c>
      <c r="C227" s="196" t="s">
        <v>365</v>
      </c>
      <c r="D227" s="53" t="s">
        <v>76</v>
      </c>
      <c r="E227" s="155" t="s">
        <v>14</v>
      </c>
      <c r="F227" s="53"/>
      <c r="G227" s="71"/>
      <c r="H227" s="71"/>
      <c r="I227" s="67"/>
    </row>
    <row r="228" spans="2:11" customFormat="1" ht="14.4" x14ac:dyDescent="0.3">
      <c r="B228" s="66" t="s">
        <v>20</v>
      </c>
      <c r="C228" s="199" t="s">
        <v>366</v>
      </c>
      <c r="D228" s="53" t="s">
        <v>76</v>
      </c>
      <c r="E228" s="155" t="s">
        <v>15</v>
      </c>
      <c r="F228" s="53"/>
      <c r="G228" s="71"/>
      <c r="H228" s="71"/>
      <c r="I228" s="67"/>
    </row>
    <row r="229" spans="2:11" customFormat="1" ht="14.4" x14ac:dyDescent="0.3">
      <c r="B229" s="66" t="s">
        <v>232</v>
      </c>
      <c r="C229" s="196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customFormat="1" ht="14.4" x14ac:dyDescent="0.3">
      <c r="B230" s="66" t="s">
        <v>688</v>
      </c>
      <c r="C230" s="196" t="s">
        <v>368</v>
      </c>
      <c r="D230" s="53" t="s">
        <v>76</v>
      </c>
      <c r="E230" s="155" t="s">
        <v>625</v>
      </c>
      <c r="F230" s="53"/>
      <c r="G230" s="71">
        <v>0</v>
      </c>
      <c r="H230" s="71">
        <v>0</v>
      </c>
      <c r="I230" s="67">
        <v>0</v>
      </c>
    </row>
    <row r="231" spans="2:11" customFormat="1" ht="14.4" x14ac:dyDescent="0.3">
      <c r="B231" s="66" t="s">
        <v>735</v>
      </c>
      <c r="C231" s="196" t="s">
        <v>369</v>
      </c>
      <c r="D231" s="53" t="s">
        <v>76</v>
      </c>
      <c r="E231" s="155" t="s">
        <v>625</v>
      </c>
      <c r="F231" s="53"/>
      <c r="G231" s="71">
        <v>0</v>
      </c>
      <c r="H231" s="71">
        <v>0</v>
      </c>
      <c r="I231" s="67">
        <v>0</v>
      </c>
    </row>
    <row r="232" spans="2:11" customFormat="1" ht="14.4" x14ac:dyDescent="0.3">
      <c r="B232" s="66" t="s">
        <v>370</v>
      </c>
      <c r="C232" s="196" t="s">
        <v>371</v>
      </c>
      <c r="D232" s="53" t="s">
        <v>76</v>
      </c>
      <c r="E232" s="155" t="s">
        <v>625</v>
      </c>
      <c r="F232" s="53"/>
      <c r="G232" s="71">
        <v>0</v>
      </c>
      <c r="H232" s="71">
        <v>0</v>
      </c>
      <c r="I232" s="67">
        <v>0</v>
      </c>
    </row>
    <row r="233" spans="2:11" customFormat="1" ht="14.4" x14ac:dyDescent="0.3">
      <c r="B233" s="66" t="s">
        <v>370</v>
      </c>
      <c r="C233" s="196" t="s">
        <v>372</v>
      </c>
      <c r="D233" s="53" t="s">
        <v>76</v>
      </c>
      <c r="E233" s="155" t="s">
        <v>625</v>
      </c>
      <c r="F233" s="53"/>
      <c r="G233" s="71">
        <v>0</v>
      </c>
      <c r="H233" s="71">
        <v>0</v>
      </c>
      <c r="I233" s="67">
        <v>0</v>
      </c>
    </row>
    <row r="234" spans="2:11" customFormat="1" ht="14.4" x14ac:dyDescent="0.3">
      <c r="B234" s="66" t="s">
        <v>88</v>
      </c>
      <c r="C234" s="196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87" si="9">SUM(G234+H234)*1.16</f>
        <v>15961.832</v>
      </c>
      <c r="J234" s="9"/>
    </row>
    <row r="235" spans="2:11" x14ac:dyDescent="0.25">
      <c r="B235" s="66" t="s">
        <v>74</v>
      </c>
      <c r="C235" s="194" t="s">
        <v>375</v>
      </c>
      <c r="D235" s="53" t="s">
        <v>17</v>
      </c>
      <c r="E235" s="155" t="s">
        <v>625</v>
      </c>
      <c r="F235" s="53" t="s">
        <v>737</v>
      </c>
      <c r="G235" s="68">
        <v>13000</v>
      </c>
      <c r="H235" s="71">
        <v>390</v>
      </c>
      <c r="I235" s="71">
        <f t="shared" si="9"/>
        <v>15532.4</v>
      </c>
      <c r="J235" s="209"/>
    </row>
    <row r="236" spans="2:11" customFormat="1" ht="14.4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F236" s="53"/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25">
      <c r="B237" s="66" t="s">
        <v>74</v>
      </c>
      <c r="C237" s="53" t="s">
        <v>378</v>
      </c>
      <c r="D237" s="53" t="s">
        <v>17</v>
      </c>
      <c r="E237" s="155" t="s">
        <v>625</v>
      </c>
      <c r="F237" s="53" t="s">
        <v>738</v>
      </c>
      <c r="G237" s="68">
        <v>12620.64</v>
      </c>
      <c r="H237" s="68">
        <v>378.62</v>
      </c>
      <c r="I237" s="67">
        <f t="shared" si="9"/>
        <v>15079.141599999999</v>
      </c>
      <c r="J237" s="209"/>
    </row>
    <row r="238" spans="2:11" x14ac:dyDescent="0.25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737</v>
      </c>
      <c r="G238" s="68">
        <v>13000</v>
      </c>
      <c r="H238" s="71">
        <v>390</v>
      </c>
      <c r="I238" s="71">
        <f t="shared" si="9"/>
        <v>15532.4</v>
      </c>
      <c r="J238" s="209"/>
    </row>
    <row r="239" spans="2:11" x14ac:dyDescent="0.25">
      <c r="B239" s="66" t="s">
        <v>74</v>
      </c>
      <c r="C239" s="196" t="s">
        <v>382</v>
      </c>
      <c r="D239" s="53" t="s">
        <v>17</v>
      </c>
      <c r="E239" s="155" t="s">
        <v>625</v>
      </c>
      <c r="F239" s="53" t="s">
        <v>737</v>
      </c>
      <c r="G239" s="68">
        <v>13000</v>
      </c>
      <c r="H239" s="71">
        <v>390</v>
      </c>
      <c r="I239" s="71">
        <f t="shared" si="9"/>
        <v>15532.4</v>
      </c>
      <c r="J239" s="209"/>
      <c r="K239" s="212"/>
    </row>
    <row r="240" spans="2:11" x14ac:dyDescent="0.25">
      <c r="B240" s="206" t="s">
        <v>74</v>
      </c>
      <c r="C240" s="196" t="s">
        <v>383</v>
      </c>
      <c r="D240" s="53" t="s">
        <v>17</v>
      </c>
      <c r="E240" s="155" t="s">
        <v>625</v>
      </c>
      <c r="F240" s="53" t="s">
        <v>738</v>
      </c>
      <c r="G240" s="68">
        <v>12620.64</v>
      </c>
      <c r="H240" s="68">
        <v>378.62</v>
      </c>
      <c r="I240" s="67">
        <f t="shared" si="9"/>
        <v>15079.141599999999</v>
      </c>
      <c r="J240" s="209"/>
    </row>
    <row r="241" spans="2:13" customFormat="1" ht="14.4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9"/>
        <v>4745.7455999999993</v>
      </c>
      <c r="J241" s="9"/>
    </row>
    <row r="242" spans="2:13" x14ac:dyDescent="0.25">
      <c r="B242" s="206" t="s">
        <v>74</v>
      </c>
      <c r="C242" s="53" t="s">
        <v>386</v>
      </c>
      <c r="D242" s="53" t="s">
        <v>17</v>
      </c>
      <c r="E242" s="155" t="s">
        <v>625</v>
      </c>
      <c r="F242" s="53" t="s">
        <v>738</v>
      </c>
      <c r="G242" s="68">
        <v>12620.64</v>
      </c>
      <c r="H242" s="68">
        <v>378.62</v>
      </c>
      <c r="I242" s="67">
        <f t="shared" si="9"/>
        <v>15079.141599999999</v>
      </c>
      <c r="J242" s="209"/>
    </row>
    <row r="243" spans="2:13" x14ac:dyDescent="0.25">
      <c r="B243" s="66" t="s">
        <v>74</v>
      </c>
      <c r="C243" s="196" t="s">
        <v>387</v>
      </c>
      <c r="D243" s="53" t="s">
        <v>17</v>
      </c>
      <c r="E243" s="155" t="s">
        <v>625</v>
      </c>
      <c r="F243" s="53" t="s">
        <v>737</v>
      </c>
      <c r="G243" s="68">
        <v>13000</v>
      </c>
      <c r="H243" s="71">
        <v>390</v>
      </c>
      <c r="I243" s="71">
        <f t="shared" si="9"/>
        <v>15532.4</v>
      </c>
      <c r="J243" s="209"/>
      <c r="K243" s="212"/>
      <c r="L243" s="212"/>
      <c r="M243" s="212"/>
    </row>
    <row r="244" spans="2:13" x14ac:dyDescent="0.25">
      <c r="B244" s="66" t="s">
        <v>74</v>
      </c>
      <c r="C244" s="194" t="s">
        <v>388</v>
      </c>
      <c r="D244" s="53" t="s">
        <v>17</v>
      </c>
      <c r="E244" s="155" t="s">
        <v>625</v>
      </c>
      <c r="F244" s="53" t="s">
        <v>738</v>
      </c>
      <c r="G244" s="68">
        <v>12620.64</v>
      </c>
      <c r="H244" s="68">
        <v>378.62</v>
      </c>
      <c r="I244" s="71">
        <f t="shared" si="9"/>
        <v>15079.141599999999</v>
      </c>
      <c r="J244" s="209"/>
      <c r="K244" s="212"/>
    </row>
    <row r="245" spans="2:13" x14ac:dyDescent="0.25">
      <c r="B245" s="66" t="s">
        <v>74</v>
      </c>
      <c r="C245" s="196" t="s">
        <v>389</v>
      </c>
      <c r="D245" s="53" t="s">
        <v>17</v>
      </c>
      <c r="E245" s="155" t="s">
        <v>625</v>
      </c>
      <c r="F245" s="53" t="s">
        <v>738</v>
      </c>
      <c r="G245" s="68">
        <v>12620.64</v>
      </c>
      <c r="H245" s="68">
        <v>378.62</v>
      </c>
      <c r="I245" s="71">
        <f t="shared" si="9"/>
        <v>15079.141599999999</v>
      </c>
      <c r="J245" s="209"/>
      <c r="K245" s="212"/>
    </row>
    <row r="246" spans="2:13" x14ac:dyDescent="0.25">
      <c r="B246" s="66" t="s">
        <v>74</v>
      </c>
      <c r="C246" s="196" t="s">
        <v>390</v>
      </c>
      <c r="D246" s="53" t="s">
        <v>17</v>
      </c>
      <c r="E246" s="155" t="s">
        <v>625</v>
      </c>
      <c r="F246" s="53" t="s">
        <v>738</v>
      </c>
      <c r="G246" s="68">
        <v>12620.64</v>
      </c>
      <c r="H246" s="68">
        <v>378.62</v>
      </c>
      <c r="I246" s="71">
        <f t="shared" si="9"/>
        <v>15079.141599999999</v>
      </c>
      <c r="J246" s="209"/>
      <c r="K246" s="212"/>
      <c r="L246" s="212"/>
    </row>
    <row r="247" spans="2:13" customFormat="1" ht="14.4" x14ac:dyDescent="0.3"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9"/>
        <v>11849.9568</v>
      </c>
      <c r="J247" s="9"/>
    </row>
    <row r="248" spans="2:13" customFormat="1" ht="14.4" x14ac:dyDescent="0.3">
      <c r="B248" s="66" t="s">
        <v>256</v>
      </c>
      <c r="C248" s="196" t="s">
        <v>393</v>
      </c>
      <c r="D248" s="53" t="s">
        <v>10</v>
      </c>
      <c r="E248" s="155" t="s">
        <v>625</v>
      </c>
      <c r="F248" s="53"/>
      <c r="G248" s="71">
        <v>0</v>
      </c>
      <c r="H248" s="71">
        <v>0</v>
      </c>
      <c r="I248" s="67">
        <f t="shared" si="9"/>
        <v>0</v>
      </c>
      <c r="J248" s="9"/>
    </row>
    <row r="249" spans="2:13" customFormat="1" ht="14.4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customFormat="1" ht="14.4" x14ac:dyDescent="0.3">
      <c r="B250" s="66" t="s">
        <v>96</v>
      </c>
      <c r="C250" s="196" t="s">
        <v>397</v>
      </c>
      <c r="D250" s="53" t="s">
        <v>10</v>
      </c>
      <c r="E250" s="155" t="s">
        <v>625</v>
      </c>
      <c r="F250" s="53"/>
      <c r="G250" s="90">
        <v>0</v>
      </c>
      <c r="H250" s="71">
        <v>0</v>
      </c>
      <c r="I250" s="67">
        <f t="shared" si="9"/>
        <v>0</v>
      </c>
      <c r="J250" s="9"/>
    </row>
    <row r="251" spans="2:13" customFormat="1" ht="14.4" x14ac:dyDescent="0.3">
      <c r="B251" s="66" t="s">
        <v>96</v>
      </c>
      <c r="C251" s="196" t="s">
        <v>398</v>
      </c>
      <c r="D251" s="53" t="s">
        <v>10</v>
      </c>
      <c r="E251" s="155" t="s">
        <v>625</v>
      </c>
      <c r="F251" s="53"/>
      <c r="G251" s="71">
        <v>0</v>
      </c>
      <c r="H251" s="71">
        <v>0</v>
      </c>
      <c r="I251" s="67">
        <f t="shared" si="9"/>
        <v>0</v>
      </c>
      <c r="J251" s="9"/>
    </row>
    <row r="252" spans="2:13" customFormat="1" ht="14.4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F252" s="53"/>
      <c r="G252" s="71">
        <v>0</v>
      </c>
      <c r="H252" s="71">
        <v>0</v>
      </c>
      <c r="I252" s="67">
        <f t="shared" si="9"/>
        <v>0</v>
      </c>
      <c r="J252" s="9"/>
    </row>
    <row r="253" spans="2:13" customFormat="1" ht="14.4" x14ac:dyDescent="0.3">
      <c r="B253" s="66" t="s">
        <v>65</v>
      </c>
      <c r="C253" s="196">
        <v>188240011</v>
      </c>
      <c r="D253" s="53" t="s">
        <v>10</v>
      </c>
      <c r="E253" s="155" t="s">
        <v>625</v>
      </c>
      <c r="F253" s="53"/>
      <c r="G253" s="90">
        <v>0</v>
      </c>
      <c r="H253" s="71">
        <v>0</v>
      </c>
      <c r="I253" s="67">
        <f t="shared" si="9"/>
        <v>0</v>
      </c>
      <c r="J253" s="9"/>
    </row>
    <row r="254" spans="2:13" customFormat="1" ht="14.4" x14ac:dyDescent="0.3">
      <c r="B254" s="66" t="s">
        <v>74</v>
      </c>
      <c r="C254" s="196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customFormat="1" ht="14.4" x14ac:dyDescent="0.3"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9"/>
        <v>0</v>
      </c>
      <c r="J255" s="9"/>
      <c r="K255" s="38"/>
    </row>
    <row r="256" spans="2:13" customFormat="1" ht="14.4" x14ac:dyDescent="0.3"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9"/>
        <v>10850.64</v>
      </c>
      <c r="J256" s="9"/>
    </row>
    <row r="257" spans="2:10" customFormat="1" ht="14.4" x14ac:dyDescent="0.3"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9"/>
        <v>0</v>
      </c>
      <c r="J257" s="9"/>
    </row>
    <row r="258" spans="2:10" customFormat="1" ht="14.4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F258" s="53"/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25">
      <c r="B259" s="66" t="s">
        <v>74</v>
      </c>
      <c r="C259" s="196" t="s">
        <v>405</v>
      </c>
      <c r="D259" s="53" t="s">
        <v>17</v>
      </c>
      <c r="E259" s="155" t="s">
        <v>625</v>
      </c>
      <c r="F259" s="53" t="s">
        <v>738</v>
      </c>
      <c r="G259" s="68">
        <v>12620.64</v>
      </c>
      <c r="H259" s="68">
        <v>378.62</v>
      </c>
      <c r="I259" s="71">
        <f t="shared" si="9"/>
        <v>15079.141599999999</v>
      </c>
      <c r="J259" s="209"/>
    </row>
    <row r="260" spans="2:10" customFormat="1" ht="14.4" x14ac:dyDescent="0.3">
      <c r="B260" s="66" t="s">
        <v>78</v>
      </c>
      <c r="C260" s="196" t="s">
        <v>406</v>
      </c>
      <c r="D260" s="53" t="s">
        <v>10</v>
      </c>
      <c r="E260" s="155" t="s">
        <v>625</v>
      </c>
      <c r="F260" s="53"/>
      <c r="G260" s="71">
        <v>0</v>
      </c>
      <c r="H260" s="71">
        <v>0</v>
      </c>
      <c r="I260" s="71">
        <f t="shared" si="9"/>
        <v>0</v>
      </c>
      <c r="J260" s="9"/>
    </row>
    <row r="261" spans="2:10" customFormat="1" ht="14.4" x14ac:dyDescent="0.3"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9"/>
        <v>0</v>
      </c>
      <c r="J261" s="9"/>
    </row>
    <row r="262" spans="2:10" customFormat="1" ht="14.4" x14ac:dyDescent="0.3">
      <c r="B262" s="66" t="s">
        <v>78</v>
      </c>
      <c r="C262" s="53" t="s">
        <v>407</v>
      </c>
      <c r="D262" s="53" t="s">
        <v>10</v>
      </c>
      <c r="E262" s="155" t="s">
        <v>625</v>
      </c>
      <c r="F262" s="53"/>
      <c r="G262" s="91">
        <v>0</v>
      </c>
      <c r="H262" s="71">
        <v>0</v>
      </c>
      <c r="I262" s="71">
        <f t="shared" si="9"/>
        <v>0</v>
      </c>
      <c r="J262" s="9"/>
    </row>
    <row r="263" spans="2:10" customFormat="1" ht="14.4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customFormat="1" ht="14.4" x14ac:dyDescent="0.3">
      <c r="B264" s="56" t="s">
        <v>242</v>
      </c>
      <c r="C264" s="201">
        <v>198240021</v>
      </c>
      <c r="D264" s="53" t="s">
        <v>17</v>
      </c>
      <c r="E264" s="155" t="s">
        <v>11</v>
      </c>
      <c r="F264" s="53" t="s">
        <v>726</v>
      </c>
      <c r="G264" s="71">
        <v>7187.5</v>
      </c>
      <c r="H264" s="71">
        <v>215.6</v>
      </c>
      <c r="I264" s="67">
        <f t="shared" si="9"/>
        <v>8587.5959999999995</v>
      </c>
    </row>
    <row r="265" spans="2:10" customFormat="1" ht="14.4" x14ac:dyDescent="0.3">
      <c r="B265" s="66" t="s">
        <v>96</v>
      </c>
      <c r="C265" s="196" t="s">
        <v>416</v>
      </c>
      <c r="D265" s="53" t="s">
        <v>10</v>
      </c>
      <c r="E265" s="155" t="s">
        <v>625</v>
      </c>
      <c r="F265" s="53"/>
      <c r="G265" s="91">
        <v>0</v>
      </c>
      <c r="H265" s="71">
        <v>0</v>
      </c>
      <c r="I265" s="71">
        <f t="shared" si="9"/>
        <v>0</v>
      </c>
      <c r="J265" s="9"/>
    </row>
    <row r="266" spans="2:10" customFormat="1" ht="14.4" x14ac:dyDescent="0.3">
      <c r="B266" s="66" t="s">
        <v>215</v>
      </c>
      <c r="C266" s="196" t="s">
        <v>421</v>
      </c>
      <c r="D266" s="53" t="s">
        <v>17</v>
      </c>
      <c r="E266" s="155" t="s">
        <v>625</v>
      </c>
      <c r="F266" s="53" t="s">
        <v>737</v>
      </c>
      <c r="G266" s="71">
        <v>9500</v>
      </c>
      <c r="H266" s="71">
        <v>272.45</v>
      </c>
      <c r="I266" s="71">
        <f t="shared" si="9"/>
        <v>11336.041999999999</v>
      </c>
      <c r="J266" s="9"/>
    </row>
    <row r="267" spans="2:10" customFormat="1" ht="14.4" x14ac:dyDescent="0.3"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9"/>
        <v>16977.991999999998</v>
      </c>
      <c r="J267" s="9"/>
    </row>
    <row r="268" spans="2:10" customFormat="1" ht="14.4" x14ac:dyDescent="0.3">
      <c r="B268" s="56" t="s">
        <v>274</v>
      </c>
      <c r="C268" s="196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customFormat="1" ht="14.4" x14ac:dyDescent="0.3">
      <c r="B269" s="66" t="s">
        <v>65</v>
      </c>
      <c r="C269" s="196" t="s">
        <v>429</v>
      </c>
      <c r="D269" s="53" t="s">
        <v>10</v>
      </c>
      <c r="E269" s="155" t="s">
        <v>625</v>
      </c>
      <c r="F269" s="53"/>
      <c r="G269" s="71">
        <v>0</v>
      </c>
      <c r="H269" s="71">
        <v>0</v>
      </c>
      <c r="I269" s="67">
        <f t="shared" si="9"/>
        <v>0</v>
      </c>
      <c r="J269" s="9"/>
    </row>
    <row r="270" spans="2:10" x14ac:dyDescent="0.25">
      <c r="B270" s="66" t="s">
        <v>74</v>
      </c>
      <c r="C270" s="196" t="s">
        <v>417</v>
      </c>
      <c r="D270" s="53" t="s">
        <v>17</v>
      </c>
      <c r="E270" s="155" t="s">
        <v>625</v>
      </c>
      <c r="F270" s="53" t="s">
        <v>738</v>
      </c>
      <c r="G270" s="68">
        <v>12620.64</v>
      </c>
      <c r="H270" s="68">
        <v>378.62</v>
      </c>
      <c r="I270" s="67">
        <f t="shared" si="9"/>
        <v>15079.141599999999</v>
      </c>
      <c r="J270" s="209"/>
    </row>
    <row r="271" spans="2:10" customFormat="1" ht="14.4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customFormat="1" ht="14.4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1:10" customFormat="1" ht="14.4" x14ac:dyDescent="0.3">
      <c r="B273" s="66" t="s">
        <v>215</v>
      </c>
      <c r="C273" s="196" t="s">
        <v>442</v>
      </c>
      <c r="D273" s="53" t="s">
        <v>10</v>
      </c>
      <c r="E273" s="155" t="s">
        <v>625</v>
      </c>
      <c r="F273" s="53"/>
      <c r="G273" s="91">
        <v>0</v>
      </c>
      <c r="H273" s="71">
        <v>0</v>
      </c>
      <c r="I273" s="71">
        <f t="shared" si="9"/>
        <v>0</v>
      </c>
    </row>
    <row r="274" spans="1:10" x14ac:dyDescent="0.25">
      <c r="B274" s="66" t="s">
        <v>74</v>
      </c>
      <c r="C274" s="196" t="s">
        <v>422</v>
      </c>
      <c r="D274" s="53" t="s">
        <v>17</v>
      </c>
      <c r="E274" s="155" t="s">
        <v>625</v>
      </c>
      <c r="F274" s="53" t="s">
        <v>738</v>
      </c>
      <c r="G274" s="68">
        <v>12620.64</v>
      </c>
      <c r="H274" s="68">
        <v>378.62</v>
      </c>
      <c r="I274" s="67">
        <f t="shared" si="9"/>
        <v>15079.141599999999</v>
      </c>
      <c r="J274" s="209"/>
    </row>
    <row r="275" spans="1:10" x14ac:dyDescent="0.25">
      <c r="A275" s="56"/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209"/>
    </row>
    <row r="276" spans="1:10" x14ac:dyDescent="0.25">
      <c r="A276" s="56"/>
      <c r="B276" s="56" t="s">
        <v>74</v>
      </c>
      <c r="C276" s="196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209"/>
    </row>
    <row r="277" spans="1:10" x14ac:dyDescent="0.25">
      <c r="A277" s="56"/>
      <c r="B277" s="56" t="s">
        <v>74</v>
      </c>
      <c r="C277" s="196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209"/>
    </row>
    <row r="278" spans="1:10" customFormat="1" ht="14.4" x14ac:dyDescent="0.3">
      <c r="B278" s="66" t="s">
        <v>446</v>
      </c>
      <c r="C278" s="196" t="s">
        <v>447</v>
      </c>
      <c r="D278" s="53" t="s">
        <v>10</v>
      </c>
      <c r="E278" s="155" t="s">
        <v>625</v>
      </c>
      <c r="F278" s="53"/>
      <c r="G278" s="71"/>
      <c r="H278" s="71"/>
      <c r="I278" s="67">
        <f t="shared" si="9"/>
        <v>0</v>
      </c>
    </row>
    <row r="279" spans="1:10" x14ac:dyDescent="0.25">
      <c r="A279" s="56"/>
      <c r="B279" s="56" t="s">
        <v>688</v>
      </c>
      <c r="C279" s="196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209"/>
    </row>
    <row r="280" spans="1:10" customFormat="1" ht="14.4" x14ac:dyDescent="0.3">
      <c r="B280" s="66" t="s">
        <v>448</v>
      </c>
      <c r="C280" s="53" t="s">
        <v>449</v>
      </c>
      <c r="D280" s="53" t="s">
        <v>10</v>
      </c>
      <c r="E280" s="155" t="s">
        <v>625</v>
      </c>
      <c r="F280" s="53"/>
      <c r="G280" s="71">
        <v>0</v>
      </c>
      <c r="H280" s="71">
        <v>0</v>
      </c>
      <c r="I280" s="67">
        <f t="shared" si="9"/>
        <v>0</v>
      </c>
      <c r="J280" s="9"/>
    </row>
    <row r="281" spans="1:10" customFormat="1" ht="14.4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1:10" x14ac:dyDescent="0.25">
      <c r="B282" s="66" t="s">
        <v>74</v>
      </c>
      <c r="C282" s="196" t="s">
        <v>434</v>
      </c>
      <c r="D282" s="53" t="s">
        <v>17</v>
      </c>
      <c r="E282" s="155" t="s">
        <v>625</v>
      </c>
      <c r="F282" s="53" t="s">
        <v>738</v>
      </c>
      <c r="G282" s="68">
        <v>12620.64</v>
      </c>
      <c r="H282" s="68">
        <v>378.62</v>
      </c>
      <c r="I282" s="67">
        <f t="shared" si="9"/>
        <v>15079.141599999999</v>
      </c>
      <c r="J282" s="209"/>
    </row>
    <row r="283" spans="1:10" customFormat="1" ht="14.4" x14ac:dyDescent="0.3">
      <c r="B283" s="66" t="s">
        <v>262</v>
      </c>
      <c r="C283" s="196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1:10" customFormat="1" ht="14.4" x14ac:dyDescent="0.3">
      <c r="B284" s="66" t="s">
        <v>78</v>
      </c>
      <c r="C284" s="196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1:10" x14ac:dyDescent="0.25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738</v>
      </c>
      <c r="G285" s="68">
        <v>12620.64</v>
      </c>
      <c r="H285" s="68">
        <v>378.62</v>
      </c>
      <c r="I285" s="67">
        <f t="shared" si="9"/>
        <v>15079.141599999999</v>
      </c>
      <c r="J285" s="209"/>
    </row>
    <row r="286" spans="1:10" x14ac:dyDescent="0.25">
      <c r="B286" s="206" t="s">
        <v>74</v>
      </c>
      <c r="C286" s="196" t="s">
        <v>438</v>
      </c>
      <c r="D286" s="53" t="s">
        <v>17</v>
      </c>
      <c r="E286" s="155" t="s">
        <v>625</v>
      </c>
      <c r="F286" s="53" t="s">
        <v>738</v>
      </c>
      <c r="G286" s="68">
        <v>12620.64</v>
      </c>
      <c r="H286" s="68">
        <v>378.62</v>
      </c>
      <c r="I286" s="67">
        <f t="shared" si="9"/>
        <v>15079.141599999999</v>
      </c>
      <c r="J286" s="209"/>
    </row>
    <row r="287" spans="1:10" x14ac:dyDescent="0.25">
      <c r="B287" s="206" t="s">
        <v>74</v>
      </c>
      <c r="C287" s="196" t="s">
        <v>439</v>
      </c>
      <c r="D287" s="53" t="s">
        <v>17</v>
      </c>
      <c r="E287" s="155" t="s">
        <v>625</v>
      </c>
      <c r="F287" s="53" t="s">
        <v>738</v>
      </c>
      <c r="G287" s="68">
        <v>12620.64</v>
      </c>
      <c r="H287" s="68">
        <v>378.62</v>
      </c>
      <c r="I287" s="67">
        <f t="shared" si="9"/>
        <v>15079.141599999999</v>
      </c>
      <c r="J287" s="209"/>
    </row>
    <row r="288" spans="1:10" customFormat="1" ht="14.4" x14ac:dyDescent="0.3">
      <c r="B288" s="66" t="s">
        <v>242</v>
      </c>
      <c r="C288" s="196" t="s">
        <v>452</v>
      </c>
      <c r="D288" s="53" t="s">
        <v>10</v>
      </c>
      <c r="E288" s="155" t="s">
        <v>625</v>
      </c>
      <c r="F288" s="53"/>
      <c r="G288" s="71"/>
      <c r="H288" s="71"/>
      <c r="I288" s="67"/>
      <c r="J288" s="9"/>
    </row>
    <row r="289" spans="1:10" customFormat="1" ht="14.4" x14ac:dyDescent="0.3">
      <c r="B289" s="56" t="s">
        <v>96</v>
      </c>
      <c r="C289" s="53" t="s">
        <v>441</v>
      </c>
      <c r="D289" s="53" t="s">
        <v>10</v>
      </c>
      <c r="E289" s="155" t="s">
        <v>625</v>
      </c>
      <c r="F289" s="53"/>
      <c r="G289" s="90">
        <v>0</v>
      </c>
      <c r="H289" s="71">
        <v>0</v>
      </c>
      <c r="I289" s="67">
        <f t="shared" ref="I289:I305" si="10">SUM(G289+H289)*1.16</f>
        <v>0</v>
      </c>
      <c r="J289" s="9"/>
    </row>
    <row r="290" spans="1:10" customFormat="1" ht="14.4" x14ac:dyDescent="0.3">
      <c r="B290" s="66" t="s">
        <v>455</v>
      </c>
      <c r="C290" s="196">
        <v>196800022</v>
      </c>
      <c r="D290" s="53" t="s">
        <v>10</v>
      </c>
      <c r="E290" s="155" t="s">
        <v>625</v>
      </c>
      <c r="F290" s="53"/>
      <c r="G290" s="90">
        <v>0</v>
      </c>
      <c r="H290" s="71">
        <v>0</v>
      </c>
      <c r="I290" s="67">
        <f t="shared" si="10"/>
        <v>0</v>
      </c>
      <c r="J290" s="9"/>
    </row>
    <row r="291" spans="1:10" customFormat="1" ht="14.4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10"/>
        <v>13958.454000000002</v>
      </c>
      <c r="J291" s="9"/>
    </row>
    <row r="292" spans="1:10" customFormat="1" ht="14.4" x14ac:dyDescent="0.3">
      <c r="B292" s="66" t="s">
        <v>256</v>
      </c>
      <c r="C292" s="53" t="s">
        <v>457</v>
      </c>
      <c r="D292" s="53" t="s">
        <v>10</v>
      </c>
      <c r="E292" s="155" t="s">
        <v>625</v>
      </c>
      <c r="F292" s="53"/>
      <c r="G292" s="90">
        <v>0</v>
      </c>
      <c r="H292" s="71">
        <v>0</v>
      </c>
      <c r="I292" s="67">
        <f t="shared" si="10"/>
        <v>0</v>
      </c>
    </row>
    <row r="293" spans="1:10" customFormat="1" ht="14.4" x14ac:dyDescent="0.3">
      <c r="B293" s="66" t="s">
        <v>78</v>
      </c>
      <c r="C293" s="196" t="s">
        <v>458</v>
      </c>
      <c r="D293" s="53" t="s">
        <v>10</v>
      </c>
      <c r="E293" s="155" t="s">
        <v>625</v>
      </c>
      <c r="F293" s="53"/>
      <c r="G293" s="90">
        <v>0</v>
      </c>
      <c r="H293" s="71">
        <v>0</v>
      </c>
      <c r="I293" s="67">
        <f t="shared" si="10"/>
        <v>0</v>
      </c>
    </row>
    <row r="294" spans="1:10" customFormat="1" ht="14.4" x14ac:dyDescent="0.3">
      <c r="B294" s="66" t="s">
        <v>256</v>
      </c>
      <c r="C294" s="196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10"/>
        <v>7722.3751999999986</v>
      </c>
      <c r="J294" s="9"/>
    </row>
    <row r="295" spans="1:10" x14ac:dyDescent="0.25">
      <c r="A295" s="56"/>
      <c r="B295" s="66" t="s">
        <v>88</v>
      </c>
      <c r="C295" s="53" t="s">
        <v>472</v>
      </c>
      <c r="D295" s="53" t="s">
        <v>17</v>
      </c>
      <c r="E295" s="155" t="s">
        <v>625</v>
      </c>
      <c r="F295" s="53" t="s">
        <v>737</v>
      </c>
      <c r="G295" s="68">
        <v>13000</v>
      </c>
      <c r="H295" s="71">
        <v>390</v>
      </c>
      <c r="I295" s="67">
        <f t="shared" si="10"/>
        <v>15532.4</v>
      </c>
    </row>
    <row r="296" spans="1:10" customFormat="1" ht="14.4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si="10"/>
        <v>2629.9056</v>
      </c>
      <c r="J296" s="9"/>
    </row>
    <row r="297" spans="1:10" customFormat="1" ht="14.4" x14ac:dyDescent="0.3">
      <c r="B297" s="66" t="s">
        <v>750</v>
      </c>
      <c r="C297" s="53" t="s">
        <v>483</v>
      </c>
      <c r="D297" s="53" t="s">
        <v>10</v>
      </c>
      <c r="E297" s="155" t="s">
        <v>625</v>
      </c>
      <c r="F297" s="53"/>
      <c r="G297" s="71">
        <v>0</v>
      </c>
      <c r="H297" s="71">
        <v>0</v>
      </c>
      <c r="I297" s="71">
        <f t="shared" si="10"/>
        <v>0</v>
      </c>
      <c r="J297" s="9"/>
    </row>
    <row r="298" spans="1:10" customFormat="1" ht="14.4" x14ac:dyDescent="0.3">
      <c r="B298" s="66" t="s">
        <v>70</v>
      </c>
      <c r="C298" s="196" t="s">
        <v>456</v>
      </c>
      <c r="D298" s="53" t="s">
        <v>10</v>
      </c>
      <c r="E298" s="155" t="s">
        <v>625</v>
      </c>
      <c r="F298" s="53"/>
      <c r="G298" s="71">
        <v>0</v>
      </c>
      <c r="H298" s="71">
        <v>0</v>
      </c>
      <c r="I298" s="67">
        <f t="shared" si="10"/>
        <v>0</v>
      </c>
    </row>
    <row r="299" spans="1:10" x14ac:dyDescent="0.25">
      <c r="A299" s="56"/>
      <c r="B299" s="66" t="s">
        <v>484</v>
      </c>
      <c r="C299" s="53" t="s">
        <v>485</v>
      </c>
      <c r="D299" s="53" t="s">
        <v>17</v>
      </c>
      <c r="E299" s="155" t="s">
        <v>625</v>
      </c>
      <c r="F299" s="53" t="s">
        <v>737</v>
      </c>
      <c r="G299" s="68">
        <v>13000</v>
      </c>
      <c r="H299" s="71">
        <v>390</v>
      </c>
      <c r="I299" s="67">
        <f t="shared" si="10"/>
        <v>15532.4</v>
      </c>
      <c r="J299" s="209"/>
    </row>
    <row r="300" spans="1:10" customFormat="1" ht="14.4" x14ac:dyDescent="0.3">
      <c r="B300" s="66" t="s">
        <v>65</v>
      </c>
      <c r="C300" s="196">
        <v>188240010</v>
      </c>
      <c r="D300" s="53" t="s">
        <v>10</v>
      </c>
      <c r="E300" s="155" t="s">
        <v>625</v>
      </c>
      <c r="F300" s="53"/>
      <c r="G300" s="90">
        <v>0</v>
      </c>
      <c r="H300" s="71">
        <v>0</v>
      </c>
      <c r="I300" s="67">
        <f t="shared" si="10"/>
        <v>0</v>
      </c>
      <c r="J300" s="9"/>
    </row>
    <row r="301" spans="1:10" x14ac:dyDescent="0.25">
      <c r="B301" s="66" t="s">
        <v>74</v>
      </c>
      <c r="C301" s="53" t="s">
        <v>460</v>
      </c>
      <c r="D301" s="53" t="s">
        <v>17</v>
      </c>
      <c r="E301" s="155" t="s">
        <v>625</v>
      </c>
      <c r="F301" s="53" t="s">
        <v>738</v>
      </c>
      <c r="G301" s="68">
        <v>12620.64</v>
      </c>
      <c r="H301" s="68">
        <v>378.62</v>
      </c>
      <c r="I301" s="67">
        <f t="shared" si="10"/>
        <v>15079.141599999999</v>
      </c>
      <c r="J301" s="209"/>
    </row>
    <row r="302" spans="1:10" customFormat="1" ht="14.4" x14ac:dyDescent="0.3">
      <c r="B302" s="66" t="s">
        <v>96</v>
      </c>
      <c r="C302" s="53" t="s">
        <v>488</v>
      </c>
      <c r="D302" s="53" t="s">
        <v>10</v>
      </c>
      <c r="E302" s="155" t="s">
        <v>625</v>
      </c>
      <c r="F302" s="53"/>
      <c r="G302" s="90">
        <v>0</v>
      </c>
      <c r="H302" s="71">
        <v>0</v>
      </c>
      <c r="I302" s="67">
        <f t="shared" si="10"/>
        <v>0</v>
      </c>
      <c r="J302" s="9"/>
    </row>
    <row r="303" spans="1:10" customFormat="1" ht="14.4" x14ac:dyDescent="0.3">
      <c r="B303" s="66" t="s">
        <v>256</v>
      </c>
      <c r="C303" s="196" t="s">
        <v>489</v>
      </c>
      <c r="D303" s="53" t="s">
        <v>10</v>
      </c>
      <c r="E303" s="155" t="s">
        <v>625</v>
      </c>
      <c r="F303" s="53"/>
      <c r="G303" s="90">
        <v>0</v>
      </c>
      <c r="H303" s="71">
        <v>0</v>
      </c>
      <c r="I303" s="67">
        <f t="shared" si="10"/>
        <v>0</v>
      </c>
      <c r="J303" s="9"/>
    </row>
    <row r="304" spans="1:10" customFormat="1" ht="14.4" x14ac:dyDescent="0.3">
      <c r="B304" s="66" t="s">
        <v>65</v>
      </c>
      <c r="C304" s="196" t="s">
        <v>490</v>
      </c>
      <c r="D304" s="53" t="s">
        <v>10</v>
      </c>
      <c r="E304" s="155" t="s">
        <v>625</v>
      </c>
      <c r="F304" s="53"/>
      <c r="G304" s="90">
        <v>0</v>
      </c>
      <c r="H304" s="71">
        <v>0</v>
      </c>
      <c r="I304" s="67">
        <f t="shared" si="10"/>
        <v>0</v>
      </c>
      <c r="J304" s="9"/>
    </row>
    <row r="305" spans="1:10" customFormat="1" ht="14.4" x14ac:dyDescent="0.3">
      <c r="B305" s="56" t="s">
        <v>53</v>
      </c>
      <c r="C305" s="196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1:10" customFormat="1" ht="14.4" x14ac:dyDescent="0.3">
      <c r="B306" s="66" t="s">
        <v>45</v>
      </c>
      <c r="C306" s="196" t="s">
        <v>505</v>
      </c>
      <c r="D306" s="53" t="s">
        <v>10</v>
      </c>
      <c r="E306" s="155" t="s">
        <v>625</v>
      </c>
      <c r="F306" s="53"/>
      <c r="G306" s="90">
        <v>0</v>
      </c>
      <c r="H306" s="71">
        <v>0</v>
      </c>
      <c r="I306" s="67">
        <v>0</v>
      </c>
      <c r="J306" s="9"/>
    </row>
    <row r="307" spans="1:10" customFormat="1" ht="14.4" x14ac:dyDescent="0.3">
      <c r="B307" s="66" t="s">
        <v>506</v>
      </c>
      <c r="C307" s="53" t="s">
        <v>507</v>
      </c>
      <c r="D307" s="53" t="s">
        <v>10</v>
      </c>
      <c r="E307" s="155" t="s">
        <v>625</v>
      </c>
      <c r="F307" s="53"/>
      <c r="G307" s="90">
        <v>0</v>
      </c>
      <c r="H307" s="71">
        <v>0</v>
      </c>
      <c r="I307" s="67">
        <f t="shared" ref="I307:I332" si="11">SUM(G307+H307)*1.16</f>
        <v>0</v>
      </c>
      <c r="J307" s="9"/>
    </row>
    <row r="308" spans="1:10" customFormat="1" ht="14.4" x14ac:dyDescent="0.3">
      <c r="B308" s="56" t="s">
        <v>262</v>
      </c>
      <c r="C308" s="196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1"/>
        <v>11351.2148</v>
      </c>
      <c r="J308" s="9"/>
    </row>
    <row r="309" spans="1:10" customFormat="1" ht="14.4" x14ac:dyDescent="0.3">
      <c r="B309" s="66" t="s">
        <v>215</v>
      </c>
      <c r="C309" s="53" t="s">
        <v>508</v>
      </c>
      <c r="D309" s="53" t="s">
        <v>10</v>
      </c>
      <c r="E309" s="155" t="s">
        <v>625</v>
      </c>
      <c r="F309" s="53"/>
      <c r="G309" s="90">
        <v>0</v>
      </c>
      <c r="H309" s="71">
        <v>0</v>
      </c>
      <c r="I309" s="67">
        <f t="shared" si="11"/>
        <v>0</v>
      </c>
      <c r="J309" s="9"/>
    </row>
    <row r="310" spans="1:10" customFormat="1" ht="14.4" x14ac:dyDescent="0.3">
      <c r="B310" s="66" t="s">
        <v>96</v>
      </c>
      <c r="C310" s="196" t="s">
        <v>510</v>
      </c>
      <c r="D310" s="53" t="s">
        <v>10</v>
      </c>
      <c r="E310" s="155" t="s">
        <v>625</v>
      </c>
      <c r="F310" s="53"/>
      <c r="G310" s="90">
        <v>0</v>
      </c>
      <c r="H310" s="71">
        <v>0</v>
      </c>
      <c r="I310" s="67">
        <f t="shared" si="11"/>
        <v>0</v>
      </c>
      <c r="J310" s="9"/>
    </row>
    <row r="311" spans="1:10" customFormat="1" ht="14.4" x14ac:dyDescent="0.3">
      <c r="A311" s="162"/>
      <c r="B311" s="66" t="s">
        <v>65</v>
      </c>
      <c r="C311" s="53" t="s">
        <v>513</v>
      </c>
      <c r="D311" s="53" t="s">
        <v>10</v>
      </c>
      <c r="E311" s="155" t="s">
        <v>625</v>
      </c>
      <c r="F311" s="53"/>
      <c r="G311" s="90">
        <v>0</v>
      </c>
      <c r="H311" s="71">
        <v>0</v>
      </c>
      <c r="I311" s="67">
        <f t="shared" si="11"/>
        <v>0</v>
      </c>
      <c r="J311" s="9"/>
    </row>
    <row r="312" spans="1:10" customFormat="1" ht="14.4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1"/>
        <v>15137.872399999998</v>
      </c>
      <c r="J312" s="9"/>
    </row>
    <row r="313" spans="1:10" customFormat="1" ht="14.4" x14ac:dyDescent="0.3">
      <c r="B313" s="56" t="s">
        <v>256</v>
      </c>
      <c r="C313" s="196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1"/>
        <v>8306.4815999999992</v>
      </c>
      <c r="J313" s="9"/>
    </row>
    <row r="314" spans="1:10" customFormat="1" ht="14.4" x14ac:dyDescent="0.3">
      <c r="B314" s="56" t="s">
        <v>690</v>
      </c>
      <c r="C314" s="196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1"/>
        <v>4169.2951999999996</v>
      </c>
      <c r="J314" s="9"/>
    </row>
    <row r="315" spans="1:10" customFormat="1" ht="14.4" x14ac:dyDescent="0.3">
      <c r="B315" s="66" t="s">
        <v>501</v>
      </c>
      <c r="C315" s="196" t="s">
        <v>515</v>
      </c>
      <c r="D315" s="53" t="s">
        <v>10</v>
      </c>
      <c r="E315" s="155" t="s">
        <v>625</v>
      </c>
      <c r="F315" s="53"/>
      <c r="G315" s="90">
        <v>0</v>
      </c>
      <c r="H315" s="71">
        <v>0</v>
      </c>
      <c r="I315" s="67">
        <f t="shared" si="11"/>
        <v>0</v>
      </c>
      <c r="J315" s="9"/>
    </row>
    <row r="316" spans="1:10" customFormat="1" ht="14.4" x14ac:dyDescent="0.3">
      <c r="B316" s="66" t="s">
        <v>256</v>
      </c>
      <c r="C316" s="196" t="s">
        <v>519</v>
      </c>
      <c r="D316" s="53" t="s">
        <v>10</v>
      </c>
      <c r="E316" s="155" t="s">
        <v>625</v>
      </c>
      <c r="F316" s="53"/>
      <c r="G316" s="71">
        <v>0</v>
      </c>
      <c r="H316" s="71">
        <v>0</v>
      </c>
      <c r="I316" s="67">
        <f t="shared" si="11"/>
        <v>0</v>
      </c>
      <c r="J316" s="9"/>
    </row>
    <row r="317" spans="1:10" customFormat="1" ht="14.4" x14ac:dyDescent="0.3">
      <c r="B317" s="66" t="s">
        <v>262</v>
      </c>
      <c r="C317" s="196" t="s">
        <v>520</v>
      </c>
      <c r="D317" s="53" t="s">
        <v>10</v>
      </c>
      <c r="E317" s="155" t="s">
        <v>625</v>
      </c>
      <c r="F317" s="53" t="s">
        <v>241</v>
      </c>
      <c r="G317" s="91">
        <v>0</v>
      </c>
      <c r="H317" s="71">
        <v>0</v>
      </c>
      <c r="I317" s="71">
        <f t="shared" si="11"/>
        <v>0</v>
      </c>
      <c r="J317" s="9"/>
    </row>
    <row r="318" spans="1:10" customFormat="1" ht="14.4" x14ac:dyDescent="0.3">
      <c r="B318" s="66" t="s">
        <v>78</v>
      </c>
      <c r="C318" s="196" t="s">
        <v>521</v>
      </c>
      <c r="D318" s="53" t="s">
        <v>10</v>
      </c>
      <c r="E318" s="155" t="s">
        <v>625</v>
      </c>
      <c r="F318" s="53"/>
      <c r="G318" s="74">
        <v>0</v>
      </c>
      <c r="H318" s="71">
        <v>0</v>
      </c>
      <c r="I318" s="67">
        <f t="shared" si="11"/>
        <v>0</v>
      </c>
    </row>
    <row r="319" spans="1:10" x14ac:dyDescent="0.25">
      <c r="A319" s="56"/>
      <c r="B319" s="66" t="s">
        <v>74</v>
      </c>
      <c r="C319" s="196" t="s">
        <v>529</v>
      </c>
      <c r="D319" s="53" t="s">
        <v>17</v>
      </c>
      <c r="E319" s="155" t="s">
        <v>625</v>
      </c>
      <c r="F319" s="53" t="s">
        <v>737</v>
      </c>
      <c r="G319" s="68">
        <v>13000</v>
      </c>
      <c r="H319" s="71">
        <v>390</v>
      </c>
      <c r="I319" s="71">
        <f t="shared" si="11"/>
        <v>15532.4</v>
      </c>
      <c r="J319" s="209"/>
    </row>
    <row r="320" spans="1:10" customFormat="1" ht="14.4" x14ac:dyDescent="0.3">
      <c r="B320" s="66" t="s">
        <v>78</v>
      </c>
      <c r="C320" s="196" t="s">
        <v>530</v>
      </c>
      <c r="D320" s="53" t="s">
        <v>10</v>
      </c>
      <c r="E320" s="155" t="s">
        <v>625</v>
      </c>
      <c r="F320" s="53" t="s">
        <v>241</v>
      </c>
      <c r="G320" s="71">
        <v>0</v>
      </c>
      <c r="H320" s="71">
        <v>0</v>
      </c>
      <c r="I320" s="71">
        <f t="shared" si="11"/>
        <v>0</v>
      </c>
      <c r="J320" s="9"/>
    </row>
    <row r="321" spans="2:10" customFormat="1" ht="14.4" x14ac:dyDescent="0.3">
      <c r="B321" s="66" t="s">
        <v>74</v>
      </c>
      <c r="C321" s="196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1"/>
        <v>11742.413199999999</v>
      </c>
      <c r="J321" s="9"/>
    </row>
    <row r="322" spans="2:10" customFormat="1" ht="14.4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1"/>
        <v>10850.8372</v>
      </c>
      <c r="J322" s="9"/>
    </row>
    <row r="323" spans="2:10" s="56" customFormat="1" x14ac:dyDescent="0.25">
      <c r="B323" s="66" t="s">
        <v>74</v>
      </c>
      <c r="C323" s="53" t="s">
        <v>532</v>
      </c>
      <c r="D323" s="53" t="s">
        <v>17</v>
      </c>
      <c r="E323" s="155" t="s">
        <v>625</v>
      </c>
      <c r="F323" s="53" t="s">
        <v>737</v>
      </c>
      <c r="G323" s="68">
        <v>13000</v>
      </c>
      <c r="H323" s="71">
        <v>390</v>
      </c>
      <c r="I323" s="71">
        <f t="shared" si="11"/>
        <v>15532.4</v>
      </c>
      <c r="J323" s="209"/>
    </row>
    <row r="324" spans="2:10" s="56" customFormat="1" x14ac:dyDescent="0.25">
      <c r="B324" s="66" t="s">
        <v>546</v>
      </c>
      <c r="C324" s="196" t="s">
        <v>547</v>
      </c>
      <c r="D324" s="53" t="s">
        <v>17</v>
      </c>
      <c r="E324" s="155" t="s">
        <v>625</v>
      </c>
      <c r="F324" s="53" t="s">
        <v>737</v>
      </c>
      <c r="G324" s="68">
        <v>13000</v>
      </c>
      <c r="H324" s="71">
        <v>390</v>
      </c>
      <c r="I324" s="71">
        <f t="shared" si="11"/>
        <v>15532.4</v>
      </c>
      <c r="J324" s="209"/>
    </row>
    <row r="325" spans="2:10" customFormat="1" ht="14.4" x14ac:dyDescent="0.3">
      <c r="B325" s="66" t="s">
        <v>256</v>
      </c>
      <c r="C325" s="196" t="s">
        <v>548</v>
      </c>
      <c r="D325" s="53" t="s">
        <v>10</v>
      </c>
      <c r="E325" s="155" t="s">
        <v>625</v>
      </c>
      <c r="F325" s="53"/>
      <c r="G325" s="90">
        <v>0</v>
      </c>
      <c r="H325" s="71">
        <v>0</v>
      </c>
      <c r="I325" s="67">
        <f t="shared" si="11"/>
        <v>0</v>
      </c>
      <c r="J325" s="9"/>
    </row>
    <row r="326" spans="2:10" customFormat="1" ht="14.4" x14ac:dyDescent="0.3">
      <c r="B326" s="66" t="s">
        <v>65</v>
      </c>
      <c r="C326" s="196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1"/>
        <v>9249.7471999999998</v>
      </c>
      <c r="J326" s="9"/>
    </row>
    <row r="327" spans="2:10" customFormat="1" ht="14.4" x14ac:dyDescent="0.3">
      <c r="B327" s="66" t="s">
        <v>74</v>
      </c>
      <c r="C327" s="196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1"/>
        <v>17267.5628</v>
      </c>
      <c r="J327" s="9"/>
    </row>
    <row r="328" spans="2:10" customFormat="1" ht="14.4" x14ac:dyDescent="0.3">
      <c r="B328" s="66" t="s">
        <v>274</v>
      </c>
      <c r="C328" s="196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1"/>
        <v>8294.7655999999988</v>
      </c>
      <c r="J328" s="9"/>
    </row>
    <row r="329" spans="2:10" customFormat="1" ht="14.4" x14ac:dyDescent="0.3">
      <c r="B329" s="66" t="s">
        <v>57</v>
      </c>
      <c r="C329" s="196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1"/>
        <v>13541.039599999998</v>
      </c>
      <c r="J329" s="9"/>
    </row>
    <row r="330" spans="2:10" customFormat="1" ht="14.4" x14ac:dyDescent="0.3">
      <c r="B330" s="66" t="s">
        <v>274</v>
      </c>
      <c r="C330" s="53" t="s">
        <v>572</v>
      </c>
      <c r="D330" s="85" t="s">
        <v>10</v>
      </c>
      <c r="E330" s="155" t="s">
        <v>625</v>
      </c>
      <c r="F330" s="53"/>
      <c r="G330" s="71">
        <v>0</v>
      </c>
      <c r="H330" s="71">
        <v>0</v>
      </c>
      <c r="I330" s="67">
        <f t="shared" si="11"/>
        <v>0</v>
      </c>
      <c r="J330" s="9"/>
    </row>
    <row r="331" spans="2:10" customFormat="1" ht="14.4" x14ac:dyDescent="0.3">
      <c r="B331" s="66" t="s">
        <v>242</v>
      </c>
      <c r="C331" s="174" t="s">
        <v>602</v>
      </c>
      <c r="D331" s="85" t="s">
        <v>17</v>
      </c>
      <c r="E331" s="155" t="s">
        <v>624</v>
      </c>
      <c r="F331" s="53" t="s">
        <v>754</v>
      </c>
      <c r="G331" s="67">
        <v>9815</v>
      </c>
      <c r="H331" s="68">
        <v>294.45</v>
      </c>
      <c r="I331" s="67">
        <f t="shared" si="11"/>
        <v>11726.962</v>
      </c>
      <c r="J331" s="9"/>
    </row>
    <row r="332" spans="2:10" customFormat="1" ht="14.4" x14ac:dyDescent="0.3">
      <c r="B332" s="97" t="s">
        <v>274</v>
      </c>
      <c r="C332" s="174" t="s">
        <v>617</v>
      </c>
      <c r="D332" s="85" t="s">
        <v>17</v>
      </c>
      <c r="E332" s="155" t="s">
        <v>624</v>
      </c>
      <c r="F332" s="53" t="s">
        <v>742</v>
      </c>
      <c r="G332" s="67">
        <v>5476</v>
      </c>
      <c r="H332" s="68">
        <v>164.28</v>
      </c>
      <c r="I332" s="67">
        <f t="shared" si="11"/>
        <v>6542.724799999999</v>
      </c>
      <c r="J332" s="9"/>
    </row>
    <row r="333" spans="2:10" customFormat="1" ht="14.4" x14ac:dyDescent="0.3">
      <c r="B333" s="66" t="s">
        <v>274</v>
      </c>
      <c r="C333" s="175" t="s">
        <v>672</v>
      </c>
      <c r="D333" s="85" t="s">
        <v>10</v>
      </c>
      <c r="E333" s="155" t="s">
        <v>624</v>
      </c>
      <c r="F333" s="53"/>
      <c r="G333" s="71"/>
      <c r="H333" s="43"/>
      <c r="I333" s="54"/>
      <c r="J333" s="9"/>
    </row>
    <row r="334" spans="2:10" customFormat="1" ht="14.4" x14ac:dyDescent="0.3">
      <c r="B334" s="66" t="s">
        <v>242</v>
      </c>
      <c r="C334" s="175" t="s">
        <v>676</v>
      </c>
      <c r="D334" s="85" t="s">
        <v>10</v>
      </c>
      <c r="E334" s="155" t="s">
        <v>624</v>
      </c>
      <c r="F334" s="53"/>
      <c r="G334" s="71"/>
      <c r="H334" s="43"/>
      <c r="I334" s="54"/>
      <c r="J334" s="9"/>
    </row>
    <row r="335" spans="2:10" customFormat="1" ht="14.4" x14ac:dyDescent="0.3">
      <c r="B335" s="66" t="s">
        <v>242</v>
      </c>
      <c r="C335" s="175" t="s">
        <v>680</v>
      </c>
      <c r="D335" s="85" t="s">
        <v>17</v>
      </c>
      <c r="E335" s="168" t="s">
        <v>624</v>
      </c>
      <c r="F335" s="53" t="s">
        <v>749</v>
      </c>
      <c r="G335" s="43">
        <v>6080</v>
      </c>
      <c r="H335" s="43">
        <v>182.4</v>
      </c>
      <c r="I335" s="67">
        <f>SUM(G335+H335)*1.16</f>
        <v>7264.3839999999991</v>
      </c>
      <c r="J335" s="9"/>
    </row>
    <row r="336" spans="2:10" customFormat="1" ht="14.4" x14ac:dyDescent="0.3">
      <c r="B336" s="66" t="s">
        <v>242</v>
      </c>
      <c r="C336" s="56" t="s">
        <v>706</v>
      </c>
      <c r="D336" s="85" t="s">
        <v>17</v>
      </c>
      <c r="E336" s="155" t="s">
        <v>624</v>
      </c>
      <c r="F336" s="53" t="s">
        <v>752</v>
      </c>
      <c r="G336" s="43">
        <v>6080</v>
      </c>
      <c r="H336" s="43">
        <v>182.4</v>
      </c>
      <c r="I336" s="67">
        <f>SUM(G336+H336)*1.16</f>
        <v>7264.3839999999991</v>
      </c>
      <c r="J336" s="9"/>
    </row>
    <row r="337" spans="2:10" customFormat="1" ht="14.4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>SUM(G337+H337)*1.16</f>
        <v>14419.368399999999</v>
      </c>
      <c r="J337" s="9"/>
    </row>
    <row r="338" spans="2:10" customFormat="1" ht="14.4" x14ac:dyDescent="0.3">
      <c r="B338" s="66" t="s">
        <v>242</v>
      </c>
      <c r="C338" s="56" t="s">
        <v>707</v>
      </c>
      <c r="D338" s="85" t="s">
        <v>17</v>
      </c>
      <c r="E338" s="155" t="s">
        <v>624</v>
      </c>
      <c r="F338" s="53" t="s">
        <v>741</v>
      </c>
      <c r="G338" s="43">
        <v>5776</v>
      </c>
      <c r="H338" s="43">
        <v>182.4</v>
      </c>
      <c r="I338" s="67">
        <f>SUM(G338:H338)*1.16</f>
        <v>6911.7439999999988</v>
      </c>
      <c r="J338" s="9"/>
    </row>
    <row r="339" spans="2:10" customFormat="1" ht="14.4" x14ac:dyDescent="0.3">
      <c r="B339" s="66" t="s">
        <v>688</v>
      </c>
      <c r="C339" s="196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ref="I339:I368" si="12">SUM(G339+H339)*1.16</f>
        <v>3144.7599999999998</v>
      </c>
      <c r="J339" s="9"/>
    </row>
    <row r="340" spans="2:10" customFormat="1" ht="14.4" x14ac:dyDescent="0.3">
      <c r="B340" s="56" t="s">
        <v>96</v>
      </c>
      <c r="C340" s="196" t="s">
        <v>410</v>
      </c>
      <c r="D340" s="53" t="s">
        <v>10</v>
      </c>
      <c r="E340" s="155" t="s">
        <v>625</v>
      </c>
      <c r="F340" s="53"/>
      <c r="G340" s="71">
        <v>0</v>
      </c>
      <c r="H340" s="71">
        <v>0</v>
      </c>
      <c r="I340" s="67">
        <f t="shared" si="12"/>
        <v>0</v>
      </c>
      <c r="J340" s="9"/>
    </row>
    <row r="341" spans="2:10" customFormat="1" ht="14.4" x14ac:dyDescent="0.3">
      <c r="B341" s="56" t="s">
        <v>78</v>
      </c>
      <c r="C341" s="53" t="s">
        <v>411</v>
      </c>
      <c r="D341" s="53" t="s">
        <v>10</v>
      </c>
      <c r="E341" s="155" t="s">
        <v>625</v>
      </c>
      <c r="F341" s="53"/>
      <c r="G341" s="90">
        <v>0</v>
      </c>
      <c r="H341" s="71">
        <v>0</v>
      </c>
      <c r="I341" s="67">
        <f t="shared" si="12"/>
        <v>0</v>
      </c>
      <c r="J341" s="9"/>
    </row>
    <row r="342" spans="2:10" x14ac:dyDescent="0.25">
      <c r="B342" s="206" t="s">
        <v>74</v>
      </c>
      <c r="C342" s="53" t="s">
        <v>516</v>
      </c>
      <c r="D342" s="53" t="s">
        <v>17</v>
      </c>
      <c r="E342" s="155" t="s">
        <v>625</v>
      </c>
      <c r="F342" s="53" t="s">
        <v>738</v>
      </c>
      <c r="G342" s="68">
        <v>12620.64</v>
      </c>
      <c r="H342" s="68">
        <v>378.62</v>
      </c>
      <c r="I342" s="67">
        <f t="shared" si="12"/>
        <v>15079.141599999999</v>
      </c>
      <c r="J342" s="209"/>
    </row>
    <row r="343" spans="2:10" customFormat="1" ht="14.4" x14ac:dyDescent="0.3">
      <c r="B343" s="66" t="s">
        <v>262</v>
      </c>
      <c r="C343" s="196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2"/>
        <v>16977.759999999998</v>
      </c>
      <c r="J343" s="9"/>
    </row>
    <row r="344" spans="2:10" customFormat="1" ht="14.4" x14ac:dyDescent="0.3">
      <c r="B344" s="66" t="s">
        <v>78</v>
      </c>
      <c r="C344" s="196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2"/>
        <v>17620.399999999998</v>
      </c>
      <c r="J344" s="9"/>
    </row>
    <row r="345" spans="2:10" customFormat="1" ht="14.4" x14ac:dyDescent="0.3">
      <c r="B345" s="56" t="s">
        <v>688</v>
      </c>
      <c r="C345" s="196" t="s">
        <v>432</v>
      </c>
      <c r="D345" s="53" t="s">
        <v>10</v>
      </c>
      <c r="E345" s="155" t="s">
        <v>625</v>
      </c>
      <c r="F345" s="53"/>
      <c r="G345" s="90">
        <v>0</v>
      </c>
      <c r="H345" s="71">
        <v>0</v>
      </c>
      <c r="I345" s="67">
        <f t="shared" si="12"/>
        <v>0</v>
      </c>
      <c r="J345" s="9"/>
    </row>
    <row r="346" spans="2:10" customFormat="1" ht="14.4" x14ac:dyDescent="0.3">
      <c r="B346" s="56" t="s">
        <v>256</v>
      </c>
      <c r="C346" s="53" t="s">
        <v>440</v>
      </c>
      <c r="D346" s="53" t="s">
        <v>10</v>
      </c>
      <c r="E346" s="155" t="s">
        <v>625</v>
      </c>
      <c r="F346" s="53"/>
      <c r="G346" s="90">
        <v>0</v>
      </c>
      <c r="H346" s="71">
        <v>0</v>
      </c>
      <c r="I346" s="67">
        <f t="shared" si="12"/>
        <v>0</v>
      </c>
      <c r="J346" s="9"/>
    </row>
    <row r="347" spans="2:10" customFormat="1" ht="14.4" x14ac:dyDescent="0.3">
      <c r="B347" s="56" t="s">
        <v>262</v>
      </c>
      <c r="C347" s="196" t="s">
        <v>461</v>
      </c>
      <c r="D347" s="53" t="s">
        <v>10</v>
      </c>
      <c r="E347" s="155" t="s">
        <v>625</v>
      </c>
      <c r="F347" s="53"/>
      <c r="G347" s="90">
        <v>0</v>
      </c>
      <c r="H347" s="71">
        <v>0</v>
      </c>
      <c r="I347" s="67">
        <f t="shared" si="12"/>
        <v>0</v>
      </c>
      <c r="J347" s="9"/>
    </row>
    <row r="348" spans="2:10" customFormat="1" ht="14.4" x14ac:dyDescent="0.3">
      <c r="B348" s="66" t="s">
        <v>78</v>
      </c>
      <c r="C348" s="196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2"/>
        <v>17620.399999999998</v>
      </c>
      <c r="J348" s="9"/>
    </row>
    <row r="349" spans="2:10" x14ac:dyDescent="0.25">
      <c r="B349" s="66" t="s">
        <v>74</v>
      </c>
      <c r="C349" s="196" t="s">
        <v>523</v>
      </c>
      <c r="D349" s="53" t="s">
        <v>17</v>
      </c>
      <c r="E349" s="155" t="s">
        <v>625</v>
      </c>
      <c r="F349" s="53" t="s">
        <v>738</v>
      </c>
      <c r="G349" s="68">
        <v>12620.64</v>
      </c>
      <c r="H349" s="68">
        <v>378.62</v>
      </c>
      <c r="I349" s="71">
        <f t="shared" si="12"/>
        <v>15079.141599999999</v>
      </c>
      <c r="J349" s="209"/>
    </row>
    <row r="350" spans="2:10" x14ac:dyDescent="0.25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738</v>
      </c>
      <c r="G350" s="68">
        <v>12620.64</v>
      </c>
      <c r="H350" s="68">
        <v>378.62</v>
      </c>
      <c r="I350" s="67">
        <f t="shared" si="12"/>
        <v>15079.141599999999</v>
      </c>
      <c r="J350" s="209"/>
    </row>
    <row r="351" spans="2:10" x14ac:dyDescent="0.25">
      <c r="B351" s="66" t="s">
        <v>74</v>
      </c>
      <c r="C351" s="196" t="s">
        <v>525</v>
      </c>
      <c r="D351" s="53" t="s">
        <v>17</v>
      </c>
      <c r="E351" s="155" t="s">
        <v>625</v>
      </c>
      <c r="F351" s="53" t="s">
        <v>738</v>
      </c>
      <c r="G351" s="68">
        <v>12620.64</v>
      </c>
      <c r="H351" s="68">
        <v>378.62</v>
      </c>
      <c r="I351" s="67">
        <f t="shared" si="12"/>
        <v>15079.141599999999</v>
      </c>
      <c r="J351" s="209"/>
    </row>
    <row r="352" spans="2:10" x14ac:dyDescent="0.25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738</v>
      </c>
      <c r="G352" s="68">
        <v>12620.64</v>
      </c>
      <c r="H352" s="68">
        <v>378.62</v>
      </c>
      <c r="I352" s="67">
        <f t="shared" si="12"/>
        <v>15079.141599999999</v>
      </c>
      <c r="J352" s="209"/>
    </row>
    <row r="353" spans="1:10" x14ac:dyDescent="0.25">
      <c r="B353" s="206" t="s">
        <v>74</v>
      </c>
      <c r="C353" s="53" t="s">
        <v>527</v>
      </c>
      <c r="D353" s="53" t="s">
        <v>17</v>
      </c>
      <c r="E353" s="155" t="s">
        <v>625</v>
      </c>
      <c r="F353" s="53" t="s">
        <v>738</v>
      </c>
      <c r="G353" s="68">
        <v>12620.64</v>
      </c>
      <c r="H353" s="68">
        <v>378.62</v>
      </c>
      <c r="I353" s="67">
        <f t="shared" si="12"/>
        <v>15079.141599999999</v>
      </c>
      <c r="J353" s="209"/>
    </row>
    <row r="354" spans="1:10" customFormat="1" ht="14.4" x14ac:dyDescent="0.3">
      <c r="B354" s="66" t="s">
        <v>74</v>
      </c>
      <c r="C354" s="53" t="s">
        <v>528</v>
      </c>
      <c r="D354" s="53" t="s">
        <v>17</v>
      </c>
      <c r="E354" s="155" t="s">
        <v>625</v>
      </c>
      <c r="F354" s="56" t="s">
        <v>723</v>
      </c>
      <c r="G354" s="71">
        <v>12620.64</v>
      </c>
      <c r="H354" s="71">
        <v>378.62</v>
      </c>
      <c r="I354" s="67">
        <f t="shared" si="12"/>
        <v>15079.141599999999</v>
      </c>
      <c r="J354" s="9"/>
    </row>
    <row r="355" spans="1:10" customFormat="1" ht="14.4" x14ac:dyDescent="0.3">
      <c r="A355" s="162"/>
      <c r="B355" s="56" t="s">
        <v>96</v>
      </c>
      <c r="C355" s="196" t="s">
        <v>462</v>
      </c>
      <c r="D355" s="53" t="s">
        <v>10</v>
      </c>
      <c r="E355" s="155" t="s">
        <v>625</v>
      </c>
      <c r="F355" s="53"/>
      <c r="G355" s="90">
        <v>0</v>
      </c>
      <c r="H355" s="71">
        <v>0</v>
      </c>
      <c r="I355" s="67">
        <f t="shared" si="12"/>
        <v>0</v>
      </c>
      <c r="J355" s="9"/>
    </row>
    <row r="356" spans="1:10" customFormat="1" ht="14.4" x14ac:dyDescent="0.3">
      <c r="B356" s="56" t="s">
        <v>96</v>
      </c>
      <c r="C356" s="196" t="s">
        <v>463</v>
      </c>
      <c r="D356" s="53" t="s">
        <v>10</v>
      </c>
      <c r="E356" s="155" t="s">
        <v>625</v>
      </c>
      <c r="F356" s="53"/>
      <c r="G356" s="90">
        <v>0</v>
      </c>
      <c r="H356" s="71">
        <v>0</v>
      </c>
      <c r="I356" s="67">
        <f t="shared" si="12"/>
        <v>0</v>
      </c>
      <c r="J356" s="9"/>
    </row>
    <row r="357" spans="1:10" x14ac:dyDescent="0.25">
      <c r="B357" s="66" t="s">
        <v>74</v>
      </c>
      <c r="C357" s="196" t="s">
        <v>531</v>
      </c>
      <c r="D357" s="53" t="s">
        <v>17</v>
      </c>
      <c r="E357" s="155" t="s">
        <v>625</v>
      </c>
      <c r="F357" s="53" t="s">
        <v>738</v>
      </c>
      <c r="G357" s="68">
        <v>12620.64</v>
      </c>
      <c r="H357" s="68">
        <v>378.62</v>
      </c>
      <c r="I357" s="67">
        <f t="shared" si="12"/>
        <v>15079.141599999999</v>
      </c>
      <c r="J357" s="209"/>
    </row>
    <row r="358" spans="1:10" customFormat="1" ht="14.4" x14ac:dyDescent="0.3">
      <c r="A358" s="162"/>
      <c r="B358" s="56" t="s">
        <v>376</v>
      </c>
      <c r="C358" s="53" t="s">
        <v>466</v>
      </c>
      <c r="D358" s="53" t="s">
        <v>10</v>
      </c>
      <c r="E358" s="155" t="s">
        <v>625</v>
      </c>
      <c r="F358" s="53"/>
      <c r="G358" s="90">
        <v>0</v>
      </c>
      <c r="H358" s="71">
        <v>0</v>
      </c>
      <c r="I358" s="67">
        <f t="shared" si="12"/>
        <v>0</v>
      </c>
      <c r="J358" s="9"/>
    </row>
    <row r="359" spans="1:10" x14ac:dyDescent="0.25">
      <c r="B359" s="66" t="s">
        <v>74</v>
      </c>
      <c r="C359" s="53" t="s">
        <v>533</v>
      </c>
      <c r="D359" s="53" t="s">
        <v>17</v>
      </c>
      <c r="E359" s="155" t="s">
        <v>625</v>
      </c>
      <c r="F359" s="53" t="s">
        <v>738</v>
      </c>
      <c r="G359" s="68">
        <v>12620.64</v>
      </c>
      <c r="H359" s="68">
        <v>378.62</v>
      </c>
      <c r="I359" s="67">
        <f t="shared" si="12"/>
        <v>15079.141599999999</v>
      </c>
      <c r="J359" s="209"/>
    </row>
    <row r="360" spans="1:10" x14ac:dyDescent="0.25">
      <c r="B360" s="66" t="s">
        <v>74</v>
      </c>
      <c r="C360" s="53" t="s">
        <v>534</v>
      </c>
      <c r="D360" s="53" t="s">
        <v>17</v>
      </c>
      <c r="E360" s="155" t="s">
        <v>625</v>
      </c>
      <c r="F360" s="53" t="s">
        <v>738</v>
      </c>
      <c r="G360" s="68">
        <v>12620.64</v>
      </c>
      <c r="H360" s="68">
        <v>378.62</v>
      </c>
      <c r="I360" s="67">
        <f t="shared" si="12"/>
        <v>15079.141599999999</v>
      </c>
      <c r="J360" s="209"/>
    </row>
    <row r="361" spans="1:10" customFormat="1" ht="14.4" x14ac:dyDescent="0.3">
      <c r="B361" s="56" t="s">
        <v>535</v>
      </c>
      <c r="C361" s="196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2"/>
        <v>3846.0959999999995</v>
      </c>
      <c r="J361" s="9"/>
    </row>
    <row r="362" spans="1:10" customFormat="1" ht="14.4" x14ac:dyDescent="0.3">
      <c r="B362" s="56" t="s">
        <v>467</v>
      </c>
      <c r="C362" s="53" t="s">
        <v>468</v>
      </c>
      <c r="D362" s="53" t="s">
        <v>10</v>
      </c>
      <c r="E362" s="155" t="s">
        <v>625</v>
      </c>
      <c r="F362" s="53"/>
      <c r="G362" s="90">
        <v>0</v>
      </c>
      <c r="H362" s="71">
        <v>0</v>
      </c>
      <c r="I362" s="67">
        <f t="shared" si="12"/>
        <v>0</v>
      </c>
      <c r="J362" s="9"/>
    </row>
    <row r="363" spans="1:10" customFormat="1" ht="14.4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2"/>
        <v>8865.8219999999983</v>
      </c>
      <c r="J363" s="9"/>
    </row>
    <row r="364" spans="1:10" customFormat="1" ht="14.4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2"/>
        <v>5562.3159999999998</v>
      </c>
      <c r="J364" s="9"/>
    </row>
    <row r="365" spans="1:10" customFormat="1" ht="14.4" x14ac:dyDescent="0.3">
      <c r="B365" s="56" t="s">
        <v>74</v>
      </c>
      <c r="C365" s="196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2"/>
        <v>12005.408399999998</v>
      </c>
      <c r="J365" s="9"/>
    </row>
    <row r="366" spans="1:10" customFormat="1" ht="14.4" x14ac:dyDescent="0.3">
      <c r="B366" s="56" t="s">
        <v>96</v>
      </c>
      <c r="C366" s="53" t="s">
        <v>470</v>
      </c>
      <c r="D366" s="53" t="s">
        <v>10</v>
      </c>
      <c r="E366" s="155" t="s">
        <v>625</v>
      </c>
      <c r="F366" s="53"/>
      <c r="G366" s="90">
        <v>0</v>
      </c>
      <c r="H366" s="71">
        <v>0</v>
      </c>
      <c r="I366" s="67">
        <f t="shared" si="12"/>
        <v>0</v>
      </c>
      <c r="J366" s="9"/>
    </row>
    <row r="367" spans="1:10" customFormat="1" ht="14.4" x14ac:dyDescent="0.3">
      <c r="B367" s="56" t="s">
        <v>96</v>
      </c>
      <c r="C367" s="196" t="s">
        <v>471</v>
      </c>
      <c r="D367" s="53" t="s">
        <v>10</v>
      </c>
      <c r="E367" s="155" t="s">
        <v>625</v>
      </c>
      <c r="F367" s="53"/>
      <c r="G367" s="90">
        <v>0</v>
      </c>
      <c r="H367" s="71">
        <v>0</v>
      </c>
      <c r="I367" s="67">
        <f t="shared" si="12"/>
        <v>0</v>
      </c>
    </row>
    <row r="368" spans="1:10" customFormat="1" ht="14.4" x14ac:dyDescent="0.3">
      <c r="B368" s="56" t="s">
        <v>53</v>
      </c>
      <c r="C368" s="196" t="s">
        <v>479</v>
      </c>
      <c r="D368" s="53" t="s">
        <v>10</v>
      </c>
      <c r="E368" s="155" t="s">
        <v>625</v>
      </c>
      <c r="F368" s="53"/>
      <c r="G368" s="90">
        <v>0</v>
      </c>
      <c r="H368" s="71">
        <v>0</v>
      </c>
      <c r="I368" s="67">
        <f t="shared" si="12"/>
        <v>0</v>
      </c>
      <c r="J368" s="9"/>
    </row>
    <row r="369" spans="2:10" customFormat="1" ht="14.4" x14ac:dyDescent="0.3">
      <c r="B369" s="66" t="s">
        <v>96</v>
      </c>
      <c r="C369" s="196" t="s">
        <v>549</v>
      </c>
      <c r="D369" s="53" t="s">
        <v>76</v>
      </c>
      <c r="E369" s="155" t="s">
        <v>15</v>
      </c>
      <c r="F369" s="53"/>
      <c r="G369" s="71"/>
      <c r="H369" s="71"/>
      <c r="I369" s="67"/>
    </row>
    <row r="370" spans="2:10" customFormat="1" ht="14.4" x14ac:dyDescent="0.3">
      <c r="B370" s="66" t="s">
        <v>109</v>
      </c>
      <c r="C370" s="196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3">SUM(G370+H370)*1.16</f>
        <v>18640.364799999996</v>
      </c>
      <c r="J370" s="17"/>
    </row>
    <row r="371" spans="2:10" customFormat="1" ht="14.4" x14ac:dyDescent="0.3">
      <c r="B371" s="66" t="s">
        <v>109</v>
      </c>
      <c r="C371" s="196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3"/>
        <v>17372.275999999998</v>
      </c>
      <c r="J371" s="17"/>
    </row>
    <row r="372" spans="2:10" customFormat="1" ht="14.4" x14ac:dyDescent="0.3">
      <c r="B372" s="66" t="s">
        <v>109</v>
      </c>
      <c r="C372" s="196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3"/>
        <v>17372.275999999998</v>
      </c>
      <c r="J372" s="17"/>
    </row>
    <row r="373" spans="2:10" customFormat="1" ht="14.4" x14ac:dyDescent="0.3">
      <c r="B373" s="66" t="s">
        <v>109</v>
      </c>
      <c r="C373" s="196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3"/>
        <v>17372.275999999998</v>
      </c>
      <c r="J373" s="17"/>
    </row>
    <row r="374" spans="2:10" customFormat="1" ht="14.4" x14ac:dyDescent="0.3">
      <c r="B374" s="66" t="s">
        <v>109</v>
      </c>
      <c r="C374" s="196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3"/>
        <v>17372.275999999998</v>
      </c>
      <c r="J374" s="17"/>
    </row>
    <row r="375" spans="2:10" customFormat="1" ht="14.4" x14ac:dyDescent="0.3">
      <c r="B375" s="66" t="s">
        <v>109</v>
      </c>
      <c r="C375" s="196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3"/>
        <v>17372.275999999998</v>
      </c>
      <c r="J375" s="17"/>
    </row>
    <row r="376" spans="2:10" customFormat="1" ht="14.4" x14ac:dyDescent="0.3">
      <c r="B376" s="66" t="s">
        <v>109</v>
      </c>
      <c r="C376" s="196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3"/>
        <v>17372.275999999998</v>
      </c>
      <c r="J376" s="17"/>
    </row>
    <row r="377" spans="2:10" customFormat="1" ht="14.4" x14ac:dyDescent="0.3">
      <c r="B377" s="66" t="s">
        <v>109</v>
      </c>
      <c r="C377" s="196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3"/>
        <v>17372.16</v>
      </c>
      <c r="J377" s="42"/>
    </row>
    <row r="378" spans="2:10" customFormat="1" ht="14.4" x14ac:dyDescent="0.3">
      <c r="B378" s="66" t="s">
        <v>109</v>
      </c>
      <c r="C378" s="196" t="s">
        <v>558</v>
      </c>
      <c r="D378" s="53" t="s">
        <v>17</v>
      </c>
      <c r="E378" s="155" t="s">
        <v>14</v>
      </c>
      <c r="F378" s="53" t="s">
        <v>112</v>
      </c>
      <c r="G378" s="73">
        <v>13081.89</v>
      </c>
      <c r="H378" s="54">
        <v>1445</v>
      </c>
      <c r="I378" s="67">
        <f t="shared" si="13"/>
        <v>16851.1924</v>
      </c>
      <c r="J378" s="42"/>
    </row>
    <row r="379" spans="2:10" customFormat="1" ht="14.4" x14ac:dyDescent="0.3">
      <c r="B379" s="66" t="s">
        <v>109</v>
      </c>
      <c r="C379" s="196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3"/>
        <v>17372.484799999998</v>
      </c>
      <c r="J379" s="42"/>
    </row>
    <row r="380" spans="2:10" customFormat="1" ht="14.4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3"/>
        <v>7743.6843999999992</v>
      </c>
      <c r="J380" s="9"/>
    </row>
    <row r="381" spans="2:10" customFormat="1" ht="14.4" x14ac:dyDescent="0.3">
      <c r="B381" s="66" t="s">
        <v>109</v>
      </c>
      <c r="C381" s="196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3"/>
        <v>17372.484799999998</v>
      </c>
      <c r="J381" s="42"/>
    </row>
    <row r="382" spans="2:10" customFormat="1" ht="14.4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3"/>
        <v>7010.8427999999994</v>
      </c>
      <c r="J382" s="9"/>
    </row>
    <row r="383" spans="2:10" customFormat="1" ht="14.4" x14ac:dyDescent="0.3">
      <c r="B383" s="66" t="s">
        <v>109</v>
      </c>
      <c r="C383" s="196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3"/>
        <v>18640.039999999997</v>
      </c>
      <c r="J383" s="42"/>
    </row>
    <row r="384" spans="2:10" s="46" customFormat="1" x14ac:dyDescent="0.25">
      <c r="B384" s="85" t="s">
        <v>109</v>
      </c>
      <c r="C384" s="196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3"/>
        <v>16851.32</v>
      </c>
      <c r="J384" s="45"/>
    </row>
    <row r="385" spans="2:10" customFormat="1" ht="14.4" x14ac:dyDescent="0.3">
      <c r="B385" s="66" t="s">
        <v>109</v>
      </c>
      <c r="C385" s="202" t="s">
        <v>566</v>
      </c>
      <c r="D385" s="85" t="s">
        <v>17</v>
      </c>
      <c r="E385" s="155" t="s">
        <v>14</v>
      </c>
      <c r="F385" s="53" t="s">
        <v>103</v>
      </c>
      <c r="G385" s="73">
        <v>14579.49</v>
      </c>
      <c r="H385" s="68">
        <v>1489.79</v>
      </c>
      <c r="I385" s="67">
        <f t="shared" si="13"/>
        <v>18640.364799999996</v>
      </c>
      <c r="J385" s="42"/>
    </row>
    <row r="386" spans="2:10" customFormat="1" ht="14.4" x14ac:dyDescent="0.3">
      <c r="B386" s="66" t="s">
        <v>109</v>
      </c>
      <c r="C386" s="196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3"/>
        <v>17372.16</v>
      </c>
      <c r="J386" s="42"/>
    </row>
    <row r="387" spans="2:10" customFormat="1" ht="14.4" x14ac:dyDescent="0.3">
      <c r="B387" s="66" t="s">
        <v>109</v>
      </c>
      <c r="C387" s="203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3"/>
        <v>18640.364799999996</v>
      </c>
      <c r="J387" s="42"/>
    </row>
    <row r="388" spans="2:10" customFormat="1" ht="14.4" x14ac:dyDescent="0.3">
      <c r="B388" s="66" t="s">
        <v>109</v>
      </c>
      <c r="C388" s="196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3"/>
        <v>17372.484799999998</v>
      </c>
      <c r="J388" s="42"/>
    </row>
    <row r="389" spans="2:10" customFormat="1" ht="14.4" x14ac:dyDescent="0.3">
      <c r="B389" s="66" t="s">
        <v>570</v>
      </c>
      <c r="C389" s="203" t="s">
        <v>571</v>
      </c>
      <c r="D389" s="85" t="s">
        <v>17</v>
      </c>
      <c r="E389" s="155" t="s">
        <v>14</v>
      </c>
      <c r="F389" s="53" t="s">
        <v>103</v>
      </c>
      <c r="G389" s="73">
        <v>14579.49</v>
      </c>
      <c r="H389" s="68">
        <v>1489.79</v>
      </c>
      <c r="I389" s="67">
        <f t="shared" si="13"/>
        <v>18640.364799999996</v>
      </c>
      <c r="J389" s="42"/>
    </row>
    <row r="390" spans="2:10" customFormat="1" ht="14.4" x14ac:dyDescent="0.3">
      <c r="B390" s="56" t="s">
        <v>274</v>
      </c>
      <c r="C390" s="53" t="s">
        <v>480</v>
      </c>
      <c r="D390" s="53" t="s">
        <v>10</v>
      </c>
      <c r="E390" s="155" t="s">
        <v>625</v>
      </c>
      <c r="F390" s="53"/>
      <c r="G390" s="90">
        <v>0</v>
      </c>
      <c r="H390" s="71">
        <v>0</v>
      </c>
      <c r="I390" s="67">
        <f t="shared" si="13"/>
        <v>0</v>
      </c>
    </row>
    <row r="391" spans="2:10" customFormat="1" ht="14.4" x14ac:dyDescent="0.3">
      <c r="B391" s="66" t="s">
        <v>109</v>
      </c>
      <c r="C391" s="202" t="s">
        <v>573</v>
      </c>
      <c r="D391" s="85" t="s">
        <v>17</v>
      </c>
      <c r="E391" s="155" t="s">
        <v>14</v>
      </c>
      <c r="F391" s="53" t="s">
        <v>103</v>
      </c>
      <c r="G391" s="73">
        <v>14579.49</v>
      </c>
      <c r="H391" s="68">
        <v>1489.79</v>
      </c>
      <c r="I391" s="67">
        <f t="shared" si="13"/>
        <v>18640.364799999996</v>
      </c>
      <c r="J391" s="42"/>
    </row>
    <row r="392" spans="2:10" customFormat="1" ht="14.4" x14ac:dyDescent="0.3">
      <c r="B392" s="66" t="s">
        <v>109</v>
      </c>
      <c r="C392" s="204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3"/>
        <v>17372.484799999998</v>
      </c>
      <c r="J392" s="42"/>
    </row>
    <row r="393" spans="2:10" customFormat="1" ht="14.4" x14ac:dyDescent="0.3">
      <c r="B393" s="66" t="s">
        <v>109</v>
      </c>
      <c r="C393" s="204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3"/>
        <v>17372.484799999998</v>
      </c>
      <c r="J393" s="42"/>
    </row>
    <row r="394" spans="2:10" customFormat="1" ht="14.4" x14ac:dyDescent="0.3">
      <c r="B394" s="66" t="s">
        <v>109</v>
      </c>
      <c r="C394" s="204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3"/>
        <v>19910.239999999998</v>
      </c>
      <c r="J394" s="42"/>
    </row>
    <row r="395" spans="2:10" customFormat="1" ht="14.4" x14ac:dyDescent="0.3">
      <c r="B395" s="66" t="s">
        <v>109</v>
      </c>
      <c r="C395" s="204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3"/>
        <v>17372.484799999998</v>
      </c>
      <c r="J395" s="42"/>
    </row>
    <row r="396" spans="2:10" customFormat="1" ht="14.4" x14ac:dyDescent="0.3">
      <c r="B396" s="66" t="s">
        <v>109</v>
      </c>
      <c r="C396" s="196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3"/>
        <v>17372.484799999998</v>
      </c>
    </row>
    <row r="397" spans="2:10" customFormat="1" ht="14.4" x14ac:dyDescent="0.3">
      <c r="B397" s="66" t="s">
        <v>109</v>
      </c>
      <c r="C397" s="204" t="s">
        <v>579</v>
      </c>
      <c r="D397" s="85" t="s">
        <v>17</v>
      </c>
      <c r="E397" s="155" t="s">
        <v>14</v>
      </c>
      <c r="F397" s="53" t="s">
        <v>103</v>
      </c>
      <c r="G397" s="73">
        <v>14579.49</v>
      </c>
      <c r="H397" s="68">
        <v>1489.79</v>
      </c>
      <c r="I397" s="67">
        <f t="shared" si="13"/>
        <v>18640.364799999996</v>
      </c>
    </row>
    <row r="398" spans="2:10" customFormat="1" ht="14.4" x14ac:dyDescent="0.3">
      <c r="B398" s="66" t="s">
        <v>109</v>
      </c>
      <c r="C398" s="196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3"/>
        <v>16851.32</v>
      </c>
    </row>
    <row r="399" spans="2:10" customFormat="1" ht="14.4" x14ac:dyDescent="0.3">
      <c r="B399" s="66" t="s">
        <v>109</v>
      </c>
      <c r="C399" s="196" t="s">
        <v>581</v>
      </c>
      <c r="D399" s="85" t="s">
        <v>17</v>
      </c>
      <c r="E399" s="155" t="s">
        <v>14</v>
      </c>
      <c r="F399" s="49" t="s">
        <v>748</v>
      </c>
      <c r="G399" s="67">
        <v>13486.49</v>
      </c>
      <c r="H399" s="54">
        <v>1489.79</v>
      </c>
      <c r="I399" s="67">
        <f t="shared" si="13"/>
        <v>17372.484799999998</v>
      </c>
    </row>
    <row r="400" spans="2:10" customFormat="1" ht="14.4" x14ac:dyDescent="0.3">
      <c r="B400" s="66" t="s">
        <v>109</v>
      </c>
      <c r="C400" s="196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3"/>
        <v>17372.484799999998</v>
      </c>
    </row>
    <row r="401" spans="1:9" customFormat="1" ht="14.4" x14ac:dyDescent="0.3">
      <c r="B401" s="66" t="s">
        <v>109</v>
      </c>
      <c r="C401" s="196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3"/>
        <v>17372.484799999998</v>
      </c>
    </row>
    <row r="402" spans="1:9" customFormat="1" ht="14.4" x14ac:dyDescent="0.3">
      <c r="B402" s="66" t="s">
        <v>109</v>
      </c>
      <c r="C402" s="196" t="s">
        <v>584</v>
      </c>
      <c r="D402" s="85" t="s">
        <v>17</v>
      </c>
      <c r="E402" s="155" t="s">
        <v>14</v>
      </c>
      <c r="F402" s="53" t="s">
        <v>103</v>
      </c>
      <c r="G402" s="73">
        <v>14579.49</v>
      </c>
      <c r="H402" s="68">
        <v>1489.79</v>
      </c>
      <c r="I402" s="67">
        <f t="shared" si="13"/>
        <v>18640.364799999996</v>
      </c>
    </row>
    <row r="403" spans="1:9" customFormat="1" ht="14.4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customFormat="1" ht="14.4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x14ac:dyDescent="0.25">
      <c r="A405" s="56"/>
      <c r="B405" s="66" t="s">
        <v>242</v>
      </c>
      <c r="C405" s="53" t="s">
        <v>590</v>
      </c>
      <c r="D405" s="85" t="s">
        <v>17</v>
      </c>
      <c r="E405" s="155" t="s">
        <v>15</v>
      </c>
      <c r="F405" s="53" t="s">
        <v>734</v>
      </c>
      <c r="G405" s="71">
        <v>6080</v>
      </c>
      <c r="H405" s="71">
        <v>182.4</v>
      </c>
      <c r="I405" s="67">
        <f>(G405+H405)*1.16</f>
        <v>7264.3839999999991</v>
      </c>
    </row>
    <row r="406" spans="1:9" x14ac:dyDescent="0.25">
      <c r="A406" s="56"/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customFormat="1" ht="14.4" x14ac:dyDescent="0.3">
      <c r="B407" s="66" t="s">
        <v>65</v>
      </c>
      <c r="C407" s="53" t="s">
        <v>595</v>
      </c>
      <c r="D407" s="85" t="s">
        <v>17</v>
      </c>
      <c r="E407" s="155" t="s">
        <v>625</v>
      </c>
      <c r="F407" s="53" t="s">
        <v>739</v>
      </c>
      <c r="G407" s="71">
        <v>6942.66</v>
      </c>
      <c r="H407" s="71">
        <v>208.28</v>
      </c>
      <c r="I407" s="67">
        <f>(G407+H407)*1.16</f>
        <v>8295.0903999999991</v>
      </c>
    </row>
    <row r="408" spans="1:9" customFormat="1" ht="14.4" x14ac:dyDescent="0.3">
      <c r="B408" s="56" t="s">
        <v>160</v>
      </c>
      <c r="C408" s="196" t="s">
        <v>481</v>
      </c>
      <c r="D408" s="53" t="s">
        <v>10</v>
      </c>
      <c r="E408" s="155" t="s">
        <v>625</v>
      </c>
      <c r="F408" s="53"/>
      <c r="G408" s="90">
        <v>0</v>
      </c>
      <c r="H408" s="71">
        <v>0</v>
      </c>
      <c r="I408" s="67">
        <f>SUM(G408+H408)*1.16</f>
        <v>0</v>
      </c>
    </row>
    <row r="409" spans="1:9" customFormat="1" ht="14.4" x14ac:dyDescent="0.3"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customFormat="1" ht="14.4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customFormat="1" ht="14.4" x14ac:dyDescent="0.3"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customFormat="1" ht="14.4" x14ac:dyDescent="0.3">
      <c r="A412" s="162"/>
      <c r="B412" s="56" t="s">
        <v>215</v>
      </c>
      <c r="C412" s="196" t="s">
        <v>498</v>
      </c>
      <c r="D412" s="53" t="s">
        <v>10</v>
      </c>
      <c r="E412" s="155" t="s">
        <v>625</v>
      </c>
      <c r="F412" s="53"/>
      <c r="G412" s="90">
        <v>0</v>
      </c>
      <c r="H412" s="71">
        <v>0</v>
      </c>
      <c r="I412" s="67">
        <f>SUM(G412+H412)*1.16</f>
        <v>0</v>
      </c>
    </row>
    <row r="413" spans="1:9" customFormat="1" ht="14.4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customFormat="1" ht="14.4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730</v>
      </c>
      <c r="G414" s="71">
        <v>8356</v>
      </c>
      <c r="H414" s="71">
        <v>250.68</v>
      </c>
      <c r="I414" s="67">
        <f>SUM(G414:H414)*1.16</f>
        <v>9983.7487999999994</v>
      </c>
    </row>
    <row r="415" spans="1:9" customFormat="1" ht="14.4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 t="shared" ref="I415:I426" si="14">SUM(G415+H415)*1.16</f>
        <v>7264.3839999999991</v>
      </c>
    </row>
    <row r="416" spans="1:9" customFormat="1" ht="14.4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 t="shared" si="14"/>
        <v>7167.5239999999994</v>
      </c>
    </row>
    <row r="417" spans="1:14" customFormat="1" ht="14.4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 t="shared" si="14"/>
        <v>6542.2839999999987</v>
      </c>
    </row>
    <row r="418" spans="1:14" customFormat="1" ht="14.4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 t="shared" si="14"/>
        <v>7020.32</v>
      </c>
    </row>
    <row r="419" spans="1:14" customFormat="1" ht="14.4" x14ac:dyDescent="0.3">
      <c r="B419" s="99" t="s">
        <v>70</v>
      </c>
      <c r="C419" s="195" t="s">
        <v>613</v>
      </c>
      <c r="D419" s="85" t="s">
        <v>17</v>
      </c>
      <c r="E419" s="156" t="s">
        <v>15</v>
      </c>
      <c r="F419" s="205" t="s">
        <v>751</v>
      </c>
      <c r="G419" s="71">
        <v>5876</v>
      </c>
      <c r="H419" s="71">
        <v>176.28</v>
      </c>
      <c r="I419" s="67">
        <f t="shared" si="14"/>
        <v>7020.6447999999991</v>
      </c>
    </row>
    <row r="420" spans="1:14" customFormat="1" ht="14.4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si="14"/>
        <v>7263.9199999999992</v>
      </c>
    </row>
    <row r="421" spans="1:14" customFormat="1" ht="14.4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4"/>
        <v>7816.079999999999</v>
      </c>
    </row>
    <row r="422" spans="1:14" customFormat="1" ht="14.4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4"/>
        <v>9984.119999999999</v>
      </c>
    </row>
    <row r="423" spans="1:14" customFormat="1" ht="14.4" x14ac:dyDescent="0.3">
      <c r="A423" s="162"/>
      <c r="B423" s="56" t="s">
        <v>500</v>
      </c>
      <c r="C423" s="196">
        <v>194600023</v>
      </c>
      <c r="D423" s="53" t="s">
        <v>10</v>
      </c>
      <c r="E423" s="155" t="s">
        <v>625</v>
      </c>
      <c r="F423" s="53"/>
      <c r="G423" s="90">
        <v>0</v>
      </c>
      <c r="H423" s="71">
        <v>0</v>
      </c>
      <c r="I423" s="67">
        <f t="shared" si="14"/>
        <v>0</v>
      </c>
      <c r="L423" s="165"/>
    </row>
    <row r="424" spans="1:14" customFormat="1" ht="14.4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4"/>
        <v>7020.6447999999991</v>
      </c>
      <c r="L424" s="165"/>
    </row>
    <row r="425" spans="1:14" customFormat="1" ht="14.4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4"/>
        <v>7020.6447999999991</v>
      </c>
      <c r="L425" s="165"/>
    </row>
    <row r="426" spans="1:14" customFormat="1" ht="14.4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4"/>
        <v>6683.9199999999992</v>
      </c>
      <c r="L426" s="165"/>
    </row>
    <row r="427" spans="1:14" x14ac:dyDescent="0.25">
      <c r="A427" s="56"/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5">(G427+H427)*1.16</f>
        <v>19910.239999999998</v>
      </c>
      <c r="L427" s="166"/>
    </row>
    <row r="428" spans="1:14" x14ac:dyDescent="0.25">
      <c r="A428" s="56"/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5"/>
        <v>18549.327999999998</v>
      </c>
      <c r="L428" s="166"/>
    </row>
    <row r="429" spans="1:14" customFormat="1" ht="14.4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727</v>
      </c>
      <c r="G429" s="71">
        <v>8356</v>
      </c>
      <c r="H429" s="43">
        <v>251</v>
      </c>
      <c r="I429" s="67">
        <f t="shared" si="15"/>
        <v>9984.119999999999</v>
      </c>
      <c r="J429" s="56"/>
    </row>
    <row r="430" spans="1:14" customFormat="1" ht="14.4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5"/>
        <v>7020.6447999999991</v>
      </c>
      <c r="J430" s="56"/>
    </row>
    <row r="431" spans="1:14" customFormat="1" ht="14.4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5"/>
        <v>7816.079999999999</v>
      </c>
      <c r="J431" s="56"/>
      <c r="K431" s="148"/>
      <c r="L431" s="147"/>
    </row>
    <row r="432" spans="1:14" customFormat="1" ht="14.4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5"/>
        <v>6542.724799999999</v>
      </c>
      <c r="J432" s="56"/>
      <c r="K432" s="149"/>
      <c r="L432" s="18"/>
      <c r="M432" s="38"/>
      <c r="N432" s="38"/>
    </row>
    <row r="433" spans="1:15" customFormat="1" ht="14.4" x14ac:dyDescent="0.3"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5"/>
        <v>7020.6447999999991</v>
      </c>
      <c r="N433" s="38"/>
    </row>
    <row r="434" spans="1:15" customFormat="1" ht="14.4" x14ac:dyDescent="0.3">
      <c r="A434" s="162"/>
      <c r="B434" s="56" t="s">
        <v>501</v>
      </c>
      <c r="C434" s="196" t="s">
        <v>502</v>
      </c>
      <c r="D434" s="53" t="s">
        <v>10</v>
      </c>
      <c r="E434" s="155" t="s">
        <v>625</v>
      </c>
      <c r="F434" s="53"/>
      <c r="G434" s="71">
        <v>0</v>
      </c>
      <c r="H434" s="71">
        <v>0</v>
      </c>
      <c r="I434" s="67">
        <f>SUM(G434+H434)*1.16</f>
        <v>0</v>
      </c>
      <c r="L434" s="38"/>
      <c r="N434" s="38"/>
    </row>
    <row r="435" spans="1:15" customFormat="1" ht="14.4" x14ac:dyDescent="0.3">
      <c r="A435" s="162"/>
      <c r="B435" s="56" t="s">
        <v>256</v>
      </c>
      <c r="C435" s="53" t="s">
        <v>504</v>
      </c>
      <c r="D435" s="53" t="s">
        <v>10</v>
      </c>
      <c r="E435" s="155" t="s">
        <v>625</v>
      </c>
      <c r="F435" s="53"/>
      <c r="G435" s="71">
        <v>0</v>
      </c>
      <c r="H435" s="71">
        <v>0</v>
      </c>
      <c r="I435" s="67">
        <f>SUM(G435+H435)*1.16</f>
        <v>0</v>
      </c>
      <c r="J435" s="162"/>
      <c r="L435" s="38"/>
      <c r="M435" s="38"/>
      <c r="N435" s="38"/>
      <c r="O435" s="38"/>
    </row>
    <row r="436" spans="1:15" customFormat="1" ht="14.4" x14ac:dyDescent="0.3">
      <c r="A436" s="162"/>
      <c r="B436" s="56" t="s">
        <v>477</v>
      </c>
      <c r="C436" s="196">
        <v>188160016</v>
      </c>
      <c r="D436" s="53" t="s">
        <v>10</v>
      </c>
      <c r="E436" s="155" t="s">
        <v>625</v>
      </c>
      <c r="F436" s="53"/>
      <c r="G436" s="90">
        <v>0</v>
      </c>
      <c r="H436" s="71">
        <v>0</v>
      </c>
      <c r="I436" s="67">
        <f>SUM(G436+H436)*1.16</f>
        <v>0</v>
      </c>
    </row>
    <row r="437" spans="1:15" customFormat="1" ht="14.4" x14ac:dyDescent="0.3">
      <c r="B437" s="56" t="s">
        <v>70</v>
      </c>
      <c r="C437" s="175" t="s">
        <v>684</v>
      </c>
      <c r="D437" s="85" t="s">
        <v>17</v>
      </c>
      <c r="E437" s="155" t="s">
        <v>11</v>
      </c>
      <c r="F437" s="53" t="s">
        <v>732</v>
      </c>
      <c r="G437" s="43">
        <v>5876</v>
      </c>
      <c r="H437" s="43">
        <v>176.28</v>
      </c>
      <c r="I437" s="54">
        <f>(G437+H437)*1.16</f>
        <v>7020.6447999999991</v>
      </c>
    </row>
    <row r="438" spans="1:15" customFormat="1" ht="14.4" x14ac:dyDescent="0.3"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customFormat="1" ht="14.4" x14ac:dyDescent="0.3">
      <c r="B439" s="56" t="s">
        <v>24</v>
      </c>
      <c r="C439" s="196" t="s">
        <v>544</v>
      </c>
      <c r="D439" s="53" t="s">
        <v>10</v>
      </c>
      <c r="E439" s="155" t="s">
        <v>625</v>
      </c>
      <c r="F439" s="53"/>
      <c r="G439" s="90">
        <v>0</v>
      </c>
      <c r="H439" s="71">
        <v>0</v>
      </c>
      <c r="I439" s="67">
        <f>SUM(G439+H439)*1.16</f>
        <v>0</v>
      </c>
    </row>
    <row r="440" spans="1:15" customFormat="1" ht="14.4" x14ac:dyDescent="0.3">
      <c r="B440" s="56" t="s">
        <v>70</v>
      </c>
      <c r="C440" s="53" t="s">
        <v>596</v>
      </c>
      <c r="D440" s="85" t="s">
        <v>17</v>
      </c>
      <c r="E440" s="155" t="s">
        <v>15</v>
      </c>
      <c r="F440" s="53" t="s">
        <v>740</v>
      </c>
      <c r="G440" s="71">
        <v>5876</v>
      </c>
      <c r="H440" s="71">
        <v>176.28</v>
      </c>
      <c r="I440" s="67">
        <f>(G440+H440)*1.16</f>
        <v>7020.6447999999991</v>
      </c>
    </row>
    <row r="441" spans="1:15" customFormat="1" ht="14.4" x14ac:dyDescent="0.3"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customFormat="1" ht="14.4" x14ac:dyDescent="0.3">
      <c r="B442" s="56" t="s">
        <v>70</v>
      </c>
      <c r="C442" s="66" t="s">
        <v>692</v>
      </c>
      <c r="D442" s="85" t="s">
        <v>17</v>
      </c>
      <c r="E442" s="155" t="s">
        <v>624</v>
      </c>
      <c r="F442" s="160" t="s">
        <v>757</v>
      </c>
      <c r="G442" s="43">
        <v>5876</v>
      </c>
      <c r="H442" s="43">
        <v>176.28</v>
      </c>
      <c r="I442" s="54">
        <f>(G442+H442)*1.16</f>
        <v>7020.6447999999991</v>
      </c>
    </row>
    <row r="443" spans="1:15" customFormat="1" ht="14.4" x14ac:dyDescent="0.3"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customFormat="1" ht="14.4" x14ac:dyDescent="0.3"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customFormat="1" ht="14.4" x14ac:dyDescent="0.3">
      <c r="B445" s="56" t="s">
        <v>232</v>
      </c>
      <c r="C445" s="66" t="s">
        <v>693</v>
      </c>
      <c r="D445" s="85" t="s">
        <v>10</v>
      </c>
      <c r="E445" s="155" t="s">
        <v>624</v>
      </c>
      <c r="F445" s="53"/>
      <c r="G445" s="43"/>
      <c r="H445" s="43"/>
      <c r="I445" s="54"/>
    </row>
    <row r="446" spans="1:15" x14ac:dyDescent="0.25">
      <c r="A446" s="56"/>
      <c r="B446" s="56" t="s">
        <v>70</v>
      </c>
      <c r="C446" s="66" t="s">
        <v>698</v>
      </c>
      <c r="D446" s="85" t="s">
        <v>17</v>
      </c>
      <c r="E446" s="155" t="s">
        <v>624</v>
      </c>
      <c r="F446" s="53" t="s">
        <v>745</v>
      </c>
      <c r="G446" s="43">
        <v>5876</v>
      </c>
      <c r="H446" s="43">
        <v>176.27</v>
      </c>
      <c r="I446" s="54">
        <f>(G446+H446)*1.16</f>
        <v>7020.6332000000002</v>
      </c>
    </row>
    <row r="447" spans="1:15" x14ac:dyDescent="0.25">
      <c r="A447" s="56"/>
      <c r="B447" s="56" t="s">
        <v>274</v>
      </c>
      <c r="C447" s="56" t="s">
        <v>704</v>
      </c>
      <c r="D447" s="85" t="s">
        <v>17</v>
      </c>
      <c r="E447" s="155" t="s">
        <v>15</v>
      </c>
      <c r="F447" s="53" t="s">
        <v>342</v>
      </c>
      <c r="G447" s="43">
        <v>5476</v>
      </c>
      <c r="H447" s="43">
        <v>164.25</v>
      </c>
      <c r="I447" s="54">
        <f>(G447+H447)*1.16</f>
        <v>6542.69</v>
      </c>
    </row>
    <row r="448" spans="1:15" x14ac:dyDescent="0.25">
      <c r="A448" s="56"/>
      <c r="B448" s="56" t="s">
        <v>256</v>
      </c>
      <c r="C448" s="160" t="s">
        <v>724</v>
      </c>
      <c r="D448" s="85" t="s">
        <v>10</v>
      </c>
      <c r="E448" s="155" t="s">
        <v>625</v>
      </c>
    </row>
    <row r="1048558" spans="1:17" s="54" customFormat="1" x14ac:dyDescent="0.25">
      <c r="A1048558" s="66"/>
      <c r="B1048558" s="1"/>
      <c r="C1048558" s="53"/>
      <c r="D1048558" s="85"/>
      <c r="E1048558" s="155"/>
      <c r="F1048558" s="53"/>
      <c r="G1048558" s="43"/>
      <c r="H1048558" s="8"/>
      <c r="J1048558" s="56"/>
      <c r="K1048558" s="56"/>
      <c r="L1048558" s="56"/>
      <c r="M1048558" s="56"/>
      <c r="N1048558" s="56"/>
      <c r="O1048558" s="56"/>
      <c r="P1048558" s="56"/>
      <c r="Q1048558" s="56"/>
    </row>
  </sheetData>
  <autoFilter ref="B1:I448" xr:uid="{7E1580AC-5D85-42FF-A721-7DD24830F8A1}">
    <sortState xmlns:xlrd2="http://schemas.microsoft.com/office/spreadsheetml/2017/richdata2" ref="B4:I448">
      <sortCondition sortBy="cellColor" ref="B1:B448" dxfId="3"/>
    </sortState>
  </autoFilter>
  <hyperlinks>
    <hyperlink ref="F175" r:id="rId1" location="id=1155&amp;model=res.partner" display="http://52.52.31.46:8069/web - id=1155&amp;model=res.partner" xr:uid="{B63B7F98-0AA9-4732-B03C-719DA3AD4B72}"/>
    <hyperlink ref="F223" r:id="rId2" location="id=1155&amp;model=res.partner" display="http://52.52.31.46:8069/web - id=1155&amp;model=res.partner" xr:uid="{363A1A87-56AD-4702-9512-256DCC01E450}"/>
  </hyperlinks>
  <pageMargins left="0.7" right="0.7" top="0.75" bottom="0.75" header="0.3" footer="0.3"/>
  <pageSetup paperSize="9" scale="63" fitToHeight="0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A60B-D2C9-4505-AA24-5A38274AAB16}">
  <sheetPr codeName="Sheet34">
    <pageSetUpPr fitToPage="1"/>
  </sheetPr>
  <dimension ref="A1:U1048558"/>
  <sheetViews>
    <sheetView showGridLines="0" topLeftCell="G1" zoomScaleNormal="100" workbookViewId="0">
      <selection activeCell="O12" sqref="O12"/>
    </sheetView>
  </sheetViews>
  <sheetFormatPr defaultColWidth="8.88671875" defaultRowHeight="14.4" x14ac:dyDescent="0.3"/>
  <cols>
    <col min="1" max="1" width="8.88671875" style="162"/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  <col min="19" max="19" width="11.109375" bestFit="1" customWidth="1"/>
    <col min="20" max="20" width="13.6640625" bestFit="1" customWidth="1"/>
  </cols>
  <sheetData>
    <row r="1" spans="1:21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21" x14ac:dyDescent="0.3">
      <c r="A2"/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x14ac:dyDescent="0.3">
      <c r="A3"/>
      <c r="B3" s="66" t="s">
        <v>242</v>
      </c>
      <c r="C3" s="196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>SUM(G3+H3)*1.16</f>
        <v>6984.4759999999987</v>
      </c>
      <c r="J3" s="9"/>
      <c r="K3" s="62" t="s">
        <v>19</v>
      </c>
      <c r="L3" s="61">
        <f>+COUNTIF(E:E,L2)</f>
        <v>86</v>
      </c>
      <c r="M3" s="61">
        <f>+COUNTIF(E:E,M2)</f>
        <v>159</v>
      </c>
      <c r="N3" s="61">
        <f>+COUNTIF(E:E,N2)</f>
        <v>40</v>
      </c>
      <c r="O3" s="61">
        <f>+COUNTIF(E:E,O2)</f>
        <v>94</v>
      </c>
      <c r="P3" s="61">
        <f>+COUNTIF(E:E,P2)</f>
        <v>68</v>
      </c>
      <c r="Q3" s="61">
        <f>SUM(L3+M3+N3+O3+P3)</f>
        <v>447</v>
      </c>
    </row>
    <row r="4" spans="1:21" x14ac:dyDescent="0.3"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ref="I4:I26" si="0">SUM(G4+H4)*1.16</f>
        <v>0</v>
      </c>
      <c r="J4" s="163"/>
      <c r="K4" s="101" t="s">
        <v>23</v>
      </c>
      <c r="L4" s="102">
        <f>COUNTIFS(D:D,K4,E:E,L2)</f>
        <v>73</v>
      </c>
      <c r="M4" s="102">
        <f>COUNTIFS(D:D,K4,E:E,M2)</f>
        <v>91</v>
      </c>
      <c r="N4" s="102">
        <f>COUNTIFS(D:D,K4,E:E,N2)</f>
        <v>31</v>
      </c>
      <c r="O4" s="102">
        <f>COUNTIFS(D:D,K4,E:E,O2)</f>
        <v>85</v>
      </c>
      <c r="P4" s="102">
        <f>COUNTIFS(D:D,K4,E:E,P2)</f>
        <v>46</v>
      </c>
      <c r="Q4" s="102">
        <f>SUM(L4:P4)</f>
        <v>326</v>
      </c>
    </row>
    <row r="5" spans="1:21" x14ac:dyDescent="0.3">
      <c r="A5"/>
      <c r="B5" s="66" t="s">
        <v>688</v>
      </c>
      <c r="C5" s="196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9</v>
      </c>
      <c r="M5" s="104">
        <f>COUNTIFS(D:D,K5,E:E,M2)</f>
        <v>60</v>
      </c>
      <c r="N5" s="104">
        <f>COUNTIFS(D:D,K5,E:E,N2)</f>
        <v>7</v>
      </c>
      <c r="O5" s="104">
        <f>COUNTIFS(D:D,K5,E:E,O2)</f>
        <v>6</v>
      </c>
      <c r="P5" s="104">
        <f>COUNTIFS(D:D,K5,E:E,P2)</f>
        <v>19</v>
      </c>
      <c r="Q5" s="104">
        <f>SUM(L5:P5)</f>
        <v>101</v>
      </c>
    </row>
    <row r="6" spans="1:21" x14ac:dyDescent="0.3">
      <c r="A6"/>
      <c r="B6" s="66" t="s">
        <v>28</v>
      </c>
      <c r="C6" s="196" t="s">
        <v>29</v>
      </c>
      <c r="D6" s="53" t="s">
        <v>17</v>
      </c>
      <c r="E6" s="155" t="s">
        <v>624</v>
      </c>
      <c r="F6" s="53" t="s">
        <v>753</v>
      </c>
      <c r="G6" s="67">
        <v>18668</v>
      </c>
      <c r="H6" s="68">
        <v>560</v>
      </c>
      <c r="I6" s="67">
        <f t="shared" si="0"/>
        <v>22304.48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38"/>
    </row>
    <row r="7" spans="1:21" x14ac:dyDescent="0.3">
      <c r="A7"/>
      <c r="B7" s="66" t="s">
        <v>28</v>
      </c>
      <c r="C7" s="53" t="s">
        <v>32</v>
      </c>
      <c r="D7" s="53" t="s">
        <v>17</v>
      </c>
      <c r="E7" s="155" t="s">
        <v>15</v>
      </c>
      <c r="F7" s="53" t="s">
        <v>330</v>
      </c>
      <c r="G7" s="67">
        <v>18668</v>
      </c>
      <c r="H7" s="68">
        <v>560</v>
      </c>
      <c r="I7" s="67">
        <f t="shared" si="0"/>
        <v>22304.48</v>
      </c>
      <c r="J7" s="9"/>
      <c r="K7" s="58" t="s">
        <v>33</v>
      </c>
      <c r="L7" s="59">
        <f>L3-L6</f>
        <v>82</v>
      </c>
      <c r="M7" s="59">
        <f>M3-M6</f>
        <v>151</v>
      </c>
      <c r="N7" s="59">
        <f>N3-N6</f>
        <v>38</v>
      </c>
      <c r="O7" s="59">
        <f>O3-O6</f>
        <v>91</v>
      </c>
      <c r="P7" s="59">
        <f>P3-P6</f>
        <v>65</v>
      </c>
      <c r="Q7" s="59">
        <f>SUM(L7:P7)</f>
        <v>427</v>
      </c>
      <c r="R7" s="12"/>
      <c r="S7" s="176"/>
    </row>
    <row r="8" spans="1:21" x14ac:dyDescent="0.3">
      <c r="A8"/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0.8902439024390244</v>
      </c>
      <c r="M8" s="112">
        <f t="shared" si="1"/>
        <v>0.60264900662251653</v>
      </c>
      <c r="N8" s="112">
        <f t="shared" si="1"/>
        <v>0.81578947368421051</v>
      </c>
      <c r="O8" s="112">
        <f t="shared" si="1"/>
        <v>0.93406593406593408</v>
      </c>
      <c r="P8" s="112">
        <f t="shared" si="1"/>
        <v>0.70769230769230773</v>
      </c>
      <c r="Q8" s="112">
        <f t="shared" si="1"/>
        <v>0.7634660421545667</v>
      </c>
      <c r="S8" s="112"/>
    </row>
    <row r="9" spans="1:21" x14ac:dyDescent="0.3">
      <c r="A9"/>
      <c r="B9" s="66" t="s">
        <v>36</v>
      </c>
      <c r="C9" s="196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x14ac:dyDescent="0.3">
      <c r="A10" t="s">
        <v>55</v>
      </c>
      <c r="B10" s="66" t="s">
        <v>262</v>
      </c>
      <c r="C10" s="196" t="s">
        <v>39</v>
      </c>
      <c r="D10" s="53" t="s">
        <v>17</v>
      </c>
      <c r="E10" s="155" t="s">
        <v>14</v>
      </c>
      <c r="F10" s="53" t="s">
        <v>108</v>
      </c>
      <c r="G10" s="67">
        <v>11932</v>
      </c>
      <c r="H10" s="68">
        <v>357.96</v>
      </c>
      <c r="I10" s="67">
        <f t="shared" si="0"/>
        <v>14256.353599999999</v>
      </c>
      <c r="J10" s="9"/>
      <c r="K10" s="53" t="s">
        <v>41</v>
      </c>
      <c r="L10" s="68">
        <f>SUMIF(E2:E600,L2,I2:I603)</f>
        <v>624800.41800000006</v>
      </c>
      <c r="M10" s="68">
        <f>SUMIF(E2:E603,M2,I2:I603)</f>
        <v>1196824.1072</v>
      </c>
      <c r="N10" s="68">
        <f>SUMIF(E2:E600,N2,I2:I600)</f>
        <v>265826.88759999996</v>
      </c>
      <c r="O10" s="68">
        <f>SUMIF(E2:E600,O2,I2:I600)</f>
        <v>1448612.8603999999</v>
      </c>
      <c r="P10" s="68">
        <f>SUMIF(E2:E600,P2,I2:I600)</f>
        <v>466308.21439999994</v>
      </c>
      <c r="Q10" s="68">
        <f>SUM(L10:P10)</f>
        <v>4002372.4875999996</v>
      </c>
      <c r="R10" s="114"/>
      <c r="S10" s="38"/>
      <c r="T10" s="38"/>
      <c r="U10" s="179"/>
    </row>
    <row r="11" spans="1:21" x14ac:dyDescent="0.3">
      <c r="A11"/>
      <c r="B11" s="66" t="s">
        <v>215</v>
      </c>
      <c r="C11" s="196">
        <v>234310945</v>
      </c>
      <c r="D11" s="53" t="s">
        <v>17</v>
      </c>
      <c r="E11" s="155" t="s">
        <v>11</v>
      </c>
      <c r="F11" s="53" t="s">
        <v>733</v>
      </c>
      <c r="G11" s="68">
        <v>7659</v>
      </c>
      <c r="H11" s="68">
        <v>229.77</v>
      </c>
      <c r="I11" s="67">
        <f t="shared" si="0"/>
        <v>9150.9732000000004</v>
      </c>
      <c r="K11" s="85" t="s">
        <v>636</v>
      </c>
      <c r="L11" s="43"/>
      <c r="M11" s="135"/>
      <c r="N11" s="43"/>
      <c r="O11" s="43"/>
      <c r="P11" s="43"/>
      <c r="Q11" s="43"/>
      <c r="R11" s="114"/>
    </row>
    <row r="12" spans="1:21" x14ac:dyDescent="0.3">
      <c r="A12"/>
      <c r="B12" s="66" t="s">
        <v>242</v>
      </c>
      <c r="C12" s="196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52"/>
      <c r="L12" s="52"/>
      <c r="M12" s="52"/>
      <c r="N12" s="52"/>
      <c r="O12" s="52"/>
      <c r="P12" s="52"/>
      <c r="Q12" s="52"/>
      <c r="R12" s="114"/>
    </row>
    <row r="13" spans="1:21" x14ac:dyDescent="0.3">
      <c r="A13"/>
      <c r="B13" s="66" t="s">
        <v>45</v>
      </c>
      <c r="C13" s="196" t="s">
        <v>46</v>
      </c>
      <c r="D13" s="53" t="s">
        <v>17</v>
      </c>
      <c r="E13" s="155" t="s">
        <v>624</v>
      </c>
      <c r="F13" s="78" t="s">
        <v>754</v>
      </c>
      <c r="G13" s="68">
        <v>6542</v>
      </c>
      <c r="H13" s="68">
        <v>196.26</v>
      </c>
      <c r="I13" s="67">
        <f t="shared" si="0"/>
        <v>7816.3815999999997</v>
      </c>
      <c r="M13" s="38"/>
    </row>
    <row r="14" spans="1:21" x14ac:dyDescent="0.3">
      <c r="A14"/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x14ac:dyDescent="0.3">
      <c r="A15"/>
      <c r="B15" s="66" t="s">
        <v>65</v>
      </c>
      <c r="C15" s="196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x14ac:dyDescent="0.3">
      <c r="A16"/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customFormat="1" x14ac:dyDescent="0.3">
      <c r="B17" s="66" t="s">
        <v>274</v>
      </c>
      <c r="C17" s="196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customFormat="1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customFormat="1" x14ac:dyDescent="0.3">
      <c r="B19" s="66" t="s">
        <v>743</v>
      </c>
      <c r="C19" s="196" t="s">
        <v>60</v>
      </c>
      <c r="D19" s="53" t="s">
        <v>17</v>
      </c>
      <c r="E19" s="155" t="s">
        <v>624</v>
      </c>
      <c r="F19" s="53" t="s">
        <v>755</v>
      </c>
      <c r="G19" s="67">
        <v>2831</v>
      </c>
      <c r="H19" s="68">
        <v>84.93</v>
      </c>
      <c r="I19" s="67">
        <f t="shared" si="0"/>
        <v>3382.4787999999994</v>
      </c>
      <c r="J19" s="9"/>
    </row>
    <row r="20" spans="2:10" customFormat="1" x14ac:dyDescent="0.3">
      <c r="B20" s="66" t="s">
        <v>160</v>
      </c>
      <c r="C20" s="53" t="s">
        <v>62</v>
      </c>
      <c r="D20" s="53" t="s">
        <v>10</v>
      </c>
      <c r="E20" s="155" t="s">
        <v>11</v>
      </c>
      <c r="F20" s="53"/>
      <c r="G20" s="67">
        <v>0</v>
      </c>
      <c r="H20" s="68">
        <v>0</v>
      </c>
      <c r="I20" s="67">
        <f t="shared" si="0"/>
        <v>0</v>
      </c>
      <c r="J20" s="9"/>
    </row>
    <row r="21" spans="2:10" customFormat="1" x14ac:dyDescent="0.3">
      <c r="B21" s="66" t="s">
        <v>160</v>
      </c>
      <c r="C21" s="196" t="s">
        <v>63</v>
      </c>
      <c r="D21" s="53" t="s">
        <v>10</v>
      </c>
      <c r="E21" s="155" t="s">
        <v>11</v>
      </c>
      <c r="F21" s="53"/>
      <c r="G21" s="67">
        <v>0</v>
      </c>
      <c r="H21" s="68">
        <v>0</v>
      </c>
      <c r="I21" s="67">
        <f t="shared" si="0"/>
        <v>0</v>
      </c>
      <c r="J21" s="9"/>
    </row>
    <row r="22" spans="2:10" customFormat="1" x14ac:dyDescent="0.3">
      <c r="B22" s="66" t="s">
        <v>42</v>
      </c>
      <c r="C22" s="196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customFormat="1" x14ac:dyDescent="0.3">
      <c r="B23" s="56" t="s">
        <v>65</v>
      </c>
      <c r="C23" s="196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customFormat="1" x14ac:dyDescent="0.3">
      <c r="B24" s="66" t="s">
        <v>256</v>
      </c>
      <c r="C24" s="196" t="s">
        <v>68</v>
      </c>
      <c r="D24" s="53" t="s">
        <v>10</v>
      </c>
      <c r="E24" s="155" t="s">
        <v>11</v>
      </c>
      <c r="F24" s="53"/>
      <c r="G24" s="67">
        <v>0</v>
      </c>
      <c r="H24" s="68">
        <v>0</v>
      </c>
      <c r="I24" s="67">
        <f t="shared" si="0"/>
        <v>0</v>
      </c>
      <c r="J24" s="9"/>
    </row>
    <row r="25" spans="2:10" customFormat="1" x14ac:dyDescent="0.3">
      <c r="B25" s="66" t="s">
        <v>70</v>
      </c>
      <c r="C25" s="196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customFormat="1" x14ac:dyDescent="0.3">
      <c r="B26" s="66" t="s">
        <v>57</v>
      </c>
      <c r="C26" s="196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customFormat="1" x14ac:dyDescent="0.3">
      <c r="B27" s="66" t="s">
        <v>74</v>
      </c>
      <c r="C27" s="196" t="s">
        <v>75</v>
      </c>
      <c r="D27" s="53" t="s">
        <v>76</v>
      </c>
      <c r="E27" s="155" t="s">
        <v>11</v>
      </c>
      <c r="F27" s="53"/>
      <c r="G27" s="68">
        <v>0</v>
      </c>
      <c r="H27" s="68">
        <v>0</v>
      </c>
      <c r="I27" s="67">
        <v>0</v>
      </c>
    </row>
    <row r="28" spans="2:10" customFormat="1" x14ac:dyDescent="0.3">
      <c r="B28" s="66" t="s">
        <v>24</v>
      </c>
      <c r="C28" s="196" t="s">
        <v>77</v>
      </c>
      <c r="D28" s="53" t="s">
        <v>76</v>
      </c>
      <c r="E28" s="155" t="s">
        <v>11</v>
      </c>
      <c r="F28" s="53"/>
      <c r="G28" s="68">
        <v>0</v>
      </c>
      <c r="H28" s="68"/>
      <c r="I28" s="67">
        <v>0</v>
      </c>
    </row>
    <row r="29" spans="2:10" customFormat="1" x14ac:dyDescent="0.3">
      <c r="B29" s="330" t="s">
        <v>78</v>
      </c>
      <c r="C29" s="196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customFormat="1" x14ac:dyDescent="0.3">
      <c r="B30" s="56" t="s">
        <v>78</v>
      </c>
      <c r="C30" s="196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customFormat="1" x14ac:dyDescent="0.3">
      <c r="B31" s="66" t="s">
        <v>53</v>
      </c>
      <c r="C31" s="53" t="s">
        <v>82</v>
      </c>
      <c r="D31" s="53" t="s">
        <v>10</v>
      </c>
      <c r="E31" s="155" t="s">
        <v>11</v>
      </c>
      <c r="F31" s="53"/>
      <c r="G31" s="67">
        <v>0</v>
      </c>
      <c r="H31" s="68">
        <v>0</v>
      </c>
      <c r="I31" s="67">
        <f>SUM(G31+H31)*1.16</f>
        <v>0</v>
      </c>
      <c r="J31" s="9"/>
    </row>
    <row r="32" spans="2:10" customFormat="1" x14ac:dyDescent="0.3">
      <c r="B32" s="66" t="s">
        <v>256</v>
      </c>
      <c r="C32" s="196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9"/>
    </row>
    <row r="33" spans="2:11" customFormat="1" x14ac:dyDescent="0.3">
      <c r="B33" s="66" t="s">
        <v>260</v>
      </c>
      <c r="C33" s="196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customFormat="1" x14ac:dyDescent="0.3">
      <c r="B34" s="56" t="s">
        <v>160</v>
      </c>
      <c r="C34" s="196">
        <v>184080004</v>
      </c>
      <c r="D34" s="53" t="s">
        <v>10</v>
      </c>
      <c r="E34" s="155" t="s">
        <v>11</v>
      </c>
      <c r="F34" s="53"/>
      <c r="G34" s="68"/>
      <c r="H34" s="68"/>
      <c r="I34" s="67"/>
    </row>
    <row r="35" spans="2:11" customFormat="1" x14ac:dyDescent="0.3">
      <c r="B35" s="66" t="s">
        <v>88</v>
      </c>
      <c r="C35" s="196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customFormat="1" x14ac:dyDescent="0.3">
      <c r="B36" s="66" t="s">
        <v>42</v>
      </c>
      <c r="C36" s="196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customFormat="1" x14ac:dyDescent="0.3">
      <c r="B37" s="66" t="s">
        <v>242</v>
      </c>
      <c r="C37" s="196" t="s">
        <v>92</v>
      </c>
      <c r="D37" s="53" t="s">
        <v>17</v>
      </c>
      <c r="E37" s="155" t="s">
        <v>14</v>
      </c>
      <c r="F37" s="53" t="s">
        <v>756</v>
      </c>
      <c r="G37" s="73">
        <v>6080</v>
      </c>
      <c r="H37" s="68">
        <v>182.4</v>
      </c>
      <c r="I37" s="67">
        <f t="shared" si="2"/>
        <v>7264.3839999999991</v>
      </c>
      <c r="J37" s="17"/>
    </row>
    <row r="38" spans="2:11" customFormat="1" x14ac:dyDescent="0.3">
      <c r="B38" s="66" t="s">
        <v>57</v>
      </c>
      <c r="C38" s="196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customFormat="1" x14ac:dyDescent="0.3">
      <c r="B39" s="66" t="s">
        <v>96</v>
      </c>
      <c r="C39" s="196" t="s">
        <v>97</v>
      </c>
      <c r="D39" s="53" t="s">
        <v>10</v>
      </c>
      <c r="E39" s="155" t="s">
        <v>14</v>
      </c>
      <c r="F39" s="53"/>
      <c r="G39" s="73"/>
      <c r="H39" s="68"/>
      <c r="I39" s="67">
        <f t="shared" si="2"/>
        <v>0</v>
      </c>
      <c r="J39" s="17"/>
    </row>
    <row r="40" spans="2:11" customFormat="1" x14ac:dyDescent="0.3">
      <c r="B40" s="66" t="s">
        <v>98</v>
      </c>
      <c r="C40" s="196" t="s">
        <v>99</v>
      </c>
      <c r="D40" s="53" t="s">
        <v>10</v>
      </c>
      <c r="E40" s="155" t="s">
        <v>14</v>
      </c>
      <c r="F40" s="53"/>
      <c r="G40" s="73">
        <v>0</v>
      </c>
      <c r="H40" s="68">
        <v>0</v>
      </c>
      <c r="I40" s="67">
        <f t="shared" si="2"/>
        <v>0</v>
      </c>
      <c r="J40" s="17"/>
    </row>
    <row r="41" spans="2:11" customFormat="1" x14ac:dyDescent="0.3">
      <c r="B41" s="66" t="s">
        <v>98</v>
      </c>
      <c r="C41" s="196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customFormat="1" x14ac:dyDescent="0.3">
      <c r="B42" s="66" t="s">
        <v>98</v>
      </c>
      <c r="C42" s="196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customFormat="1" x14ac:dyDescent="0.3">
      <c r="B43" s="66" t="s">
        <v>98</v>
      </c>
      <c r="C43" s="196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customFormat="1" x14ac:dyDescent="0.3">
      <c r="B44" s="66" t="s">
        <v>98</v>
      </c>
      <c r="C44" s="196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customFormat="1" x14ac:dyDescent="0.3">
      <c r="B45" s="66" t="s">
        <v>98</v>
      </c>
      <c r="C45" s="196" t="s">
        <v>106</v>
      </c>
      <c r="D45" s="53" t="s">
        <v>17</v>
      </c>
      <c r="E45" s="155" t="s">
        <v>14</v>
      </c>
      <c r="F45" s="53" t="s">
        <v>103</v>
      </c>
      <c r="G45" s="73">
        <v>14579.49</v>
      </c>
      <c r="H45" s="68">
        <v>1489.79</v>
      </c>
      <c r="I45" s="67">
        <f t="shared" si="2"/>
        <v>18640.364799999996</v>
      </c>
      <c r="J45" s="17"/>
    </row>
    <row r="46" spans="2:11" customFormat="1" x14ac:dyDescent="0.3">
      <c r="B46" s="66" t="s">
        <v>98</v>
      </c>
      <c r="C46" s="196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customFormat="1" x14ac:dyDescent="0.3">
      <c r="B47" s="66" t="s">
        <v>109</v>
      </c>
      <c r="C47" s="196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customFormat="1" x14ac:dyDescent="0.3">
      <c r="B48" s="66" t="s">
        <v>109</v>
      </c>
      <c r="C48" s="196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customFormat="1" x14ac:dyDescent="0.3">
      <c r="B49" s="66" t="s">
        <v>242</v>
      </c>
      <c r="C49" s="196" t="s">
        <v>113</v>
      </c>
      <c r="D49" s="53" t="s">
        <v>17</v>
      </c>
      <c r="E49" s="155" t="s">
        <v>14</v>
      </c>
      <c r="F49" s="53" t="s">
        <v>746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customFormat="1" x14ac:dyDescent="0.3">
      <c r="B50" s="66" t="s">
        <v>109</v>
      </c>
      <c r="C50" s="196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customFormat="1" x14ac:dyDescent="0.3">
      <c r="B51" s="66" t="s">
        <v>109</v>
      </c>
      <c r="C51" s="196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customFormat="1" x14ac:dyDescent="0.3">
      <c r="B52" s="66" t="s">
        <v>109</v>
      </c>
      <c r="C52" s="196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customFormat="1" x14ac:dyDescent="0.3">
      <c r="B53" s="66" t="s">
        <v>109</v>
      </c>
      <c r="C53" s="196" t="s">
        <v>118</v>
      </c>
      <c r="D53" s="53" t="s">
        <v>17</v>
      </c>
      <c r="E53" s="155" t="s">
        <v>14</v>
      </c>
      <c r="F53" s="53" t="s">
        <v>637</v>
      </c>
      <c r="G53" s="73">
        <v>13733</v>
      </c>
      <c r="H53" s="68">
        <v>340</v>
      </c>
      <c r="I53" s="67">
        <f t="shared" si="2"/>
        <v>16324.679999999998</v>
      </c>
      <c r="J53" s="17"/>
    </row>
    <row r="54" spans="2:10" customFormat="1" x14ac:dyDescent="0.3">
      <c r="B54" s="66" t="s">
        <v>109</v>
      </c>
      <c r="C54" s="196" t="s">
        <v>120</v>
      </c>
      <c r="D54" s="53" t="s">
        <v>17</v>
      </c>
      <c r="E54" s="155" t="s">
        <v>14</v>
      </c>
      <c r="F54" s="53" t="s">
        <v>101</v>
      </c>
      <c r="G54" s="73">
        <v>16664</v>
      </c>
      <c r="H54" s="68">
        <v>499.92</v>
      </c>
      <c r="I54" s="67">
        <f t="shared" si="2"/>
        <v>19910.147199999996</v>
      </c>
      <c r="J54" s="17"/>
    </row>
    <row r="55" spans="2:10" customFormat="1" x14ac:dyDescent="0.3">
      <c r="B55" s="66" t="s">
        <v>109</v>
      </c>
      <c r="C55" s="196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customFormat="1" x14ac:dyDescent="0.3">
      <c r="B56" s="66" t="s">
        <v>109</v>
      </c>
      <c r="C56" s="196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customFormat="1" x14ac:dyDescent="0.3">
      <c r="B57" s="66" t="s">
        <v>109</v>
      </c>
      <c r="C57" s="196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customFormat="1" x14ac:dyDescent="0.3">
      <c r="B58" s="66" t="s">
        <v>109</v>
      </c>
      <c r="C58" s="196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customFormat="1" x14ac:dyDescent="0.3">
      <c r="B59" s="66" t="s">
        <v>109</v>
      </c>
      <c r="C59" s="196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customFormat="1" x14ac:dyDescent="0.3">
      <c r="B60" s="66" t="s">
        <v>109</v>
      </c>
      <c r="C60" s="196" t="s">
        <v>126</v>
      </c>
      <c r="D60" s="53" t="s">
        <v>17</v>
      </c>
      <c r="E60" s="155" t="s">
        <v>14</v>
      </c>
      <c r="F60" s="53" t="s">
        <v>103</v>
      </c>
      <c r="G60" s="73">
        <v>14579.49</v>
      </c>
      <c r="H60" s="68">
        <v>1489.79</v>
      </c>
      <c r="I60" s="67">
        <f t="shared" si="2"/>
        <v>18640.364799999996</v>
      </c>
      <c r="J60" s="17"/>
    </row>
    <row r="61" spans="2:10" customFormat="1" x14ac:dyDescent="0.3">
      <c r="B61" s="66" t="s">
        <v>98</v>
      </c>
      <c r="C61" s="196" t="s">
        <v>127</v>
      </c>
      <c r="D61" s="53" t="s">
        <v>17</v>
      </c>
      <c r="E61" s="155" t="s">
        <v>14</v>
      </c>
      <c r="F61" s="53" t="s">
        <v>103</v>
      </c>
      <c r="G61" s="73">
        <v>14579.49</v>
      </c>
      <c r="H61" s="68">
        <v>1489.79</v>
      </c>
      <c r="I61" s="67">
        <f t="shared" si="2"/>
        <v>18640.364799999996</v>
      </c>
      <c r="J61" s="17"/>
    </row>
    <row r="62" spans="2:10" customFormat="1" x14ac:dyDescent="0.3">
      <c r="B62" s="66" t="s">
        <v>96</v>
      </c>
      <c r="C62" s="196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customFormat="1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customFormat="1" x14ac:dyDescent="0.3">
      <c r="B64" s="66" t="s">
        <v>109</v>
      </c>
      <c r="C64" s="196" t="s">
        <v>131</v>
      </c>
      <c r="D64" s="53" t="s">
        <v>17</v>
      </c>
      <c r="E64" s="155" t="s">
        <v>14</v>
      </c>
      <c r="F64" s="53" t="s">
        <v>103</v>
      </c>
      <c r="G64" s="73">
        <v>14579.49</v>
      </c>
      <c r="H64" s="68">
        <v>1489.79</v>
      </c>
      <c r="I64" s="67">
        <f t="shared" si="2"/>
        <v>18640.364799999996</v>
      </c>
      <c r="J64" s="17"/>
    </row>
    <row r="65" spans="2:11" customFormat="1" x14ac:dyDescent="0.3">
      <c r="B65" s="66" t="s">
        <v>109</v>
      </c>
      <c r="C65" s="196" t="s">
        <v>132</v>
      </c>
      <c r="D65" s="53" t="s">
        <v>17</v>
      </c>
      <c r="E65" s="155" t="s">
        <v>14</v>
      </c>
      <c r="F65" s="53" t="s">
        <v>654</v>
      </c>
      <c r="G65" s="141">
        <v>13486</v>
      </c>
      <c r="H65" s="140">
        <v>1490</v>
      </c>
      <c r="I65" s="67">
        <f t="shared" si="2"/>
        <v>17372.16</v>
      </c>
      <c r="J65" s="17"/>
    </row>
    <row r="66" spans="2:11" customFormat="1" x14ac:dyDescent="0.3">
      <c r="B66" s="66" t="s">
        <v>109</v>
      </c>
      <c r="C66" s="196" t="s">
        <v>134</v>
      </c>
      <c r="D66" s="53" t="s">
        <v>17</v>
      </c>
      <c r="E66" s="155" t="s">
        <v>14</v>
      </c>
      <c r="F66" s="53" t="s">
        <v>103</v>
      </c>
      <c r="G66" s="73">
        <v>14579.49</v>
      </c>
      <c r="H66" s="68">
        <v>1489.79</v>
      </c>
      <c r="I66" s="67">
        <f t="shared" si="2"/>
        <v>18640.364799999996</v>
      </c>
      <c r="J66" s="17"/>
    </row>
    <row r="67" spans="2:11" customFormat="1" x14ac:dyDescent="0.3">
      <c r="B67" s="66" t="s">
        <v>648</v>
      </c>
      <c r="C67" s="196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customFormat="1" x14ac:dyDescent="0.3">
      <c r="B68" s="66" t="s">
        <v>109</v>
      </c>
      <c r="C68" s="196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customFormat="1" x14ac:dyDescent="0.3">
      <c r="B69" s="66" t="s">
        <v>109</v>
      </c>
      <c r="C69" s="196" t="s">
        <v>137</v>
      </c>
      <c r="D69" s="53" t="s">
        <v>17</v>
      </c>
      <c r="E69" s="155" t="s">
        <v>14</v>
      </c>
      <c r="F69" s="53" t="s">
        <v>103</v>
      </c>
      <c r="G69" s="73">
        <v>14579.49</v>
      </c>
      <c r="H69" s="68">
        <v>1489.79</v>
      </c>
      <c r="I69" s="67">
        <f t="shared" si="2"/>
        <v>18640.364799999996</v>
      </c>
      <c r="J69" s="17"/>
    </row>
    <row r="70" spans="2:11" customFormat="1" x14ac:dyDescent="0.3">
      <c r="B70" s="66" t="s">
        <v>274</v>
      </c>
      <c r="C70" s="196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customFormat="1" x14ac:dyDescent="0.3">
      <c r="B71" s="66" t="s">
        <v>57</v>
      </c>
      <c r="C71" s="196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customFormat="1" x14ac:dyDescent="0.3">
      <c r="B72" s="66" t="s">
        <v>109</v>
      </c>
      <c r="C72" s="196" t="s">
        <v>141</v>
      </c>
      <c r="D72" s="53" t="s">
        <v>17</v>
      </c>
      <c r="E72" s="155" t="s">
        <v>14</v>
      </c>
      <c r="F72" s="53" t="s">
        <v>103</v>
      </c>
      <c r="G72" s="73">
        <v>14579.49</v>
      </c>
      <c r="H72" s="68">
        <v>1489.79</v>
      </c>
      <c r="I72" s="67">
        <f t="shared" si="2"/>
        <v>18640.364799999996</v>
      </c>
      <c r="J72" s="17"/>
    </row>
    <row r="73" spans="2:11" customFormat="1" x14ac:dyDescent="0.3">
      <c r="B73" s="66" t="s">
        <v>109</v>
      </c>
      <c r="C73" s="196" t="s">
        <v>142</v>
      </c>
      <c r="D73" s="53" t="s">
        <v>17</v>
      </c>
      <c r="E73" s="155" t="s">
        <v>14</v>
      </c>
      <c r="F73" s="53" t="s">
        <v>103</v>
      </c>
      <c r="G73" s="73">
        <v>14579.49</v>
      </c>
      <c r="H73" s="68">
        <v>1489.79</v>
      </c>
      <c r="I73" s="67">
        <f t="shared" si="2"/>
        <v>18640.364799999996</v>
      </c>
      <c r="J73" s="17"/>
    </row>
    <row r="74" spans="2:11" customFormat="1" x14ac:dyDescent="0.3">
      <c r="B74" s="66" t="s">
        <v>747</v>
      </c>
      <c r="C74" s="196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customFormat="1" x14ac:dyDescent="0.3">
      <c r="B75" s="66" t="s">
        <v>109</v>
      </c>
      <c r="C75" s="196" t="s">
        <v>145</v>
      </c>
      <c r="D75" s="53" t="s">
        <v>17</v>
      </c>
      <c r="E75" s="155" t="s">
        <v>14</v>
      </c>
      <c r="F75" s="53" t="s">
        <v>108</v>
      </c>
      <c r="G75" s="73">
        <v>14579</v>
      </c>
      <c r="H75" s="151">
        <v>1489.79</v>
      </c>
      <c r="I75" s="67">
        <f t="shared" si="2"/>
        <v>18639.796399999999</v>
      </c>
      <c r="J75" s="17"/>
    </row>
    <row r="76" spans="2:11" customFormat="1" x14ac:dyDescent="0.3">
      <c r="B76" s="66" t="s">
        <v>109</v>
      </c>
      <c r="C76" s="196" t="s">
        <v>146</v>
      </c>
      <c r="D76" s="53" t="s">
        <v>17</v>
      </c>
      <c r="E76" s="155" t="s">
        <v>14</v>
      </c>
      <c r="F76" s="53" t="s">
        <v>103</v>
      </c>
      <c r="G76" s="73">
        <v>14579.49</v>
      </c>
      <c r="H76" s="68">
        <v>1489.79</v>
      </c>
      <c r="I76" s="67">
        <f t="shared" si="2"/>
        <v>18640.364799999996</v>
      </c>
      <c r="J76" s="17"/>
    </row>
    <row r="77" spans="2:11" customFormat="1" x14ac:dyDescent="0.3">
      <c r="B77" s="66" t="s">
        <v>109</v>
      </c>
      <c r="C77" s="196" t="s">
        <v>147</v>
      </c>
      <c r="D77" s="53" t="s">
        <v>17</v>
      </c>
      <c r="E77" s="155" t="s">
        <v>14</v>
      </c>
      <c r="F77" s="53" t="s">
        <v>103</v>
      </c>
      <c r="G77" s="73">
        <v>14579.49</v>
      </c>
      <c r="H77" s="68">
        <v>1489.79</v>
      </c>
      <c r="I77" s="67">
        <f t="shared" si="2"/>
        <v>18640.364799999996</v>
      </c>
      <c r="J77" s="17"/>
    </row>
    <row r="78" spans="2:11" customFormat="1" x14ac:dyDescent="0.3">
      <c r="B78" s="66" t="s">
        <v>109</v>
      </c>
      <c r="C78" s="196" t="s">
        <v>148</v>
      </c>
      <c r="D78" s="53" t="s">
        <v>17</v>
      </c>
      <c r="E78" s="155" t="s">
        <v>14</v>
      </c>
      <c r="F78" s="53" t="s">
        <v>103</v>
      </c>
      <c r="G78" s="73">
        <v>14579.49</v>
      </c>
      <c r="H78" s="68">
        <v>1489.79</v>
      </c>
      <c r="I78" s="67">
        <f t="shared" si="2"/>
        <v>18640.364799999996</v>
      </c>
      <c r="J78" s="17"/>
    </row>
    <row r="79" spans="2:11" customFormat="1" x14ac:dyDescent="0.3">
      <c r="B79" s="66" t="s">
        <v>96</v>
      </c>
      <c r="C79" s="196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customFormat="1" x14ac:dyDescent="0.3">
      <c r="B80" s="66" t="s">
        <v>96</v>
      </c>
      <c r="C80" s="196" t="s">
        <v>150</v>
      </c>
      <c r="D80" s="53" t="s">
        <v>10</v>
      </c>
      <c r="E80" s="155" t="s">
        <v>14</v>
      </c>
      <c r="F80" s="53"/>
      <c r="G80" s="73">
        <v>0</v>
      </c>
      <c r="H80" s="68">
        <v>0</v>
      </c>
      <c r="I80" s="67">
        <f t="shared" si="2"/>
        <v>0</v>
      </c>
      <c r="J80" s="17"/>
    </row>
    <row r="81" spans="2:10" customFormat="1" x14ac:dyDescent="0.3">
      <c r="B81" s="66" t="s">
        <v>109</v>
      </c>
      <c r="C81" s="196" t="s">
        <v>151</v>
      </c>
      <c r="D81" s="53" t="s">
        <v>17</v>
      </c>
      <c r="E81" s="155" t="s">
        <v>14</v>
      </c>
      <c r="F81" s="53" t="s">
        <v>103</v>
      </c>
      <c r="G81" s="73">
        <v>14579.49</v>
      </c>
      <c r="H81" s="68">
        <v>1489.79</v>
      </c>
      <c r="I81" s="67">
        <f t="shared" si="2"/>
        <v>18640.364799999996</v>
      </c>
      <c r="J81" s="17"/>
    </row>
    <row r="82" spans="2:10" customFormat="1" x14ac:dyDescent="0.3">
      <c r="B82" s="66" t="s">
        <v>109</v>
      </c>
      <c r="C82" s="196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customFormat="1" x14ac:dyDescent="0.3">
      <c r="B83" s="66" t="s">
        <v>109</v>
      </c>
      <c r="C83" s="196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customFormat="1" x14ac:dyDescent="0.3">
      <c r="B84" s="66" t="s">
        <v>109</v>
      </c>
      <c r="C84" s="196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customFormat="1" x14ac:dyDescent="0.3">
      <c r="B85" s="66" t="s">
        <v>109</v>
      </c>
      <c r="C85" s="196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customFormat="1" x14ac:dyDescent="0.3">
      <c r="B86" s="66" t="s">
        <v>109</v>
      </c>
      <c r="C86" s="196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customFormat="1" x14ac:dyDescent="0.3">
      <c r="B87" s="66" t="s">
        <v>96</v>
      </c>
      <c r="C87" s="196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customFormat="1" x14ac:dyDescent="0.3">
      <c r="B88" s="66" t="s">
        <v>160</v>
      </c>
      <c r="C88" s="196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customFormat="1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customFormat="1" x14ac:dyDescent="0.3">
      <c r="B90" s="66" t="s">
        <v>96</v>
      </c>
      <c r="C90" s="196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customFormat="1" x14ac:dyDescent="0.3">
      <c r="B91" s="66" t="s">
        <v>165</v>
      </c>
      <c r="C91" s="196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customFormat="1" x14ac:dyDescent="0.3">
      <c r="B92" s="66" t="s">
        <v>165</v>
      </c>
      <c r="C92" s="196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customFormat="1" x14ac:dyDescent="0.3">
      <c r="B93" s="66" t="s">
        <v>168</v>
      </c>
      <c r="C93" s="196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customFormat="1" x14ac:dyDescent="0.3">
      <c r="B94" s="66" t="s">
        <v>170</v>
      </c>
      <c r="C94" s="196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customFormat="1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customFormat="1" x14ac:dyDescent="0.3">
      <c r="B96" s="66" t="s">
        <v>70</v>
      </c>
      <c r="C96" s="196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1:10" x14ac:dyDescent="0.3">
      <c r="A97"/>
      <c r="B97" s="66" t="s">
        <v>176</v>
      </c>
      <c r="C97" s="196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1:10" x14ac:dyDescent="0.3">
      <c r="A98"/>
      <c r="B98" s="66" t="s">
        <v>70</v>
      </c>
      <c r="C98" s="196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1:10" x14ac:dyDescent="0.3">
      <c r="A99"/>
      <c r="B99" s="66" t="s">
        <v>170</v>
      </c>
      <c r="C99" s="196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1:10" x14ac:dyDescent="0.3">
      <c r="A100"/>
      <c r="B100" s="66" t="s">
        <v>170</v>
      </c>
      <c r="C100" s="196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1:10" x14ac:dyDescent="0.3">
      <c r="A101"/>
      <c r="B101" s="66" t="s">
        <v>170</v>
      </c>
      <c r="C101" s="196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1:10" x14ac:dyDescent="0.3">
      <c r="A102"/>
      <c r="B102" s="66" t="s">
        <v>170</v>
      </c>
      <c r="C102" s="196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1:10" x14ac:dyDescent="0.3">
      <c r="A103"/>
      <c r="B103" s="66" t="s">
        <v>256</v>
      </c>
      <c r="C103" s="200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1:10" x14ac:dyDescent="0.3">
      <c r="A104"/>
      <c r="B104" s="66" t="s">
        <v>88</v>
      </c>
      <c r="C104" s="196" t="s">
        <v>186</v>
      </c>
      <c r="D104" s="53" t="s">
        <v>10</v>
      </c>
      <c r="E104" s="155" t="s">
        <v>14</v>
      </c>
      <c r="G104" s="73">
        <v>0</v>
      </c>
      <c r="H104" s="68">
        <v>0</v>
      </c>
      <c r="I104" s="67">
        <f t="shared" si="3"/>
        <v>0</v>
      </c>
      <c r="J104" s="17"/>
    </row>
    <row r="105" spans="1:10" x14ac:dyDescent="0.3">
      <c r="A105"/>
      <c r="B105" s="66" t="s">
        <v>256</v>
      </c>
      <c r="C105" s="196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1:10" x14ac:dyDescent="0.3">
      <c r="A106"/>
      <c r="B106" s="66" t="s">
        <v>242</v>
      </c>
      <c r="C106" s="196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3"/>
        <v>0</v>
      </c>
      <c r="J106" s="9"/>
    </row>
    <row r="107" spans="1:10" x14ac:dyDescent="0.3">
      <c r="A107"/>
      <c r="B107" s="66" t="s">
        <v>70</v>
      </c>
      <c r="C107" s="196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1:10" x14ac:dyDescent="0.3">
      <c r="A108"/>
      <c r="B108" s="66" t="s">
        <v>688</v>
      </c>
      <c r="C108" s="196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1:10" x14ac:dyDescent="0.3">
      <c r="A109"/>
      <c r="B109" s="66" t="s">
        <v>688</v>
      </c>
      <c r="C109" s="196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1:10" x14ac:dyDescent="0.3">
      <c r="B110" s="66" t="s">
        <v>20</v>
      </c>
      <c r="C110" s="53" t="s">
        <v>195</v>
      </c>
      <c r="D110" s="53" t="s">
        <v>17</v>
      </c>
      <c r="E110" s="155" t="s">
        <v>625</v>
      </c>
      <c r="F110" s="53" t="s">
        <v>738</v>
      </c>
      <c r="G110" s="68">
        <v>12620.64</v>
      </c>
      <c r="H110" s="68">
        <v>378.62</v>
      </c>
      <c r="I110" s="67">
        <f>SUM(G110:H110)*1.16</f>
        <v>15079.141599999999</v>
      </c>
    </row>
    <row r="111" spans="1:10" x14ac:dyDescent="0.3">
      <c r="A111"/>
      <c r="B111" s="66" t="s">
        <v>143</v>
      </c>
      <c r="C111" s="196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1:10" x14ac:dyDescent="0.3">
      <c r="A112"/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A113"/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A114"/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A115"/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A116"/>
      <c r="B116" s="66" t="s">
        <v>20</v>
      </c>
      <c r="C116" s="196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9"/>
    </row>
    <row r="117" spans="1:10" x14ac:dyDescent="0.3">
      <c r="A117"/>
      <c r="B117" s="66" t="s">
        <v>242</v>
      </c>
      <c r="C117" s="196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A118"/>
      <c r="B118" s="66" t="s">
        <v>24</v>
      </c>
      <c r="C118" s="196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A119"/>
      <c r="B119" s="66" t="s">
        <v>274</v>
      </c>
      <c r="C119" s="196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x14ac:dyDescent="0.3">
      <c r="A120"/>
      <c r="B120" s="66" t="s">
        <v>20</v>
      </c>
      <c r="C120" s="196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A121"/>
      <c r="B121" s="66" t="s">
        <v>70</v>
      </c>
      <c r="C121" s="196" t="s">
        <v>211</v>
      </c>
      <c r="D121" s="53" t="s">
        <v>10</v>
      </c>
      <c r="E121" s="155" t="s">
        <v>624</v>
      </c>
      <c r="F121" s="79"/>
      <c r="G121" s="68"/>
      <c r="H121" s="68"/>
      <c r="I121" s="67">
        <f t="shared" ref="I121:I142" si="5">SUM(G121+H121)*1.16</f>
        <v>0</v>
      </c>
      <c r="J121" s="9"/>
    </row>
    <row r="122" spans="1:10" x14ac:dyDescent="0.3">
      <c r="A122"/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x14ac:dyDescent="0.3">
      <c r="A123"/>
      <c r="B123" s="66" t="s">
        <v>215</v>
      </c>
      <c r="C123" s="196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B124" s="66" t="s">
        <v>274</v>
      </c>
      <c r="C124" s="196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A125"/>
      <c r="B125" s="66" t="s">
        <v>65</v>
      </c>
      <c r="C125" s="196" t="s">
        <v>220</v>
      </c>
      <c r="D125" s="53" t="s">
        <v>17</v>
      </c>
      <c r="E125" s="155" t="s">
        <v>624</v>
      </c>
      <c r="F125" s="53" t="s">
        <v>744</v>
      </c>
      <c r="G125" s="68">
        <v>6542</v>
      </c>
      <c r="H125" s="68">
        <v>196.26</v>
      </c>
      <c r="I125" s="67">
        <f t="shared" si="5"/>
        <v>7816.3815999999997</v>
      </c>
    </row>
    <row r="126" spans="1:10" x14ac:dyDescent="0.3">
      <c r="A126"/>
      <c r="B126" s="66" t="s">
        <v>215</v>
      </c>
      <c r="C126" s="196" t="s">
        <v>221</v>
      </c>
      <c r="D126" s="53" t="s">
        <v>17</v>
      </c>
      <c r="E126" s="155" t="s">
        <v>11</v>
      </c>
      <c r="F126" s="53" t="s">
        <v>640</v>
      </c>
      <c r="G126" s="67">
        <v>8258.73</v>
      </c>
      <c r="H126" s="68">
        <v>248</v>
      </c>
      <c r="I126" s="67">
        <f t="shared" si="5"/>
        <v>9867.8067999999985</v>
      </c>
      <c r="J126" s="9"/>
    </row>
    <row r="127" spans="1:10" x14ac:dyDescent="0.3">
      <c r="A127"/>
      <c r="B127" s="66" t="s">
        <v>242</v>
      </c>
      <c r="C127" s="196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x14ac:dyDescent="0.3">
      <c r="A128"/>
      <c r="B128" s="66" t="s">
        <v>242</v>
      </c>
      <c r="C128" s="196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A129"/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A130"/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x14ac:dyDescent="0.3">
      <c r="A132"/>
      <c r="B132" s="66" t="s">
        <v>70</v>
      </c>
      <c r="C132" s="196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A133"/>
      <c r="B133" s="66" t="s">
        <v>232</v>
      </c>
      <c r="C133" s="196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A134"/>
      <c r="B134" s="66" t="s">
        <v>65</v>
      </c>
      <c r="C134" s="196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A135"/>
      <c r="B135" s="66" t="s">
        <v>65</v>
      </c>
      <c r="C135" s="196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A136"/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ht="0.6" customHeight="1" x14ac:dyDescent="0.3">
      <c r="A137"/>
      <c r="B137" s="66" t="s">
        <v>57</v>
      </c>
      <c r="C137" s="196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s="162" customFormat="1" x14ac:dyDescent="0.3">
      <c r="B138" s="66" t="s">
        <v>74</v>
      </c>
      <c r="C138" s="196" t="s">
        <v>239</v>
      </c>
      <c r="D138" s="53" t="s">
        <v>17</v>
      </c>
      <c r="E138" s="155" t="s">
        <v>625</v>
      </c>
      <c r="F138" s="53" t="s">
        <v>738</v>
      </c>
      <c r="G138" s="68">
        <v>12620.64</v>
      </c>
      <c r="H138" s="68">
        <v>378.62</v>
      </c>
      <c r="I138" s="67">
        <f t="shared" si="5"/>
        <v>15079.141599999999</v>
      </c>
      <c r="J138" s="163"/>
    </row>
    <row r="139" spans="1:10" x14ac:dyDescent="0.3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737</v>
      </c>
      <c r="G139" s="68">
        <v>13000</v>
      </c>
      <c r="H139" s="71">
        <v>390</v>
      </c>
      <c r="I139" s="71">
        <f t="shared" si="5"/>
        <v>15532.4</v>
      </c>
      <c r="J139" s="9"/>
    </row>
    <row r="140" spans="1:10" x14ac:dyDescent="0.3">
      <c r="A140"/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726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1:10" x14ac:dyDescent="0.3">
      <c r="A141"/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A143"/>
      <c r="B143" s="66" t="s">
        <v>170</v>
      </c>
      <c r="C143" s="196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A144"/>
      <c r="B144" s="66" t="s">
        <v>170</v>
      </c>
      <c r="C144" s="196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A145"/>
      <c r="B145" s="66" t="s">
        <v>170</v>
      </c>
      <c r="C145" s="196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A146"/>
      <c r="B146" s="66" t="s">
        <v>170</v>
      </c>
      <c r="C146" s="196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A147"/>
      <c r="B147" s="66" t="s">
        <v>170</v>
      </c>
      <c r="C147" s="196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A148"/>
      <c r="B148" s="66" t="s">
        <v>170</v>
      </c>
      <c r="C148" s="196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A149"/>
      <c r="B149" s="66" t="s">
        <v>688</v>
      </c>
      <c r="C149" s="196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A150"/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A151"/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 t="shared" ref="I151:I172" si="6">SUM(G151+H151)*1.16</f>
        <v>9983.7487999999994</v>
      </c>
      <c r="J151" s="9"/>
    </row>
    <row r="152" spans="1:10" x14ac:dyDescent="0.3">
      <c r="A152"/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9"/>
    </row>
    <row r="153" spans="1:10" x14ac:dyDescent="0.3">
      <c r="B153" s="66" t="s">
        <v>260</v>
      </c>
      <c r="C153" s="199" t="s">
        <v>261</v>
      </c>
      <c r="D153" s="53" t="s">
        <v>17</v>
      </c>
      <c r="E153" s="155" t="s">
        <v>14</v>
      </c>
      <c r="F153" s="81" t="s">
        <v>685</v>
      </c>
      <c r="G153" s="68">
        <v>14197</v>
      </c>
      <c r="H153" s="71">
        <v>425.9</v>
      </c>
      <c r="I153" s="67">
        <f t="shared" si="6"/>
        <v>16962.563999999998</v>
      </c>
      <c r="J153" s="9"/>
    </row>
    <row r="154" spans="1:10" x14ac:dyDescent="0.3">
      <c r="A154"/>
      <c r="B154" s="66" t="s">
        <v>262</v>
      </c>
      <c r="C154" s="199" t="s">
        <v>263</v>
      </c>
      <c r="D154" s="53" t="s">
        <v>17</v>
      </c>
      <c r="E154" s="155" t="s">
        <v>624</v>
      </c>
      <c r="F154" s="81" t="s">
        <v>753</v>
      </c>
      <c r="G154" s="67">
        <v>11932</v>
      </c>
      <c r="H154" s="68">
        <v>357.96</v>
      </c>
      <c r="I154" s="67">
        <f t="shared" si="6"/>
        <v>14256.353599999999</v>
      </c>
      <c r="J154" s="9"/>
    </row>
    <row r="155" spans="1:10" x14ac:dyDescent="0.3">
      <c r="A155"/>
      <c r="B155" s="66" t="s">
        <v>652</v>
      </c>
      <c r="C155" s="199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A156"/>
      <c r="B156" s="66" t="s">
        <v>652</v>
      </c>
      <c r="C156" s="199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9"/>
    </row>
    <row r="157" spans="1:10" x14ac:dyDescent="0.3">
      <c r="A157"/>
      <c r="B157" s="66" t="s">
        <v>232</v>
      </c>
      <c r="C157" s="199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x14ac:dyDescent="0.3">
      <c r="A158"/>
      <c r="B158" s="66" t="s">
        <v>24</v>
      </c>
      <c r="C158" s="197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A159"/>
      <c r="B159" s="66" t="s">
        <v>70</v>
      </c>
      <c r="C159" s="197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A160"/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A161"/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A162"/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A163"/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A164"/>
      <c r="B164" s="66" t="s">
        <v>70</v>
      </c>
      <c r="C164" s="197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A165"/>
      <c r="B165" s="66" t="s">
        <v>65</v>
      </c>
      <c r="C165" s="197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A166"/>
      <c r="B166" s="66" t="s">
        <v>232</v>
      </c>
      <c r="C166" s="197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A167"/>
      <c r="B167" s="66" t="s">
        <v>262</v>
      </c>
      <c r="C167" s="197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A168"/>
      <c r="B168" s="66" t="s">
        <v>284</v>
      </c>
      <c r="C168" s="197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A169"/>
      <c r="B169" s="66" t="s">
        <v>65</v>
      </c>
      <c r="C169" s="197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x14ac:dyDescent="0.3">
      <c r="B170" s="66" t="s">
        <v>652</v>
      </c>
      <c r="C170" s="197" t="s">
        <v>289</v>
      </c>
      <c r="D170" s="53" t="s">
        <v>17</v>
      </c>
      <c r="E170" s="155" t="s">
        <v>14</v>
      </c>
      <c r="F170" s="53" t="s">
        <v>667</v>
      </c>
      <c r="G170" s="164">
        <v>11463</v>
      </c>
      <c r="H170" s="68">
        <v>390</v>
      </c>
      <c r="I170" s="67">
        <f t="shared" si="6"/>
        <v>13749.48</v>
      </c>
      <c r="J170" s="163"/>
    </row>
    <row r="171" spans="1:10" x14ac:dyDescent="0.3">
      <c r="A171"/>
      <c r="B171" s="66" t="s">
        <v>256</v>
      </c>
      <c r="C171" s="198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A172"/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A173"/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A174"/>
      <c r="B174" s="66" t="s">
        <v>274</v>
      </c>
      <c r="C174" s="84" t="s">
        <v>295</v>
      </c>
      <c r="D174" s="85" t="s">
        <v>17</v>
      </c>
      <c r="E174" s="155" t="s">
        <v>11</v>
      </c>
      <c r="F174" s="82" t="s">
        <v>727</v>
      </c>
      <c r="G174" s="68">
        <v>5476</v>
      </c>
      <c r="H174" s="71">
        <v>164.28</v>
      </c>
      <c r="I174" s="67">
        <f>SUM(G174+H174)*1.16</f>
        <v>6542.724799999999</v>
      </c>
      <c r="J174" s="9"/>
    </row>
    <row r="175" spans="1:10" x14ac:dyDescent="0.3">
      <c r="A175"/>
      <c r="B175" s="66" t="s">
        <v>65</v>
      </c>
      <c r="C175" s="198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71">
        <v>293</v>
      </c>
      <c r="I176" s="67">
        <f>SUM(G176+H176)*1.16</f>
        <v>11675.4</v>
      </c>
      <c r="J176" s="163"/>
    </row>
    <row r="177" spans="1:10" x14ac:dyDescent="0.3">
      <c r="A177"/>
      <c r="B177" s="66" t="s">
        <v>70</v>
      </c>
      <c r="C177" s="198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1:10" x14ac:dyDescent="0.3">
      <c r="A178"/>
      <c r="B178" s="66" t="s">
        <v>215</v>
      </c>
      <c r="C178" s="198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1:10" x14ac:dyDescent="0.3">
      <c r="A179"/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1:10" x14ac:dyDescent="0.3">
      <c r="A180"/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1:10" x14ac:dyDescent="0.3">
      <c r="A181"/>
      <c r="B181" s="66" t="s">
        <v>262</v>
      </c>
      <c r="C181" s="198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1:10" x14ac:dyDescent="0.3">
      <c r="A182"/>
      <c r="B182" s="66" t="s">
        <v>78</v>
      </c>
      <c r="C182" s="198" t="s">
        <v>306</v>
      </c>
      <c r="D182" s="85" t="s">
        <v>10</v>
      </c>
      <c r="E182" s="155" t="s">
        <v>624</v>
      </c>
      <c r="G182" s="68">
        <v>0</v>
      </c>
      <c r="H182" s="71">
        <v>0</v>
      </c>
      <c r="I182" s="67">
        <f t="shared" si="7"/>
        <v>0</v>
      </c>
      <c r="J182" s="9"/>
    </row>
    <row r="183" spans="1:10" x14ac:dyDescent="0.3">
      <c r="A183"/>
      <c r="B183" s="66" t="s">
        <v>88</v>
      </c>
      <c r="C183" s="83" t="s">
        <v>307</v>
      </c>
      <c r="D183" s="53" t="s">
        <v>17</v>
      </c>
      <c r="E183" s="155" t="s">
        <v>625</v>
      </c>
      <c r="F183" s="82" t="s">
        <v>722</v>
      </c>
      <c r="G183" s="68">
        <v>12621</v>
      </c>
      <c r="H183" s="68">
        <v>379</v>
      </c>
      <c r="I183" s="67">
        <f t="shared" si="7"/>
        <v>15079.999999999998</v>
      </c>
      <c r="J183" s="9"/>
    </row>
    <row r="184" spans="1:10" x14ac:dyDescent="0.3">
      <c r="A184"/>
      <c r="B184" s="66" t="s">
        <v>242</v>
      </c>
      <c r="C184" s="197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1:10" x14ac:dyDescent="0.3">
      <c r="A185"/>
      <c r="B185" s="66" t="s">
        <v>260</v>
      </c>
      <c r="C185" s="197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1:10" x14ac:dyDescent="0.3">
      <c r="A186"/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1:10" x14ac:dyDescent="0.3">
      <c r="A187"/>
      <c r="B187" s="66" t="s">
        <v>215</v>
      </c>
      <c r="C187" s="197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1:10" x14ac:dyDescent="0.3">
      <c r="A188"/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1:10" x14ac:dyDescent="0.3">
      <c r="A189"/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1:10" x14ac:dyDescent="0.3">
      <c r="A190"/>
      <c r="B190" s="66" t="s">
        <v>85</v>
      </c>
      <c r="C190" s="197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1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738</v>
      </c>
      <c r="G191" s="68">
        <v>12620.64</v>
      </c>
      <c r="H191" s="68">
        <v>378.62</v>
      </c>
      <c r="I191" s="67">
        <f t="shared" si="7"/>
        <v>15079.141599999999</v>
      </c>
      <c r="J191" s="9"/>
    </row>
    <row r="192" spans="1:10" x14ac:dyDescent="0.3">
      <c r="A192"/>
      <c r="B192" s="66" t="s">
        <v>53</v>
      </c>
      <c r="C192" s="197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A193"/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A194"/>
      <c r="B194" s="66" t="s">
        <v>57</v>
      </c>
      <c r="C194" s="197" t="s">
        <v>320</v>
      </c>
      <c r="D194" s="53" t="s">
        <v>17</v>
      </c>
      <c r="E194" s="155" t="s">
        <v>15</v>
      </c>
      <c r="F194" s="82" t="s">
        <v>708</v>
      </c>
      <c r="G194" s="68">
        <v>11333</v>
      </c>
      <c r="H194" s="71">
        <v>340</v>
      </c>
      <c r="I194" s="67">
        <f t="shared" si="7"/>
        <v>13540.679999999998</v>
      </c>
      <c r="J194" s="9"/>
    </row>
    <row r="195" spans="1:10" x14ac:dyDescent="0.3">
      <c r="A195"/>
      <c r="B195" s="66" t="s">
        <v>274</v>
      </c>
      <c r="C195" s="197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A196"/>
      <c r="B196" s="66" t="s">
        <v>256</v>
      </c>
      <c r="C196" s="197" t="s">
        <v>322</v>
      </c>
      <c r="D196" s="53" t="s">
        <v>10</v>
      </c>
      <c r="E196" s="155" t="s">
        <v>625</v>
      </c>
      <c r="F196" s="82"/>
      <c r="G196" s="68">
        <v>0</v>
      </c>
      <c r="H196" s="71">
        <v>0</v>
      </c>
      <c r="I196" s="67">
        <f t="shared" si="7"/>
        <v>0</v>
      </c>
      <c r="J196" s="9"/>
    </row>
    <row r="197" spans="1:10" x14ac:dyDescent="0.3">
      <c r="B197" s="66" t="s">
        <v>74</v>
      </c>
      <c r="C197" s="197" t="s">
        <v>324</v>
      </c>
      <c r="D197" s="53" t="s">
        <v>17</v>
      </c>
      <c r="E197" s="155" t="s">
        <v>625</v>
      </c>
      <c r="F197" s="53" t="s">
        <v>737</v>
      </c>
      <c r="G197" s="68">
        <v>13000</v>
      </c>
      <c r="H197" s="71">
        <v>390</v>
      </c>
      <c r="I197" s="71">
        <f t="shared" si="7"/>
        <v>15532.4</v>
      </c>
      <c r="J197" s="9"/>
    </row>
    <row r="198" spans="1:10" x14ac:dyDescent="0.3">
      <c r="A198"/>
      <c r="B198" s="66" t="s">
        <v>85</v>
      </c>
      <c r="C198" s="197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B199" s="66" t="s">
        <v>85</v>
      </c>
      <c r="C199" s="197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A200"/>
      <c r="B200" s="66" t="s">
        <v>242</v>
      </c>
      <c r="C200" s="197" t="s">
        <v>329</v>
      </c>
      <c r="D200" s="53" t="s">
        <v>10</v>
      </c>
      <c r="E200" s="155" t="s">
        <v>624</v>
      </c>
      <c r="F200" s="82"/>
      <c r="G200" s="68">
        <v>0</v>
      </c>
      <c r="H200" s="71">
        <v>0</v>
      </c>
      <c r="I200" s="67">
        <v>0</v>
      </c>
      <c r="J200" s="9"/>
    </row>
    <row r="201" spans="1:10" x14ac:dyDescent="0.3">
      <c r="A201"/>
      <c r="B201" s="66" t="s">
        <v>232</v>
      </c>
      <c r="C201" s="197" t="s">
        <v>331</v>
      </c>
      <c r="D201" s="53" t="s">
        <v>17</v>
      </c>
      <c r="E201" s="155" t="s">
        <v>15</v>
      </c>
      <c r="F201" s="53" t="s">
        <v>330</v>
      </c>
      <c r="G201" s="68">
        <v>5386.9</v>
      </c>
      <c r="H201" s="71">
        <v>166.6</v>
      </c>
      <c r="I201" s="67">
        <f t="shared" si="7"/>
        <v>6442.0599999999995</v>
      </c>
      <c r="J201" s="9"/>
    </row>
    <row r="202" spans="1:10" x14ac:dyDescent="0.3">
      <c r="A202"/>
      <c r="B202" s="66" t="s">
        <v>65</v>
      </c>
      <c r="C202" s="197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A203"/>
      <c r="B203" s="66" t="s">
        <v>65</v>
      </c>
      <c r="C203" s="197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A204"/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A205"/>
      <c r="B205" s="66" t="s">
        <v>96</v>
      </c>
      <c r="C205" s="197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A206"/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731</v>
      </c>
      <c r="G206" s="71">
        <v>5876</v>
      </c>
      <c r="H206" s="71">
        <v>176.28</v>
      </c>
      <c r="I206" s="67">
        <f t="shared" si="7"/>
        <v>7020.6447999999991</v>
      </c>
    </row>
    <row r="207" spans="1:10" x14ac:dyDescent="0.3">
      <c r="A207"/>
      <c r="B207" s="66" t="s">
        <v>53</v>
      </c>
      <c r="C207" s="197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A208"/>
      <c r="B208" s="66" t="s">
        <v>256</v>
      </c>
      <c r="C208" s="197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A209"/>
      <c r="B209" s="66" t="s">
        <v>262</v>
      </c>
      <c r="C209" s="197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A210"/>
      <c r="B210" s="66" t="s">
        <v>143</v>
      </c>
      <c r="C210" s="197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A211"/>
      <c r="B211" s="66" t="s">
        <v>346</v>
      </c>
      <c r="C211" s="197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A212"/>
      <c r="B212" s="66" t="s">
        <v>232</v>
      </c>
      <c r="C212" s="197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A213"/>
      <c r="B213" s="66" t="s">
        <v>65</v>
      </c>
      <c r="C213" s="197" t="s">
        <v>349</v>
      </c>
      <c r="D213" s="53" t="s">
        <v>17</v>
      </c>
      <c r="E213" s="155" t="s">
        <v>624</v>
      </c>
      <c r="F213" s="82" t="s">
        <v>649</v>
      </c>
      <c r="G213" s="68">
        <v>6542</v>
      </c>
      <c r="H213" s="71">
        <v>196.26</v>
      </c>
      <c r="I213" s="67">
        <f t="shared" si="7"/>
        <v>7816.3815999999997</v>
      </c>
      <c r="J213" s="9"/>
    </row>
    <row r="214" spans="1:10" x14ac:dyDescent="0.3"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B215" s="66" t="s">
        <v>260</v>
      </c>
      <c r="C215" s="197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A216"/>
      <c r="B216" s="66" t="s">
        <v>85</v>
      </c>
      <c r="C216" s="197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A217"/>
      <c r="B217" s="66" t="s">
        <v>232</v>
      </c>
      <c r="C217" s="196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A218"/>
      <c r="B218" s="66" t="s">
        <v>652</v>
      </c>
      <c r="C218" s="196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A219"/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A220"/>
      <c r="B220" s="66" t="s">
        <v>96</v>
      </c>
      <c r="C220" s="196" t="s">
        <v>357</v>
      </c>
      <c r="D220" s="53" t="s">
        <v>76</v>
      </c>
      <c r="E220" s="155" t="s">
        <v>14</v>
      </c>
      <c r="G220" s="71"/>
      <c r="H220" s="71"/>
      <c r="I220" s="67"/>
    </row>
    <row r="221" spans="1:10" x14ac:dyDescent="0.3">
      <c r="A221"/>
      <c r="B221" s="66" t="s">
        <v>70</v>
      </c>
      <c r="C221" s="196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x14ac:dyDescent="0.3">
      <c r="A222"/>
      <c r="B222" s="66" t="s">
        <v>256</v>
      </c>
      <c r="C222" s="196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A223"/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A224"/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8"/>
        <v>11049.463999999998</v>
      </c>
      <c r="J224" s="17"/>
    </row>
    <row r="225" spans="1:11" x14ac:dyDescent="0.3">
      <c r="A225"/>
      <c r="B225" s="66" t="s">
        <v>70</v>
      </c>
      <c r="C225" s="196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1:11" x14ac:dyDescent="0.3">
      <c r="A226"/>
      <c r="B226" s="66" t="s">
        <v>70</v>
      </c>
      <c r="C226" s="196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1:11" x14ac:dyDescent="0.3">
      <c r="A227"/>
      <c r="B227" s="66" t="s">
        <v>688</v>
      </c>
      <c r="C227" s="196" t="s">
        <v>365</v>
      </c>
      <c r="D227" s="53" t="s">
        <v>76</v>
      </c>
      <c r="E227" s="155" t="s">
        <v>14</v>
      </c>
      <c r="G227" s="71"/>
      <c r="H227" s="71"/>
      <c r="I227" s="67"/>
    </row>
    <row r="228" spans="1:11" x14ac:dyDescent="0.3">
      <c r="A228"/>
      <c r="B228" s="66" t="s">
        <v>20</v>
      </c>
      <c r="C228" s="199" t="s">
        <v>366</v>
      </c>
      <c r="D228" s="53" t="s">
        <v>76</v>
      </c>
      <c r="E228" s="155" t="s">
        <v>15</v>
      </c>
      <c r="G228" s="71"/>
      <c r="H228" s="71"/>
      <c r="I228" s="67"/>
    </row>
    <row r="229" spans="1:11" x14ac:dyDescent="0.3">
      <c r="A229"/>
      <c r="B229" s="66" t="s">
        <v>232</v>
      </c>
      <c r="C229" s="196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1:11" x14ac:dyDescent="0.3">
      <c r="A230"/>
      <c r="B230" s="66" t="s">
        <v>688</v>
      </c>
      <c r="C230" s="196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1:11" x14ac:dyDescent="0.3">
      <c r="A231"/>
      <c r="B231" s="66" t="s">
        <v>735</v>
      </c>
      <c r="C231" s="196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1:11" x14ac:dyDescent="0.3">
      <c r="A232"/>
      <c r="B232" s="66" t="s">
        <v>370</v>
      </c>
      <c r="C232" s="196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1:11" x14ac:dyDescent="0.3">
      <c r="A233"/>
      <c r="B233" s="66" t="s">
        <v>370</v>
      </c>
      <c r="C233" s="196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1:11" x14ac:dyDescent="0.3">
      <c r="A234"/>
      <c r="B234" s="66" t="s">
        <v>88</v>
      </c>
      <c r="C234" s="196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87" si="9">SUM(G234+H234)*1.16</f>
        <v>15961.832</v>
      </c>
      <c r="J234" s="9"/>
    </row>
    <row r="235" spans="1:11" x14ac:dyDescent="0.3">
      <c r="B235" s="66" t="s">
        <v>74</v>
      </c>
      <c r="C235" s="194" t="s">
        <v>375</v>
      </c>
      <c r="D235" s="53" t="s">
        <v>17</v>
      </c>
      <c r="E235" s="155" t="s">
        <v>625</v>
      </c>
      <c r="F235" s="53" t="s">
        <v>737</v>
      </c>
      <c r="G235" s="68">
        <v>13000</v>
      </c>
      <c r="H235" s="71">
        <v>390</v>
      </c>
      <c r="I235" s="71">
        <f t="shared" si="9"/>
        <v>15532.4</v>
      </c>
      <c r="J235" s="9"/>
    </row>
    <row r="236" spans="1:11" x14ac:dyDescent="0.3">
      <c r="A236"/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1:11" x14ac:dyDescent="0.3">
      <c r="B237" s="66" t="s">
        <v>74</v>
      </c>
      <c r="C237" s="53" t="s">
        <v>378</v>
      </c>
      <c r="D237" s="53" t="s">
        <v>17</v>
      </c>
      <c r="E237" s="155" t="s">
        <v>625</v>
      </c>
      <c r="F237" s="53" t="s">
        <v>738</v>
      </c>
      <c r="G237" s="68">
        <v>12620.64</v>
      </c>
      <c r="H237" s="68">
        <v>378.62</v>
      </c>
      <c r="I237" s="67">
        <f t="shared" si="9"/>
        <v>15079.141599999999</v>
      </c>
      <c r="J237" s="9"/>
    </row>
    <row r="238" spans="1:11" x14ac:dyDescent="0.3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737</v>
      </c>
      <c r="G238" s="68">
        <v>13000</v>
      </c>
      <c r="H238" s="71">
        <v>390</v>
      </c>
      <c r="I238" s="71">
        <f t="shared" si="9"/>
        <v>15532.4</v>
      </c>
      <c r="J238" s="9"/>
    </row>
    <row r="239" spans="1:11" x14ac:dyDescent="0.3">
      <c r="B239" s="66" t="s">
        <v>74</v>
      </c>
      <c r="C239" s="196" t="s">
        <v>382</v>
      </c>
      <c r="D239" s="53" t="s">
        <v>17</v>
      </c>
      <c r="E239" s="155" t="s">
        <v>625</v>
      </c>
      <c r="F239" s="53" t="s">
        <v>737</v>
      </c>
      <c r="G239" s="68">
        <v>13000</v>
      </c>
      <c r="H239" s="71">
        <v>390</v>
      </c>
      <c r="I239" s="71">
        <f t="shared" si="9"/>
        <v>15532.4</v>
      </c>
      <c r="J239" s="9"/>
      <c r="K239" s="38"/>
    </row>
    <row r="240" spans="1:11" x14ac:dyDescent="0.3">
      <c r="B240" s="206" t="s">
        <v>74</v>
      </c>
      <c r="C240" s="196" t="s">
        <v>383</v>
      </c>
      <c r="D240" s="53" t="s">
        <v>17</v>
      </c>
      <c r="E240" s="155" t="s">
        <v>625</v>
      </c>
      <c r="F240" s="53" t="s">
        <v>738</v>
      </c>
      <c r="G240" s="68">
        <v>12620.64</v>
      </c>
      <c r="H240" s="68">
        <v>378.62</v>
      </c>
      <c r="I240" s="67">
        <f t="shared" si="9"/>
        <v>15079.141599999999</v>
      </c>
      <c r="J240" s="9"/>
    </row>
    <row r="241" spans="1:13" x14ac:dyDescent="0.3">
      <c r="A241"/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9"/>
        <v>4745.7455999999993</v>
      </c>
      <c r="J241" s="9"/>
    </row>
    <row r="242" spans="1:13" x14ac:dyDescent="0.3">
      <c r="B242" s="206" t="s">
        <v>74</v>
      </c>
      <c r="C242" s="53" t="s">
        <v>386</v>
      </c>
      <c r="D242" s="53" t="s">
        <v>17</v>
      </c>
      <c r="E242" s="155" t="s">
        <v>625</v>
      </c>
      <c r="F242" s="53" t="s">
        <v>738</v>
      </c>
      <c r="G242" s="68">
        <v>12620.64</v>
      </c>
      <c r="H242" s="68">
        <v>378.62</v>
      </c>
      <c r="I242" s="67">
        <f t="shared" si="9"/>
        <v>15079.141599999999</v>
      </c>
      <c r="J242" s="9"/>
    </row>
    <row r="243" spans="1:13" x14ac:dyDescent="0.3">
      <c r="B243" s="66" t="s">
        <v>74</v>
      </c>
      <c r="C243" s="196" t="s">
        <v>387</v>
      </c>
      <c r="D243" s="53" t="s">
        <v>17</v>
      </c>
      <c r="E243" s="155" t="s">
        <v>625</v>
      </c>
      <c r="F243" s="53" t="s">
        <v>737</v>
      </c>
      <c r="G243" s="68">
        <v>13000</v>
      </c>
      <c r="H243" s="71">
        <v>390</v>
      </c>
      <c r="I243" s="71">
        <f t="shared" si="9"/>
        <v>15532.4</v>
      </c>
      <c r="J243" s="9"/>
      <c r="K243" s="38"/>
      <c r="L243" s="38"/>
      <c r="M243" s="38"/>
    </row>
    <row r="244" spans="1:13" x14ac:dyDescent="0.3">
      <c r="B244" s="66" t="s">
        <v>74</v>
      </c>
      <c r="C244" s="194" t="s">
        <v>388</v>
      </c>
      <c r="D244" s="53" t="s">
        <v>17</v>
      </c>
      <c r="E244" s="155" t="s">
        <v>625</v>
      </c>
      <c r="F244" s="53" t="s">
        <v>738</v>
      </c>
      <c r="G244" s="68">
        <v>12620.64</v>
      </c>
      <c r="H244" s="68">
        <v>378.62</v>
      </c>
      <c r="I244" s="71">
        <f t="shared" si="9"/>
        <v>15079.141599999999</v>
      </c>
      <c r="J244" s="9"/>
      <c r="K244" s="38"/>
    </row>
    <row r="245" spans="1:13" x14ac:dyDescent="0.3">
      <c r="B245" s="66" t="s">
        <v>74</v>
      </c>
      <c r="C245" s="196" t="s">
        <v>389</v>
      </c>
      <c r="D245" s="53" t="s">
        <v>17</v>
      </c>
      <c r="E245" s="155" t="s">
        <v>625</v>
      </c>
      <c r="F245" s="53" t="s">
        <v>738</v>
      </c>
      <c r="G245" s="68">
        <v>12620.64</v>
      </c>
      <c r="H245" s="68">
        <v>378.62</v>
      </c>
      <c r="I245" s="71">
        <f t="shared" si="9"/>
        <v>15079.141599999999</v>
      </c>
      <c r="J245" s="9"/>
      <c r="K245" s="38"/>
    </row>
    <row r="246" spans="1:13" x14ac:dyDescent="0.3">
      <c r="B246" s="66" t="s">
        <v>74</v>
      </c>
      <c r="C246" s="196" t="s">
        <v>390</v>
      </c>
      <c r="D246" s="53" t="s">
        <v>17</v>
      </c>
      <c r="E246" s="155" t="s">
        <v>625</v>
      </c>
      <c r="F246" s="53" t="s">
        <v>738</v>
      </c>
      <c r="G246" s="68">
        <v>12620.64</v>
      </c>
      <c r="H246" s="68">
        <v>378.62</v>
      </c>
      <c r="I246" s="71">
        <f t="shared" si="9"/>
        <v>15079.141599999999</v>
      </c>
      <c r="J246" s="9"/>
      <c r="K246" s="38"/>
      <c r="L246" s="38"/>
    </row>
    <row r="247" spans="1:13" x14ac:dyDescent="0.3">
      <c r="A247"/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9"/>
        <v>11849.9568</v>
      </c>
      <c r="J247" s="9"/>
    </row>
    <row r="248" spans="1:13" x14ac:dyDescent="0.3">
      <c r="A248"/>
      <c r="B248" s="66" t="s">
        <v>256</v>
      </c>
      <c r="C248" s="196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1:13" x14ac:dyDescent="0.3">
      <c r="A249"/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1:13" x14ac:dyDescent="0.3">
      <c r="A250"/>
      <c r="B250" s="66" t="s">
        <v>96</v>
      </c>
      <c r="C250" s="196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1:13" x14ac:dyDescent="0.3">
      <c r="A251"/>
      <c r="B251" s="66" t="s">
        <v>96</v>
      </c>
      <c r="C251" s="196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1:13" x14ac:dyDescent="0.3">
      <c r="A252"/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1:13" x14ac:dyDescent="0.3">
      <c r="A253"/>
      <c r="B253" s="66" t="s">
        <v>65</v>
      </c>
      <c r="C253" s="196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1:13" x14ac:dyDescent="0.3">
      <c r="A254"/>
      <c r="B254" s="66" t="s">
        <v>74</v>
      </c>
      <c r="C254" s="196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1:13" x14ac:dyDescent="0.3">
      <c r="A255"/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9"/>
        <v>0</v>
      </c>
      <c r="J255" s="9"/>
      <c r="K255" s="38"/>
    </row>
    <row r="256" spans="1:13" x14ac:dyDescent="0.3">
      <c r="A256"/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9"/>
        <v>10850.64</v>
      </c>
      <c r="J256" s="9"/>
    </row>
    <row r="257" spans="1:10" x14ac:dyDescent="0.3">
      <c r="A257"/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9"/>
        <v>0</v>
      </c>
      <c r="J257" s="9"/>
    </row>
    <row r="258" spans="1:10" x14ac:dyDescent="0.3">
      <c r="A258"/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1:10" x14ac:dyDescent="0.3">
      <c r="B259" s="66" t="s">
        <v>74</v>
      </c>
      <c r="C259" s="196" t="s">
        <v>405</v>
      </c>
      <c r="D259" s="53" t="s">
        <v>17</v>
      </c>
      <c r="E259" s="155" t="s">
        <v>625</v>
      </c>
      <c r="F259" s="53" t="s">
        <v>738</v>
      </c>
      <c r="G259" s="68">
        <v>12620.64</v>
      </c>
      <c r="H259" s="68">
        <v>378.62</v>
      </c>
      <c r="I259" s="71">
        <f t="shared" si="9"/>
        <v>15079.141599999999</v>
      </c>
      <c r="J259" s="9"/>
    </row>
    <row r="260" spans="1:10" x14ac:dyDescent="0.3">
      <c r="A260"/>
      <c r="B260" s="66" t="s">
        <v>78</v>
      </c>
      <c r="C260" s="196" t="s">
        <v>406</v>
      </c>
      <c r="D260" s="53" t="s">
        <v>10</v>
      </c>
      <c r="E260" s="155" t="s">
        <v>625</v>
      </c>
      <c r="G260" s="71">
        <v>0</v>
      </c>
      <c r="H260" s="71">
        <v>0</v>
      </c>
      <c r="I260" s="71">
        <f t="shared" si="9"/>
        <v>0</v>
      </c>
      <c r="J260" s="9"/>
    </row>
    <row r="261" spans="1:10" x14ac:dyDescent="0.3">
      <c r="A261"/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9"/>
        <v>0</v>
      </c>
      <c r="J261" s="9"/>
    </row>
    <row r="262" spans="1:10" x14ac:dyDescent="0.3">
      <c r="A262"/>
      <c r="B262" s="66" t="s">
        <v>78</v>
      </c>
      <c r="C262" s="53" t="s">
        <v>407</v>
      </c>
      <c r="D262" s="53" t="s">
        <v>10</v>
      </c>
      <c r="E262" s="155" t="s">
        <v>625</v>
      </c>
      <c r="G262" s="91">
        <v>0</v>
      </c>
      <c r="H262" s="71">
        <v>0</v>
      </c>
      <c r="I262" s="71">
        <f t="shared" si="9"/>
        <v>0</v>
      </c>
      <c r="J262" s="9"/>
    </row>
    <row r="263" spans="1:10" x14ac:dyDescent="0.3">
      <c r="A263"/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1:10" x14ac:dyDescent="0.3">
      <c r="A264"/>
      <c r="B264" s="56" t="s">
        <v>242</v>
      </c>
      <c r="C264" s="201">
        <v>198240021</v>
      </c>
      <c r="D264" s="53" t="s">
        <v>17</v>
      </c>
      <c r="E264" s="155" t="s">
        <v>11</v>
      </c>
      <c r="F264" s="53" t="s">
        <v>726</v>
      </c>
      <c r="G264" s="71">
        <v>7187.5</v>
      </c>
      <c r="H264" s="71">
        <v>215.6</v>
      </c>
      <c r="I264" s="67">
        <f t="shared" si="9"/>
        <v>8587.5959999999995</v>
      </c>
    </row>
    <row r="265" spans="1:10" x14ac:dyDescent="0.3">
      <c r="A265"/>
      <c r="B265" s="66" t="s">
        <v>96</v>
      </c>
      <c r="C265" s="196" t="s">
        <v>416</v>
      </c>
      <c r="D265" s="53" t="s">
        <v>10</v>
      </c>
      <c r="E265" s="155" t="s">
        <v>625</v>
      </c>
      <c r="G265" s="91">
        <v>0</v>
      </c>
      <c r="H265" s="71">
        <v>0</v>
      </c>
      <c r="I265" s="71">
        <f t="shared" si="9"/>
        <v>0</v>
      </c>
      <c r="J265" s="9"/>
    </row>
    <row r="266" spans="1:10" x14ac:dyDescent="0.3">
      <c r="A266"/>
      <c r="B266" s="66" t="s">
        <v>215</v>
      </c>
      <c r="C266" s="196" t="s">
        <v>421</v>
      </c>
      <c r="D266" s="53" t="s">
        <v>17</v>
      </c>
      <c r="E266" s="155" t="s">
        <v>625</v>
      </c>
      <c r="F266" s="53" t="s">
        <v>737</v>
      </c>
      <c r="G266" s="71">
        <v>9500</v>
      </c>
      <c r="H266" s="71">
        <v>272.45</v>
      </c>
      <c r="I266" s="71">
        <f t="shared" si="9"/>
        <v>11336.041999999999</v>
      </c>
      <c r="J266" s="9"/>
    </row>
    <row r="267" spans="1:10" x14ac:dyDescent="0.3">
      <c r="A267"/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9"/>
        <v>16977.991999999998</v>
      </c>
      <c r="J267" s="9"/>
    </row>
    <row r="268" spans="1:10" x14ac:dyDescent="0.3">
      <c r="A268"/>
      <c r="B268" s="56" t="s">
        <v>274</v>
      </c>
      <c r="C268" s="196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1:10" x14ac:dyDescent="0.3">
      <c r="A269"/>
      <c r="B269" s="66" t="s">
        <v>65</v>
      </c>
      <c r="C269" s="196" t="s">
        <v>429</v>
      </c>
      <c r="D269" s="53" t="s">
        <v>10</v>
      </c>
      <c r="E269" s="155" t="s">
        <v>625</v>
      </c>
      <c r="G269" s="71">
        <v>0</v>
      </c>
      <c r="H269" s="71">
        <v>0</v>
      </c>
      <c r="I269" s="67">
        <f t="shared" si="9"/>
        <v>0</v>
      </c>
      <c r="J269" s="9"/>
    </row>
    <row r="270" spans="1:10" x14ac:dyDescent="0.3">
      <c r="B270" s="66" t="s">
        <v>74</v>
      </c>
      <c r="C270" s="196" t="s">
        <v>417</v>
      </c>
      <c r="D270" s="53" t="s">
        <v>17</v>
      </c>
      <c r="E270" s="155" t="s">
        <v>625</v>
      </c>
      <c r="F270" s="53" t="s">
        <v>738</v>
      </c>
      <c r="G270" s="68">
        <v>12620.64</v>
      </c>
      <c r="H270" s="68">
        <v>378.62</v>
      </c>
      <c r="I270" s="67">
        <f t="shared" si="9"/>
        <v>15079.141599999999</v>
      </c>
      <c r="J270" s="9"/>
    </row>
    <row r="271" spans="1:10" x14ac:dyDescent="0.3">
      <c r="A271"/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1:10" x14ac:dyDescent="0.3">
      <c r="A272"/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1:10" x14ac:dyDescent="0.3">
      <c r="A273"/>
      <c r="B273" s="66" t="s">
        <v>215</v>
      </c>
      <c r="C273" s="196" t="s">
        <v>442</v>
      </c>
      <c r="D273" s="53" t="s">
        <v>10</v>
      </c>
      <c r="E273" s="155" t="s">
        <v>625</v>
      </c>
      <c r="G273" s="91">
        <v>0</v>
      </c>
      <c r="H273" s="71">
        <v>0</v>
      </c>
      <c r="I273" s="71">
        <f t="shared" si="9"/>
        <v>0</v>
      </c>
    </row>
    <row r="274" spans="1:10" x14ac:dyDescent="0.3">
      <c r="B274" s="66" t="s">
        <v>74</v>
      </c>
      <c r="C274" s="196" t="s">
        <v>422</v>
      </c>
      <c r="D274" s="53" t="s">
        <v>17</v>
      </c>
      <c r="E274" s="155" t="s">
        <v>625</v>
      </c>
      <c r="F274" s="53" t="s">
        <v>738</v>
      </c>
      <c r="G274" s="68">
        <v>12620.64</v>
      </c>
      <c r="H274" s="68">
        <v>378.62</v>
      </c>
      <c r="I274" s="67">
        <f t="shared" si="9"/>
        <v>15079.141599999999</v>
      </c>
      <c r="J274" s="9"/>
    </row>
    <row r="275" spans="1:10" x14ac:dyDescent="0.3">
      <c r="A275"/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1:10" x14ac:dyDescent="0.3">
      <c r="A276"/>
      <c r="B276" s="56" t="s">
        <v>74</v>
      </c>
      <c r="C276" s="196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1:10" x14ac:dyDescent="0.3">
      <c r="A277"/>
      <c r="B277" s="56" t="s">
        <v>74</v>
      </c>
      <c r="C277" s="196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1:10" x14ac:dyDescent="0.3">
      <c r="A278"/>
      <c r="B278" s="66" t="s">
        <v>446</v>
      </c>
      <c r="C278" s="196" t="s">
        <v>447</v>
      </c>
      <c r="D278" s="53" t="s">
        <v>10</v>
      </c>
      <c r="E278" s="155" t="s">
        <v>625</v>
      </c>
      <c r="G278" s="71"/>
      <c r="H278" s="71"/>
      <c r="I278" s="67">
        <f t="shared" si="9"/>
        <v>0</v>
      </c>
    </row>
    <row r="279" spans="1:10" x14ac:dyDescent="0.3">
      <c r="A279"/>
      <c r="B279" s="56" t="s">
        <v>688</v>
      </c>
      <c r="C279" s="196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1:10" x14ac:dyDescent="0.3">
      <c r="A280"/>
      <c r="B280" s="66" t="s">
        <v>448</v>
      </c>
      <c r="C280" s="53" t="s">
        <v>449</v>
      </c>
      <c r="D280" s="53" t="s">
        <v>10</v>
      </c>
      <c r="E280" s="155" t="s">
        <v>625</v>
      </c>
      <c r="G280" s="71">
        <v>0</v>
      </c>
      <c r="H280" s="71">
        <v>0</v>
      </c>
      <c r="I280" s="67">
        <f t="shared" si="9"/>
        <v>0</v>
      </c>
      <c r="J280" s="9"/>
    </row>
    <row r="281" spans="1:10" x14ac:dyDescent="0.3">
      <c r="A281"/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1:10" x14ac:dyDescent="0.3">
      <c r="B282" s="66" t="s">
        <v>74</v>
      </c>
      <c r="C282" s="196" t="s">
        <v>434</v>
      </c>
      <c r="D282" s="53" t="s">
        <v>17</v>
      </c>
      <c r="E282" s="155" t="s">
        <v>625</v>
      </c>
      <c r="F282" s="53" t="s">
        <v>738</v>
      </c>
      <c r="G282" s="68">
        <v>12620.64</v>
      </c>
      <c r="H282" s="68">
        <v>378.62</v>
      </c>
      <c r="I282" s="67">
        <f t="shared" si="9"/>
        <v>15079.141599999999</v>
      </c>
      <c r="J282" s="9"/>
    </row>
    <row r="283" spans="1:10" x14ac:dyDescent="0.3">
      <c r="A283"/>
      <c r="B283" s="66" t="s">
        <v>262</v>
      </c>
      <c r="C283" s="196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1:10" x14ac:dyDescent="0.3">
      <c r="A284"/>
      <c r="B284" s="66" t="s">
        <v>78</v>
      </c>
      <c r="C284" s="196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1:10" x14ac:dyDescent="0.3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738</v>
      </c>
      <c r="G285" s="68">
        <v>12620.64</v>
      </c>
      <c r="H285" s="68">
        <v>378.62</v>
      </c>
      <c r="I285" s="67">
        <f t="shared" si="9"/>
        <v>15079.141599999999</v>
      </c>
      <c r="J285" s="9"/>
    </row>
    <row r="286" spans="1:10" x14ac:dyDescent="0.3">
      <c r="B286" s="206" t="s">
        <v>74</v>
      </c>
      <c r="C286" s="196" t="s">
        <v>438</v>
      </c>
      <c r="D286" s="53" t="s">
        <v>17</v>
      </c>
      <c r="E286" s="155" t="s">
        <v>625</v>
      </c>
      <c r="F286" s="53" t="s">
        <v>738</v>
      </c>
      <c r="G286" s="68">
        <v>12620.64</v>
      </c>
      <c r="H286" s="68">
        <v>378.62</v>
      </c>
      <c r="I286" s="67">
        <f t="shared" si="9"/>
        <v>15079.141599999999</v>
      </c>
      <c r="J286" s="9"/>
    </row>
    <row r="287" spans="1:10" x14ac:dyDescent="0.3">
      <c r="B287" s="206" t="s">
        <v>74</v>
      </c>
      <c r="C287" s="196" t="s">
        <v>439</v>
      </c>
      <c r="D287" s="53" t="s">
        <v>17</v>
      </c>
      <c r="E287" s="155" t="s">
        <v>625</v>
      </c>
      <c r="F287" s="53" t="s">
        <v>738</v>
      </c>
      <c r="G287" s="68">
        <v>12620.64</v>
      </c>
      <c r="H287" s="68">
        <v>378.62</v>
      </c>
      <c r="I287" s="67">
        <f t="shared" si="9"/>
        <v>15079.141599999999</v>
      </c>
      <c r="J287" s="9"/>
    </row>
    <row r="288" spans="1:10" x14ac:dyDescent="0.3">
      <c r="A288"/>
      <c r="B288" s="66" t="s">
        <v>242</v>
      </c>
      <c r="C288" s="196" t="s">
        <v>452</v>
      </c>
      <c r="D288" s="53" t="s">
        <v>10</v>
      </c>
      <c r="E288" s="155" t="s">
        <v>625</v>
      </c>
      <c r="G288" s="71"/>
      <c r="H288" s="71"/>
      <c r="I288" s="67"/>
      <c r="J288" s="9"/>
    </row>
    <row r="289" spans="1:10" x14ac:dyDescent="0.3">
      <c r="A289"/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ref="I289:I305" si="10">SUM(G289+H289)*1.16</f>
        <v>19373.16</v>
      </c>
      <c r="J289" s="9"/>
    </row>
    <row r="290" spans="1:10" x14ac:dyDescent="0.3">
      <c r="A290"/>
      <c r="B290" s="66" t="s">
        <v>455</v>
      </c>
      <c r="C290" s="196">
        <v>196800022</v>
      </c>
      <c r="D290" s="53" t="s">
        <v>10</v>
      </c>
      <c r="E290" s="155" t="s">
        <v>625</v>
      </c>
      <c r="G290" s="90">
        <v>0</v>
      </c>
      <c r="H290" s="71">
        <v>0</v>
      </c>
      <c r="I290" s="67">
        <f t="shared" si="10"/>
        <v>0</v>
      </c>
      <c r="J290" s="9"/>
    </row>
    <row r="291" spans="1:10" x14ac:dyDescent="0.3">
      <c r="A291"/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10"/>
        <v>13958.454000000002</v>
      </c>
      <c r="J291" s="9"/>
    </row>
    <row r="292" spans="1:10" x14ac:dyDescent="0.3">
      <c r="A292"/>
      <c r="B292" s="66" t="s">
        <v>256</v>
      </c>
      <c r="C292" s="53" t="s">
        <v>457</v>
      </c>
      <c r="D292" s="53" t="s">
        <v>10</v>
      </c>
      <c r="E292" s="155" t="s">
        <v>625</v>
      </c>
      <c r="G292" s="90">
        <v>0</v>
      </c>
      <c r="H292" s="71">
        <v>0</v>
      </c>
      <c r="I292" s="67">
        <f t="shared" si="10"/>
        <v>0</v>
      </c>
    </row>
    <row r="293" spans="1:10" x14ac:dyDescent="0.3">
      <c r="A293"/>
      <c r="B293" s="66" t="s">
        <v>78</v>
      </c>
      <c r="C293" s="196" t="s">
        <v>458</v>
      </c>
      <c r="D293" s="53" t="s">
        <v>10</v>
      </c>
      <c r="E293" s="155" t="s">
        <v>625</v>
      </c>
      <c r="G293" s="90">
        <v>0</v>
      </c>
      <c r="H293" s="71">
        <v>0</v>
      </c>
      <c r="I293" s="67">
        <f t="shared" si="10"/>
        <v>0</v>
      </c>
    </row>
    <row r="294" spans="1:10" x14ac:dyDescent="0.3">
      <c r="A294"/>
      <c r="B294" s="66" t="s">
        <v>256</v>
      </c>
      <c r="C294" s="196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10"/>
        <v>7722.3751999999986</v>
      </c>
      <c r="J294" s="9"/>
    </row>
    <row r="295" spans="1:10" x14ac:dyDescent="0.3">
      <c r="A295"/>
      <c r="B295" s="66" t="s">
        <v>88</v>
      </c>
      <c r="C295" s="53" t="s">
        <v>472</v>
      </c>
      <c r="D295" s="53" t="s">
        <v>17</v>
      </c>
      <c r="E295" s="155" t="s">
        <v>625</v>
      </c>
      <c r="F295" s="53" t="s">
        <v>737</v>
      </c>
      <c r="G295" s="68">
        <v>13000</v>
      </c>
      <c r="H295" s="71">
        <v>390</v>
      </c>
      <c r="I295" s="67">
        <f t="shared" si="10"/>
        <v>15532.4</v>
      </c>
    </row>
    <row r="296" spans="1:10" x14ac:dyDescent="0.3">
      <c r="A296"/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si="10"/>
        <v>2629.9056</v>
      </c>
      <c r="J296" s="9"/>
    </row>
    <row r="297" spans="1:10" x14ac:dyDescent="0.3">
      <c r="A297"/>
      <c r="B297" s="66" t="s">
        <v>750</v>
      </c>
      <c r="C297" s="53" t="s">
        <v>483</v>
      </c>
      <c r="D297" s="53" t="s">
        <v>10</v>
      </c>
      <c r="E297" s="155" t="s">
        <v>625</v>
      </c>
      <c r="G297" s="71">
        <v>0</v>
      </c>
      <c r="H297" s="71">
        <v>0</v>
      </c>
      <c r="I297" s="71">
        <f t="shared" si="10"/>
        <v>0</v>
      </c>
      <c r="J297" s="9"/>
    </row>
    <row r="298" spans="1:10" x14ac:dyDescent="0.3">
      <c r="A298"/>
      <c r="B298" s="66" t="s">
        <v>70</v>
      </c>
      <c r="C298" s="196" t="s">
        <v>456</v>
      </c>
      <c r="D298" s="53" t="s">
        <v>10</v>
      </c>
      <c r="E298" s="155" t="s">
        <v>625</v>
      </c>
      <c r="G298" s="71">
        <v>0</v>
      </c>
      <c r="H298" s="71">
        <v>0</v>
      </c>
      <c r="I298" s="67">
        <f t="shared" si="10"/>
        <v>0</v>
      </c>
    </row>
    <row r="299" spans="1:10" x14ac:dyDescent="0.3">
      <c r="A299"/>
      <c r="B299" s="66" t="s">
        <v>484</v>
      </c>
      <c r="C299" s="53" t="s">
        <v>485</v>
      </c>
      <c r="D299" s="53" t="s">
        <v>17</v>
      </c>
      <c r="E299" s="155" t="s">
        <v>625</v>
      </c>
      <c r="F299" s="53" t="s">
        <v>737</v>
      </c>
      <c r="G299" s="68">
        <v>13000</v>
      </c>
      <c r="H299" s="71">
        <v>390</v>
      </c>
      <c r="I299" s="67">
        <f t="shared" si="10"/>
        <v>15532.4</v>
      </c>
      <c r="J299" s="9"/>
    </row>
    <row r="300" spans="1:10" x14ac:dyDescent="0.3">
      <c r="A300"/>
      <c r="B300" s="66" t="s">
        <v>65</v>
      </c>
      <c r="C300" s="196">
        <v>188240010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1:10" x14ac:dyDescent="0.3">
      <c r="B301" s="66" t="s">
        <v>74</v>
      </c>
      <c r="C301" s="53" t="s">
        <v>460</v>
      </c>
      <c r="D301" s="53" t="s">
        <v>17</v>
      </c>
      <c r="E301" s="155" t="s">
        <v>625</v>
      </c>
      <c r="F301" s="53" t="s">
        <v>738</v>
      </c>
      <c r="G301" s="90">
        <v>0</v>
      </c>
      <c r="H301" s="71">
        <v>0</v>
      </c>
      <c r="I301" s="67">
        <f t="shared" si="10"/>
        <v>0</v>
      </c>
      <c r="J301" s="9"/>
    </row>
    <row r="302" spans="1:10" x14ac:dyDescent="0.3">
      <c r="A302"/>
      <c r="B302" s="66" t="s">
        <v>96</v>
      </c>
      <c r="C302" s="53" t="s">
        <v>488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1:10" x14ac:dyDescent="0.3">
      <c r="A303"/>
      <c r="B303" s="66" t="s">
        <v>256</v>
      </c>
      <c r="C303" s="196" t="s">
        <v>489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1:10" x14ac:dyDescent="0.3">
      <c r="A304"/>
      <c r="B304" s="66" t="s">
        <v>65</v>
      </c>
      <c r="C304" s="196" t="s">
        <v>490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1:10" x14ac:dyDescent="0.3">
      <c r="A305"/>
      <c r="B305" s="56" t="s">
        <v>53</v>
      </c>
      <c r="C305" s="196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1:10" x14ac:dyDescent="0.3">
      <c r="A306"/>
      <c r="B306" s="66" t="s">
        <v>45</v>
      </c>
      <c r="C306" s="196" t="s">
        <v>505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v>0</v>
      </c>
      <c r="J306" s="9"/>
    </row>
    <row r="307" spans="1:10" x14ac:dyDescent="0.3">
      <c r="A307"/>
      <c r="B307" s="66" t="s">
        <v>506</v>
      </c>
      <c r="C307" s="53" t="s">
        <v>507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ref="I307:I332" si="11">SUM(G307+H307)*1.16</f>
        <v>0</v>
      </c>
      <c r="J307" s="9"/>
    </row>
    <row r="308" spans="1:10" x14ac:dyDescent="0.3">
      <c r="A308"/>
      <c r="B308" s="330" t="s">
        <v>262</v>
      </c>
      <c r="C308" s="196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1"/>
        <v>11351.2148</v>
      </c>
      <c r="J308" s="9"/>
    </row>
    <row r="309" spans="1:10" x14ac:dyDescent="0.3">
      <c r="A309"/>
      <c r="B309" s="66" t="s">
        <v>215</v>
      </c>
      <c r="C309" s="53" t="s">
        <v>508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1"/>
        <v>0</v>
      </c>
      <c r="J309" s="9"/>
    </row>
    <row r="310" spans="1:10" x14ac:dyDescent="0.3">
      <c r="A310"/>
      <c r="B310" s="66" t="s">
        <v>96</v>
      </c>
      <c r="C310" s="196" t="s">
        <v>510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1"/>
        <v>0</v>
      </c>
      <c r="J310" s="9"/>
    </row>
    <row r="311" spans="1:10" x14ac:dyDescent="0.3">
      <c r="B311" s="66" t="s">
        <v>65</v>
      </c>
      <c r="C311" s="53" t="s">
        <v>513</v>
      </c>
      <c r="D311" s="53" t="s">
        <v>10</v>
      </c>
      <c r="E311" s="155" t="s">
        <v>625</v>
      </c>
      <c r="G311" s="90">
        <v>0</v>
      </c>
      <c r="H311" s="71">
        <v>0</v>
      </c>
      <c r="I311" s="67">
        <f t="shared" si="11"/>
        <v>0</v>
      </c>
      <c r="J311" s="9"/>
    </row>
    <row r="312" spans="1:10" x14ac:dyDescent="0.3">
      <c r="A312"/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1"/>
        <v>15137.872399999998</v>
      </c>
      <c r="J312" s="9"/>
    </row>
    <row r="313" spans="1:10" x14ac:dyDescent="0.3">
      <c r="A313"/>
      <c r="B313" s="56" t="s">
        <v>256</v>
      </c>
      <c r="C313" s="196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1"/>
        <v>8306.4815999999992</v>
      </c>
      <c r="J313" s="9"/>
    </row>
    <row r="314" spans="1:10" x14ac:dyDescent="0.3">
      <c r="A314"/>
      <c r="B314" s="56" t="s">
        <v>690</v>
      </c>
      <c r="C314" s="196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1"/>
        <v>4169.2951999999996</v>
      </c>
      <c r="J314" s="9"/>
    </row>
    <row r="315" spans="1:10" x14ac:dyDescent="0.3">
      <c r="A315"/>
      <c r="B315" s="66" t="s">
        <v>501</v>
      </c>
      <c r="C315" s="196" t="s">
        <v>515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1"/>
        <v>0</v>
      </c>
      <c r="J315" s="9"/>
    </row>
    <row r="316" spans="1:10" x14ac:dyDescent="0.3">
      <c r="A316"/>
      <c r="B316" s="66" t="s">
        <v>256</v>
      </c>
      <c r="C316" s="196" t="s">
        <v>519</v>
      </c>
      <c r="D316" s="53" t="s">
        <v>10</v>
      </c>
      <c r="E316" s="155" t="s">
        <v>625</v>
      </c>
      <c r="G316" s="71">
        <v>0</v>
      </c>
      <c r="H316" s="71">
        <v>0</v>
      </c>
      <c r="I316" s="67">
        <f t="shared" si="11"/>
        <v>0</v>
      </c>
      <c r="J316" s="9"/>
    </row>
    <row r="317" spans="1:10" x14ac:dyDescent="0.3">
      <c r="A317"/>
      <c r="B317" s="66" t="s">
        <v>262</v>
      </c>
      <c r="C317" s="196" t="s">
        <v>520</v>
      </c>
      <c r="D317" s="53" t="s">
        <v>10</v>
      </c>
      <c r="E317" s="155" t="s">
        <v>625</v>
      </c>
      <c r="F317" s="53" t="s">
        <v>241</v>
      </c>
      <c r="G317" s="91">
        <v>0</v>
      </c>
      <c r="H317" s="71">
        <v>0</v>
      </c>
      <c r="I317" s="71">
        <f t="shared" si="11"/>
        <v>0</v>
      </c>
      <c r="J317" s="9"/>
    </row>
    <row r="318" spans="1:10" x14ac:dyDescent="0.3">
      <c r="A318"/>
      <c r="B318" s="66" t="s">
        <v>78</v>
      </c>
      <c r="C318" s="196" t="s">
        <v>521</v>
      </c>
      <c r="D318" s="53" t="s">
        <v>10</v>
      </c>
      <c r="E318" s="155" t="s">
        <v>625</v>
      </c>
      <c r="G318" s="74">
        <v>0</v>
      </c>
      <c r="H318" s="71">
        <v>0</v>
      </c>
      <c r="I318" s="67">
        <f t="shared" si="11"/>
        <v>0</v>
      </c>
    </row>
    <row r="319" spans="1:10" x14ac:dyDescent="0.3">
      <c r="A319"/>
      <c r="B319" s="66" t="s">
        <v>74</v>
      </c>
      <c r="C319" s="196" t="s">
        <v>529</v>
      </c>
      <c r="D319" s="53" t="s">
        <v>17</v>
      </c>
      <c r="E319" s="155" t="s">
        <v>625</v>
      </c>
      <c r="F319" s="53" t="s">
        <v>737</v>
      </c>
      <c r="G319" s="68">
        <v>13000</v>
      </c>
      <c r="H319" s="71">
        <v>390</v>
      </c>
      <c r="I319" s="71">
        <f t="shared" si="11"/>
        <v>15532.4</v>
      </c>
      <c r="J319" s="9"/>
    </row>
    <row r="320" spans="1:10" x14ac:dyDescent="0.3">
      <c r="A320"/>
      <c r="B320" s="66" t="s">
        <v>78</v>
      </c>
      <c r="C320" s="196" t="s">
        <v>530</v>
      </c>
      <c r="D320" s="53" t="s">
        <v>10</v>
      </c>
      <c r="E320" s="155" t="s">
        <v>625</v>
      </c>
      <c r="F320" s="53" t="s">
        <v>241</v>
      </c>
      <c r="G320" s="71">
        <v>0</v>
      </c>
      <c r="H320" s="71">
        <v>0</v>
      </c>
      <c r="I320" s="71">
        <f t="shared" si="11"/>
        <v>0</v>
      </c>
      <c r="J320" s="9"/>
    </row>
    <row r="321" spans="2:10" customFormat="1" x14ac:dyDescent="0.3">
      <c r="B321" s="66" t="s">
        <v>74</v>
      </c>
      <c r="C321" s="196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1"/>
        <v>11742.413199999999</v>
      </c>
      <c r="J321" s="9"/>
    </row>
    <row r="322" spans="2:10" customFormat="1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1"/>
        <v>10850.8372</v>
      </c>
      <c r="J322" s="9"/>
    </row>
    <row r="323" spans="2:10" customFormat="1" x14ac:dyDescent="0.3">
      <c r="B323" s="66" t="s">
        <v>74</v>
      </c>
      <c r="C323" s="53" t="s">
        <v>532</v>
      </c>
      <c r="D323" s="53" t="s">
        <v>17</v>
      </c>
      <c r="E323" s="155" t="s">
        <v>625</v>
      </c>
      <c r="F323" s="53" t="s">
        <v>737</v>
      </c>
      <c r="G323" s="68">
        <v>13000</v>
      </c>
      <c r="H323" s="71">
        <v>390</v>
      </c>
      <c r="I323" s="71">
        <f t="shared" si="11"/>
        <v>15532.4</v>
      </c>
      <c r="J323" s="9"/>
    </row>
    <row r="324" spans="2:10" customFormat="1" x14ac:dyDescent="0.3">
      <c r="B324" s="66" t="s">
        <v>546</v>
      </c>
      <c r="C324" s="196" t="s">
        <v>547</v>
      </c>
      <c r="D324" s="53" t="s">
        <v>17</v>
      </c>
      <c r="E324" s="155" t="s">
        <v>625</v>
      </c>
      <c r="F324" s="53" t="s">
        <v>737</v>
      </c>
      <c r="G324" s="68">
        <v>13000</v>
      </c>
      <c r="H324" s="71">
        <v>390</v>
      </c>
      <c r="I324" s="71">
        <f t="shared" si="11"/>
        <v>15532.4</v>
      </c>
      <c r="J324" s="9"/>
    </row>
    <row r="325" spans="2:10" customFormat="1" x14ac:dyDescent="0.3">
      <c r="B325" s="66" t="s">
        <v>256</v>
      </c>
      <c r="C325" s="196" t="s">
        <v>548</v>
      </c>
      <c r="D325" s="53" t="s">
        <v>10</v>
      </c>
      <c r="E325" s="155" t="s">
        <v>625</v>
      </c>
      <c r="F325" s="53"/>
      <c r="G325" s="90">
        <v>0</v>
      </c>
      <c r="H325" s="71">
        <v>0</v>
      </c>
      <c r="I325" s="67">
        <f t="shared" si="11"/>
        <v>0</v>
      </c>
      <c r="J325" s="9"/>
    </row>
    <row r="326" spans="2:10" customFormat="1" x14ac:dyDescent="0.3">
      <c r="B326" s="66" t="s">
        <v>65</v>
      </c>
      <c r="C326" s="196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1"/>
        <v>9249.7471999999998</v>
      </c>
      <c r="J326" s="9"/>
    </row>
    <row r="327" spans="2:10" customFormat="1" x14ac:dyDescent="0.3">
      <c r="B327" s="66" t="s">
        <v>74</v>
      </c>
      <c r="C327" s="196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1"/>
        <v>17267.5628</v>
      </c>
      <c r="J327" s="9"/>
    </row>
    <row r="328" spans="2:10" customFormat="1" x14ac:dyDescent="0.3">
      <c r="B328" s="66" t="s">
        <v>274</v>
      </c>
      <c r="C328" s="196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1"/>
        <v>8294.7655999999988</v>
      </c>
      <c r="J328" s="9"/>
    </row>
    <row r="329" spans="2:10" customFormat="1" x14ac:dyDescent="0.3">
      <c r="B329" s="66" t="s">
        <v>57</v>
      </c>
      <c r="C329" s="196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1"/>
        <v>13541.039599999998</v>
      </c>
      <c r="J329" s="9"/>
    </row>
    <row r="330" spans="2:10" customFormat="1" x14ac:dyDescent="0.3">
      <c r="B330" s="66" t="s">
        <v>274</v>
      </c>
      <c r="C330" s="53" t="s">
        <v>572</v>
      </c>
      <c r="D330" s="85" t="s">
        <v>10</v>
      </c>
      <c r="E330" s="155" t="s">
        <v>625</v>
      </c>
      <c r="F330" s="53"/>
      <c r="G330" s="71">
        <v>0</v>
      </c>
      <c r="H330" s="71">
        <v>0</v>
      </c>
      <c r="I330" s="67">
        <f t="shared" si="11"/>
        <v>0</v>
      </c>
      <c r="J330" s="9"/>
    </row>
    <row r="331" spans="2:10" customFormat="1" x14ac:dyDescent="0.3">
      <c r="B331" s="66" t="s">
        <v>242</v>
      </c>
      <c r="C331" s="174" t="s">
        <v>602</v>
      </c>
      <c r="D331" s="85" t="s">
        <v>17</v>
      </c>
      <c r="E331" s="155" t="s">
        <v>624</v>
      </c>
      <c r="F331" s="53" t="s">
        <v>754</v>
      </c>
      <c r="G331" s="67">
        <v>9815</v>
      </c>
      <c r="H331" s="68">
        <v>294.45</v>
      </c>
      <c r="I331" s="67">
        <f t="shared" si="11"/>
        <v>11726.962</v>
      </c>
      <c r="J331" s="9"/>
    </row>
    <row r="332" spans="2:10" customFormat="1" x14ac:dyDescent="0.3">
      <c r="B332" s="97" t="s">
        <v>274</v>
      </c>
      <c r="C332" s="174" t="s">
        <v>617</v>
      </c>
      <c r="D332" s="85" t="s">
        <v>17</v>
      </c>
      <c r="E332" s="155" t="s">
        <v>624</v>
      </c>
      <c r="F332" s="53" t="s">
        <v>742</v>
      </c>
      <c r="G332" s="67">
        <v>5476</v>
      </c>
      <c r="H332" s="68">
        <v>164.28</v>
      </c>
      <c r="I332" s="67">
        <f t="shared" si="11"/>
        <v>6542.724799999999</v>
      </c>
      <c r="J332" s="9"/>
    </row>
    <row r="333" spans="2:10" customFormat="1" x14ac:dyDescent="0.3">
      <c r="B333" s="66" t="s">
        <v>274</v>
      </c>
      <c r="C333" s="175" t="s">
        <v>672</v>
      </c>
      <c r="D333" s="85" t="s">
        <v>10</v>
      </c>
      <c r="E333" s="155" t="s">
        <v>624</v>
      </c>
      <c r="F333" s="53"/>
      <c r="G333" s="71"/>
      <c r="H333" s="43"/>
      <c r="I333" s="54"/>
      <c r="J333" s="9"/>
    </row>
    <row r="334" spans="2:10" customFormat="1" x14ac:dyDescent="0.3">
      <c r="B334" s="66" t="s">
        <v>242</v>
      </c>
      <c r="C334" s="175" t="s">
        <v>676</v>
      </c>
      <c r="D334" s="85" t="s">
        <v>10</v>
      </c>
      <c r="E334" s="155" t="s">
        <v>624</v>
      </c>
      <c r="F334" s="53"/>
      <c r="G334" s="71"/>
      <c r="H334" s="43"/>
      <c r="I334" s="54"/>
      <c r="J334" s="9"/>
    </row>
    <row r="335" spans="2:10" customFormat="1" x14ac:dyDescent="0.3">
      <c r="B335" s="66" t="s">
        <v>242</v>
      </c>
      <c r="C335" s="175" t="s">
        <v>680</v>
      </c>
      <c r="D335" s="85" t="s">
        <v>17</v>
      </c>
      <c r="E335" s="168" t="s">
        <v>624</v>
      </c>
      <c r="F335" s="53" t="s">
        <v>749</v>
      </c>
      <c r="G335" s="43">
        <v>6080</v>
      </c>
      <c r="H335" s="43">
        <v>182.4</v>
      </c>
      <c r="I335" s="67">
        <f>SUM(G335+H335)*1.16</f>
        <v>7264.3839999999991</v>
      </c>
      <c r="J335" s="9"/>
    </row>
    <row r="336" spans="2:10" customFormat="1" x14ac:dyDescent="0.3">
      <c r="B336" s="66" t="s">
        <v>242</v>
      </c>
      <c r="C336" s="56" t="s">
        <v>706</v>
      </c>
      <c r="D336" s="85" t="s">
        <v>17</v>
      </c>
      <c r="E336" s="155" t="s">
        <v>624</v>
      </c>
      <c r="F336" s="53" t="s">
        <v>752</v>
      </c>
      <c r="G336" s="43">
        <v>6080</v>
      </c>
      <c r="H336" s="43">
        <v>182.4</v>
      </c>
      <c r="I336" s="67">
        <f>SUM(G336+H336)*1.16</f>
        <v>7264.3839999999991</v>
      </c>
      <c r="J336" s="9"/>
    </row>
    <row r="337" spans="1:10" x14ac:dyDescent="0.3">
      <c r="A337"/>
      <c r="B337" s="330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>SUM(G337+H337)*1.16</f>
        <v>14419.368399999999</v>
      </c>
      <c r="J337" s="9"/>
    </row>
    <row r="338" spans="1:10" x14ac:dyDescent="0.3">
      <c r="A338"/>
      <c r="B338" s="66" t="s">
        <v>242</v>
      </c>
      <c r="C338" s="56" t="s">
        <v>707</v>
      </c>
      <c r="D338" s="85" t="s">
        <v>17</v>
      </c>
      <c r="E338" s="155" t="s">
        <v>624</v>
      </c>
      <c r="F338" s="53" t="s">
        <v>741</v>
      </c>
      <c r="G338" s="43">
        <v>5776</v>
      </c>
      <c r="H338" s="43">
        <v>182.4</v>
      </c>
      <c r="I338" s="67">
        <f>SUM(G338:H338)*1.16</f>
        <v>6911.7439999999988</v>
      </c>
      <c r="J338" s="9"/>
    </row>
    <row r="339" spans="1:10" x14ac:dyDescent="0.3">
      <c r="A339"/>
      <c r="B339" s="66" t="s">
        <v>688</v>
      </c>
      <c r="C339" s="196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ref="I339:I368" si="12">SUM(G339+H339)*1.16</f>
        <v>3144.7599999999998</v>
      </c>
      <c r="J339" s="9"/>
    </row>
    <row r="340" spans="1:10" x14ac:dyDescent="0.3">
      <c r="A340"/>
      <c r="B340" s="56" t="s">
        <v>96</v>
      </c>
      <c r="C340" s="196" t="s">
        <v>410</v>
      </c>
      <c r="D340" s="53" t="s">
        <v>10</v>
      </c>
      <c r="E340" s="155" t="s">
        <v>625</v>
      </c>
      <c r="G340" s="71">
        <v>0</v>
      </c>
      <c r="H340" s="71">
        <v>0</v>
      </c>
      <c r="I340" s="67">
        <f t="shared" si="12"/>
        <v>0</v>
      </c>
      <c r="J340" s="9"/>
    </row>
    <row r="341" spans="1:10" x14ac:dyDescent="0.3">
      <c r="A341"/>
      <c r="B341" s="56" t="s">
        <v>78</v>
      </c>
      <c r="C341" s="53" t="s">
        <v>411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2"/>
        <v>0</v>
      </c>
      <c r="J341" s="9"/>
    </row>
    <row r="342" spans="1:10" x14ac:dyDescent="0.3">
      <c r="B342" s="206" t="s">
        <v>74</v>
      </c>
      <c r="C342" s="53" t="s">
        <v>516</v>
      </c>
      <c r="D342" s="53" t="s">
        <v>17</v>
      </c>
      <c r="E342" s="155" t="s">
        <v>625</v>
      </c>
      <c r="F342" s="53" t="s">
        <v>738</v>
      </c>
      <c r="G342" s="68">
        <v>12620.64</v>
      </c>
      <c r="H342" s="68">
        <v>378.62</v>
      </c>
      <c r="I342" s="67">
        <f t="shared" si="12"/>
        <v>15079.141599999999</v>
      </c>
      <c r="J342" s="9"/>
    </row>
    <row r="343" spans="1:10" x14ac:dyDescent="0.3">
      <c r="A343"/>
      <c r="B343" s="330" t="s">
        <v>262</v>
      </c>
      <c r="C343" s="196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2"/>
        <v>16977.759999999998</v>
      </c>
      <c r="J343" s="9"/>
    </row>
    <row r="344" spans="1:10" x14ac:dyDescent="0.3">
      <c r="A344"/>
      <c r="B344" s="330" t="s">
        <v>78</v>
      </c>
      <c r="C344" s="196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2"/>
        <v>17620.399999999998</v>
      </c>
      <c r="J344" s="9"/>
    </row>
    <row r="345" spans="1:10" x14ac:dyDescent="0.3">
      <c r="A345"/>
      <c r="B345" s="56" t="s">
        <v>688</v>
      </c>
      <c r="C345" s="196" t="s">
        <v>432</v>
      </c>
      <c r="D345" s="53" t="s">
        <v>10</v>
      </c>
      <c r="E345" s="155" t="s">
        <v>625</v>
      </c>
      <c r="G345" s="90">
        <v>0</v>
      </c>
      <c r="H345" s="71">
        <v>0</v>
      </c>
      <c r="I345" s="67">
        <f t="shared" si="12"/>
        <v>0</v>
      </c>
      <c r="J345" s="9"/>
    </row>
    <row r="346" spans="1:10" x14ac:dyDescent="0.3">
      <c r="A346"/>
      <c r="B346" s="56" t="s">
        <v>256</v>
      </c>
      <c r="C346" s="53" t="s">
        <v>440</v>
      </c>
      <c r="D346" s="53" t="s">
        <v>10</v>
      </c>
      <c r="E346" s="155" t="s">
        <v>625</v>
      </c>
      <c r="G346" s="90">
        <v>0</v>
      </c>
      <c r="H346" s="71">
        <v>0</v>
      </c>
      <c r="I346" s="67">
        <f t="shared" si="12"/>
        <v>0</v>
      </c>
      <c r="J346" s="9"/>
    </row>
    <row r="347" spans="1:10" x14ac:dyDescent="0.3">
      <c r="A347"/>
      <c r="B347" s="56" t="s">
        <v>262</v>
      </c>
      <c r="C347" s="196" t="s">
        <v>461</v>
      </c>
      <c r="D347" s="53" t="s">
        <v>10</v>
      </c>
      <c r="E347" s="155" t="s">
        <v>625</v>
      </c>
      <c r="G347" s="90">
        <v>0</v>
      </c>
      <c r="H347" s="71">
        <v>0</v>
      </c>
      <c r="I347" s="67">
        <f t="shared" si="12"/>
        <v>0</v>
      </c>
      <c r="J347" s="9"/>
    </row>
    <row r="348" spans="1:10" x14ac:dyDescent="0.3">
      <c r="A348"/>
      <c r="B348" s="66" t="s">
        <v>78</v>
      </c>
      <c r="C348" s="196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2"/>
        <v>17620.399999999998</v>
      </c>
      <c r="J348" s="9"/>
    </row>
    <row r="349" spans="1:10" x14ac:dyDescent="0.3">
      <c r="B349" s="66" t="s">
        <v>74</v>
      </c>
      <c r="C349" s="196" t="s">
        <v>523</v>
      </c>
      <c r="D349" s="53" t="s">
        <v>17</v>
      </c>
      <c r="E349" s="155" t="s">
        <v>625</v>
      </c>
      <c r="F349" s="53" t="s">
        <v>738</v>
      </c>
      <c r="G349" s="68">
        <v>12620.64</v>
      </c>
      <c r="H349" s="68">
        <v>378.62</v>
      </c>
      <c r="I349" s="71">
        <f t="shared" si="12"/>
        <v>15079.141599999999</v>
      </c>
      <c r="J349" s="9"/>
    </row>
    <row r="350" spans="1:10" x14ac:dyDescent="0.3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738</v>
      </c>
      <c r="G350" s="68">
        <v>12620.64</v>
      </c>
      <c r="H350" s="68">
        <v>378.62</v>
      </c>
      <c r="I350" s="67">
        <f t="shared" si="12"/>
        <v>15079.141599999999</v>
      </c>
      <c r="J350" s="9"/>
    </row>
    <row r="351" spans="1:10" x14ac:dyDescent="0.3">
      <c r="B351" s="66" t="s">
        <v>74</v>
      </c>
      <c r="C351" s="196" t="s">
        <v>525</v>
      </c>
      <c r="D351" s="53" t="s">
        <v>17</v>
      </c>
      <c r="E351" s="155" t="s">
        <v>625</v>
      </c>
      <c r="F351" s="53" t="s">
        <v>738</v>
      </c>
      <c r="G351" s="68">
        <v>12620.64</v>
      </c>
      <c r="H351" s="68">
        <v>378.62</v>
      </c>
      <c r="I351" s="67">
        <f t="shared" si="12"/>
        <v>15079.141599999999</v>
      </c>
      <c r="J351" s="9"/>
    </row>
    <row r="352" spans="1:10" x14ac:dyDescent="0.3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738</v>
      </c>
      <c r="G352" s="68">
        <v>12620.64</v>
      </c>
      <c r="H352" s="68">
        <v>378.62</v>
      </c>
      <c r="I352" s="67">
        <f t="shared" si="12"/>
        <v>15079.141599999999</v>
      </c>
      <c r="J352" s="9"/>
    </row>
    <row r="353" spans="1:10" x14ac:dyDescent="0.3">
      <c r="B353" s="206" t="s">
        <v>74</v>
      </c>
      <c r="C353" s="53" t="s">
        <v>527</v>
      </c>
      <c r="D353" s="53" t="s">
        <v>17</v>
      </c>
      <c r="E353" s="155" t="s">
        <v>625</v>
      </c>
      <c r="F353" s="53" t="s">
        <v>738</v>
      </c>
      <c r="G353" s="68">
        <v>12620.64</v>
      </c>
      <c r="H353" s="68">
        <v>378.62</v>
      </c>
      <c r="I353" s="67">
        <f t="shared" si="12"/>
        <v>15079.141599999999</v>
      </c>
      <c r="J353" s="9"/>
    </row>
    <row r="354" spans="1:10" x14ac:dyDescent="0.3">
      <c r="A354"/>
      <c r="B354" s="66" t="s">
        <v>74</v>
      </c>
      <c r="C354" s="53" t="s">
        <v>528</v>
      </c>
      <c r="D354" s="53" t="s">
        <v>17</v>
      </c>
      <c r="E354" s="155" t="s">
        <v>625</v>
      </c>
      <c r="F354" s="56" t="s">
        <v>723</v>
      </c>
      <c r="G354" s="71">
        <v>12620.64</v>
      </c>
      <c r="H354" s="71">
        <v>378.62</v>
      </c>
      <c r="I354" s="67">
        <f t="shared" si="12"/>
        <v>15079.141599999999</v>
      </c>
      <c r="J354" s="9"/>
    </row>
    <row r="355" spans="1:10" x14ac:dyDescent="0.3">
      <c r="B355" s="56" t="s">
        <v>96</v>
      </c>
      <c r="C355" s="196" t="s">
        <v>462</v>
      </c>
      <c r="D355" s="53" t="s">
        <v>10</v>
      </c>
      <c r="E355" s="155" t="s">
        <v>625</v>
      </c>
      <c r="G355" s="90">
        <v>0</v>
      </c>
      <c r="H355" s="71">
        <v>0</v>
      </c>
      <c r="I355" s="67">
        <f t="shared" si="12"/>
        <v>0</v>
      </c>
      <c r="J355" s="9"/>
    </row>
    <row r="356" spans="1:10" x14ac:dyDescent="0.3">
      <c r="A356"/>
      <c r="B356" s="56" t="s">
        <v>96</v>
      </c>
      <c r="C356" s="196" t="s">
        <v>463</v>
      </c>
      <c r="D356" s="53" t="s">
        <v>10</v>
      </c>
      <c r="E356" s="155" t="s">
        <v>625</v>
      </c>
      <c r="G356" s="90">
        <v>0</v>
      </c>
      <c r="H356" s="71">
        <v>0</v>
      </c>
      <c r="I356" s="67">
        <f t="shared" si="12"/>
        <v>0</v>
      </c>
      <c r="J356" s="9"/>
    </row>
    <row r="357" spans="1:10" x14ac:dyDescent="0.3">
      <c r="B357" s="66" t="s">
        <v>74</v>
      </c>
      <c r="C357" s="196" t="s">
        <v>531</v>
      </c>
      <c r="D357" s="53" t="s">
        <v>17</v>
      </c>
      <c r="E357" s="155" t="s">
        <v>625</v>
      </c>
      <c r="F357" s="53" t="s">
        <v>738</v>
      </c>
      <c r="G357" s="68">
        <v>12620.64</v>
      </c>
      <c r="H357" s="68">
        <v>378.62</v>
      </c>
      <c r="I357" s="67">
        <f t="shared" si="12"/>
        <v>15079.141599999999</v>
      </c>
      <c r="J357" s="9"/>
    </row>
    <row r="358" spans="1:10" x14ac:dyDescent="0.3">
      <c r="B358" s="56" t="s">
        <v>376</v>
      </c>
      <c r="C358" s="53" t="s">
        <v>466</v>
      </c>
      <c r="D358" s="53" t="s">
        <v>10</v>
      </c>
      <c r="E358" s="155" t="s">
        <v>625</v>
      </c>
      <c r="G358" s="90">
        <v>0</v>
      </c>
      <c r="H358" s="71">
        <v>0</v>
      </c>
      <c r="I358" s="67">
        <f t="shared" si="12"/>
        <v>0</v>
      </c>
      <c r="J358" s="9"/>
    </row>
    <row r="359" spans="1:10" x14ac:dyDescent="0.3">
      <c r="B359" s="66" t="s">
        <v>74</v>
      </c>
      <c r="C359" s="53" t="s">
        <v>533</v>
      </c>
      <c r="D359" s="53" t="s">
        <v>17</v>
      </c>
      <c r="E359" s="155" t="s">
        <v>625</v>
      </c>
      <c r="F359" s="53" t="s">
        <v>738</v>
      </c>
      <c r="G359" s="68">
        <v>12620.64</v>
      </c>
      <c r="H359" s="68">
        <v>378.62</v>
      </c>
      <c r="I359" s="67">
        <f t="shared" si="12"/>
        <v>15079.141599999999</v>
      </c>
      <c r="J359" s="9"/>
    </row>
    <row r="360" spans="1:10" x14ac:dyDescent="0.3">
      <c r="B360" s="66" t="s">
        <v>74</v>
      </c>
      <c r="C360" s="53" t="s">
        <v>534</v>
      </c>
      <c r="D360" s="53" t="s">
        <v>17</v>
      </c>
      <c r="E360" s="155" t="s">
        <v>625</v>
      </c>
      <c r="F360" s="53" t="s">
        <v>738</v>
      </c>
      <c r="G360" s="68">
        <v>12620.64</v>
      </c>
      <c r="H360" s="68">
        <v>378.62</v>
      </c>
      <c r="I360" s="67">
        <f t="shared" si="12"/>
        <v>15079.141599999999</v>
      </c>
      <c r="J360" s="9"/>
    </row>
    <row r="361" spans="1:10" x14ac:dyDescent="0.3">
      <c r="A361"/>
      <c r="B361" s="56" t="s">
        <v>535</v>
      </c>
      <c r="C361" s="196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2"/>
        <v>3846.0959999999995</v>
      </c>
      <c r="J361" s="9"/>
    </row>
    <row r="362" spans="1:10" x14ac:dyDescent="0.3">
      <c r="A362"/>
      <c r="B362" s="56" t="s">
        <v>467</v>
      </c>
      <c r="C362" s="53" t="s">
        <v>468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2"/>
        <v>0</v>
      </c>
      <c r="J362" s="9"/>
    </row>
    <row r="363" spans="1:10" x14ac:dyDescent="0.3">
      <c r="A363"/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2"/>
        <v>8865.8219999999983</v>
      </c>
      <c r="J363" s="9"/>
    </row>
    <row r="364" spans="1:10" x14ac:dyDescent="0.3">
      <c r="A364"/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2"/>
        <v>5562.3159999999998</v>
      </c>
      <c r="J364" s="9"/>
    </row>
    <row r="365" spans="1:10" x14ac:dyDescent="0.3">
      <c r="A365"/>
      <c r="B365" s="56" t="s">
        <v>74</v>
      </c>
      <c r="C365" s="196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2"/>
        <v>12005.408399999998</v>
      </c>
      <c r="J365" s="9"/>
    </row>
    <row r="366" spans="1:10" x14ac:dyDescent="0.3">
      <c r="A366"/>
      <c r="B366" s="56" t="s">
        <v>96</v>
      </c>
      <c r="C366" s="53" t="s">
        <v>470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2"/>
        <v>0</v>
      </c>
      <c r="J366" s="9"/>
    </row>
    <row r="367" spans="1:10" x14ac:dyDescent="0.3">
      <c r="A367"/>
      <c r="B367" s="56" t="s">
        <v>96</v>
      </c>
      <c r="C367" s="196" t="s">
        <v>471</v>
      </c>
      <c r="D367" s="53" t="s">
        <v>10</v>
      </c>
      <c r="E367" s="155" t="s">
        <v>625</v>
      </c>
      <c r="G367" s="90">
        <v>0</v>
      </c>
      <c r="H367" s="71">
        <v>0</v>
      </c>
      <c r="I367" s="67">
        <f t="shared" si="12"/>
        <v>0</v>
      </c>
    </row>
    <row r="368" spans="1:10" x14ac:dyDescent="0.3">
      <c r="A368"/>
      <c r="B368" s="56" t="s">
        <v>53</v>
      </c>
      <c r="C368" s="196" t="s">
        <v>479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2"/>
        <v>0</v>
      </c>
      <c r="J368" s="9"/>
    </row>
    <row r="369" spans="2:10" customFormat="1" x14ac:dyDescent="0.3">
      <c r="B369" s="66" t="s">
        <v>96</v>
      </c>
      <c r="C369" s="196" t="s">
        <v>549</v>
      </c>
      <c r="D369" s="53" t="s">
        <v>76</v>
      </c>
      <c r="E369" s="155" t="s">
        <v>15</v>
      </c>
      <c r="F369" s="53"/>
      <c r="G369" s="71"/>
      <c r="H369" s="71"/>
      <c r="I369" s="67"/>
    </row>
    <row r="370" spans="2:10" customFormat="1" x14ac:dyDescent="0.3">
      <c r="B370" s="66" t="s">
        <v>109</v>
      </c>
      <c r="C370" s="196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3">SUM(G370+H370)*1.16</f>
        <v>18640.364799999996</v>
      </c>
      <c r="J370" s="17"/>
    </row>
    <row r="371" spans="2:10" customFormat="1" x14ac:dyDescent="0.3">
      <c r="B371" s="66" t="s">
        <v>109</v>
      </c>
      <c r="C371" s="196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3"/>
        <v>17372.275999999998</v>
      </c>
      <c r="J371" s="17"/>
    </row>
    <row r="372" spans="2:10" customFormat="1" x14ac:dyDescent="0.3">
      <c r="B372" s="66" t="s">
        <v>109</v>
      </c>
      <c r="C372" s="196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3"/>
        <v>17372.275999999998</v>
      </c>
      <c r="J372" s="17"/>
    </row>
    <row r="373" spans="2:10" customFormat="1" x14ac:dyDescent="0.3">
      <c r="B373" s="66" t="s">
        <v>109</v>
      </c>
      <c r="C373" s="196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3"/>
        <v>17372.275999999998</v>
      </c>
      <c r="J373" s="17"/>
    </row>
    <row r="374" spans="2:10" customFormat="1" x14ac:dyDescent="0.3">
      <c r="B374" s="66" t="s">
        <v>109</v>
      </c>
      <c r="C374" s="196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3"/>
        <v>17372.275999999998</v>
      </c>
      <c r="J374" s="17"/>
    </row>
    <row r="375" spans="2:10" customFormat="1" x14ac:dyDescent="0.3">
      <c r="B375" s="66" t="s">
        <v>109</v>
      </c>
      <c r="C375" s="196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3"/>
        <v>17372.275999999998</v>
      </c>
      <c r="J375" s="17"/>
    </row>
    <row r="376" spans="2:10" customFormat="1" x14ac:dyDescent="0.3">
      <c r="B376" s="66" t="s">
        <v>109</v>
      </c>
      <c r="C376" s="196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3"/>
        <v>17372.275999999998</v>
      </c>
      <c r="J376" s="17"/>
    </row>
    <row r="377" spans="2:10" customFormat="1" x14ac:dyDescent="0.3">
      <c r="B377" s="66" t="s">
        <v>109</v>
      </c>
      <c r="C377" s="196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3"/>
        <v>17372.16</v>
      </c>
      <c r="J377" s="42"/>
    </row>
    <row r="378" spans="2:10" customFormat="1" x14ac:dyDescent="0.3">
      <c r="B378" s="66" t="s">
        <v>109</v>
      </c>
      <c r="C378" s="196" t="s">
        <v>558</v>
      </c>
      <c r="D378" s="53" t="s">
        <v>17</v>
      </c>
      <c r="E378" s="155" t="s">
        <v>14</v>
      </c>
      <c r="F378" s="53" t="s">
        <v>112</v>
      </c>
      <c r="G378" s="73">
        <v>13081.89</v>
      </c>
      <c r="H378" s="54">
        <v>1445</v>
      </c>
      <c r="I378" s="67">
        <f t="shared" si="13"/>
        <v>16851.1924</v>
      </c>
      <c r="J378" s="42"/>
    </row>
    <row r="379" spans="2:10" customFormat="1" x14ac:dyDescent="0.3">
      <c r="B379" s="66" t="s">
        <v>109</v>
      </c>
      <c r="C379" s="196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3"/>
        <v>17372.484799999998</v>
      </c>
      <c r="J379" s="42"/>
    </row>
    <row r="380" spans="2:10" customFormat="1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3"/>
        <v>7743.6843999999992</v>
      </c>
      <c r="J380" s="9"/>
    </row>
    <row r="381" spans="2:10" customFormat="1" x14ac:dyDescent="0.3">
      <c r="B381" s="66" t="s">
        <v>109</v>
      </c>
      <c r="C381" s="196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3"/>
        <v>17372.484799999998</v>
      </c>
      <c r="J381" s="42"/>
    </row>
    <row r="382" spans="2:10" customFormat="1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3"/>
        <v>7010.8427999999994</v>
      </c>
      <c r="J382" s="9"/>
    </row>
    <row r="383" spans="2:10" customFormat="1" x14ac:dyDescent="0.3">
      <c r="B383" s="66" t="s">
        <v>109</v>
      </c>
      <c r="C383" s="196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3"/>
        <v>18640.039999999997</v>
      </c>
      <c r="J383" s="42"/>
    </row>
    <row r="384" spans="2:10" s="46" customFormat="1" ht="12" x14ac:dyDescent="0.25">
      <c r="B384" s="85" t="s">
        <v>109</v>
      </c>
      <c r="C384" s="196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3"/>
        <v>16851.32</v>
      </c>
      <c r="J384" s="45"/>
    </row>
    <row r="385" spans="2:10" customFormat="1" x14ac:dyDescent="0.3">
      <c r="B385" s="66" t="s">
        <v>109</v>
      </c>
      <c r="C385" s="202" t="s">
        <v>566</v>
      </c>
      <c r="D385" s="85" t="s">
        <v>17</v>
      </c>
      <c r="E385" s="155" t="s">
        <v>14</v>
      </c>
      <c r="F385" s="53" t="s">
        <v>103</v>
      </c>
      <c r="G385" s="73">
        <v>14579.49</v>
      </c>
      <c r="H385" s="68">
        <v>1489.79</v>
      </c>
      <c r="I385" s="67">
        <f t="shared" si="13"/>
        <v>18640.364799999996</v>
      </c>
      <c r="J385" s="42"/>
    </row>
    <row r="386" spans="2:10" customFormat="1" x14ac:dyDescent="0.3">
      <c r="B386" s="66" t="s">
        <v>109</v>
      </c>
      <c r="C386" s="196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3"/>
        <v>17372.16</v>
      </c>
      <c r="J386" s="42"/>
    </row>
    <row r="387" spans="2:10" customFormat="1" x14ac:dyDescent="0.3">
      <c r="B387" s="66" t="s">
        <v>109</v>
      </c>
      <c r="C387" s="203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3"/>
        <v>18640.364799999996</v>
      </c>
      <c r="J387" s="42"/>
    </row>
    <row r="388" spans="2:10" customFormat="1" x14ac:dyDescent="0.3">
      <c r="B388" s="66" t="s">
        <v>109</v>
      </c>
      <c r="C388" s="196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3"/>
        <v>17372.484799999998</v>
      </c>
      <c r="J388" s="42"/>
    </row>
    <row r="389" spans="2:10" customFormat="1" x14ac:dyDescent="0.3">
      <c r="B389" s="66" t="s">
        <v>570</v>
      </c>
      <c r="C389" s="203" t="s">
        <v>571</v>
      </c>
      <c r="D389" s="85" t="s">
        <v>17</v>
      </c>
      <c r="E389" s="155" t="s">
        <v>14</v>
      </c>
      <c r="F389" s="53" t="s">
        <v>103</v>
      </c>
      <c r="G389" s="73">
        <v>14579.49</v>
      </c>
      <c r="H389" s="68">
        <v>1489.79</v>
      </c>
      <c r="I389" s="67">
        <f t="shared" si="13"/>
        <v>18640.364799999996</v>
      </c>
      <c r="J389" s="42"/>
    </row>
    <row r="390" spans="2:10" customFormat="1" x14ac:dyDescent="0.3">
      <c r="B390" s="56" t="s">
        <v>274</v>
      </c>
      <c r="C390" s="53" t="s">
        <v>480</v>
      </c>
      <c r="D390" s="53" t="s">
        <v>10</v>
      </c>
      <c r="E390" s="155" t="s">
        <v>625</v>
      </c>
      <c r="F390" s="53"/>
      <c r="G390" s="90">
        <v>0</v>
      </c>
      <c r="H390" s="71">
        <v>0</v>
      </c>
      <c r="I390" s="67">
        <f t="shared" si="13"/>
        <v>0</v>
      </c>
    </row>
    <row r="391" spans="2:10" customFormat="1" x14ac:dyDescent="0.3">
      <c r="B391" s="66" t="s">
        <v>109</v>
      </c>
      <c r="C391" s="202" t="s">
        <v>573</v>
      </c>
      <c r="D391" s="85" t="s">
        <v>17</v>
      </c>
      <c r="E391" s="155" t="s">
        <v>14</v>
      </c>
      <c r="F391" s="53" t="s">
        <v>103</v>
      </c>
      <c r="G391" s="73">
        <v>14579.49</v>
      </c>
      <c r="H391" s="68">
        <v>1489.79</v>
      </c>
      <c r="I391" s="67">
        <f t="shared" si="13"/>
        <v>18640.364799999996</v>
      </c>
      <c r="J391" s="42"/>
    </row>
    <row r="392" spans="2:10" customFormat="1" x14ac:dyDescent="0.3">
      <c r="B392" s="66" t="s">
        <v>109</v>
      </c>
      <c r="C392" s="204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3"/>
        <v>17372.484799999998</v>
      </c>
      <c r="J392" s="42"/>
    </row>
    <row r="393" spans="2:10" customFormat="1" x14ac:dyDescent="0.3">
      <c r="B393" s="66" t="s">
        <v>109</v>
      </c>
      <c r="C393" s="204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3"/>
        <v>17372.484799999998</v>
      </c>
      <c r="J393" s="42"/>
    </row>
    <row r="394" spans="2:10" customFormat="1" x14ac:dyDescent="0.3">
      <c r="B394" s="66" t="s">
        <v>109</v>
      </c>
      <c r="C394" s="204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3"/>
        <v>19910.239999999998</v>
      </c>
      <c r="J394" s="42"/>
    </row>
    <row r="395" spans="2:10" customFormat="1" x14ac:dyDescent="0.3">
      <c r="B395" s="66" t="s">
        <v>109</v>
      </c>
      <c r="C395" s="204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3"/>
        <v>17372.484799999998</v>
      </c>
      <c r="J395" s="42"/>
    </row>
    <row r="396" spans="2:10" customFormat="1" x14ac:dyDescent="0.3">
      <c r="B396" s="66" t="s">
        <v>109</v>
      </c>
      <c r="C396" s="196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3"/>
        <v>17372.484799999998</v>
      </c>
    </row>
    <row r="397" spans="2:10" customFormat="1" x14ac:dyDescent="0.3">
      <c r="B397" s="66" t="s">
        <v>109</v>
      </c>
      <c r="C397" s="204" t="s">
        <v>579</v>
      </c>
      <c r="D397" s="85" t="s">
        <v>17</v>
      </c>
      <c r="E397" s="155" t="s">
        <v>14</v>
      </c>
      <c r="F397" s="53" t="s">
        <v>103</v>
      </c>
      <c r="G397" s="73">
        <v>14579.49</v>
      </c>
      <c r="H397" s="68">
        <v>1489.79</v>
      </c>
      <c r="I397" s="67">
        <f t="shared" si="13"/>
        <v>18640.364799999996</v>
      </c>
    </row>
    <row r="398" spans="2:10" customFormat="1" x14ac:dyDescent="0.3">
      <c r="B398" s="66" t="s">
        <v>109</v>
      </c>
      <c r="C398" s="196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3"/>
        <v>16851.32</v>
      </c>
    </row>
    <row r="399" spans="2:10" customFormat="1" x14ac:dyDescent="0.3">
      <c r="B399" s="66" t="s">
        <v>109</v>
      </c>
      <c r="C399" s="196" t="s">
        <v>581</v>
      </c>
      <c r="D399" s="85" t="s">
        <v>17</v>
      </c>
      <c r="E399" s="155" t="s">
        <v>14</v>
      </c>
      <c r="F399" s="49" t="s">
        <v>748</v>
      </c>
      <c r="G399" s="67">
        <v>13486.49</v>
      </c>
      <c r="H399" s="54">
        <v>1489.79</v>
      </c>
      <c r="I399" s="67">
        <f t="shared" si="13"/>
        <v>17372.484799999998</v>
      </c>
    </row>
    <row r="400" spans="2:10" customFormat="1" x14ac:dyDescent="0.3">
      <c r="B400" s="66" t="s">
        <v>109</v>
      </c>
      <c r="C400" s="196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3"/>
        <v>17372.484799999998</v>
      </c>
    </row>
    <row r="401" spans="1:9" x14ac:dyDescent="0.3">
      <c r="A401"/>
      <c r="B401" s="66" t="s">
        <v>109</v>
      </c>
      <c r="C401" s="196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3"/>
        <v>17372.484799999998</v>
      </c>
    </row>
    <row r="402" spans="1:9" x14ac:dyDescent="0.3">
      <c r="A402"/>
      <c r="B402" s="66" t="s">
        <v>109</v>
      </c>
      <c r="C402" s="196" t="s">
        <v>584</v>
      </c>
      <c r="D402" s="85" t="s">
        <v>17</v>
      </c>
      <c r="E402" s="155" t="s">
        <v>14</v>
      </c>
      <c r="F402" s="53" t="s">
        <v>103</v>
      </c>
      <c r="G402" s="73">
        <v>14579.49</v>
      </c>
      <c r="H402" s="68">
        <v>1489.79</v>
      </c>
      <c r="I402" s="67">
        <f t="shared" si="13"/>
        <v>18640.364799999996</v>
      </c>
    </row>
    <row r="403" spans="1:9" x14ac:dyDescent="0.3">
      <c r="A403"/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A404"/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53" t="s">
        <v>590</v>
      </c>
      <c r="D405" s="85" t="s">
        <v>17</v>
      </c>
      <c r="E405" s="155" t="s">
        <v>15</v>
      </c>
      <c r="F405" s="53" t="s">
        <v>734</v>
      </c>
      <c r="G405" s="71">
        <v>6080</v>
      </c>
      <c r="H405" s="71">
        <v>182.4</v>
      </c>
      <c r="I405" s="67">
        <f>(G405+H405)*1.16</f>
        <v>7264.3839999999991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A407"/>
      <c r="B407" s="66" t="s">
        <v>65</v>
      </c>
      <c r="C407" s="53" t="s">
        <v>595</v>
      </c>
      <c r="D407" s="85" t="s">
        <v>17</v>
      </c>
      <c r="E407" s="155" t="s">
        <v>625</v>
      </c>
      <c r="F407" s="53" t="s">
        <v>739</v>
      </c>
      <c r="G407" s="71">
        <v>6942.66</v>
      </c>
      <c r="H407" s="71">
        <v>208.28</v>
      </c>
      <c r="I407" s="67">
        <f>(G407+H407)*1.16</f>
        <v>8295.0903999999991</v>
      </c>
    </row>
    <row r="408" spans="1:9" x14ac:dyDescent="0.3">
      <c r="A408"/>
      <c r="B408" s="56" t="s">
        <v>160</v>
      </c>
      <c r="C408" s="196" t="s">
        <v>481</v>
      </c>
      <c r="D408" s="53" t="s">
        <v>10</v>
      </c>
      <c r="E408" s="155" t="s">
        <v>625</v>
      </c>
      <c r="G408" s="90">
        <v>0</v>
      </c>
      <c r="H408" s="71">
        <v>0</v>
      </c>
      <c r="I408" s="67">
        <f>SUM(G408+H408)*1.16</f>
        <v>0</v>
      </c>
    </row>
    <row r="409" spans="1:9" x14ac:dyDescent="0.3">
      <c r="A409"/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x14ac:dyDescent="0.3">
      <c r="A410"/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A411"/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x14ac:dyDescent="0.3">
      <c r="B412" s="56" t="s">
        <v>215</v>
      </c>
      <c r="C412" s="196" t="s">
        <v>498</v>
      </c>
      <c r="D412" s="53" t="s">
        <v>10</v>
      </c>
      <c r="E412" s="155" t="s">
        <v>625</v>
      </c>
      <c r="G412" s="90">
        <v>0</v>
      </c>
      <c r="H412" s="71">
        <v>0</v>
      </c>
      <c r="I412" s="67">
        <f>SUM(G412+H412)*1.16</f>
        <v>0</v>
      </c>
    </row>
    <row r="413" spans="1:9" x14ac:dyDescent="0.3">
      <c r="A413"/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A414"/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730</v>
      </c>
      <c r="G414" s="71">
        <v>8356</v>
      </c>
      <c r="H414" s="71">
        <v>250.68</v>
      </c>
      <c r="I414" s="67">
        <f>SUM(G414:H414)*1.16</f>
        <v>9983.7487999999994</v>
      </c>
    </row>
    <row r="415" spans="1:9" x14ac:dyDescent="0.3">
      <c r="A415"/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 t="shared" ref="I415:I426" si="14">SUM(G415+H415)*1.16</f>
        <v>7264.3839999999991</v>
      </c>
    </row>
    <row r="416" spans="1:9" x14ac:dyDescent="0.3">
      <c r="A416"/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 t="shared" si="14"/>
        <v>7167.5239999999994</v>
      </c>
    </row>
    <row r="417" spans="1:14" x14ac:dyDescent="0.3">
      <c r="A417"/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 t="shared" si="14"/>
        <v>6542.2839999999987</v>
      </c>
    </row>
    <row r="418" spans="1:14" x14ac:dyDescent="0.3">
      <c r="A418"/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 t="shared" si="14"/>
        <v>7020.32</v>
      </c>
    </row>
    <row r="419" spans="1:14" x14ac:dyDescent="0.3">
      <c r="A419"/>
      <c r="B419" s="99" t="s">
        <v>70</v>
      </c>
      <c r="C419" s="195" t="s">
        <v>613</v>
      </c>
      <c r="D419" s="85" t="s">
        <v>17</v>
      </c>
      <c r="E419" s="156" t="s">
        <v>15</v>
      </c>
      <c r="F419" s="205" t="s">
        <v>751</v>
      </c>
      <c r="G419" s="71">
        <v>5876</v>
      </c>
      <c r="H419" s="71">
        <v>176.28</v>
      </c>
      <c r="I419" s="67">
        <f t="shared" si="14"/>
        <v>7020.6447999999991</v>
      </c>
    </row>
    <row r="420" spans="1:14" x14ac:dyDescent="0.3">
      <c r="A420"/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si="14"/>
        <v>7263.9199999999992</v>
      </c>
    </row>
    <row r="421" spans="1:14" x14ac:dyDescent="0.3">
      <c r="A421"/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4"/>
        <v>7816.079999999999</v>
      </c>
    </row>
    <row r="422" spans="1:14" x14ac:dyDescent="0.3">
      <c r="A422"/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4"/>
        <v>9984.119999999999</v>
      </c>
    </row>
    <row r="423" spans="1:14" x14ac:dyDescent="0.3">
      <c r="B423" s="56" t="s">
        <v>500</v>
      </c>
      <c r="C423" s="196">
        <v>194600023</v>
      </c>
      <c r="D423" s="53" t="s">
        <v>10</v>
      </c>
      <c r="E423" s="155" t="s">
        <v>625</v>
      </c>
      <c r="G423" s="90">
        <v>0</v>
      </c>
      <c r="H423" s="71">
        <v>0</v>
      </c>
      <c r="I423" s="67">
        <f t="shared" si="14"/>
        <v>0</v>
      </c>
      <c r="L423" s="165"/>
    </row>
    <row r="424" spans="1:14" x14ac:dyDescent="0.3">
      <c r="A424"/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4"/>
        <v>7020.6447999999991</v>
      </c>
      <c r="L424" s="165"/>
    </row>
    <row r="425" spans="1:14" x14ac:dyDescent="0.3">
      <c r="A425"/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4"/>
        <v>7020.6447999999991</v>
      </c>
      <c r="L425" s="165"/>
    </row>
    <row r="426" spans="1:14" x14ac:dyDescent="0.3">
      <c r="A426"/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4"/>
        <v>6683.9199999999992</v>
      </c>
      <c r="L426" s="165"/>
    </row>
    <row r="427" spans="1:14" s="56" customFormat="1" ht="12" x14ac:dyDescent="0.25"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5">(G427+H427)*1.16</f>
        <v>19910.239999999998</v>
      </c>
      <c r="L427" s="166"/>
    </row>
    <row r="428" spans="1:14" s="56" customFormat="1" ht="12" x14ac:dyDescent="0.25"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5"/>
        <v>18549.327999999998</v>
      </c>
      <c r="L428" s="166"/>
    </row>
    <row r="429" spans="1:14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727</v>
      </c>
      <c r="G429" s="71">
        <v>8356</v>
      </c>
      <c r="H429" s="43">
        <v>251</v>
      </c>
      <c r="I429" s="67">
        <f t="shared" si="15"/>
        <v>9984.119999999999</v>
      </c>
      <c r="J429" s="56"/>
    </row>
    <row r="430" spans="1:14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5"/>
        <v>7020.6447999999991</v>
      </c>
      <c r="J430" s="56"/>
    </row>
    <row r="431" spans="1:14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5"/>
        <v>7816.079999999999</v>
      </c>
      <c r="J431" s="56"/>
      <c r="K431" s="148"/>
      <c r="L431" s="147"/>
    </row>
    <row r="432" spans="1:14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5"/>
        <v>6542.724799999999</v>
      </c>
      <c r="J432" s="56"/>
      <c r="K432" s="149"/>
      <c r="L432" s="18"/>
      <c r="M432" s="38"/>
      <c r="N432" s="38"/>
    </row>
    <row r="433" spans="1:15" x14ac:dyDescent="0.3">
      <c r="A433"/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5"/>
        <v>7020.6447999999991</v>
      </c>
      <c r="N433" s="38"/>
    </row>
    <row r="434" spans="1:15" x14ac:dyDescent="0.3">
      <c r="B434" s="56" t="s">
        <v>501</v>
      </c>
      <c r="C434" s="196" t="s">
        <v>502</v>
      </c>
      <c r="D434" s="53" t="s">
        <v>10</v>
      </c>
      <c r="E434" s="155" t="s">
        <v>625</v>
      </c>
      <c r="G434" s="71">
        <v>0</v>
      </c>
      <c r="H434" s="71">
        <v>0</v>
      </c>
      <c r="I434" s="67">
        <f>SUM(G434+H434)*1.16</f>
        <v>0</v>
      </c>
      <c r="L434" s="38"/>
      <c r="N434" s="38"/>
    </row>
    <row r="435" spans="1:15" x14ac:dyDescent="0.3">
      <c r="B435" s="56" t="s">
        <v>256</v>
      </c>
      <c r="C435" s="53" t="s">
        <v>504</v>
      </c>
      <c r="D435" s="53" t="s">
        <v>10</v>
      </c>
      <c r="E435" s="155" t="s">
        <v>625</v>
      </c>
      <c r="G435" s="71">
        <v>0</v>
      </c>
      <c r="H435" s="71">
        <v>0</v>
      </c>
      <c r="I435" s="67">
        <f>SUM(G435+H435)*1.16</f>
        <v>0</v>
      </c>
      <c r="J435" s="162"/>
      <c r="L435" s="38"/>
      <c r="M435" s="38"/>
      <c r="N435" s="38"/>
      <c r="O435" s="38"/>
    </row>
    <row r="436" spans="1:15" x14ac:dyDescent="0.3">
      <c r="B436" s="56" t="s">
        <v>477</v>
      </c>
      <c r="C436" s="196">
        <v>188160016</v>
      </c>
      <c r="D436" s="53" t="s">
        <v>10</v>
      </c>
      <c r="E436" s="155" t="s">
        <v>625</v>
      </c>
      <c r="G436" s="90">
        <v>0</v>
      </c>
      <c r="H436" s="71">
        <v>0</v>
      </c>
      <c r="I436" s="67">
        <f>SUM(G436+H436)*1.16</f>
        <v>0</v>
      </c>
    </row>
    <row r="437" spans="1:15" x14ac:dyDescent="0.3">
      <c r="A437"/>
      <c r="B437" s="56" t="s">
        <v>70</v>
      </c>
      <c r="C437" s="175" t="s">
        <v>684</v>
      </c>
      <c r="D437" s="85" t="s">
        <v>17</v>
      </c>
      <c r="E437" s="155" t="s">
        <v>11</v>
      </c>
      <c r="F437" s="53" t="s">
        <v>732</v>
      </c>
      <c r="G437" s="43">
        <v>5876</v>
      </c>
      <c r="H437" s="43">
        <v>176.28</v>
      </c>
      <c r="I437" s="54">
        <f>(G437+H437)*1.16</f>
        <v>7020.6447999999991</v>
      </c>
    </row>
    <row r="438" spans="1:15" x14ac:dyDescent="0.3">
      <c r="A438"/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x14ac:dyDescent="0.3">
      <c r="A439"/>
      <c r="B439" s="56" t="s">
        <v>24</v>
      </c>
      <c r="C439" s="196" t="s">
        <v>544</v>
      </c>
      <c r="D439" s="53" t="s">
        <v>10</v>
      </c>
      <c r="E439" s="155" t="s">
        <v>625</v>
      </c>
      <c r="G439" s="90">
        <v>0</v>
      </c>
      <c r="H439" s="71">
        <v>0</v>
      </c>
      <c r="I439" s="67">
        <f>SUM(G439+H439)*1.16</f>
        <v>0</v>
      </c>
    </row>
    <row r="440" spans="1:15" x14ac:dyDescent="0.3">
      <c r="A440"/>
      <c r="B440" s="56" t="s">
        <v>70</v>
      </c>
      <c r="C440" s="53" t="s">
        <v>596</v>
      </c>
      <c r="D440" s="85" t="s">
        <v>17</v>
      </c>
      <c r="E440" s="155" t="s">
        <v>15</v>
      </c>
      <c r="F440" s="53" t="s">
        <v>740</v>
      </c>
      <c r="G440" s="71">
        <v>5876</v>
      </c>
      <c r="H440" s="71">
        <v>176.28</v>
      </c>
      <c r="I440" s="67">
        <f>(G440+H440)*1.16</f>
        <v>7020.6447999999991</v>
      </c>
    </row>
    <row r="441" spans="1:15" x14ac:dyDescent="0.3">
      <c r="A441"/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x14ac:dyDescent="0.3">
      <c r="A442"/>
      <c r="B442" s="56" t="s">
        <v>70</v>
      </c>
      <c r="C442" s="66" t="s">
        <v>692</v>
      </c>
      <c r="D442" s="85" t="s">
        <v>17</v>
      </c>
      <c r="E442" s="155" t="s">
        <v>624</v>
      </c>
      <c r="F442" s="160" t="s">
        <v>757</v>
      </c>
      <c r="G442" s="43">
        <v>5876</v>
      </c>
      <c r="H442" s="43">
        <v>176.28</v>
      </c>
      <c r="I442" s="54">
        <f>(G442+H442)*1.16</f>
        <v>7020.6447999999991</v>
      </c>
    </row>
    <row r="443" spans="1:15" x14ac:dyDescent="0.3">
      <c r="A443"/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x14ac:dyDescent="0.3">
      <c r="A444"/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x14ac:dyDescent="0.3">
      <c r="A445"/>
      <c r="B445" s="56" t="s">
        <v>232</v>
      </c>
      <c r="C445" s="66" t="s">
        <v>693</v>
      </c>
      <c r="D445" s="85" t="s">
        <v>10</v>
      </c>
      <c r="E445" s="155" t="s">
        <v>624</v>
      </c>
    </row>
    <row r="446" spans="1:15" s="56" customFormat="1" ht="12" x14ac:dyDescent="0.25">
      <c r="B446" s="56" t="s">
        <v>70</v>
      </c>
      <c r="C446" s="66" t="s">
        <v>698</v>
      </c>
      <c r="D446" s="85" t="s">
        <v>17</v>
      </c>
      <c r="E446" s="155" t="s">
        <v>624</v>
      </c>
      <c r="F446" s="53" t="s">
        <v>745</v>
      </c>
      <c r="G446" s="43">
        <v>5876</v>
      </c>
      <c r="H446" s="43">
        <v>176.27</v>
      </c>
      <c r="I446" s="54">
        <f>(G446+H446)*1.16</f>
        <v>7020.6332000000002</v>
      </c>
    </row>
    <row r="447" spans="1:15" s="56" customFormat="1" ht="12" x14ac:dyDescent="0.25">
      <c r="B447" s="56" t="s">
        <v>274</v>
      </c>
      <c r="C447" s="56" t="s">
        <v>704</v>
      </c>
      <c r="D447" s="85" t="s">
        <v>17</v>
      </c>
      <c r="E447" s="155" t="s">
        <v>15</v>
      </c>
      <c r="F447" s="53" t="s">
        <v>342</v>
      </c>
      <c r="G447" s="43">
        <v>5476</v>
      </c>
      <c r="H447" s="43">
        <v>164.25</v>
      </c>
      <c r="I447" s="54">
        <f>(G447+H447)*1.16</f>
        <v>6542.69</v>
      </c>
    </row>
    <row r="448" spans="1:15" s="56" customFormat="1" ht="12" x14ac:dyDescent="0.25">
      <c r="B448" s="56" t="s">
        <v>256</v>
      </c>
      <c r="C448" s="160" t="s">
        <v>724</v>
      </c>
      <c r="D448" s="85" t="s">
        <v>10</v>
      </c>
      <c r="E448" s="155" t="s">
        <v>625</v>
      </c>
      <c r="F448" s="53"/>
      <c r="G448" s="43"/>
      <c r="H448" s="43"/>
      <c r="I448" s="54"/>
    </row>
    <row r="1048558" spans="1:17" s="54" customFormat="1" x14ac:dyDescent="0.3">
      <c r="A1048558" s="162"/>
      <c r="B1048558" s="50"/>
      <c r="C1048558" s="51"/>
      <c r="D1048558" s="52"/>
      <c r="E1048558" s="159"/>
      <c r="F1048558" s="53"/>
      <c r="G1048558" s="43"/>
      <c r="H1048558" s="8"/>
      <c r="J1048558"/>
      <c r="K1048558"/>
      <c r="L1048558"/>
      <c r="M1048558"/>
      <c r="N1048558"/>
      <c r="O1048558"/>
      <c r="P1048558"/>
      <c r="Q1048558"/>
    </row>
  </sheetData>
  <autoFilter ref="B1:I448" xr:uid="{7E1580AC-5D85-42FF-A721-7DD24830F8A1}">
    <sortState xmlns:xlrd2="http://schemas.microsoft.com/office/spreadsheetml/2017/richdata2" ref="B4:I448">
      <sortCondition sortBy="cellColor" ref="B1:B448" dxfId="2"/>
    </sortState>
  </autoFilter>
  <hyperlinks>
    <hyperlink ref="F175" r:id="rId1" location="id=1155&amp;model=res.partner" display="http://52.52.31.46:8069/web - id=1155&amp;model=res.partner" xr:uid="{B027D3E0-1BF0-4163-BB84-778CF61090E6}"/>
    <hyperlink ref="F223" r:id="rId2" location="id=1155&amp;model=res.partner" display="http://52.52.31.46:8069/web - id=1155&amp;model=res.partner" xr:uid="{CF0117BA-AF82-4F76-B0BD-CCBFFD359091}"/>
  </hyperlinks>
  <pageMargins left="0.7" right="0.7" top="0.75" bottom="0.75" header="0.3" footer="0.3"/>
  <pageSetup paperSize="9" scale="63" fitToHeight="0"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80AF0-962B-41DD-BA37-E19651FFE500}">
  <sheetPr codeName="Sheet35">
    <pageSetUpPr fitToPage="1"/>
  </sheetPr>
  <dimension ref="A1:U1048558"/>
  <sheetViews>
    <sheetView showGridLines="0" topLeftCell="A13" zoomScaleNormal="100" workbookViewId="0">
      <selection activeCell="F29" sqref="F29"/>
    </sheetView>
  </sheetViews>
  <sheetFormatPr defaultColWidth="8.88671875" defaultRowHeight="12" x14ac:dyDescent="0.25"/>
  <cols>
    <col min="1" max="1" width="8.88671875" style="66"/>
    <col min="2" max="2" width="31.109375" style="56" bestFit="1" customWidth="1"/>
    <col min="3" max="3" width="20.33203125" style="53" bestFit="1" customWidth="1"/>
    <col min="4" max="4" width="21.6640625" style="85" bestFit="1" customWidth="1"/>
    <col min="5" max="5" width="12.109375" style="155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style="56" customWidth="1"/>
    <col min="11" max="11" width="26" style="56" bestFit="1" customWidth="1"/>
    <col min="12" max="12" width="12.33203125" style="56" bestFit="1" customWidth="1"/>
    <col min="13" max="13" width="15.109375" style="56" bestFit="1" customWidth="1"/>
    <col min="14" max="14" width="13.44140625" style="56" bestFit="1" customWidth="1"/>
    <col min="15" max="15" width="13.5546875" style="56" bestFit="1" customWidth="1"/>
    <col min="16" max="16" width="13.44140625" style="56" bestFit="1" customWidth="1"/>
    <col min="17" max="17" width="10" style="56" bestFit="1" customWidth="1"/>
    <col min="18" max="18" width="8.88671875" style="56"/>
    <col min="19" max="19" width="11.109375" style="56" bestFit="1" customWidth="1"/>
    <col min="20" max="20" width="13.6640625" style="56" bestFit="1" customWidth="1"/>
    <col min="21" max="16384" width="8.88671875" style="56"/>
  </cols>
  <sheetData>
    <row r="1" spans="1:21" x14ac:dyDescent="0.25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71"/>
      <c r="L1" s="85"/>
      <c r="M1" s="46"/>
      <c r="N1" s="46"/>
      <c r="O1" s="46"/>
      <c r="P1" s="46"/>
      <c r="Q1" s="46"/>
    </row>
    <row r="2" spans="1:21" x14ac:dyDescent="0.25">
      <c r="A2" s="56"/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>SUM(G2+H2)*1.16</f>
        <v>7264.3839999999991</v>
      </c>
      <c r="J2" s="209"/>
      <c r="L2" s="210" t="s">
        <v>624</v>
      </c>
      <c r="M2" s="210" t="s">
        <v>625</v>
      </c>
      <c r="N2" s="210" t="s">
        <v>11</v>
      </c>
      <c r="O2" s="210" t="s">
        <v>14</v>
      </c>
      <c r="P2" s="210" t="s">
        <v>15</v>
      </c>
      <c r="Q2" s="210" t="s">
        <v>626</v>
      </c>
    </row>
    <row r="3" spans="1:21" x14ac:dyDescent="0.25">
      <c r="A3" s="56"/>
      <c r="B3" s="66" t="s">
        <v>242</v>
      </c>
      <c r="C3" s="196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>SUM(G3+H3)*1.16</f>
        <v>6984.4759999999987</v>
      </c>
      <c r="J3" s="209"/>
      <c r="K3" s="62" t="s">
        <v>19</v>
      </c>
      <c r="L3" s="61">
        <f>+COUNTIF(E:E,L2)</f>
        <v>82</v>
      </c>
      <c r="M3" s="61">
        <f>+COUNTIF(E:E,M2)</f>
        <v>159</v>
      </c>
      <c r="N3" s="61">
        <f>+COUNTIF(E:E,N2)</f>
        <v>43</v>
      </c>
      <c r="O3" s="61">
        <f>+COUNTIF(E:E,O2)</f>
        <v>94</v>
      </c>
      <c r="P3" s="61">
        <f>+COUNTIF(E:E,P2)</f>
        <v>69</v>
      </c>
      <c r="Q3" s="61">
        <f>SUM(L3+M3+N3+O3+P3)</f>
        <v>447</v>
      </c>
    </row>
    <row r="4" spans="1:21" x14ac:dyDescent="0.25"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ref="I4:I26" si="0">SUM(G4+H4)*1.16</f>
        <v>0</v>
      </c>
      <c r="J4" s="211"/>
      <c r="K4" s="101" t="s">
        <v>23</v>
      </c>
      <c r="L4" s="102">
        <f>COUNTIFS(D:D,K4,E:E,L2)</f>
        <v>66</v>
      </c>
      <c r="M4" s="102">
        <f>COUNTIFS(D:D,K4,E:E,M2)</f>
        <v>90</v>
      </c>
      <c r="N4" s="102">
        <f>COUNTIFS(D:D,K4,E:E,N2)</f>
        <v>31</v>
      </c>
      <c r="O4" s="102">
        <f>COUNTIFS(D:D,K4,E:E,O2)</f>
        <v>85</v>
      </c>
      <c r="P4" s="102">
        <f>COUNTIFS(D:D,K4,E:E,P2)</f>
        <v>45</v>
      </c>
      <c r="Q4" s="102">
        <f>SUM(L4:P4)</f>
        <v>317</v>
      </c>
    </row>
    <row r="5" spans="1:21" x14ac:dyDescent="0.25">
      <c r="A5" s="56"/>
      <c r="B5" s="66" t="s">
        <v>688</v>
      </c>
      <c r="C5" s="196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209"/>
      <c r="K5" s="103" t="s">
        <v>27</v>
      </c>
      <c r="L5" s="104">
        <f>COUNTIFS(D:D,K5,E:E,L2)</f>
        <v>12</v>
      </c>
      <c r="M5" s="104">
        <f>COUNTIFS(D:D,K5,E:E,M2)</f>
        <v>61</v>
      </c>
      <c r="N5" s="104">
        <f>COUNTIFS(D:D,K5,E:E,N2)</f>
        <v>10</v>
      </c>
      <c r="O5" s="104">
        <f>COUNTIFS(D:D,K5,E:E,O2)</f>
        <v>6</v>
      </c>
      <c r="P5" s="104">
        <f>COUNTIFS(D:D,K5,E:E,P2)</f>
        <v>21</v>
      </c>
      <c r="Q5" s="104">
        <f>SUM(L5:P5)</f>
        <v>110</v>
      </c>
    </row>
    <row r="6" spans="1:21" x14ac:dyDescent="0.25">
      <c r="A6" s="56"/>
      <c r="B6" s="66" t="s">
        <v>28</v>
      </c>
      <c r="C6" s="196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20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212"/>
    </row>
    <row r="7" spans="1:21" x14ac:dyDescent="0.25">
      <c r="A7" s="56"/>
      <c r="B7" s="66" t="s">
        <v>28</v>
      </c>
      <c r="C7" s="53" t="s">
        <v>32</v>
      </c>
      <c r="D7" s="53" t="s">
        <v>17</v>
      </c>
      <c r="E7" s="155" t="s">
        <v>15</v>
      </c>
      <c r="F7" s="53" t="s">
        <v>330</v>
      </c>
      <c r="G7" s="67">
        <v>18668</v>
      </c>
      <c r="H7" s="68">
        <v>560</v>
      </c>
      <c r="I7" s="67">
        <f t="shared" si="0"/>
        <v>22304.48</v>
      </c>
      <c r="J7" s="209"/>
      <c r="K7" s="58" t="s">
        <v>33</v>
      </c>
      <c r="L7" s="59">
        <f>L3-L6</f>
        <v>78</v>
      </c>
      <c r="M7" s="59">
        <f>M3-M6</f>
        <v>151</v>
      </c>
      <c r="N7" s="59">
        <f>N3-N6</f>
        <v>41</v>
      </c>
      <c r="O7" s="59">
        <f>O3-O6</f>
        <v>91</v>
      </c>
      <c r="P7" s="59">
        <f>P3-P6</f>
        <v>66</v>
      </c>
      <c r="Q7" s="59">
        <f>SUM(L7:P7)</f>
        <v>427</v>
      </c>
      <c r="R7" s="59"/>
      <c r="S7" s="213"/>
    </row>
    <row r="8" spans="1:21" x14ac:dyDescent="0.25">
      <c r="A8" s="56"/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209"/>
      <c r="K8" s="111" t="s">
        <v>35</v>
      </c>
      <c r="L8" s="112">
        <f t="shared" ref="L8:Q8" si="1">L4/L7</f>
        <v>0.84615384615384615</v>
      </c>
      <c r="M8" s="112">
        <f t="shared" si="1"/>
        <v>0.59602649006622521</v>
      </c>
      <c r="N8" s="112">
        <f t="shared" si="1"/>
        <v>0.75609756097560976</v>
      </c>
      <c r="O8" s="112">
        <f t="shared" si="1"/>
        <v>0.93406593406593408</v>
      </c>
      <c r="P8" s="112">
        <f t="shared" si="1"/>
        <v>0.68181818181818177</v>
      </c>
      <c r="Q8" s="112">
        <f t="shared" si="1"/>
        <v>0.74238875878220145</v>
      </c>
      <c r="S8" s="112"/>
    </row>
    <row r="9" spans="1:21" x14ac:dyDescent="0.25">
      <c r="A9" s="56"/>
      <c r="B9" s="66" t="s">
        <v>36</v>
      </c>
      <c r="C9" s="196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209"/>
      <c r="K9" s="46"/>
      <c r="L9" s="46"/>
      <c r="M9" s="46"/>
      <c r="N9" s="46"/>
      <c r="O9" s="46"/>
      <c r="P9" s="46"/>
      <c r="Q9" s="46"/>
      <c r="R9" s="46"/>
    </row>
    <row r="10" spans="1:21" x14ac:dyDescent="0.25">
      <c r="A10" s="56" t="s">
        <v>55</v>
      </c>
      <c r="B10" s="66" t="s">
        <v>262</v>
      </c>
      <c r="C10" s="196" t="s">
        <v>39</v>
      </c>
      <c r="D10" s="53" t="s">
        <v>17</v>
      </c>
      <c r="E10" s="155" t="s">
        <v>14</v>
      </c>
      <c r="F10" s="53" t="s">
        <v>108</v>
      </c>
      <c r="G10" s="67">
        <v>11932</v>
      </c>
      <c r="H10" s="68">
        <v>357.96</v>
      </c>
      <c r="I10" s="67">
        <f t="shared" si="0"/>
        <v>14256.353599999999</v>
      </c>
      <c r="J10" s="209"/>
      <c r="K10" s="53" t="s">
        <v>41</v>
      </c>
      <c r="L10" s="68">
        <f>SUMIF(E2:E600,L2,I2:I603)</f>
        <v>551028.73320000025</v>
      </c>
      <c r="M10" s="68">
        <f>SUMIF(E2:E603,M2,I2:I603)</f>
        <v>1200567.2067999998</v>
      </c>
      <c r="N10" s="68">
        <f>SUMIF(E2:E600,N2,I2:I600)</f>
        <v>265826.88759999996</v>
      </c>
      <c r="O10" s="68">
        <f>SUMIF(E2:E600,O2,I2:I600)</f>
        <v>1451869.0384</v>
      </c>
      <c r="P10" s="68">
        <f>SUMIF(E2:E600,P2,I2:I600)</f>
        <v>458089.70719999995</v>
      </c>
      <c r="Q10" s="68">
        <f>SUM(L10:P10)</f>
        <v>3927381.5732</v>
      </c>
      <c r="R10" s="46"/>
      <c r="S10" s="212"/>
      <c r="T10" s="212"/>
      <c r="U10" s="214"/>
    </row>
    <row r="11" spans="1:21" x14ac:dyDescent="0.25">
      <c r="A11" s="56"/>
      <c r="B11" s="66" t="s">
        <v>215</v>
      </c>
      <c r="C11" s="196">
        <v>234310945</v>
      </c>
      <c r="D11" s="53" t="s">
        <v>17</v>
      </c>
      <c r="E11" s="155" t="s">
        <v>11</v>
      </c>
      <c r="F11" s="53" t="s">
        <v>733</v>
      </c>
      <c r="G11" s="68">
        <v>7659</v>
      </c>
      <c r="H11" s="68">
        <v>229.77</v>
      </c>
      <c r="I11" s="67">
        <f t="shared" si="0"/>
        <v>9150.9732000000004</v>
      </c>
      <c r="K11" s="85" t="s">
        <v>636</v>
      </c>
      <c r="L11" s="43"/>
      <c r="M11" s="43"/>
      <c r="N11" s="43"/>
      <c r="O11" s="43"/>
      <c r="P11" s="43"/>
      <c r="Q11" s="43"/>
      <c r="R11" s="46"/>
    </row>
    <row r="12" spans="1:21" x14ac:dyDescent="0.25">
      <c r="A12" s="56"/>
      <c r="B12" s="66" t="s">
        <v>242</v>
      </c>
      <c r="C12" s="196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85"/>
      <c r="L12" s="85"/>
      <c r="M12" s="85"/>
      <c r="N12" s="85"/>
      <c r="O12" s="85"/>
      <c r="P12" s="85"/>
      <c r="Q12" s="85"/>
      <c r="R12" s="46"/>
    </row>
    <row r="13" spans="1:21" x14ac:dyDescent="0.25">
      <c r="A13" s="56"/>
      <c r="B13" s="66" t="s">
        <v>45</v>
      </c>
      <c r="C13" s="196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212"/>
    </row>
    <row r="14" spans="1:21" x14ac:dyDescent="0.25">
      <c r="A14" s="56"/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209"/>
    </row>
    <row r="15" spans="1:21" x14ac:dyDescent="0.25">
      <c r="A15" s="56"/>
      <c r="B15" s="66" t="s">
        <v>65</v>
      </c>
      <c r="C15" s="196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209"/>
    </row>
    <row r="16" spans="1:21" x14ac:dyDescent="0.25">
      <c r="A16" s="56"/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209"/>
      <c r="K16" s="215"/>
      <c r="N16" s="56" t="s">
        <v>55</v>
      </c>
    </row>
    <row r="17" spans="2:10" s="56" customFormat="1" x14ac:dyDescent="0.25">
      <c r="B17" s="66" t="s">
        <v>274</v>
      </c>
      <c r="C17" s="196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209"/>
    </row>
    <row r="18" spans="2:10" s="56" customFormat="1" x14ac:dyDescent="0.25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209"/>
    </row>
    <row r="19" spans="2:10" s="56" customFormat="1" x14ac:dyDescent="0.25">
      <c r="B19" s="66" t="s">
        <v>743</v>
      </c>
      <c r="C19" s="196" t="s">
        <v>60</v>
      </c>
      <c r="D19" s="53" t="s">
        <v>10</v>
      </c>
      <c r="E19" s="155" t="s">
        <v>11</v>
      </c>
      <c r="F19" s="53"/>
      <c r="G19" s="67">
        <v>0</v>
      </c>
      <c r="H19" s="68">
        <v>0</v>
      </c>
      <c r="I19" s="67">
        <f t="shared" si="0"/>
        <v>0</v>
      </c>
      <c r="J19" s="209"/>
    </row>
    <row r="20" spans="2:10" s="56" customFormat="1" x14ac:dyDescent="0.25">
      <c r="B20" s="66" t="s">
        <v>160</v>
      </c>
      <c r="C20" s="53" t="s">
        <v>62</v>
      </c>
      <c r="D20" s="53" t="s">
        <v>10</v>
      </c>
      <c r="E20" s="155" t="s">
        <v>11</v>
      </c>
      <c r="F20" s="53"/>
      <c r="G20" s="67">
        <v>0</v>
      </c>
      <c r="H20" s="68">
        <v>0</v>
      </c>
      <c r="I20" s="67">
        <f t="shared" si="0"/>
        <v>0</v>
      </c>
      <c r="J20" s="209"/>
    </row>
    <row r="21" spans="2:10" s="56" customFormat="1" x14ac:dyDescent="0.25">
      <c r="B21" s="66" t="s">
        <v>160</v>
      </c>
      <c r="C21" s="196" t="s">
        <v>63</v>
      </c>
      <c r="D21" s="53" t="s">
        <v>10</v>
      </c>
      <c r="E21" s="155" t="s">
        <v>11</v>
      </c>
      <c r="F21" s="53"/>
      <c r="G21" s="67">
        <v>0</v>
      </c>
      <c r="H21" s="68">
        <v>0</v>
      </c>
      <c r="I21" s="67">
        <f t="shared" si="0"/>
        <v>0</v>
      </c>
      <c r="J21" s="209"/>
    </row>
    <row r="22" spans="2:10" s="56" customFormat="1" x14ac:dyDescent="0.25">
      <c r="B22" s="66" t="s">
        <v>42</v>
      </c>
      <c r="C22" s="196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209"/>
    </row>
    <row r="23" spans="2:10" s="56" customFormat="1" x14ac:dyDescent="0.25">
      <c r="B23" s="56" t="s">
        <v>65</v>
      </c>
      <c r="C23" s="196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209"/>
    </row>
    <row r="24" spans="2:10" s="56" customFormat="1" x14ac:dyDescent="0.25">
      <c r="B24" s="66" t="s">
        <v>256</v>
      </c>
      <c r="C24" s="196" t="s">
        <v>68</v>
      </c>
      <c r="D24" s="53" t="s">
        <v>10</v>
      </c>
      <c r="E24" s="155" t="s">
        <v>11</v>
      </c>
      <c r="F24" s="53"/>
      <c r="G24" s="67">
        <v>0</v>
      </c>
      <c r="H24" s="68">
        <v>0</v>
      </c>
      <c r="I24" s="67">
        <f t="shared" si="0"/>
        <v>0</v>
      </c>
      <c r="J24" s="209"/>
    </row>
    <row r="25" spans="2:10" s="56" customFormat="1" x14ac:dyDescent="0.25">
      <c r="B25" s="66" t="s">
        <v>70</v>
      </c>
      <c r="C25" s="196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209"/>
    </row>
    <row r="26" spans="2:10" s="56" customFormat="1" x14ac:dyDescent="0.25">
      <c r="B26" s="66" t="s">
        <v>57</v>
      </c>
      <c r="C26" s="196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209"/>
    </row>
    <row r="27" spans="2:10" s="56" customFormat="1" x14ac:dyDescent="0.25">
      <c r="B27" s="66" t="s">
        <v>74</v>
      </c>
      <c r="C27" s="196" t="s">
        <v>75</v>
      </c>
      <c r="D27" s="53" t="s">
        <v>76</v>
      </c>
      <c r="E27" s="155" t="s">
        <v>11</v>
      </c>
      <c r="F27" s="53"/>
      <c r="G27" s="68">
        <v>0</v>
      </c>
      <c r="H27" s="68">
        <v>0</v>
      </c>
      <c r="I27" s="67">
        <v>0</v>
      </c>
    </row>
    <row r="28" spans="2:10" s="56" customFormat="1" x14ac:dyDescent="0.25">
      <c r="B28" s="66" t="s">
        <v>24</v>
      </c>
      <c r="C28" s="196" t="s">
        <v>77</v>
      </c>
      <c r="D28" s="53" t="s">
        <v>76</v>
      </c>
      <c r="E28" s="155" t="s">
        <v>11</v>
      </c>
      <c r="F28" s="53"/>
      <c r="G28" s="68">
        <v>0</v>
      </c>
      <c r="H28" s="68"/>
      <c r="I28" s="67">
        <v>0</v>
      </c>
    </row>
    <row r="29" spans="2:10" s="56" customFormat="1" x14ac:dyDescent="0.25">
      <c r="B29" s="56" t="s">
        <v>78</v>
      </c>
      <c r="C29" s="196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s="56" customFormat="1" x14ac:dyDescent="0.25">
      <c r="B30" s="56" t="s">
        <v>78</v>
      </c>
      <c r="C30" s="196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s="56" customFormat="1" x14ac:dyDescent="0.25">
      <c r="B31" s="66" t="s">
        <v>53</v>
      </c>
      <c r="C31" s="53" t="s">
        <v>82</v>
      </c>
      <c r="D31" s="53" t="s">
        <v>10</v>
      </c>
      <c r="E31" s="155" t="s">
        <v>11</v>
      </c>
      <c r="F31" s="53"/>
      <c r="G31" s="67">
        <v>0</v>
      </c>
      <c r="H31" s="68">
        <v>0</v>
      </c>
      <c r="I31" s="67">
        <f>SUM(G31+H31)*1.16</f>
        <v>0</v>
      </c>
      <c r="J31" s="209"/>
    </row>
    <row r="32" spans="2:10" s="56" customFormat="1" x14ac:dyDescent="0.25">
      <c r="B32" s="66" t="s">
        <v>256</v>
      </c>
      <c r="C32" s="196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209"/>
    </row>
    <row r="33" spans="2:11" s="56" customFormat="1" x14ac:dyDescent="0.25">
      <c r="B33" s="66" t="s">
        <v>260</v>
      </c>
      <c r="C33" s="196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209"/>
    </row>
    <row r="34" spans="2:11" s="56" customFormat="1" x14ac:dyDescent="0.25">
      <c r="B34" s="56" t="s">
        <v>160</v>
      </c>
      <c r="C34" s="196">
        <v>184080004</v>
      </c>
      <c r="D34" s="53" t="s">
        <v>10</v>
      </c>
      <c r="E34" s="155" t="s">
        <v>11</v>
      </c>
      <c r="F34" s="53"/>
      <c r="G34" s="68"/>
      <c r="H34" s="68"/>
      <c r="I34" s="67"/>
    </row>
    <row r="35" spans="2:11" s="56" customFormat="1" x14ac:dyDescent="0.25">
      <c r="B35" s="66" t="s">
        <v>88</v>
      </c>
      <c r="C35" s="196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s="56" customFormat="1" x14ac:dyDescent="0.25">
      <c r="B36" s="66" t="s">
        <v>42</v>
      </c>
      <c r="C36" s="196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216"/>
    </row>
    <row r="37" spans="2:11" s="56" customFormat="1" x14ac:dyDescent="0.25">
      <c r="B37" s="66" t="s">
        <v>242</v>
      </c>
      <c r="C37" s="196" t="s">
        <v>92</v>
      </c>
      <c r="D37" s="53" t="s">
        <v>10</v>
      </c>
      <c r="E37" s="155" t="s">
        <v>14</v>
      </c>
      <c r="F37" s="53"/>
      <c r="G37" s="73">
        <v>0</v>
      </c>
      <c r="H37" s="68">
        <v>0</v>
      </c>
      <c r="I37" s="67">
        <f t="shared" si="2"/>
        <v>0</v>
      </c>
      <c r="J37" s="216"/>
    </row>
    <row r="38" spans="2:11" s="56" customFormat="1" x14ac:dyDescent="0.25">
      <c r="B38" s="66" t="s">
        <v>57</v>
      </c>
      <c r="C38" s="196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216"/>
    </row>
    <row r="39" spans="2:11" s="56" customFormat="1" x14ac:dyDescent="0.25">
      <c r="B39" s="66" t="s">
        <v>96</v>
      </c>
      <c r="C39" s="196" t="s">
        <v>97</v>
      </c>
      <c r="D39" s="53" t="s">
        <v>10</v>
      </c>
      <c r="E39" s="155" t="s">
        <v>14</v>
      </c>
      <c r="F39" s="53"/>
      <c r="G39" s="73"/>
      <c r="H39" s="68"/>
      <c r="I39" s="67">
        <f t="shared" si="2"/>
        <v>0</v>
      </c>
      <c r="J39" s="216"/>
    </row>
    <row r="40" spans="2:11" s="56" customFormat="1" x14ac:dyDescent="0.25">
      <c r="B40" s="66" t="s">
        <v>98</v>
      </c>
      <c r="C40" s="196" t="s">
        <v>99</v>
      </c>
      <c r="D40" s="53" t="s">
        <v>10</v>
      </c>
      <c r="E40" s="155" t="s">
        <v>14</v>
      </c>
      <c r="F40" s="53"/>
      <c r="G40" s="73">
        <v>0</v>
      </c>
      <c r="H40" s="68">
        <v>0</v>
      </c>
      <c r="I40" s="67">
        <f t="shared" si="2"/>
        <v>0</v>
      </c>
      <c r="J40" s="216"/>
    </row>
    <row r="41" spans="2:11" s="56" customFormat="1" x14ac:dyDescent="0.25">
      <c r="B41" s="66" t="s">
        <v>98</v>
      </c>
      <c r="C41" s="196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216"/>
    </row>
    <row r="42" spans="2:11" s="56" customFormat="1" x14ac:dyDescent="0.25">
      <c r="B42" s="66" t="s">
        <v>98</v>
      </c>
      <c r="C42" s="196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216"/>
    </row>
    <row r="43" spans="2:11" s="56" customFormat="1" x14ac:dyDescent="0.25">
      <c r="B43" s="66" t="s">
        <v>98</v>
      </c>
      <c r="C43" s="196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216"/>
    </row>
    <row r="44" spans="2:11" s="56" customFormat="1" x14ac:dyDescent="0.25">
      <c r="B44" s="66" t="s">
        <v>98</v>
      </c>
      <c r="C44" s="196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216"/>
    </row>
    <row r="45" spans="2:11" s="56" customFormat="1" x14ac:dyDescent="0.25">
      <c r="B45" s="66" t="s">
        <v>98</v>
      </c>
      <c r="C45" s="196" t="s">
        <v>106</v>
      </c>
      <c r="D45" s="53" t="s">
        <v>17</v>
      </c>
      <c r="E45" s="155" t="s">
        <v>14</v>
      </c>
      <c r="F45" s="53" t="s">
        <v>103</v>
      </c>
      <c r="G45" s="73">
        <v>14579.49</v>
      </c>
      <c r="H45" s="68">
        <v>1489.79</v>
      </c>
      <c r="I45" s="67">
        <f t="shared" si="2"/>
        <v>18640.364799999996</v>
      </c>
      <c r="J45" s="216"/>
    </row>
    <row r="46" spans="2:11" s="56" customFormat="1" x14ac:dyDescent="0.25">
      <c r="B46" s="66" t="s">
        <v>98</v>
      </c>
      <c r="C46" s="196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216"/>
    </row>
    <row r="47" spans="2:11" s="56" customFormat="1" x14ac:dyDescent="0.25">
      <c r="B47" s="66" t="s">
        <v>109</v>
      </c>
      <c r="C47" s="196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216"/>
    </row>
    <row r="48" spans="2:11" s="56" customFormat="1" x14ac:dyDescent="0.25">
      <c r="B48" s="66" t="s">
        <v>109</v>
      </c>
      <c r="C48" s="196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216"/>
      <c r="K48" s="209"/>
    </row>
    <row r="49" spans="2:10" s="56" customFormat="1" x14ac:dyDescent="0.25">
      <c r="B49" s="66" t="s">
        <v>242</v>
      </c>
      <c r="C49" s="196" t="s">
        <v>113</v>
      </c>
      <c r="D49" s="53" t="s">
        <v>17</v>
      </c>
      <c r="E49" s="155" t="s">
        <v>14</v>
      </c>
      <c r="F49" s="53" t="s">
        <v>746</v>
      </c>
      <c r="G49" s="73">
        <v>4548.54</v>
      </c>
      <c r="H49" s="68">
        <v>507.98</v>
      </c>
      <c r="I49" s="67">
        <f t="shared" si="2"/>
        <v>5865.5632000000005</v>
      </c>
      <c r="J49" s="216"/>
    </row>
    <row r="50" spans="2:10" s="56" customFormat="1" x14ac:dyDescent="0.25">
      <c r="B50" s="66" t="s">
        <v>109</v>
      </c>
      <c r="C50" s="196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216"/>
    </row>
    <row r="51" spans="2:10" s="56" customFormat="1" x14ac:dyDescent="0.25">
      <c r="B51" s="66" t="s">
        <v>109</v>
      </c>
      <c r="C51" s="196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216"/>
    </row>
    <row r="52" spans="2:10" s="56" customFormat="1" x14ac:dyDescent="0.25">
      <c r="B52" s="66" t="s">
        <v>109</v>
      </c>
      <c r="C52" s="196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216"/>
    </row>
    <row r="53" spans="2:10" s="56" customFormat="1" x14ac:dyDescent="0.25">
      <c r="B53" s="66" t="s">
        <v>109</v>
      </c>
      <c r="C53" s="196" t="s">
        <v>118</v>
      </c>
      <c r="D53" s="53" t="s">
        <v>17</v>
      </c>
      <c r="E53" s="155" t="s">
        <v>14</v>
      </c>
      <c r="F53" s="53" t="s">
        <v>637</v>
      </c>
      <c r="G53" s="73">
        <v>13733</v>
      </c>
      <c r="H53" s="68">
        <v>340</v>
      </c>
      <c r="I53" s="67">
        <f t="shared" si="2"/>
        <v>16324.679999999998</v>
      </c>
      <c r="J53" s="216"/>
    </row>
    <row r="54" spans="2:10" s="56" customFormat="1" x14ac:dyDescent="0.25">
      <c r="B54" s="66" t="s">
        <v>109</v>
      </c>
      <c r="C54" s="196" t="s">
        <v>120</v>
      </c>
      <c r="D54" s="53" t="s">
        <v>17</v>
      </c>
      <c r="E54" s="155" t="s">
        <v>14</v>
      </c>
      <c r="F54" s="53" t="s">
        <v>101</v>
      </c>
      <c r="G54" s="73">
        <v>16664</v>
      </c>
      <c r="H54" s="68">
        <v>499.92</v>
      </c>
      <c r="I54" s="67">
        <f t="shared" si="2"/>
        <v>19910.147199999996</v>
      </c>
      <c r="J54" s="216"/>
    </row>
    <row r="55" spans="2:10" s="56" customFormat="1" x14ac:dyDescent="0.25">
      <c r="B55" s="66" t="s">
        <v>109</v>
      </c>
      <c r="C55" s="196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216"/>
    </row>
    <row r="56" spans="2:10" s="56" customFormat="1" x14ac:dyDescent="0.25">
      <c r="B56" s="66" t="s">
        <v>109</v>
      </c>
      <c r="C56" s="196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216"/>
    </row>
    <row r="57" spans="2:10" s="56" customFormat="1" x14ac:dyDescent="0.25">
      <c r="B57" s="66" t="s">
        <v>109</v>
      </c>
      <c r="C57" s="196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216"/>
    </row>
    <row r="58" spans="2:10" s="56" customFormat="1" x14ac:dyDescent="0.25">
      <c r="B58" s="66" t="s">
        <v>109</v>
      </c>
      <c r="C58" s="196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216"/>
    </row>
    <row r="59" spans="2:10" s="56" customFormat="1" x14ac:dyDescent="0.25">
      <c r="B59" s="66" t="s">
        <v>109</v>
      </c>
      <c r="C59" s="196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216"/>
    </row>
    <row r="60" spans="2:10" s="56" customFormat="1" x14ac:dyDescent="0.25">
      <c r="B60" s="66" t="s">
        <v>109</v>
      </c>
      <c r="C60" s="196" t="s">
        <v>126</v>
      </c>
      <c r="D60" s="53" t="s">
        <v>17</v>
      </c>
      <c r="E60" s="155" t="s">
        <v>14</v>
      </c>
      <c r="F60" s="53" t="s">
        <v>103</v>
      </c>
      <c r="G60" s="73">
        <v>14579.49</v>
      </c>
      <c r="H60" s="68">
        <v>1489.79</v>
      </c>
      <c r="I60" s="67">
        <f t="shared" si="2"/>
        <v>18640.364799999996</v>
      </c>
      <c r="J60" s="216"/>
    </row>
    <row r="61" spans="2:10" s="56" customFormat="1" x14ac:dyDescent="0.25">
      <c r="B61" s="66" t="s">
        <v>98</v>
      </c>
      <c r="C61" s="196" t="s">
        <v>127</v>
      </c>
      <c r="D61" s="53" t="s">
        <v>17</v>
      </c>
      <c r="E61" s="155" t="s">
        <v>14</v>
      </c>
      <c r="F61" s="53" t="s">
        <v>103</v>
      </c>
      <c r="G61" s="73">
        <v>14579.49</v>
      </c>
      <c r="H61" s="68">
        <v>1489.79</v>
      </c>
      <c r="I61" s="67">
        <f t="shared" si="2"/>
        <v>18640.364799999996</v>
      </c>
      <c r="J61" s="216"/>
    </row>
    <row r="62" spans="2:10" s="56" customFormat="1" x14ac:dyDescent="0.25">
      <c r="B62" s="66" t="s">
        <v>96</v>
      </c>
      <c r="C62" s="196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216"/>
    </row>
    <row r="63" spans="2:10" s="56" customFormat="1" x14ac:dyDescent="0.25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216"/>
    </row>
    <row r="64" spans="2:10" s="56" customFormat="1" x14ac:dyDescent="0.25">
      <c r="B64" s="66" t="s">
        <v>109</v>
      </c>
      <c r="C64" s="196" t="s">
        <v>131</v>
      </c>
      <c r="D64" s="53" t="s">
        <v>17</v>
      </c>
      <c r="E64" s="155" t="s">
        <v>14</v>
      </c>
      <c r="F64" s="53" t="s">
        <v>103</v>
      </c>
      <c r="G64" s="73">
        <v>14579.49</v>
      </c>
      <c r="H64" s="68">
        <v>1489.79</v>
      </c>
      <c r="I64" s="67">
        <f t="shared" si="2"/>
        <v>18640.364799999996</v>
      </c>
      <c r="J64" s="216"/>
    </row>
    <row r="65" spans="2:11" s="56" customFormat="1" x14ac:dyDescent="0.25">
      <c r="B65" s="66" t="s">
        <v>109</v>
      </c>
      <c r="C65" s="196" t="s">
        <v>132</v>
      </c>
      <c r="D65" s="53" t="s">
        <v>17</v>
      </c>
      <c r="E65" s="155" t="s">
        <v>14</v>
      </c>
      <c r="F65" s="53" t="s">
        <v>654</v>
      </c>
      <c r="G65" s="141">
        <v>13486</v>
      </c>
      <c r="H65" s="140">
        <v>1490</v>
      </c>
      <c r="I65" s="67">
        <f t="shared" si="2"/>
        <v>17372.16</v>
      </c>
      <c r="J65" s="216"/>
    </row>
    <row r="66" spans="2:11" s="56" customFormat="1" x14ac:dyDescent="0.25">
      <c r="B66" s="66" t="s">
        <v>109</v>
      </c>
      <c r="C66" s="196" t="s">
        <v>134</v>
      </c>
      <c r="D66" s="53" t="s">
        <v>17</v>
      </c>
      <c r="E66" s="155" t="s">
        <v>14</v>
      </c>
      <c r="F66" s="53" t="s">
        <v>103</v>
      </c>
      <c r="G66" s="73">
        <v>14579.49</v>
      </c>
      <c r="H66" s="68">
        <v>1489.79</v>
      </c>
      <c r="I66" s="67">
        <f t="shared" si="2"/>
        <v>18640.364799999996</v>
      </c>
      <c r="J66" s="216"/>
    </row>
    <row r="67" spans="2:11" s="56" customFormat="1" x14ac:dyDescent="0.25">
      <c r="B67" s="66" t="s">
        <v>648</v>
      </c>
      <c r="C67" s="196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216"/>
    </row>
    <row r="68" spans="2:11" s="56" customFormat="1" x14ac:dyDescent="0.25">
      <c r="B68" s="66" t="s">
        <v>109</v>
      </c>
      <c r="C68" s="196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216"/>
    </row>
    <row r="69" spans="2:11" s="56" customFormat="1" x14ac:dyDescent="0.25">
      <c r="B69" s="66" t="s">
        <v>109</v>
      </c>
      <c r="C69" s="196" t="s">
        <v>137</v>
      </c>
      <c r="D69" s="53" t="s">
        <v>17</v>
      </c>
      <c r="E69" s="155" t="s">
        <v>14</v>
      </c>
      <c r="F69" s="53" t="s">
        <v>103</v>
      </c>
      <c r="G69" s="73">
        <v>14579.49</v>
      </c>
      <c r="H69" s="68">
        <v>1489.79</v>
      </c>
      <c r="I69" s="67">
        <f t="shared" si="2"/>
        <v>18640.364799999996</v>
      </c>
      <c r="J69" s="216"/>
    </row>
    <row r="70" spans="2:11" s="56" customFormat="1" x14ac:dyDescent="0.25">
      <c r="B70" s="66" t="s">
        <v>274</v>
      </c>
      <c r="C70" s="196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216"/>
    </row>
    <row r="71" spans="2:11" s="56" customFormat="1" x14ac:dyDescent="0.25">
      <c r="B71" s="66" t="s">
        <v>57</v>
      </c>
      <c r="C71" s="196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216"/>
      <c r="K71" s="217"/>
    </row>
    <row r="72" spans="2:11" s="56" customFormat="1" x14ac:dyDescent="0.25">
      <c r="B72" s="66" t="s">
        <v>109</v>
      </c>
      <c r="C72" s="196" t="s">
        <v>141</v>
      </c>
      <c r="D72" s="53" t="s">
        <v>17</v>
      </c>
      <c r="E72" s="155" t="s">
        <v>14</v>
      </c>
      <c r="F72" s="53" t="s">
        <v>103</v>
      </c>
      <c r="G72" s="73">
        <v>14579.49</v>
      </c>
      <c r="H72" s="68">
        <v>1489.79</v>
      </c>
      <c r="I72" s="67">
        <f t="shared" si="2"/>
        <v>18640.364799999996</v>
      </c>
      <c r="J72" s="216"/>
    </row>
    <row r="73" spans="2:11" s="56" customFormat="1" x14ac:dyDescent="0.25">
      <c r="B73" s="66" t="s">
        <v>109</v>
      </c>
      <c r="C73" s="196" t="s">
        <v>142</v>
      </c>
      <c r="D73" s="53" t="s">
        <v>17</v>
      </c>
      <c r="E73" s="155" t="s">
        <v>14</v>
      </c>
      <c r="F73" s="53" t="s">
        <v>103</v>
      </c>
      <c r="G73" s="73">
        <v>14579.49</v>
      </c>
      <c r="H73" s="68">
        <v>1489.79</v>
      </c>
      <c r="I73" s="67">
        <f t="shared" si="2"/>
        <v>18640.364799999996</v>
      </c>
      <c r="J73" s="216"/>
    </row>
    <row r="74" spans="2:11" s="56" customFormat="1" x14ac:dyDescent="0.25">
      <c r="B74" s="66" t="s">
        <v>747</v>
      </c>
      <c r="C74" s="196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216"/>
    </row>
    <row r="75" spans="2:11" s="56" customFormat="1" x14ac:dyDescent="0.25">
      <c r="B75" s="66" t="s">
        <v>109</v>
      </c>
      <c r="C75" s="196" t="s">
        <v>145</v>
      </c>
      <c r="D75" s="53" t="s">
        <v>17</v>
      </c>
      <c r="E75" s="155" t="s">
        <v>14</v>
      </c>
      <c r="F75" s="53" t="s">
        <v>108</v>
      </c>
      <c r="G75" s="73">
        <v>14579</v>
      </c>
      <c r="H75" s="151">
        <v>1489.79</v>
      </c>
      <c r="I75" s="67">
        <f t="shared" si="2"/>
        <v>18639.796399999999</v>
      </c>
      <c r="J75" s="216"/>
    </row>
    <row r="76" spans="2:11" s="56" customFormat="1" x14ac:dyDescent="0.25">
      <c r="B76" s="66" t="s">
        <v>109</v>
      </c>
      <c r="C76" s="196" t="s">
        <v>146</v>
      </c>
      <c r="D76" s="53" t="s">
        <v>17</v>
      </c>
      <c r="E76" s="155" t="s">
        <v>14</v>
      </c>
      <c r="F76" s="53" t="s">
        <v>103</v>
      </c>
      <c r="G76" s="73">
        <v>14579.49</v>
      </c>
      <c r="H76" s="68">
        <v>1489.79</v>
      </c>
      <c r="I76" s="67">
        <f t="shared" si="2"/>
        <v>18640.364799999996</v>
      </c>
      <c r="J76" s="216"/>
    </row>
    <row r="77" spans="2:11" s="56" customFormat="1" x14ac:dyDescent="0.25">
      <c r="B77" s="66" t="s">
        <v>109</v>
      </c>
      <c r="C77" s="196" t="s">
        <v>147</v>
      </c>
      <c r="D77" s="53" t="s">
        <v>17</v>
      </c>
      <c r="E77" s="155" t="s">
        <v>14</v>
      </c>
      <c r="F77" s="53" t="s">
        <v>103</v>
      </c>
      <c r="G77" s="73">
        <v>14579.49</v>
      </c>
      <c r="H77" s="68">
        <v>1489.79</v>
      </c>
      <c r="I77" s="67">
        <f t="shared" si="2"/>
        <v>18640.364799999996</v>
      </c>
      <c r="J77" s="216"/>
    </row>
    <row r="78" spans="2:11" s="56" customFormat="1" x14ac:dyDescent="0.25">
      <c r="B78" s="66" t="s">
        <v>109</v>
      </c>
      <c r="C78" s="196" t="s">
        <v>148</v>
      </c>
      <c r="D78" s="53" t="s">
        <v>17</v>
      </c>
      <c r="E78" s="155" t="s">
        <v>14</v>
      </c>
      <c r="F78" s="53" t="s">
        <v>103</v>
      </c>
      <c r="G78" s="73">
        <v>14579.49</v>
      </c>
      <c r="H78" s="68">
        <v>1489.79</v>
      </c>
      <c r="I78" s="67">
        <f t="shared" si="2"/>
        <v>18640.364799999996</v>
      </c>
      <c r="J78" s="216"/>
    </row>
    <row r="79" spans="2:11" s="56" customFormat="1" x14ac:dyDescent="0.25">
      <c r="B79" s="66" t="s">
        <v>96</v>
      </c>
      <c r="C79" s="196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216"/>
    </row>
    <row r="80" spans="2:11" s="56" customFormat="1" x14ac:dyDescent="0.25">
      <c r="B80" s="66" t="s">
        <v>96</v>
      </c>
      <c r="C80" s="196" t="s">
        <v>150</v>
      </c>
      <c r="D80" s="53" t="s">
        <v>10</v>
      </c>
      <c r="E80" s="155" t="s">
        <v>14</v>
      </c>
      <c r="F80" s="53"/>
      <c r="G80" s="73">
        <v>0</v>
      </c>
      <c r="H80" s="68">
        <v>0</v>
      </c>
      <c r="I80" s="67">
        <f t="shared" si="2"/>
        <v>0</v>
      </c>
      <c r="J80" s="216"/>
    </row>
    <row r="81" spans="2:10" s="56" customFormat="1" x14ac:dyDescent="0.25">
      <c r="B81" s="66" t="s">
        <v>109</v>
      </c>
      <c r="C81" s="196" t="s">
        <v>151</v>
      </c>
      <c r="D81" s="53" t="s">
        <v>17</v>
      </c>
      <c r="E81" s="155" t="s">
        <v>14</v>
      </c>
      <c r="F81" s="53" t="s">
        <v>103</v>
      </c>
      <c r="G81" s="73">
        <v>14579.49</v>
      </c>
      <c r="H81" s="68">
        <v>1489.79</v>
      </c>
      <c r="I81" s="67">
        <f t="shared" si="2"/>
        <v>18640.364799999996</v>
      </c>
      <c r="J81" s="216"/>
    </row>
    <row r="82" spans="2:10" s="56" customFormat="1" x14ac:dyDescent="0.25">
      <c r="B82" s="66" t="s">
        <v>109</v>
      </c>
      <c r="C82" s="196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216"/>
    </row>
    <row r="83" spans="2:10" s="56" customFormat="1" x14ac:dyDescent="0.25">
      <c r="B83" s="66" t="s">
        <v>109</v>
      </c>
      <c r="C83" s="196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216"/>
    </row>
    <row r="84" spans="2:10" s="56" customFormat="1" x14ac:dyDescent="0.25">
      <c r="B84" s="66" t="s">
        <v>109</v>
      </c>
      <c r="C84" s="196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216"/>
    </row>
    <row r="85" spans="2:10" s="56" customFormat="1" x14ac:dyDescent="0.25">
      <c r="B85" s="66" t="s">
        <v>109</v>
      </c>
      <c r="C85" s="196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216"/>
    </row>
    <row r="86" spans="2:10" s="56" customFormat="1" x14ac:dyDescent="0.25">
      <c r="B86" s="66" t="s">
        <v>109</v>
      </c>
      <c r="C86" s="196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216"/>
    </row>
    <row r="87" spans="2:10" s="56" customFormat="1" x14ac:dyDescent="0.25">
      <c r="B87" s="66" t="s">
        <v>96</v>
      </c>
      <c r="C87" s="196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209"/>
    </row>
    <row r="88" spans="2:10" s="56" customFormat="1" x14ac:dyDescent="0.25">
      <c r="B88" s="66" t="s">
        <v>160</v>
      </c>
      <c r="C88" s="196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209"/>
    </row>
    <row r="89" spans="2:10" s="56" customFormat="1" x14ac:dyDescent="0.25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209"/>
    </row>
    <row r="90" spans="2:10" s="56" customFormat="1" x14ac:dyDescent="0.25">
      <c r="B90" s="66" t="s">
        <v>96</v>
      </c>
      <c r="C90" s="196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209"/>
    </row>
    <row r="91" spans="2:10" s="56" customFormat="1" x14ac:dyDescent="0.25">
      <c r="B91" s="66" t="s">
        <v>165</v>
      </c>
      <c r="C91" s="196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209"/>
    </row>
    <row r="92" spans="2:10" s="56" customFormat="1" x14ac:dyDescent="0.25">
      <c r="B92" s="66" t="s">
        <v>165</v>
      </c>
      <c r="C92" s="196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209"/>
    </row>
    <row r="93" spans="2:10" s="56" customFormat="1" x14ac:dyDescent="0.25">
      <c r="B93" s="66" t="s">
        <v>168</v>
      </c>
      <c r="C93" s="196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209"/>
    </row>
    <row r="94" spans="2:10" s="56" customFormat="1" x14ac:dyDescent="0.25">
      <c r="B94" s="66" t="s">
        <v>170</v>
      </c>
      <c r="C94" s="196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209"/>
    </row>
    <row r="95" spans="2:10" s="56" customFormat="1" x14ac:dyDescent="0.25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209"/>
    </row>
    <row r="96" spans="2:10" s="56" customFormat="1" x14ac:dyDescent="0.25">
      <c r="B96" s="66" t="s">
        <v>70</v>
      </c>
      <c r="C96" s="196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209"/>
    </row>
    <row r="97" spans="1:10" x14ac:dyDescent="0.25">
      <c r="A97" s="56"/>
      <c r="B97" s="66" t="s">
        <v>176</v>
      </c>
      <c r="C97" s="196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209"/>
    </row>
    <row r="98" spans="1:10" x14ac:dyDescent="0.25">
      <c r="A98" s="56"/>
      <c r="B98" s="66" t="s">
        <v>70</v>
      </c>
      <c r="C98" s="196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209"/>
    </row>
    <row r="99" spans="1:10" x14ac:dyDescent="0.25">
      <c r="A99" s="56"/>
      <c r="B99" s="66" t="s">
        <v>170</v>
      </c>
      <c r="C99" s="196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209"/>
    </row>
    <row r="100" spans="1:10" x14ac:dyDescent="0.25">
      <c r="A100" s="56"/>
      <c r="B100" s="66" t="s">
        <v>170</v>
      </c>
      <c r="C100" s="196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209"/>
    </row>
    <row r="101" spans="1:10" x14ac:dyDescent="0.25">
      <c r="A101" s="56"/>
      <c r="B101" s="66" t="s">
        <v>170</v>
      </c>
      <c r="C101" s="196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209"/>
    </row>
    <row r="102" spans="1:10" x14ac:dyDescent="0.25">
      <c r="A102" s="56"/>
      <c r="B102" s="66" t="s">
        <v>170</v>
      </c>
      <c r="C102" s="196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209"/>
    </row>
    <row r="103" spans="1:10" x14ac:dyDescent="0.25">
      <c r="A103" s="56"/>
      <c r="B103" s="66" t="s">
        <v>256</v>
      </c>
      <c r="C103" s="200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209"/>
    </row>
    <row r="104" spans="1:10" x14ac:dyDescent="0.25">
      <c r="A104" s="56"/>
      <c r="B104" s="66" t="s">
        <v>88</v>
      </c>
      <c r="C104" s="196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216"/>
    </row>
    <row r="105" spans="1:10" x14ac:dyDescent="0.25">
      <c r="A105" s="56"/>
      <c r="B105" s="66" t="s">
        <v>256</v>
      </c>
      <c r="C105" s="196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209"/>
    </row>
    <row r="106" spans="1:10" x14ac:dyDescent="0.25">
      <c r="A106" s="56"/>
      <c r="B106" s="66" t="s">
        <v>242</v>
      </c>
      <c r="C106" s="196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3"/>
        <v>0</v>
      </c>
      <c r="J106" s="209"/>
    </row>
    <row r="107" spans="1:10" x14ac:dyDescent="0.25">
      <c r="A107" s="56"/>
      <c r="B107" s="66" t="s">
        <v>70</v>
      </c>
      <c r="C107" s="196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1:10" x14ac:dyDescent="0.25">
      <c r="A108" s="56"/>
      <c r="B108" s="66" t="s">
        <v>688</v>
      </c>
      <c r="C108" s="196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209"/>
    </row>
    <row r="109" spans="1:10" x14ac:dyDescent="0.25">
      <c r="A109" s="56"/>
      <c r="B109" s="66" t="s">
        <v>688</v>
      </c>
      <c r="C109" s="196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209"/>
    </row>
    <row r="110" spans="1:10" x14ac:dyDescent="0.25">
      <c r="B110" s="66" t="s">
        <v>20</v>
      </c>
      <c r="C110" s="53" t="s">
        <v>195</v>
      </c>
      <c r="D110" s="53" t="s">
        <v>17</v>
      </c>
      <c r="E110" s="155" t="s">
        <v>625</v>
      </c>
      <c r="F110" s="53" t="s">
        <v>738</v>
      </c>
      <c r="G110" s="68">
        <v>12620.64</v>
      </c>
      <c r="H110" s="68">
        <v>378.62</v>
      </c>
      <c r="I110" s="67">
        <f>SUM(G110:H110)*1.16</f>
        <v>15079.141599999999</v>
      </c>
    </row>
    <row r="111" spans="1:10" x14ac:dyDescent="0.25">
      <c r="A111" s="56"/>
      <c r="B111" s="66" t="s">
        <v>143</v>
      </c>
      <c r="C111" s="196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209"/>
    </row>
    <row r="112" spans="1:10" x14ac:dyDescent="0.25">
      <c r="A112" s="56"/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209"/>
    </row>
    <row r="113" spans="1:10" x14ac:dyDescent="0.25">
      <c r="A113" s="56"/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209"/>
    </row>
    <row r="114" spans="1:10" x14ac:dyDescent="0.25">
      <c r="A114" s="56"/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209"/>
    </row>
    <row r="115" spans="1:10" x14ac:dyDescent="0.25">
      <c r="A115" s="56"/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209"/>
    </row>
    <row r="116" spans="1:10" x14ac:dyDescent="0.25">
      <c r="A116" s="56"/>
      <c r="B116" s="66" t="s">
        <v>20</v>
      </c>
      <c r="C116" s="196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209"/>
    </row>
    <row r="117" spans="1:10" x14ac:dyDescent="0.25">
      <c r="A117" s="56"/>
      <c r="B117" s="66" t="s">
        <v>242</v>
      </c>
      <c r="C117" s="196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209"/>
    </row>
    <row r="118" spans="1:10" x14ac:dyDescent="0.25">
      <c r="A118" s="56"/>
      <c r="B118" s="66" t="s">
        <v>24</v>
      </c>
      <c r="C118" s="196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209"/>
    </row>
    <row r="119" spans="1:10" x14ac:dyDescent="0.25">
      <c r="A119" s="56"/>
      <c r="B119" s="66" t="s">
        <v>274</v>
      </c>
      <c r="C119" s="196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209"/>
    </row>
    <row r="120" spans="1:10" x14ac:dyDescent="0.25">
      <c r="A120" s="56"/>
      <c r="B120" s="66" t="s">
        <v>20</v>
      </c>
      <c r="C120" s="196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209"/>
    </row>
    <row r="121" spans="1:10" x14ac:dyDescent="0.25">
      <c r="A121" s="56"/>
      <c r="B121" s="66" t="s">
        <v>70</v>
      </c>
      <c r="C121" s="196" t="s">
        <v>211</v>
      </c>
      <c r="D121" s="53" t="s">
        <v>10</v>
      </c>
      <c r="E121" s="155" t="s">
        <v>624</v>
      </c>
      <c r="F121" s="79"/>
      <c r="G121" s="68"/>
      <c r="H121" s="68"/>
      <c r="I121" s="67">
        <f t="shared" ref="I121:I142" si="5">SUM(G121+H121)*1.16</f>
        <v>0</v>
      </c>
      <c r="J121" s="209"/>
    </row>
    <row r="122" spans="1:10" x14ac:dyDescent="0.25">
      <c r="A122" s="56"/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209"/>
    </row>
    <row r="123" spans="1:10" x14ac:dyDescent="0.25">
      <c r="A123" s="56"/>
      <c r="B123" s="66" t="s">
        <v>215</v>
      </c>
      <c r="C123" s="196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25">
      <c r="B124" s="66" t="s">
        <v>274</v>
      </c>
      <c r="C124" s="196" t="s">
        <v>218</v>
      </c>
      <c r="D124" s="53" t="s">
        <v>17</v>
      </c>
      <c r="E124" s="155" t="s">
        <v>624</v>
      </c>
      <c r="F124" s="207" t="s">
        <v>686</v>
      </c>
      <c r="G124" s="208">
        <v>5476</v>
      </c>
      <c r="H124" s="68">
        <v>164</v>
      </c>
      <c r="I124" s="67">
        <f t="shared" si="5"/>
        <v>6542.4</v>
      </c>
      <c r="J124" s="209"/>
    </row>
    <row r="125" spans="1:10" x14ac:dyDescent="0.25">
      <c r="A125" s="56"/>
      <c r="B125" s="66" t="s">
        <v>65</v>
      </c>
      <c r="C125" s="196" t="s">
        <v>220</v>
      </c>
      <c r="D125" s="53" t="s">
        <v>17</v>
      </c>
      <c r="E125" s="155" t="s">
        <v>624</v>
      </c>
      <c r="F125" s="53" t="s">
        <v>744</v>
      </c>
      <c r="G125" s="68">
        <v>6542</v>
      </c>
      <c r="H125" s="68">
        <v>196.26</v>
      </c>
      <c r="I125" s="67">
        <f t="shared" si="5"/>
        <v>7816.3815999999997</v>
      </c>
    </row>
    <row r="126" spans="1:10" x14ac:dyDescent="0.25">
      <c r="A126" s="56"/>
      <c r="B126" s="66" t="s">
        <v>215</v>
      </c>
      <c r="C126" s="196" t="s">
        <v>221</v>
      </c>
      <c r="D126" s="53" t="s">
        <v>17</v>
      </c>
      <c r="E126" s="155" t="s">
        <v>11</v>
      </c>
      <c r="F126" s="53" t="s">
        <v>640</v>
      </c>
      <c r="G126" s="67">
        <v>8258.73</v>
      </c>
      <c r="H126" s="68">
        <v>248</v>
      </c>
      <c r="I126" s="67">
        <f t="shared" si="5"/>
        <v>9867.8067999999985</v>
      </c>
      <c r="J126" s="209"/>
    </row>
    <row r="127" spans="1:10" x14ac:dyDescent="0.25">
      <c r="A127" s="56"/>
      <c r="B127" s="66" t="s">
        <v>242</v>
      </c>
      <c r="C127" s="196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209"/>
    </row>
    <row r="128" spans="1:10" x14ac:dyDescent="0.25">
      <c r="A128" s="56"/>
      <c r="B128" s="66" t="s">
        <v>242</v>
      </c>
      <c r="C128" s="196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209"/>
    </row>
    <row r="129" spans="1:10" x14ac:dyDescent="0.25">
      <c r="A129" s="56"/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209"/>
    </row>
    <row r="130" spans="1:10" x14ac:dyDescent="0.25">
      <c r="A130" s="56"/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209"/>
    </row>
    <row r="131" spans="1:10" x14ac:dyDescent="0.25"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209"/>
    </row>
    <row r="132" spans="1:10" x14ac:dyDescent="0.25">
      <c r="A132" s="56"/>
      <c r="B132" s="66" t="s">
        <v>70</v>
      </c>
      <c r="C132" s="196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209"/>
    </row>
    <row r="133" spans="1:10" x14ac:dyDescent="0.25">
      <c r="A133" s="56"/>
      <c r="B133" s="66" t="s">
        <v>232</v>
      </c>
      <c r="C133" s="196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209"/>
    </row>
    <row r="134" spans="1:10" x14ac:dyDescent="0.25">
      <c r="A134" s="56"/>
      <c r="B134" s="66" t="s">
        <v>65</v>
      </c>
      <c r="C134" s="196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209"/>
    </row>
    <row r="135" spans="1:10" x14ac:dyDescent="0.25">
      <c r="A135" s="56"/>
      <c r="B135" s="66" t="s">
        <v>65</v>
      </c>
      <c r="C135" s="196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209"/>
    </row>
    <row r="136" spans="1:10" x14ac:dyDescent="0.25">
      <c r="A136" s="56"/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209"/>
    </row>
    <row r="137" spans="1:10" ht="0.6" customHeight="1" x14ac:dyDescent="0.25">
      <c r="A137" s="56"/>
      <c r="B137" s="66" t="s">
        <v>57</v>
      </c>
      <c r="C137" s="196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209"/>
    </row>
    <row r="138" spans="1:10" s="66" customFormat="1" x14ac:dyDescent="0.25">
      <c r="B138" s="66" t="s">
        <v>74</v>
      </c>
      <c r="C138" s="196" t="s">
        <v>239</v>
      </c>
      <c r="D138" s="53" t="s">
        <v>17</v>
      </c>
      <c r="E138" s="155" t="s">
        <v>625</v>
      </c>
      <c r="F138" s="53" t="s">
        <v>738</v>
      </c>
      <c r="G138" s="68">
        <v>12620.64</v>
      </c>
      <c r="H138" s="68">
        <v>378.62</v>
      </c>
      <c r="I138" s="67">
        <f t="shared" si="5"/>
        <v>15079.141599999999</v>
      </c>
      <c r="J138" s="211"/>
    </row>
    <row r="139" spans="1:10" x14ac:dyDescent="0.25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737</v>
      </c>
      <c r="G139" s="68">
        <v>13000</v>
      </c>
      <c r="H139" s="71">
        <v>390</v>
      </c>
      <c r="I139" s="71">
        <f t="shared" si="5"/>
        <v>15532.4</v>
      </c>
      <c r="J139" s="209"/>
    </row>
    <row r="140" spans="1:10" x14ac:dyDescent="0.25">
      <c r="A140" s="56"/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726</v>
      </c>
      <c r="G140" s="71">
        <v>6080</v>
      </c>
      <c r="H140" s="68">
        <v>182.4</v>
      </c>
      <c r="I140" s="67">
        <f t="shared" si="5"/>
        <v>7264.3839999999991</v>
      </c>
      <c r="J140" s="209"/>
    </row>
    <row r="141" spans="1:10" x14ac:dyDescent="0.25">
      <c r="A141" s="56"/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209"/>
    </row>
    <row r="142" spans="1:10" x14ac:dyDescent="0.25"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209"/>
    </row>
    <row r="143" spans="1:10" x14ac:dyDescent="0.25">
      <c r="A143" s="56"/>
      <c r="B143" s="66" t="s">
        <v>170</v>
      </c>
      <c r="C143" s="196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25">
      <c r="A144" s="56"/>
      <c r="B144" s="66" t="s">
        <v>170</v>
      </c>
      <c r="C144" s="196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25">
      <c r="A145" s="56"/>
      <c r="B145" s="66" t="s">
        <v>170</v>
      </c>
      <c r="C145" s="196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25">
      <c r="A146" s="56"/>
      <c r="B146" s="66" t="s">
        <v>170</v>
      </c>
      <c r="C146" s="196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25">
      <c r="A147" s="56"/>
      <c r="B147" s="66" t="s">
        <v>170</v>
      </c>
      <c r="C147" s="196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25">
      <c r="A148" s="56"/>
      <c r="B148" s="66" t="s">
        <v>170</v>
      </c>
      <c r="C148" s="196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25">
      <c r="A149" s="56"/>
      <c r="B149" s="66" t="s">
        <v>688</v>
      </c>
      <c r="C149" s="196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25">
      <c r="A150" s="56"/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25">
      <c r="A151" s="56"/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 t="shared" ref="I151:I172" si="6">SUM(G151+H151)*1.16</f>
        <v>9983.7487999999994</v>
      </c>
      <c r="J151" s="209"/>
    </row>
    <row r="152" spans="1:10" x14ac:dyDescent="0.25">
      <c r="A152" s="56"/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209"/>
    </row>
    <row r="153" spans="1:10" x14ac:dyDescent="0.25">
      <c r="B153" s="66" t="s">
        <v>260</v>
      </c>
      <c r="C153" s="199" t="s">
        <v>261</v>
      </c>
      <c r="D153" s="53" t="s">
        <v>17</v>
      </c>
      <c r="E153" s="155" t="s">
        <v>14</v>
      </c>
      <c r="F153" s="81" t="s">
        <v>685</v>
      </c>
      <c r="G153" s="68">
        <v>14197</v>
      </c>
      <c r="H153" s="71">
        <v>425.9</v>
      </c>
      <c r="I153" s="67">
        <f t="shared" si="6"/>
        <v>16962.563999999998</v>
      </c>
      <c r="J153" s="209"/>
    </row>
    <row r="154" spans="1:10" x14ac:dyDescent="0.25">
      <c r="A154" s="56"/>
      <c r="B154" s="66" t="s">
        <v>262</v>
      </c>
      <c r="C154" s="199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209"/>
    </row>
    <row r="155" spans="1:10" x14ac:dyDescent="0.25">
      <c r="A155" s="56"/>
      <c r="B155" s="66" t="s">
        <v>652</v>
      </c>
      <c r="C155" s="199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209"/>
    </row>
    <row r="156" spans="1:10" x14ac:dyDescent="0.25">
      <c r="A156" s="56"/>
      <c r="B156" s="66" t="s">
        <v>652</v>
      </c>
      <c r="C156" s="199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209"/>
    </row>
    <row r="157" spans="1:10" x14ac:dyDescent="0.25">
      <c r="A157" s="56"/>
      <c r="B157" s="66" t="s">
        <v>232</v>
      </c>
      <c r="C157" s="199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209"/>
    </row>
    <row r="158" spans="1:10" x14ac:dyDescent="0.25">
      <c r="A158" s="56"/>
      <c r="B158" s="66" t="s">
        <v>24</v>
      </c>
      <c r="C158" s="197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209"/>
    </row>
    <row r="159" spans="1:10" x14ac:dyDescent="0.25">
      <c r="A159" s="56"/>
      <c r="B159" s="66" t="s">
        <v>70</v>
      </c>
      <c r="C159" s="197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209"/>
    </row>
    <row r="160" spans="1:10" x14ac:dyDescent="0.25">
      <c r="A160" s="56"/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209"/>
    </row>
    <row r="161" spans="1:10" x14ac:dyDescent="0.25">
      <c r="A161" s="56"/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209"/>
    </row>
    <row r="162" spans="1:10" x14ac:dyDescent="0.25">
      <c r="A162" s="56"/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209"/>
    </row>
    <row r="163" spans="1:10" x14ac:dyDescent="0.25">
      <c r="A163" s="56"/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209"/>
    </row>
    <row r="164" spans="1:10" x14ac:dyDescent="0.25">
      <c r="A164" s="56"/>
      <c r="B164" s="66" t="s">
        <v>70</v>
      </c>
      <c r="C164" s="197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209"/>
    </row>
    <row r="165" spans="1:10" x14ac:dyDescent="0.25">
      <c r="A165" s="56"/>
      <c r="B165" s="66" t="s">
        <v>65</v>
      </c>
      <c r="C165" s="197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209"/>
    </row>
    <row r="166" spans="1:10" x14ac:dyDescent="0.25">
      <c r="A166" s="56"/>
      <c r="B166" s="66" t="s">
        <v>232</v>
      </c>
      <c r="C166" s="197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209"/>
    </row>
    <row r="167" spans="1:10" x14ac:dyDescent="0.25">
      <c r="A167" s="56"/>
      <c r="B167" s="66" t="s">
        <v>262</v>
      </c>
      <c r="C167" s="197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209"/>
    </row>
    <row r="168" spans="1:10" x14ac:dyDescent="0.25">
      <c r="A168" s="56"/>
      <c r="B168" s="66" t="s">
        <v>284</v>
      </c>
      <c r="C168" s="197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209"/>
    </row>
    <row r="169" spans="1:10" x14ac:dyDescent="0.25">
      <c r="A169" s="56"/>
      <c r="B169" s="66" t="s">
        <v>65</v>
      </c>
      <c r="C169" s="197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209"/>
    </row>
    <row r="170" spans="1:10" x14ac:dyDescent="0.25">
      <c r="B170" s="66" t="s">
        <v>652</v>
      </c>
      <c r="C170" s="197" t="s">
        <v>289</v>
      </c>
      <c r="D170" s="53" t="s">
        <v>17</v>
      </c>
      <c r="E170" s="155" t="s">
        <v>14</v>
      </c>
      <c r="F170" s="53" t="s">
        <v>667</v>
      </c>
      <c r="G170" s="164">
        <v>11463</v>
      </c>
      <c r="H170" s="68">
        <v>390</v>
      </c>
      <c r="I170" s="67">
        <f t="shared" si="6"/>
        <v>13749.48</v>
      </c>
      <c r="J170" s="211"/>
    </row>
    <row r="171" spans="1:10" x14ac:dyDescent="0.25">
      <c r="A171" s="56"/>
      <c r="B171" s="66" t="s">
        <v>256</v>
      </c>
      <c r="C171" s="198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209"/>
    </row>
    <row r="172" spans="1:10" x14ac:dyDescent="0.25">
      <c r="A172" s="56"/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209"/>
    </row>
    <row r="173" spans="1:10" x14ac:dyDescent="0.25">
      <c r="A173" s="56"/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25">
      <c r="A174" s="56"/>
      <c r="B174" s="66" t="s">
        <v>274</v>
      </c>
      <c r="C174" s="84" t="s">
        <v>295</v>
      </c>
      <c r="D174" s="85" t="s">
        <v>17</v>
      </c>
      <c r="E174" s="155" t="s">
        <v>11</v>
      </c>
      <c r="F174" s="82" t="s">
        <v>727</v>
      </c>
      <c r="G174" s="68">
        <v>5476</v>
      </c>
      <c r="H174" s="71">
        <v>164.28</v>
      </c>
      <c r="I174" s="67">
        <f>SUM(G174+H174)*1.16</f>
        <v>6542.724799999999</v>
      </c>
      <c r="J174" s="209"/>
    </row>
    <row r="175" spans="1:10" x14ac:dyDescent="0.25">
      <c r="A175" s="56"/>
      <c r="B175" s="66" t="s">
        <v>65</v>
      </c>
      <c r="C175" s="198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209"/>
    </row>
    <row r="176" spans="1:10" x14ac:dyDescent="0.25"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71">
        <v>293</v>
      </c>
      <c r="I176" s="67">
        <f>SUM(G176+H176)*1.16</f>
        <v>11675.4</v>
      </c>
      <c r="J176" s="211"/>
    </row>
    <row r="177" spans="1:10" x14ac:dyDescent="0.25">
      <c r="A177" s="56"/>
      <c r="B177" s="66" t="s">
        <v>70</v>
      </c>
      <c r="C177" s="198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209"/>
    </row>
    <row r="178" spans="1:10" x14ac:dyDescent="0.25">
      <c r="A178" s="56"/>
      <c r="B178" s="66" t="s">
        <v>215</v>
      </c>
      <c r="C178" s="198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209"/>
    </row>
    <row r="179" spans="1:10" x14ac:dyDescent="0.25">
      <c r="A179" s="56"/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1:10" x14ac:dyDescent="0.25">
      <c r="A180" s="56"/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1:10" x14ac:dyDescent="0.25">
      <c r="A181" s="56"/>
      <c r="B181" s="66" t="s">
        <v>262</v>
      </c>
      <c r="C181" s="198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209"/>
    </row>
    <row r="182" spans="1:10" x14ac:dyDescent="0.25">
      <c r="A182" s="56"/>
      <c r="B182" s="66" t="s">
        <v>78</v>
      </c>
      <c r="C182" s="198" t="s">
        <v>306</v>
      </c>
      <c r="D182" s="85" t="s">
        <v>10</v>
      </c>
      <c r="E182" s="155" t="s">
        <v>624</v>
      </c>
      <c r="G182" s="68">
        <v>0</v>
      </c>
      <c r="H182" s="71">
        <v>0</v>
      </c>
      <c r="I182" s="67">
        <f t="shared" si="7"/>
        <v>0</v>
      </c>
      <c r="J182" s="209"/>
    </row>
    <row r="183" spans="1:10" x14ac:dyDescent="0.25">
      <c r="A183" s="56"/>
      <c r="B183" s="66" t="s">
        <v>88</v>
      </c>
      <c r="C183" s="83" t="s">
        <v>307</v>
      </c>
      <c r="D183" s="53" t="s">
        <v>17</v>
      </c>
      <c r="E183" s="155" t="s">
        <v>625</v>
      </c>
      <c r="F183" s="82" t="s">
        <v>722</v>
      </c>
      <c r="G183" s="68">
        <v>12621</v>
      </c>
      <c r="H183" s="68">
        <v>379</v>
      </c>
      <c r="I183" s="67">
        <f t="shared" si="7"/>
        <v>15079.999999999998</v>
      </c>
      <c r="J183" s="209"/>
    </row>
    <row r="184" spans="1:10" x14ac:dyDescent="0.25">
      <c r="A184" s="56"/>
      <c r="B184" s="66" t="s">
        <v>242</v>
      </c>
      <c r="C184" s="197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209"/>
    </row>
    <row r="185" spans="1:10" x14ac:dyDescent="0.25">
      <c r="A185" s="56"/>
      <c r="B185" s="66" t="s">
        <v>260</v>
      </c>
      <c r="C185" s="197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209"/>
    </row>
    <row r="186" spans="1:10" x14ac:dyDescent="0.25">
      <c r="A186" s="56"/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209"/>
    </row>
    <row r="187" spans="1:10" x14ac:dyDescent="0.25">
      <c r="A187" s="56"/>
      <c r="B187" s="66" t="s">
        <v>215</v>
      </c>
      <c r="C187" s="197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209"/>
    </row>
    <row r="188" spans="1:10" x14ac:dyDescent="0.25">
      <c r="A188" s="56"/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209"/>
    </row>
    <row r="189" spans="1:10" x14ac:dyDescent="0.25">
      <c r="A189" s="56"/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209"/>
    </row>
    <row r="190" spans="1:10" x14ac:dyDescent="0.25">
      <c r="A190" s="56"/>
      <c r="B190" s="66" t="s">
        <v>85</v>
      </c>
      <c r="C190" s="197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209"/>
    </row>
    <row r="191" spans="1:10" x14ac:dyDescent="0.25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738</v>
      </c>
      <c r="G191" s="68">
        <v>12620.64</v>
      </c>
      <c r="H191" s="68">
        <v>378.62</v>
      </c>
      <c r="I191" s="67">
        <f t="shared" si="7"/>
        <v>15079.141599999999</v>
      </c>
      <c r="J191" s="209"/>
    </row>
    <row r="192" spans="1:10" x14ac:dyDescent="0.25">
      <c r="A192" s="56"/>
      <c r="B192" s="66" t="s">
        <v>53</v>
      </c>
      <c r="C192" s="197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209"/>
    </row>
    <row r="193" spans="1:10" x14ac:dyDescent="0.25">
      <c r="A193" s="56"/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25">
      <c r="A194" s="56"/>
      <c r="B194" s="66" t="s">
        <v>57</v>
      </c>
      <c r="C194" s="197" t="s">
        <v>320</v>
      </c>
      <c r="D194" s="53" t="s">
        <v>17</v>
      </c>
      <c r="E194" s="155" t="s">
        <v>15</v>
      </c>
      <c r="F194" s="82" t="s">
        <v>708</v>
      </c>
      <c r="G194" s="68">
        <v>11333</v>
      </c>
      <c r="H194" s="71">
        <v>340</v>
      </c>
      <c r="I194" s="67">
        <f t="shared" si="7"/>
        <v>13540.679999999998</v>
      </c>
      <c r="J194" s="209"/>
    </row>
    <row r="195" spans="1:10" x14ac:dyDescent="0.25">
      <c r="A195" s="56"/>
      <c r="B195" s="66" t="s">
        <v>274</v>
      </c>
      <c r="C195" s="197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209"/>
    </row>
    <row r="196" spans="1:10" x14ac:dyDescent="0.25">
      <c r="A196" s="56"/>
      <c r="B196" s="66" t="s">
        <v>256</v>
      </c>
      <c r="C196" s="197" t="s">
        <v>322</v>
      </c>
      <c r="D196" s="53" t="s">
        <v>10</v>
      </c>
      <c r="E196" s="155" t="s">
        <v>625</v>
      </c>
      <c r="F196" s="82"/>
      <c r="G196" s="68">
        <v>0</v>
      </c>
      <c r="H196" s="71">
        <v>0</v>
      </c>
      <c r="I196" s="67">
        <f t="shared" si="7"/>
        <v>0</v>
      </c>
      <c r="J196" s="209"/>
    </row>
    <row r="197" spans="1:10" x14ac:dyDescent="0.25">
      <c r="B197" s="66" t="s">
        <v>74</v>
      </c>
      <c r="C197" s="197" t="s">
        <v>324</v>
      </c>
      <c r="D197" s="53" t="s">
        <v>17</v>
      </c>
      <c r="E197" s="155" t="s">
        <v>625</v>
      </c>
      <c r="F197" s="53" t="s">
        <v>737</v>
      </c>
      <c r="G197" s="68">
        <v>13000</v>
      </c>
      <c r="H197" s="71">
        <v>390</v>
      </c>
      <c r="I197" s="71">
        <f t="shared" si="7"/>
        <v>15532.4</v>
      </c>
      <c r="J197" s="209"/>
    </row>
    <row r="198" spans="1:10" x14ac:dyDescent="0.25">
      <c r="A198" s="56"/>
      <c r="B198" s="66" t="s">
        <v>85</v>
      </c>
      <c r="C198" s="197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209"/>
    </row>
    <row r="199" spans="1:10" x14ac:dyDescent="0.25">
      <c r="B199" s="66" t="s">
        <v>85</v>
      </c>
      <c r="C199" s="197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211"/>
    </row>
    <row r="200" spans="1:10" x14ac:dyDescent="0.25">
      <c r="A200" s="56"/>
      <c r="B200" s="66" t="s">
        <v>242</v>
      </c>
      <c r="C200" s="197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209"/>
    </row>
    <row r="201" spans="1:10" x14ac:dyDescent="0.25">
      <c r="A201" s="56"/>
      <c r="B201" s="66" t="s">
        <v>232</v>
      </c>
      <c r="C201" s="197" t="s">
        <v>331</v>
      </c>
      <c r="D201" s="53" t="s">
        <v>17</v>
      </c>
      <c r="E201" s="155" t="s">
        <v>15</v>
      </c>
      <c r="F201" s="53" t="s">
        <v>330</v>
      </c>
      <c r="G201" s="68">
        <v>5386.9</v>
      </c>
      <c r="H201" s="71">
        <v>166.6</v>
      </c>
      <c r="I201" s="67">
        <f t="shared" si="7"/>
        <v>6442.0599999999995</v>
      </c>
      <c r="J201" s="209"/>
    </row>
    <row r="202" spans="1:10" x14ac:dyDescent="0.25">
      <c r="A202" s="56"/>
      <c r="B202" s="66" t="s">
        <v>65</v>
      </c>
      <c r="C202" s="197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209"/>
    </row>
    <row r="203" spans="1:10" x14ac:dyDescent="0.25">
      <c r="A203" s="56"/>
      <c r="B203" s="66" t="s">
        <v>65</v>
      </c>
      <c r="C203" s="197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209"/>
    </row>
    <row r="204" spans="1:10" x14ac:dyDescent="0.25">
      <c r="A204" s="56"/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209"/>
    </row>
    <row r="205" spans="1:10" x14ac:dyDescent="0.25">
      <c r="A205" s="56"/>
      <c r="B205" s="66" t="s">
        <v>96</v>
      </c>
      <c r="C205" s="197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209"/>
    </row>
    <row r="206" spans="1:10" x14ac:dyDescent="0.25">
      <c r="A206" s="56"/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731</v>
      </c>
      <c r="G206" s="71">
        <v>5876</v>
      </c>
      <c r="H206" s="71">
        <v>176.28</v>
      </c>
      <c r="I206" s="67">
        <f t="shared" si="7"/>
        <v>7020.6447999999991</v>
      </c>
    </row>
    <row r="207" spans="1:10" x14ac:dyDescent="0.25">
      <c r="A207" s="56"/>
      <c r="B207" s="66" t="s">
        <v>53</v>
      </c>
      <c r="C207" s="197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209"/>
    </row>
    <row r="208" spans="1:10" x14ac:dyDescent="0.25">
      <c r="A208" s="56"/>
      <c r="B208" s="66" t="s">
        <v>256</v>
      </c>
      <c r="C208" s="197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209"/>
    </row>
    <row r="209" spans="1:10" x14ac:dyDescent="0.25">
      <c r="A209" s="56"/>
      <c r="B209" s="66" t="s">
        <v>262</v>
      </c>
      <c r="C209" s="197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209"/>
    </row>
    <row r="210" spans="1:10" x14ac:dyDescent="0.25">
      <c r="A210" s="56"/>
      <c r="B210" s="66" t="s">
        <v>143</v>
      </c>
      <c r="C210" s="197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209"/>
    </row>
    <row r="211" spans="1:10" x14ac:dyDescent="0.25">
      <c r="A211" s="56"/>
      <c r="B211" s="66" t="s">
        <v>346</v>
      </c>
      <c r="C211" s="197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209"/>
    </row>
    <row r="212" spans="1:10" x14ac:dyDescent="0.25">
      <c r="A212" s="56"/>
      <c r="B212" s="66" t="s">
        <v>232</v>
      </c>
      <c r="C212" s="197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209"/>
    </row>
    <row r="213" spans="1:10" ht="13.95" customHeight="1" x14ac:dyDescent="0.25">
      <c r="A213" s="56"/>
      <c r="B213" s="66" t="s">
        <v>65</v>
      </c>
      <c r="C213" s="197" t="s">
        <v>349</v>
      </c>
      <c r="D213" s="53" t="s">
        <v>17</v>
      </c>
      <c r="E213" s="155" t="s">
        <v>624</v>
      </c>
      <c r="F213" s="82" t="s">
        <v>649</v>
      </c>
      <c r="G213" s="68">
        <v>6542</v>
      </c>
      <c r="H213" s="71">
        <v>196.26</v>
      </c>
      <c r="I213" s="67">
        <f t="shared" si="7"/>
        <v>7816.3815999999997</v>
      </c>
      <c r="J213" s="209"/>
    </row>
    <row r="214" spans="1:10" x14ac:dyDescent="0.25"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211"/>
    </row>
    <row r="215" spans="1:10" x14ac:dyDescent="0.25">
      <c r="B215" s="66" t="s">
        <v>260</v>
      </c>
      <c r="C215" s="197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211"/>
    </row>
    <row r="216" spans="1:10" x14ac:dyDescent="0.25">
      <c r="A216" s="56"/>
      <c r="B216" s="66" t="s">
        <v>85</v>
      </c>
      <c r="C216" s="197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209"/>
    </row>
    <row r="217" spans="1:10" x14ac:dyDescent="0.25">
      <c r="A217" s="56"/>
      <c r="B217" s="66" t="s">
        <v>232</v>
      </c>
      <c r="C217" s="196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209"/>
    </row>
    <row r="218" spans="1:10" x14ac:dyDescent="0.25">
      <c r="A218" s="56"/>
      <c r="B218" s="66" t="s">
        <v>652</v>
      </c>
      <c r="C218" s="196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25">
      <c r="A219" s="56"/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209"/>
    </row>
    <row r="220" spans="1:10" x14ac:dyDescent="0.25">
      <c r="A220" s="56"/>
      <c r="B220" s="66" t="s">
        <v>96</v>
      </c>
      <c r="C220" s="196" t="s">
        <v>357</v>
      </c>
      <c r="D220" s="53" t="s">
        <v>76</v>
      </c>
      <c r="E220" s="155" t="s">
        <v>14</v>
      </c>
      <c r="G220" s="71"/>
      <c r="H220" s="71"/>
      <c r="I220" s="67"/>
    </row>
    <row r="221" spans="1:10" x14ac:dyDescent="0.25">
      <c r="A221" s="56"/>
      <c r="B221" s="66" t="s">
        <v>70</v>
      </c>
      <c r="C221" s="196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209"/>
    </row>
    <row r="222" spans="1:10" x14ac:dyDescent="0.25">
      <c r="A222" s="56"/>
      <c r="B222" s="66" t="s">
        <v>256</v>
      </c>
      <c r="C222" s="196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209"/>
    </row>
    <row r="223" spans="1:10" x14ac:dyDescent="0.25">
      <c r="A223" s="56"/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209"/>
    </row>
    <row r="224" spans="1:10" x14ac:dyDescent="0.25">
      <c r="A224" s="56"/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8"/>
        <v>11049.463999999998</v>
      </c>
      <c r="J224" s="216"/>
    </row>
    <row r="225" spans="1:11" x14ac:dyDescent="0.25">
      <c r="A225" s="56"/>
      <c r="B225" s="66" t="s">
        <v>70</v>
      </c>
      <c r="C225" s="196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209"/>
    </row>
    <row r="226" spans="1:11" x14ac:dyDescent="0.25">
      <c r="A226" s="56"/>
      <c r="B226" s="66" t="s">
        <v>70</v>
      </c>
      <c r="C226" s="196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209"/>
    </row>
    <row r="227" spans="1:11" x14ac:dyDescent="0.25">
      <c r="A227" s="56"/>
      <c r="B227" s="66" t="s">
        <v>688</v>
      </c>
      <c r="C227" s="196" t="s">
        <v>365</v>
      </c>
      <c r="D227" s="53" t="s">
        <v>76</v>
      </c>
      <c r="E227" s="155" t="s">
        <v>14</v>
      </c>
      <c r="G227" s="71"/>
      <c r="H227" s="71"/>
      <c r="I227" s="67"/>
    </row>
    <row r="228" spans="1:11" x14ac:dyDescent="0.25">
      <c r="A228" s="56"/>
      <c r="B228" s="66" t="s">
        <v>20</v>
      </c>
      <c r="C228" s="199" t="s">
        <v>366</v>
      </c>
      <c r="D228" s="53" t="s">
        <v>76</v>
      </c>
      <c r="E228" s="155" t="s">
        <v>15</v>
      </c>
      <c r="G228" s="71"/>
      <c r="H228" s="71"/>
      <c r="I228" s="67"/>
    </row>
    <row r="229" spans="1:11" x14ac:dyDescent="0.25">
      <c r="A229" s="56"/>
      <c r="B229" s="66" t="s">
        <v>232</v>
      </c>
      <c r="C229" s="196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209"/>
    </row>
    <row r="230" spans="1:11" x14ac:dyDescent="0.25">
      <c r="A230" s="56"/>
      <c r="B230" s="66" t="s">
        <v>688</v>
      </c>
      <c r="C230" s="196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1:11" x14ac:dyDescent="0.25">
      <c r="A231" s="56"/>
      <c r="B231" s="66" t="s">
        <v>735</v>
      </c>
      <c r="C231" s="196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1:11" x14ac:dyDescent="0.25">
      <c r="A232" s="56"/>
      <c r="B232" s="66" t="s">
        <v>370</v>
      </c>
      <c r="C232" s="196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1:11" x14ac:dyDescent="0.25">
      <c r="A233" s="56"/>
      <c r="B233" s="66" t="s">
        <v>370</v>
      </c>
      <c r="C233" s="196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1:11" x14ac:dyDescent="0.25">
      <c r="A234" s="56"/>
      <c r="B234" s="66" t="s">
        <v>88</v>
      </c>
      <c r="C234" s="196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87" si="9">SUM(G234+H234)*1.16</f>
        <v>15961.832</v>
      </c>
      <c r="J234" s="209"/>
    </row>
    <row r="235" spans="1:11" x14ac:dyDescent="0.25">
      <c r="B235" s="66" t="s">
        <v>74</v>
      </c>
      <c r="C235" s="194" t="s">
        <v>375</v>
      </c>
      <c r="D235" s="53" t="s">
        <v>17</v>
      </c>
      <c r="E235" s="155" t="s">
        <v>625</v>
      </c>
      <c r="F235" s="53" t="s">
        <v>737</v>
      </c>
      <c r="G235" s="68">
        <v>13000</v>
      </c>
      <c r="H235" s="71">
        <v>390</v>
      </c>
      <c r="I235" s="71">
        <f t="shared" si="9"/>
        <v>15532.4</v>
      </c>
      <c r="J235" s="209"/>
    </row>
    <row r="236" spans="1:11" x14ac:dyDescent="0.25">
      <c r="A236" s="56"/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209"/>
    </row>
    <row r="237" spans="1:11" x14ac:dyDescent="0.25">
      <c r="B237" s="66" t="s">
        <v>74</v>
      </c>
      <c r="C237" s="53" t="s">
        <v>378</v>
      </c>
      <c r="D237" s="53" t="s">
        <v>17</v>
      </c>
      <c r="E237" s="155" t="s">
        <v>625</v>
      </c>
      <c r="F237" s="53" t="s">
        <v>738</v>
      </c>
      <c r="G237" s="68">
        <v>12620.64</v>
      </c>
      <c r="H237" s="68">
        <v>378.62</v>
      </c>
      <c r="I237" s="67">
        <f t="shared" si="9"/>
        <v>15079.141599999999</v>
      </c>
      <c r="J237" s="209"/>
    </row>
    <row r="238" spans="1:11" x14ac:dyDescent="0.25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737</v>
      </c>
      <c r="G238" s="68">
        <v>13000</v>
      </c>
      <c r="H238" s="71">
        <v>390</v>
      </c>
      <c r="I238" s="71">
        <f t="shared" si="9"/>
        <v>15532.4</v>
      </c>
      <c r="J238" s="209"/>
    </row>
    <row r="239" spans="1:11" x14ac:dyDescent="0.25">
      <c r="B239" s="66" t="s">
        <v>74</v>
      </c>
      <c r="C239" s="196" t="s">
        <v>382</v>
      </c>
      <c r="D239" s="53" t="s">
        <v>17</v>
      </c>
      <c r="E239" s="155" t="s">
        <v>625</v>
      </c>
      <c r="F239" s="53" t="s">
        <v>737</v>
      </c>
      <c r="G239" s="68">
        <v>13000</v>
      </c>
      <c r="H239" s="71">
        <v>390</v>
      </c>
      <c r="I239" s="71">
        <f t="shared" si="9"/>
        <v>15532.4</v>
      </c>
      <c r="J239" s="209"/>
      <c r="K239" s="212"/>
    </row>
    <row r="240" spans="1:11" x14ac:dyDescent="0.25">
      <c r="B240" s="66" t="s">
        <v>74</v>
      </c>
      <c r="C240" s="196" t="s">
        <v>383</v>
      </c>
      <c r="D240" s="53" t="s">
        <v>17</v>
      </c>
      <c r="E240" s="155" t="s">
        <v>625</v>
      </c>
      <c r="F240" s="53" t="s">
        <v>738</v>
      </c>
      <c r="G240" s="68">
        <v>12620.64</v>
      </c>
      <c r="H240" s="68">
        <v>378.62</v>
      </c>
      <c r="I240" s="67">
        <f t="shared" si="9"/>
        <v>15079.141599999999</v>
      </c>
      <c r="J240" s="209"/>
    </row>
    <row r="241" spans="1:13" x14ac:dyDescent="0.25">
      <c r="A241" s="56"/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9"/>
        <v>4745.7455999999993</v>
      </c>
      <c r="J241" s="209"/>
    </row>
    <row r="242" spans="1:13" x14ac:dyDescent="0.25">
      <c r="B242" s="66" t="s">
        <v>74</v>
      </c>
      <c r="C242" s="53" t="s">
        <v>386</v>
      </c>
      <c r="D242" s="53" t="s">
        <v>17</v>
      </c>
      <c r="E242" s="155" t="s">
        <v>625</v>
      </c>
      <c r="F242" s="53" t="s">
        <v>738</v>
      </c>
      <c r="G242" s="68">
        <v>12620.64</v>
      </c>
      <c r="H242" s="68">
        <v>378.62</v>
      </c>
      <c r="I242" s="67">
        <f t="shared" si="9"/>
        <v>15079.141599999999</v>
      </c>
      <c r="J242" s="209"/>
    </row>
    <row r="243" spans="1:13" x14ac:dyDescent="0.25">
      <c r="B243" s="66" t="s">
        <v>74</v>
      </c>
      <c r="C243" s="196" t="s">
        <v>387</v>
      </c>
      <c r="D243" s="53" t="s">
        <v>17</v>
      </c>
      <c r="E243" s="155" t="s">
        <v>625</v>
      </c>
      <c r="F243" s="53" t="s">
        <v>737</v>
      </c>
      <c r="G243" s="68">
        <v>13000</v>
      </c>
      <c r="H243" s="71">
        <v>390</v>
      </c>
      <c r="I243" s="71">
        <f t="shared" si="9"/>
        <v>15532.4</v>
      </c>
      <c r="J243" s="209"/>
      <c r="K243" s="212"/>
      <c r="L243" s="212"/>
      <c r="M243" s="212"/>
    </row>
    <row r="244" spans="1:13" x14ac:dyDescent="0.25">
      <c r="B244" s="66" t="s">
        <v>74</v>
      </c>
      <c r="C244" s="194" t="s">
        <v>388</v>
      </c>
      <c r="D244" s="53" t="s">
        <v>17</v>
      </c>
      <c r="E244" s="155" t="s">
        <v>625</v>
      </c>
      <c r="F244" s="53" t="s">
        <v>738</v>
      </c>
      <c r="G244" s="68">
        <v>12620.64</v>
      </c>
      <c r="H244" s="68">
        <v>378.62</v>
      </c>
      <c r="I244" s="71">
        <f t="shared" si="9"/>
        <v>15079.141599999999</v>
      </c>
      <c r="J244" s="209"/>
      <c r="K244" s="212"/>
    </row>
    <row r="245" spans="1:13" x14ac:dyDescent="0.25">
      <c r="B245" s="66" t="s">
        <v>74</v>
      </c>
      <c r="C245" s="196" t="s">
        <v>389</v>
      </c>
      <c r="D245" s="53" t="s">
        <v>17</v>
      </c>
      <c r="E245" s="155" t="s">
        <v>625</v>
      </c>
      <c r="F245" s="53" t="s">
        <v>738</v>
      </c>
      <c r="G245" s="68">
        <v>12620.64</v>
      </c>
      <c r="H245" s="68">
        <v>378.62</v>
      </c>
      <c r="I245" s="71">
        <f t="shared" si="9"/>
        <v>15079.141599999999</v>
      </c>
      <c r="J245" s="209"/>
      <c r="K245" s="212"/>
    </row>
    <row r="246" spans="1:13" x14ac:dyDescent="0.25">
      <c r="B246" s="66" t="s">
        <v>74</v>
      </c>
      <c r="C246" s="196" t="s">
        <v>390</v>
      </c>
      <c r="D246" s="53" t="s">
        <v>17</v>
      </c>
      <c r="E246" s="155" t="s">
        <v>625</v>
      </c>
      <c r="F246" s="53" t="s">
        <v>738</v>
      </c>
      <c r="G246" s="68">
        <v>12620.64</v>
      </c>
      <c r="H246" s="68">
        <v>378.62</v>
      </c>
      <c r="I246" s="71">
        <f t="shared" si="9"/>
        <v>15079.141599999999</v>
      </c>
      <c r="J246" s="209"/>
      <c r="K246" s="212"/>
      <c r="L246" s="212"/>
    </row>
    <row r="247" spans="1:13" x14ac:dyDescent="0.25">
      <c r="A247" s="56"/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9"/>
        <v>11849.9568</v>
      </c>
      <c r="J247" s="209"/>
    </row>
    <row r="248" spans="1:13" x14ac:dyDescent="0.25">
      <c r="A248" s="56"/>
      <c r="B248" s="66" t="s">
        <v>256</v>
      </c>
      <c r="C248" s="196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209"/>
    </row>
    <row r="249" spans="1:13" x14ac:dyDescent="0.25">
      <c r="A249" s="56"/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209"/>
    </row>
    <row r="250" spans="1:13" x14ac:dyDescent="0.25">
      <c r="A250" s="56"/>
      <c r="B250" s="66" t="s">
        <v>96</v>
      </c>
      <c r="C250" s="196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209"/>
    </row>
    <row r="251" spans="1:13" x14ac:dyDescent="0.25">
      <c r="A251" s="56"/>
      <c r="B251" s="66" t="s">
        <v>96</v>
      </c>
      <c r="C251" s="196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209"/>
    </row>
    <row r="252" spans="1:13" x14ac:dyDescent="0.25">
      <c r="A252" s="56"/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209"/>
    </row>
    <row r="253" spans="1:13" x14ac:dyDescent="0.25">
      <c r="A253" s="56"/>
      <c r="B253" s="66" t="s">
        <v>65</v>
      </c>
      <c r="C253" s="196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209"/>
    </row>
    <row r="254" spans="1:13" x14ac:dyDescent="0.25">
      <c r="A254" s="56"/>
      <c r="B254" s="66" t="s">
        <v>74</v>
      </c>
      <c r="C254" s="196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209"/>
    </row>
    <row r="255" spans="1:13" x14ac:dyDescent="0.25">
      <c r="A255" s="56"/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9"/>
        <v>0</v>
      </c>
      <c r="J255" s="209"/>
      <c r="K255" s="212"/>
    </row>
    <row r="256" spans="1:13" x14ac:dyDescent="0.25">
      <c r="A256" s="56"/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9"/>
        <v>10850.64</v>
      </c>
      <c r="J256" s="209"/>
    </row>
    <row r="257" spans="1:10" x14ac:dyDescent="0.25">
      <c r="A257" s="56"/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9"/>
        <v>0</v>
      </c>
      <c r="J257" s="209"/>
    </row>
    <row r="258" spans="1:10" x14ac:dyDescent="0.25">
      <c r="A258" s="56"/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209"/>
    </row>
    <row r="259" spans="1:10" x14ac:dyDescent="0.25">
      <c r="B259" s="66" t="s">
        <v>74</v>
      </c>
      <c r="C259" s="196" t="s">
        <v>405</v>
      </c>
      <c r="D259" s="53" t="s">
        <v>17</v>
      </c>
      <c r="E259" s="155" t="s">
        <v>625</v>
      </c>
      <c r="F259" s="53" t="s">
        <v>738</v>
      </c>
      <c r="G259" s="68">
        <v>12620.64</v>
      </c>
      <c r="H259" s="68">
        <v>378.62</v>
      </c>
      <c r="I259" s="71">
        <f t="shared" si="9"/>
        <v>15079.141599999999</v>
      </c>
      <c r="J259" s="209"/>
    </row>
    <row r="260" spans="1:10" x14ac:dyDescent="0.25">
      <c r="A260" s="56"/>
      <c r="B260" s="66" t="s">
        <v>78</v>
      </c>
      <c r="C260" s="196" t="s">
        <v>406</v>
      </c>
      <c r="D260" s="53" t="s">
        <v>10</v>
      </c>
      <c r="E260" s="155" t="s">
        <v>625</v>
      </c>
      <c r="F260" s="53" t="s">
        <v>241</v>
      </c>
      <c r="G260" s="71">
        <v>0</v>
      </c>
      <c r="H260" s="71">
        <v>0</v>
      </c>
      <c r="I260" s="71">
        <f t="shared" si="9"/>
        <v>0</v>
      </c>
      <c r="J260" s="209"/>
    </row>
    <row r="261" spans="1:10" x14ac:dyDescent="0.25">
      <c r="A261" s="56"/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9"/>
        <v>0</v>
      </c>
      <c r="J261" s="209"/>
    </row>
    <row r="262" spans="1:10" x14ac:dyDescent="0.25">
      <c r="A262" s="56"/>
      <c r="B262" s="66" t="s">
        <v>78</v>
      </c>
      <c r="C262" s="53" t="s">
        <v>407</v>
      </c>
      <c r="D262" s="53" t="s">
        <v>10</v>
      </c>
      <c r="E262" s="155" t="s">
        <v>625</v>
      </c>
      <c r="F262" s="53" t="s">
        <v>241</v>
      </c>
      <c r="G262" s="91">
        <v>0</v>
      </c>
      <c r="H262" s="71">
        <v>0</v>
      </c>
      <c r="I262" s="71">
        <f t="shared" si="9"/>
        <v>0</v>
      </c>
      <c r="J262" s="209"/>
    </row>
    <row r="263" spans="1:10" x14ac:dyDescent="0.25">
      <c r="A263" s="56"/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209"/>
    </row>
    <row r="264" spans="1:10" x14ac:dyDescent="0.25">
      <c r="A264" s="56"/>
      <c r="B264" s="56" t="s">
        <v>242</v>
      </c>
      <c r="C264" s="201">
        <v>198240021</v>
      </c>
      <c r="D264" s="53" t="s">
        <v>17</v>
      </c>
      <c r="E264" s="155" t="s">
        <v>11</v>
      </c>
      <c r="F264" s="53" t="s">
        <v>726</v>
      </c>
      <c r="G264" s="71">
        <v>7187.5</v>
      </c>
      <c r="H264" s="71">
        <v>215.6</v>
      </c>
      <c r="I264" s="67">
        <f t="shared" si="9"/>
        <v>8587.5959999999995</v>
      </c>
    </row>
    <row r="265" spans="1:10" x14ac:dyDescent="0.25">
      <c r="A265" s="56"/>
      <c r="B265" s="66" t="s">
        <v>96</v>
      </c>
      <c r="C265" s="196" t="s">
        <v>416</v>
      </c>
      <c r="D265" s="53" t="s">
        <v>10</v>
      </c>
      <c r="E265" s="155" t="s">
        <v>625</v>
      </c>
      <c r="G265" s="91">
        <v>0</v>
      </c>
      <c r="H265" s="71">
        <v>0</v>
      </c>
      <c r="I265" s="71">
        <f t="shared" si="9"/>
        <v>0</v>
      </c>
      <c r="J265" s="209"/>
    </row>
    <row r="266" spans="1:10" x14ac:dyDescent="0.25">
      <c r="A266" s="56"/>
      <c r="B266" s="66" t="s">
        <v>215</v>
      </c>
      <c r="C266" s="196" t="s">
        <v>421</v>
      </c>
      <c r="D266" s="53" t="s">
        <v>10</v>
      </c>
      <c r="E266" s="155" t="s">
        <v>625</v>
      </c>
      <c r="G266" s="71">
        <v>0</v>
      </c>
      <c r="H266" s="71">
        <v>0</v>
      </c>
      <c r="I266" s="71">
        <f t="shared" si="9"/>
        <v>0</v>
      </c>
      <c r="J266" s="209"/>
    </row>
    <row r="267" spans="1:10" x14ac:dyDescent="0.25">
      <c r="A267" s="56"/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9"/>
        <v>16977.991999999998</v>
      </c>
      <c r="J267" s="209"/>
    </row>
    <row r="268" spans="1:10" x14ac:dyDescent="0.25">
      <c r="A268" s="56"/>
      <c r="B268" s="56" t="s">
        <v>274</v>
      </c>
      <c r="C268" s="196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1:10" x14ac:dyDescent="0.25">
      <c r="A269" s="56"/>
      <c r="B269" s="66" t="s">
        <v>65</v>
      </c>
      <c r="C269" s="196" t="s">
        <v>429</v>
      </c>
      <c r="D269" s="53" t="s">
        <v>10</v>
      </c>
      <c r="E269" s="155" t="s">
        <v>625</v>
      </c>
      <c r="G269" s="71">
        <v>0</v>
      </c>
      <c r="H269" s="71">
        <v>0</v>
      </c>
      <c r="I269" s="67">
        <f t="shared" si="9"/>
        <v>0</v>
      </c>
      <c r="J269" s="209"/>
    </row>
    <row r="270" spans="1:10" x14ac:dyDescent="0.25">
      <c r="B270" s="66" t="s">
        <v>74</v>
      </c>
      <c r="C270" s="196" t="s">
        <v>417</v>
      </c>
      <c r="D270" s="53" t="s">
        <v>17</v>
      </c>
      <c r="E270" s="155" t="s">
        <v>625</v>
      </c>
      <c r="F270" s="53" t="s">
        <v>738</v>
      </c>
      <c r="G270" s="68">
        <v>12620.64</v>
      </c>
      <c r="H270" s="68">
        <v>378.62</v>
      </c>
      <c r="I270" s="67">
        <f t="shared" si="9"/>
        <v>15079.141599999999</v>
      </c>
      <c r="J270" s="209"/>
    </row>
    <row r="271" spans="1:10" x14ac:dyDescent="0.25">
      <c r="A271" s="56"/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209"/>
    </row>
    <row r="272" spans="1:10" x14ac:dyDescent="0.25">
      <c r="A272" s="56"/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209"/>
    </row>
    <row r="273" spans="1:10" x14ac:dyDescent="0.25">
      <c r="A273" s="56"/>
      <c r="B273" s="66" t="s">
        <v>215</v>
      </c>
      <c r="C273" s="196" t="s">
        <v>442</v>
      </c>
      <c r="D273" s="53" t="s">
        <v>10</v>
      </c>
      <c r="E273" s="155" t="s">
        <v>625</v>
      </c>
      <c r="G273" s="91">
        <v>0</v>
      </c>
      <c r="H273" s="71">
        <v>0</v>
      </c>
      <c r="I273" s="71">
        <f t="shared" si="9"/>
        <v>0</v>
      </c>
    </row>
    <row r="274" spans="1:10" x14ac:dyDescent="0.25">
      <c r="B274" s="66" t="s">
        <v>74</v>
      </c>
      <c r="C274" s="196" t="s">
        <v>422</v>
      </c>
      <c r="D274" s="53" t="s">
        <v>17</v>
      </c>
      <c r="E274" s="155" t="s">
        <v>625</v>
      </c>
      <c r="F274" s="53" t="s">
        <v>738</v>
      </c>
      <c r="G274" s="68">
        <v>12620.64</v>
      </c>
      <c r="H274" s="68">
        <v>378.62</v>
      </c>
      <c r="I274" s="67">
        <f t="shared" si="9"/>
        <v>15079.141599999999</v>
      </c>
      <c r="J274" s="209"/>
    </row>
    <row r="275" spans="1:10" x14ac:dyDescent="0.25">
      <c r="A275" s="56"/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209"/>
    </row>
    <row r="276" spans="1:10" x14ac:dyDescent="0.25">
      <c r="A276" s="56"/>
      <c r="B276" s="56" t="s">
        <v>74</v>
      </c>
      <c r="C276" s="196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209"/>
    </row>
    <row r="277" spans="1:10" x14ac:dyDescent="0.25">
      <c r="A277" s="56"/>
      <c r="B277" s="56" t="s">
        <v>74</v>
      </c>
      <c r="C277" s="196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209"/>
    </row>
    <row r="278" spans="1:10" x14ac:dyDescent="0.25">
      <c r="A278" s="56"/>
      <c r="B278" s="66" t="s">
        <v>446</v>
      </c>
      <c r="C278" s="196" t="s">
        <v>447</v>
      </c>
      <c r="D278" s="53" t="s">
        <v>10</v>
      </c>
      <c r="E278" s="155" t="s">
        <v>625</v>
      </c>
      <c r="G278" s="71"/>
      <c r="H278" s="71"/>
      <c r="I278" s="67">
        <f t="shared" si="9"/>
        <v>0</v>
      </c>
    </row>
    <row r="279" spans="1:10" x14ac:dyDescent="0.25">
      <c r="A279" s="56"/>
      <c r="B279" s="56" t="s">
        <v>688</v>
      </c>
      <c r="C279" s="196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209"/>
    </row>
    <row r="280" spans="1:10" x14ac:dyDescent="0.25">
      <c r="A280" s="56"/>
      <c r="B280" s="66" t="s">
        <v>448</v>
      </c>
      <c r="C280" s="53" t="s">
        <v>449</v>
      </c>
      <c r="D280" s="53" t="s">
        <v>10</v>
      </c>
      <c r="E280" s="155" t="s">
        <v>625</v>
      </c>
      <c r="G280" s="71">
        <v>0</v>
      </c>
      <c r="H280" s="71">
        <v>0</v>
      </c>
      <c r="I280" s="67">
        <f t="shared" si="9"/>
        <v>0</v>
      </c>
      <c r="J280" s="209"/>
    </row>
    <row r="281" spans="1:10" x14ac:dyDescent="0.25">
      <c r="A281" s="56"/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209"/>
    </row>
    <row r="282" spans="1:10" x14ac:dyDescent="0.25">
      <c r="B282" s="66" t="s">
        <v>74</v>
      </c>
      <c r="C282" s="196" t="s">
        <v>434</v>
      </c>
      <c r="D282" s="53" t="s">
        <v>17</v>
      </c>
      <c r="E282" s="155" t="s">
        <v>625</v>
      </c>
      <c r="F282" s="53" t="s">
        <v>738</v>
      </c>
      <c r="G282" s="68">
        <v>12620.64</v>
      </c>
      <c r="H282" s="68">
        <v>378.62</v>
      </c>
      <c r="I282" s="67">
        <f t="shared" si="9"/>
        <v>15079.141599999999</v>
      </c>
      <c r="J282" s="209"/>
    </row>
    <row r="283" spans="1:10" x14ac:dyDescent="0.25">
      <c r="A283" s="56"/>
      <c r="B283" s="66" t="s">
        <v>262</v>
      </c>
      <c r="C283" s="196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209"/>
    </row>
    <row r="284" spans="1:10" x14ac:dyDescent="0.25">
      <c r="A284" s="56"/>
      <c r="B284" s="66" t="s">
        <v>78</v>
      </c>
      <c r="C284" s="196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209"/>
    </row>
    <row r="285" spans="1:10" x14ac:dyDescent="0.25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738</v>
      </c>
      <c r="G285" s="68">
        <v>12620.64</v>
      </c>
      <c r="H285" s="68">
        <v>378.62</v>
      </c>
      <c r="I285" s="67">
        <f t="shared" si="9"/>
        <v>15079.141599999999</v>
      </c>
      <c r="J285" s="209"/>
    </row>
    <row r="286" spans="1:10" x14ac:dyDescent="0.25">
      <c r="B286" s="66" t="s">
        <v>74</v>
      </c>
      <c r="C286" s="196" t="s">
        <v>438</v>
      </c>
      <c r="D286" s="53" t="s">
        <v>17</v>
      </c>
      <c r="E286" s="155" t="s">
        <v>625</v>
      </c>
      <c r="F286" s="53" t="s">
        <v>738</v>
      </c>
      <c r="G286" s="68">
        <v>12620.64</v>
      </c>
      <c r="H286" s="68">
        <v>378.62</v>
      </c>
      <c r="I286" s="67">
        <f t="shared" si="9"/>
        <v>15079.141599999999</v>
      </c>
      <c r="J286" s="209"/>
    </row>
    <row r="287" spans="1:10" x14ac:dyDescent="0.25">
      <c r="B287" s="66" t="s">
        <v>74</v>
      </c>
      <c r="C287" s="196" t="s">
        <v>439</v>
      </c>
      <c r="D287" s="53" t="s">
        <v>17</v>
      </c>
      <c r="E287" s="155" t="s">
        <v>625</v>
      </c>
      <c r="F287" s="53" t="s">
        <v>738</v>
      </c>
      <c r="G287" s="68">
        <v>12620.64</v>
      </c>
      <c r="H287" s="68">
        <v>378.62</v>
      </c>
      <c r="I287" s="67">
        <f t="shared" si="9"/>
        <v>15079.141599999999</v>
      </c>
      <c r="J287" s="209"/>
    </row>
    <row r="288" spans="1:10" x14ac:dyDescent="0.25">
      <c r="A288" s="56"/>
      <c r="B288" s="66" t="s">
        <v>242</v>
      </c>
      <c r="C288" s="196" t="s">
        <v>452</v>
      </c>
      <c r="D288" s="53" t="s">
        <v>10</v>
      </c>
      <c r="E288" s="155" t="s">
        <v>625</v>
      </c>
      <c r="G288" s="71"/>
      <c r="H288" s="71"/>
      <c r="I288" s="67"/>
      <c r="J288" s="209"/>
    </row>
    <row r="289" spans="1:10" x14ac:dyDescent="0.25">
      <c r="A289" s="56"/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ref="I289:I305" si="10">SUM(G289+H289)*1.16</f>
        <v>19373.16</v>
      </c>
      <c r="J289" s="209"/>
    </row>
    <row r="290" spans="1:10" x14ac:dyDescent="0.25">
      <c r="A290" s="56"/>
      <c r="B290" s="66" t="s">
        <v>455</v>
      </c>
      <c r="C290" s="196">
        <v>196800022</v>
      </c>
      <c r="D290" s="53" t="s">
        <v>10</v>
      </c>
      <c r="E290" s="155" t="s">
        <v>625</v>
      </c>
      <c r="G290" s="90">
        <v>0</v>
      </c>
      <c r="H290" s="71">
        <v>0</v>
      </c>
      <c r="I290" s="67">
        <f t="shared" si="10"/>
        <v>0</v>
      </c>
      <c r="J290" s="209"/>
    </row>
    <row r="291" spans="1:10" x14ac:dyDescent="0.25">
      <c r="A291" s="56"/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10"/>
        <v>13958.454000000002</v>
      </c>
      <c r="J291" s="209"/>
    </row>
    <row r="292" spans="1:10" x14ac:dyDescent="0.25">
      <c r="A292" s="56"/>
      <c r="B292" s="66" t="s">
        <v>256</v>
      </c>
      <c r="C292" s="53" t="s">
        <v>457</v>
      </c>
      <c r="D292" s="53" t="s">
        <v>10</v>
      </c>
      <c r="E292" s="155" t="s">
        <v>625</v>
      </c>
      <c r="G292" s="90">
        <v>0</v>
      </c>
      <c r="H292" s="71">
        <v>0</v>
      </c>
      <c r="I292" s="67">
        <f t="shared" si="10"/>
        <v>0</v>
      </c>
    </row>
    <row r="293" spans="1:10" x14ac:dyDescent="0.25">
      <c r="A293" s="56"/>
      <c r="B293" s="66" t="s">
        <v>78</v>
      </c>
      <c r="C293" s="196" t="s">
        <v>458</v>
      </c>
      <c r="D293" s="53" t="s">
        <v>10</v>
      </c>
      <c r="E293" s="155" t="s">
        <v>625</v>
      </c>
      <c r="G293" s="90">
        <v>0</v>
      </c>
      <c r="H293" s="71">
        <v>0</v>
      </c>
      <c r="I293" s="67">
        <f t="shared" si="10"/>
        <v>0</v>
      </c>
    </row>
    <row r="294" spans="1:10" x14ac:dyDescent="0.25">
      <c r="A294" s="56"/>
      <c r="B294" s="66" t="s">
        <v>256</v>
      </c>
      <c r="C294" s="196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10"/>
        <v>7722.3751999999986</v>
      </c>
      <c r="J294" s="209"/>
    </row>
    <row r="295" spans="1:10" x14ac:dyDescent="0.25">
      <c r="A295" s="56"/>
      <c r="B295" s="66" t="s">
        <v>88</v>
      </c>
      <c r="C295" s="53" t="s">
        <v>472</v>
      </c>
      <c r="D295" s="53" t="s">
        <v>17</v>
      </c>
      <c r="E295" s="155" t="s">
        <v>625</v>
      </c>
      <c r="F295" s="53" t="s">
        <v>737</v>
      </c>
      <c r="G295" s="68">
        <v>13000</v>
      </c>
      <c r="H295" s="71">
        <v>390</v>
      </c>
      <c r="I295" s="67">
        <f t="shared" si="10"/>
        <v>15532.4</v>
      </c>
    </row>
    <row r="296" spans="1:10" x14ac:dyDescent="0.25">
      <c r="A296" s="56"/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si="10"/>
        <v>2629.9056</v>
      </c>
      <c r="J296" s="209"/>
    </row>
    <row r="297" spans="1:10" x14ac:dyDescent="0.25">
      <c r="A297" s="56"/>
      <c r="B297" s="66" t="s">
        <v>750</v>
      </c>
      <c r="C297" s="53" t="s">
        <v>483</v>
      </c>
      <c r="D297" s="53" t="s">
        <v>10</v>
      </c>
      <c r="E297" s="155" t="s">
        <v>625</v>
      </c>
      <c r="G297" s="71">
        <v>0</v>
      </c>
      <c r="H297" s="71">
        <v>0</v>
      </c>
      <c r="I297" s="71">
        <f t="shared" si="10"/>
        <v>0</v>
      </c>
      <c r="J297" s="209"/>
    </row>
    <row r="298" spans="1:10" x14ac:dyDescent="0.25">
      <c r="A298" s="56"/>
      <c r="B298" s="66" t="s">
        <v>70</v>
      </c>
      <c r="C298" s="196" t="s">
        <v>456</v>
      </c>
      <c r="D298" s="53" t="s">
        <v>10</v>
      </c>
      <c r="E298" s="155" t="s">
        <v>625</v>
      </c>
      <c r="G298" s="71">
        <v>0</v>
      </c>
      <c r="H298" s="71">
        <v>0</v>
      </c>
      <c r="I298" s="67">
        <f t="shared" si="10"/>
        <v>0</v>
      </c>
    </row>
    <row r="299" spans="1:10" x14ac:dyDescent="0.25">
      <c r="A299" s="56"/>
      <c r="B299" s="66" t="s">
        <v>484</v>
      </c>
      <c r="C299" s="53" t="s">
        <v>485</v>
      </c>
      <c r="D299" s="53" t="s">
        <v>17</v>
      </c>
      <c r="E299" s="155" t="s">
        <v>625</v>
      </c>
      <c r="F299" s="53" t="s">
        <v>737</v>
      </c>
      <c r="G299" s="68">
        <v>13000</v>
      </c>
      <c r="H299" s="71">
        <v>390</v>
      </c>
      <c r="I299" s="67">
        <f t="shared" si="10"/>
        <v>15532.4</v>
      </c>
      <c r="J299" s="209"/>
    </row>
    <row r="300" spans="1:10" x14ac:dyDescent="0.25">
      <c r="A300" s="56"/>
      <c r="B300" s="66" t="s">
        <v>65</v>
      </c>
      <c r="C300" s="196">
        <v>188240010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209"/>
    </row>
    <row r="301" spans="1:10" x14ac:dyDescent="0.25">
      <c r="B301" s="66" t="s">
        <v>74</v>
      </c>
      <c r="C301" s="53" t="s">
        <v>460</v>
      </c>
      <c r="D301" s="53" t="s">
        <v>17</v>
      </c>
      <c r="E301" s="155" t="s">
        <v>625</v>
      </c>
      <c r="F301" s="53" t="s">
        <v>738</v>
      </c>
      <c r="G301" s="68">
        <v>12620.64</v>
      </c>
      <c r="H301" s="68">
        <v>378.62</v>
      </c>
      <c r="I301" s="67">
        <f t="shared" si="10"/>
        <v>15079.141599999999</v>
      </c>
      <c r="J301" s="209"/>
    </row>
    <row r="302" spans="1:10" x14ac:dyDescent="0.25">
      <c r="A302" s="56"/>
      <c r="B302" s="66" t="s">
        <v>96</v>
      </c>
      <c r="C302" s="53" t="s">
        <v>488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209"/>
    </row>
    <row r="303" spans="1:10" x14ac:dyDescent="0.25">
      <c r="A303" s="56"/>
      <c r="B303" s="66" t="s">
        <v>256</v>
      </c>
      <c r="C303" s="196" t="s">
        <v>489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209"/>
    </row>
    <row r="304" spans="1:10" x14ac:dyDescent="0.25">
      <c r="A304" s="56"/>
      <c r="B304" s="66" t="s">
        <v>65</v>
      </c>
      <c r="C304" s="196" t="s">
        <v>490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209"/>
    </row>
    <row r="305" spans="1:10" x14ac:dyDescent="0.25">
      <c r="A305" s="56"/>
      <c r="B305" s="56" t="s">
        <v>53</v>
      </c>
      <c r="C305" s="196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209"/>
    </row>
    <row r="306" spans="1:10" x14ac:dyDescent="0.25">
      <c r="A306" s="56"/>
      <c r="B306" s="66" t="s">
        <v>45</v>
      </c>
      <c r="C306" s="196" t="s">
        <v>505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v>0</v>
      </c>
      <c r="J306" s="209"/>
    </row>
    <row r="307" spans="1:10" x14ac:dyDescent="0.25">
      <c r="A307" s="56"/>
      <c r="B307" s="66" t="s">
        <v>506</v>
      </c>
      <c r="C307" s="53" t="s">
        <v>507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ref="I307:I332" si="11">SUM(G307+H307)*1.16</f>
        <v>0</v>
      </c>
      <c r="J307" s="209"/>
    </row>
    <row r="308" spans="1:10" x14ac:dyDescent="0.25">
      <c r="A308" s="56"/>
      <c r="B308" s="56" t="s">
        <v>262</v>
      </c>
      <c r="C308" s="196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1"/>
        <v>11351.2148</v>
      </c>
      <c r="J308" s="209"/>
    </row>
    <row r="309" spans="1:10" x14ac:dyDescent="0.25">
      <c r="A309" s="56"/>
      <c r="B309" s="66" t="s">
        <v>215</v>
      </c>
      <c r="C309" s="53" t="s">
        <v>508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1"/>
        <v>0</v>
      </c>
      <c r="J309" s="209"/>
    </row>
    <row r="310" spans="1:10" x14ac:dyDescent="0.25">
      <c r="A310" s="56"/>
      <c r="B310" s="66" t="s">
        <v>96</v>
      </c>
      <c r="C310" s="196" t="s">
        <v>510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1"/>
        <v>0</v>
      </c>
      <c r="J310" s="209"/>
    </row>
    <row r="311" spans="1:10" x14ac:dyDescent="0.25">
      <c r="B311" s="66" t="s">
        <v>65</v>
      </c>
      <c r="C311" s="53" t="s">
        <v>513</v>
      </c>
      <c r="D311" s="53" t="s">
        <v>10</v>
      </c>
      <c r="E311" s="155" t="s">
        <v>625</v>
      </c>
      <c r="G311" s="90">
        <v>0</v>
      </c>
      <c r="H311" s="71">
        <v>0</v>
      </c>
      <c r="I311" s="67">
        <f t="shared" si="11"/>
        <v>0</v>
      </c>
      <c r="J311" s="209"/>
    </row>
    <row r="312" spans="1:10" x14ac:dyDescent="0.25">
      <c r="A312" s="56"/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1"/>
        <v>15137.872399999998</v>
      </c>
      <c r="J312" s="209"/>
    </row>
    <row r="313" spans="1:10" x14ac:dyDescent="0.25">
      <c r="A313" s="56"/>
      <c r="B313" s="56" t="s">
        <v>256</v>
      </c>
      <c r="C313" s="196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1"/>
        <v>8306.4815999999992</v>
      </c>
      <c r="J313" s="209"/>
    </row>
    <row r="314" spans="1:10" x14ac:dyDescent="0.25">
      <c r="A314" s="56"/>
      <c r="B314" s="56" t="s">
        <v>690</v>
      </c>
      <c r="C314" s="196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1"/>
        <v>4169.2951999999996</v>
      </c>
      <c r="J314" s="209"/>
    </row>
    <row r="315" spans="1:10" x14ac:dyDescent="0.25">
      <c r="A315" s="56"/>
      <c r="B315" s="66" t="s">
        <v>501</v>
      </c>
      <c r="C315" s="196" t="s">
        <v>515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1"/>
        <v>0</v>
      </c>
      <c r="J315" s="209"/>
    </row>
    <row r="316" spans="1:10" x14ac:dyDescent="0.25">
      <c r="A316" s="56"/>
      <c r="B316" s="66" t="s">
        <v>256</v>
      </c>
      <c r="C316" s="196" t="s">
        <v>519</v>
      </c>
      <c r="D316" s="53" t="s">
        <v>10</v>
      </c>
      <c r="E316" s="155" t="s">
        <v>625</v>
      </c>
      <c r="G316" s="71">
        <v>0</v>
      </c>
      <c r="H316" s="71">
        <v>0</v>
      </c>
      <c r="I316" s="67">
        <f t="shared" si="11"/>
        <v>0</v>
      </c>
      <c r="J316" s="209"/>
    </row>
    <row r="317" spans="1:10" x14ac:dyDescent="0.25">
      <c r="A317" s="56"/>
      <c r="B317" s="66" t="s">
        <v>262</v>
      </c>
      <c r="C317" s="196" t="s">
        <v>520</v>
      </c>
      <c r="D317" s="53" t="s">
        <v>10</v>
      </c>
      <c r="E317" s="155" t="s">
        <v>625</v>
      </c>
      <c r="F317" s="53" t="s">
        <v>241</v>
      </c>
      <c r="G317" s="91">
        <v>0</v>
      </c>
      <c r="H317" s="71">
        <v>0</v>
      </c>
      <c r="I317" s="71">
        <f t="shared" si="11"/>
        <v>0</v>
      </c>
      <c r="J317" s="209"/>
    </row>
    <row r="318" spans="1:10" x14ac:dyDescent="0.25">
      <c r="A318" s="56"/>
      <c r="B318" s="66" t="s">
        <v>78</v>
      </c>
      <c r="C318" s="196" t="s">
        <v>521</v>
      </c>
      <c r="D318" s="53" t="s">
        <v>10</v>
      </c>
      <c r="E318" s="155" t="s">
        <v>625</v>
      </c>
      <c r="G318" s="74">
        <v>0</v>
      </c>
      <c r="H318" s="71">
        <v>0</v>
      </c>
      <c r="I318" s="67">
        <f t="shared" si="11"/>
        <v>0</v>
      </c>
    </row>
    <row r="319" spans="1:10" x14ac:dyDescent="0.25">
      <c r="A319" s="56"/>
      <c r="B319" s="66" t="s">
        <v>74</v>
      </c>
      <c r="C319" s="196" t="s">
        <v>529</v>
      </c>
      <c r="D319" s="53" t="s">
        <v>17</v>
      </c>
      <c r="E319" s="155" t="s">
        <v>625</v>
      </c>
      <c r="F319" s="53" t="s">
        <v>737</v>
      </c>
      <c r="G319" s="68">
        <v>13000</v>
      </c>
      <c r="H319" s="71">
        <v>390</v>
      </c>
      <c r="I319" s="71">
        <f t="shared" si="11"/>
        <v>15532.4</v>
      </c>
      <c r="J319" s="209"/>
    </row>
    <row r="320" spans="1:10" x14ac:dyDescent="0.25">
      <c r="A320" s="56"/>
      <c r="B320" s="66" t="s">
        <v>78</v>
      </c>
      <c r="C320" s="196" t="s">
        <v>530</v>
      </c>
      <c r="D320" s="53" t="s">
        <v>10</v>
      </c>
      <c r="E320" s="155" t="s">
        <v>625</v>
      </c>
      <c r="F320" s="53" t="s">
        <v>241</v>
      </c>
      <c r="G320" s="71">
        <v>0</v>
      </c>
      <c r="H320" s="71">
        <v>0</v>
      </c>
      <c r="I320" s="71">
        <f t="shared" si="11"/>
        <v>0</v>
      </c>
      <c r="J320" s="209"/>
    </row>
    <row r="321" spans="2:10" s="56" customFormat="1" x14ac:dyDescent="0.25">
      <c r="B321" s="66" t="s">
        <v>74</v>
      </c>
      <c r="C321" s="196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1"/>
        <v>11742.413199999999</v>
      </c>
      <c r="J321" s="209"/>
    </row>
    <row r="322" spans="2:10" s="56" customFormat="1" x14ac:dyDescent="0.25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1"/>
        <v>10850.8372</v>
      </c>
      <c r="J322" s="209"/>
    </row>
    <row r="323" spans="2:10" s="56" customFormat="1" x14ac:dyDescent="0.25">
      <c r="B323" s="66" t="s">
        <v>74</v>
      </c>
      <c r="C323" s="53" t="s">
        <v>532</v>
      </c>
      <c r="D323" s="53" t="s">
        <v>17</v>
      </c>
      <c r="E323" s="155" t="s">
        <v>625</v>
      </c>
      <c r="F323" s="53" t="s">
        <v>737</v>
      </c>
      <c r="G323" s="68">
        <v>13000</v>
      </c>
      <c r="H323" s="71">
        <v>390</v>
      </c>
      <c r="I323" s="71">
        <f t="shared" si="11"/>
        <v>15532.4</v>
      </c>
      <c r="J323" s="209"/>
    </row>
    <row r="324" spans="2:10" s="56" customFormat="1" x14ac:dyDescent="0.25">
      <c r="B324" s="66" t="s">
        <v>546</v>
      </c>
      <c r="C324" s="196" t="s">
        <v>547</v>
      </c>
      <c r="D324" s="53" t="s">
        <v>17</v>
      </c>
      <c r="E324" s="155" t="s">
        <v>625</v>
      </c>
      <c r="F324" s="53" t="s">
        <v>737</v>
      </c>
      <c r="G324" s="68">
        <v>13000</v>
      </c>
      <c r="H324" s="71">
        <v>390</v>
      </c>
      <c r="I324" s="71">
        <f t="shared" si="11"/>
        <v>15532.4</v>
      </c>
      <c r="J324" s="209"/>
    </row>
    <row r="325" spans="2:10" s="56" customFormat="1" x14ac:dyDescent="0.25">
      <c r="B325" s="66" t="s">
        <v>256</v>
      </c>
      <c r="C325" s="196" t="s">
        <v>548</v>
      </c>
      <c r="D325" s="53" t="s">
        <v>10</v>
      </c>
      <c r="E325" s="155" t="s">
        <v>625</v>
      </c>
      <c r="F325" s="53"/>
      <c r="G325" s="90">
        <v>0</v>
      </c>
      <c r="H325" s="71">
        <v>0</v>
      </c>
      <c r="I325" s="67">
        <f t="shared" si="11"/>
        <v>0</v>
      </c>
      <c r="J325" s="209"/>
    </row>
    <row r="326" spans="2:10" s="56" customFormat="1" x14ac:dyDescent="0.25">
      <c r="B326" s="66" t="s">
        <v>65</v>
      </c>
      <c r="C326" s="196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1"/>
        <v>9249.7471999999998</v>
      </c>
      <c r="J326" s="209"/>
    </row>
    <row r="327" spans="2:10" s="56" customFormat="1" x14ac:dyDescent="0.25">
      <c r="B327" s="66" t="s">
        <v>74</v>
      </c>
      <c r="C327" s="196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1"/>
        <v>17267.5628</v>
      </c>
      <c r="J327" s="209"/>
    </row>
    <row r="328" spans="2:10" s="56" customFormat="1" x14ac:dyDescent="0.25">
      <c r="B328" s="66" t="s">
        <v>274</v>
      </c>
      <c r="C328" s="196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1"/>
        <v>8294.7655999999988</v>
      </c>
      <c r="J328" s="209"/>
    </row>
    <row r="329" spans="2:10" s="56" customFormat="1" x14ac:dyDescent="0.25">
      <c r="B329" s="66" t="s">
        <v>57</v>
      </c>
      <c r="C329" s="196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1"/>
        <v>13541.039599999998</v>
      </c>
      <c r="J329" s="209"/>
    </row>
    <row r="330" spans="2:10" s="56" customFormat="1" x14ac:dyDescent="0.25">
      <c r="B330" s="66" t="s">
        <v>274</v>
      </c>
      <c r="C330" s="53" t="s">
        <v>572</v>
      </c>
      <c r="D330" s="85" t="s">
        <v>10</v>
      </c>
      <c r="E330" s="155" t="s">
        <v>625</v>
      </c>
      <c r="F330" s="53"/>
      <c r="G330" s="71">
        <v>0</v>
      </c>
      <c r="H330" s="71">
        <v>0</v>
      </c>
      <c r="I330" s="67">
        <f t="shared" si="11"/>
        <v>0</v>
      </c>
      <c r="J330" s="209"/>
    </row>
    <row r="331" spans="2:10" s="56" customFormat="1" x14ac:dyDescent="0.25">
      <c r="B331" s="66" t="s">
        <v>242</v>
      </c>
      <c r="C331" s="174" t="s">
        <v>602</v>
      </c>
      <c r="D331" s="85" t="s">
        <v>10</v>
      </c>
      <c r="E331" s="155" t="s">
        <v>624</v>
      </c>
      <c r="F331" s="53"/>
      <c r="G331" s="67">
        <v>0</v>
      </c>
      <c r="H331" s="68">
        <v>0</v>
      </c>
      <c r="I331" s="67">
        <f t="shared" si="11"/>
        <v>0</v>
      </c>
      <c r="J331" s="209"/>
    </row>
    <row r="332" spans="2:10" s="56" customFormat="1" x14ac:dyDescent="0.25">
      <c r="B332" s="97" t="s">
        <v>274</v>
      </c>
      <c r="C332" s="174" t="s">
        <v>617</v>
      </c>
      <c r="D332" s="85" t="s">
        <v>17</v>
      </c>
      <c r="E332" s="155" t="s">
        <v>624</v>
      </c>
      <c r="F332" s="53" t="s">
        <v>742</v>
      </c>
      <c r="G332" s="67">
        <v>5476</v>
      </c>
      <c r="H332" s="68">
        <v>164.28</v>
      </c>
      <c r="I332" s="67">
        <f t="shared" si="11"/>
        <v>6542.724799999999</v>
      </c>
      <c r="J332" s="209"/>
    </row>
    <row r="333" spans="2:10" s="56" customFormat="1" x14ac:dyDescent="0.25">
      <c r="B333" s="66" t="s">
        <v>274</v>
      </c>
      <c r="C333" s="175" t="s">
        <v>672</v>
      </c>
      <c r="D333" s="85" t="s">
        <v>10</v>
      </c>
      <c r="E333" s="155" t="s">
        <v>624</v>
      </c>
      <c r="F333" s="53"/>
      <c r="G333" s="71"/>
      <c r="H333" s="43"/>
      <c r="I333" s="54"/>
      <c r="J333" s="209"/>
    </row>
    <row r="334" spans="2:10" s="56" customFormat="1" x14ac:dyDescent="0.25">
      <c r="B334" s="66" t="s">
        <v>242</v>
      </c>
      <c r="C334" s="175" t="s">
        <v>676</v>
      </c>
      <c r="D334" s="85" t="s">
        <v>10</v>
      </c>
      <c r="E334" s="155" t="s">
        <v>624</v>
      </c>
      <c r="F334" s="53"/>
      <c r="G334" s="71"/>
      <c r="H334" s="43"/>
      <c r="I334" s="54"/>
      <c r="J334" s="209"/>
    </row>
    <row r="335" spans="2:10" s="56" customFormat="1" x14ac:dyDescent="0.25">
      <c r="B335" s="66" t="s">
        <v>242</v>
      </c>
      <c r="C335" s="175" t="s">
        <v>680</v>
      </c>
      <c r="D335" s="85" t="s">
        <v>17</v>
      </c>
      <c r="E335" s="168" t="s">
        <v>624</v>
      </c>
      <c r="F335" s="53" t="s">
        <v>749</v>
      </c>
      <c r="G335" s="43">
        <v>6080</v>
      </c>
      <c r="H335" s="43">
        <v>182.4</v>
      </c>
      <c r="I335" s="67">
        <f>SUM(G335+H335)*1.16</f>
        <v>7264.3839999999991</v>
      </c>
      <c r="J335" s="209"/>
    </row>
    <row r="336" spans="2:10" s="56" customFormat="1" x14ac:dyDescent="0.25">
      <c r="B336" s="66" t="s">
        <v>242</v>
      </c>
      <c r="C336" s="56" t="s">
        <v>706</v>
      </c>
      <c r="D336" s="85" t="s">
        <v>10</v>
      </c>
      <c r="E336" s="155" t="s">
        <v>624</v>
      </c>
      <c r="F336" s="53"/>
      <c r="G336" s="43"/>
      <c r="H336" s="43"/>
      <c r="I336" s="67">
        <f>SUM(G336+H336)*1.16</f>
        <v>0</v>
      </c>
      <c r="J336" s="209"/>
    </row>
    <row r="337" spans="1:10" x14ac:dyDescent="0.25">
      <c r="A337" s="56"/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>SUM(G337+H337)*1.16</f>
        <v>14419.368399999999</v>
      </c>
      <c r="J337" s="209"/>
    </row>
    <row r="338" spans="1:10" x14ac:dyDescent="0.25">
      <c r="A338" s="56"/>
      <c r="B338" s="66" t="s">
        <v>242</v>
      </c>
      <c r="C338" s="56" t="s">
        <v>707</v>
      </c>
      <c r="D338" s="85" t="s">
        <v>17</v>
      </c>
      <c r="E338" s="155" t="s">
        <v>624</v>
      </c>
      <c r="F338" s="53" t="s">
        <v>741</v>
      </c>
      <c r="G338" s="43">
        <v>5776</v>
      </c>
      <c r="H338" s="43">
        <v>182.4</v>
      </c>
      <c r="I338" s="67">
        <f>SUM(G338:H338)*1.16</f>
        <v>6911.7439999999988</v>
      </c>
      <c r="J338" s="209"/>
    </row>
    <row r="339" spans="1:10" x14ac:dyDescent="0.25">
      <c r="A339" s="56"/>
      <c r="B339" s="66" t="s">
        <v>688</v>
      </c>
      <c r="C339" s="196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ref="I339:I368" si="12">SUM(G339+H339)*1.16</f>
        <v>3144.7599999999998</v>
      </c>
      <c r="J339" s="209"/>
    </row>
    <row r="340" spans="1:10" x14ac:dyDescent="0.25">
      <c r="A340" s="56"/>
      <c r="B340" s="56" t="s">
        <v>96</v>
      </c>
      <c r="C340" s="196" t="s">
        <v>410</v>
      </c>
      <c r="D340" s="53" t="s">
        <v>10</v>
      </c>
      <c r="E340" s="155" t="s">
        <v>625</v>
      </c>
      <c r="G340" s="71">
        <v>0</v>
      </c>
      <c r="H340" s="71">
        <v>0</v>
      </c>
      <c r="I340" s="67">
        <f t="shared" si="12"/>
        <v>0</v>
      </c>
      <c r="J340" s="209"/>
    </row>
    <row r="341" spans="1:10" x14ac:dyDescent="0.25">
      <c r="A341" s="56"/>
      <c r="B341" s="56" t="s">
        <v>78</v>
      </c>
      <c r="C341" s="53" t="s">
        <v>411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2"/>
        <v>0</v>
      </c>
      <c r="J341" s="209"/>
    </row>
    <row r="342" spans="1:10" x14ac:dyDescent="0.25">
      <c r="B342" s="66" t="s">
        <v>74</v>
      </c>
      <c r="C342" s="53" t="s">
        <v>516</v>
      </c>
      <c r="D342" s="53" t="s">
        <v>17</v>
      </c>
      <c r="E342" s="155" t="s">
        <v>625</v>
      </c>
      <c r="F342" s="53" t="s">
        <v>738</v>
      </c>
      <c r="G342" s="68">
        <v>12620.64</v>
      </c>
      <c r="H342" s="68">
        <v>378.62</v>
      </c>
      <c r="I342" s="67">
        <f t="shared" si="12"/>
        <v>15079.141599999999</v>
      </c>
      <c r="J342" s="209"/>
    </row>
    <row r="343" spans="1:10" x14ac:dyDescent="0.25">
      <c r="A343" s="56"/>
      <c r="B343" s="66" t="s">
        <v>262</v>
      </c>
      <c r="C343" s="196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2"/>
        <v>16977.759999999998</v>
      </c>
      <c r="J343" s="209"/>
    </row>
    <row r="344" spans="1:10" x14ac:dyDescent="0.25">
      <c r="A344" s="56"/>
      <c r="B344" s="66" t="s">
        <v>78</v>
      </c>
      <c r="C344" s="196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2"/>
        <v>17620.399999999998</v>
      </c>
      <c r="J344" s="209"/>
    </row>
    <row r="345" spans="1:10" x14ac:dyDescent="0.25">
      <c r="A345" s="56"/>
      <c r="B345" s="56" t="s">
        <v>688</v>
      </c>
      <c r="C345" s="196" t="s">
        <v>432</v>
      </c>
      <c r="D345" s="53" t="s">
        <v>10</v>
      </c>
      <c r="E345" s="155" t="s">
        <v>625</v>
      </c>
      <c r="G345" s="90">
        <v>0</v>
      </c>
      <c r="H345" s="71">
        <v>0</v>
      </c>
      <c r="I345" s="67">
        <f t="shared" si="12"/>
        <v>0</v>
      </c>
      <c r="J345" s="209"/>
    </row>
    <row r="346" spans="1:10" x14ac:dyDescent="0.25">
      <c r="A346" s="56"/>
      <c r="B346" s="56" t="s">
        <v>256</v>
      </c>
      <c r="C346" s="53" t="s">
        <v>440</v>
      </c>
      <c r="D346" s="53" t="s">
        <v>10</v>
      </c>
      <c r="E346" s="155" t="s">
        <v>625</v>
      </c>
      <c r="G346" s="90">
        <v>0</v>
      </c>
      <c r="H346" s="71">
        <v>0</v>
      </c>
      <c r="I346" s="67">
        <f t="shared" si="12"/>
        <v>0</v>
      </c>
      <c r="J346" s="209"/>
    </row>
    <row r="347" spans="1:10" x14ac:dyDescent="0.25">
      <c r="A347" s="56"/>
      <c r="B347" s="56" t="s">
        <v>262</v>
      </c>
      <c r="C347" s="196" t="s">
        <v>461</v>
      </c>
      <c r="D347" s="53" t="s">
        <v>10</v>
      </c>
      <c r="E347" s="155" t="s">
        <v>625</v>
      </c>
      <c r="G347" s="90">
        <v>0</v>
      </c>
      <c r="H347" s="71">
        <v>0</v>
      </c>
      <c r="I347" s="67">
        <f t="shared" si="12"/>
        <v>0</v>
      </c>
      <c r="J347" s="209"/>
    </row>
    <row r="348" spans="1:10" x14ac:dyDescent="0.25">
      <c r="A348" s="56"/>
      <c r="B348" s="66" t="s">
        <v>78</v>
      </c>
      <c r="C348" s="196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2"/>
        <v>17620.399999999998</v>
      </c>
      <c r="J348" s="209"/>
    </row>
    <row r="349" spans="1:10" x14ac:dyDescent="0.25">
      <c r="B349" s="66" t="s">
        <v>74</v>
      </c>
      <c r="C349" s="196" t="s">
        <v>523</v>
      </c>
      <c r="D349" s="53" t="s">
        <v>17</v>
      </c>
      <c r="E349" s="155" t="s">
        <v>625</v>
      </c>
      <c r="F349" s="53" t="s">
        <v>738</v>
      </c>
      <c r="G349" s="68">
        <v>12620.64</v>
      </c>
      <c r="H349" s="68">
        <v>378.62</v>
      </c>
      <c r="I349" s="71">
        <f t="shared" si="12"/>
        <v>15079.141599999999</v>
      </c>
      <c r="J349" s="209"/>
    </row>
    <row r="350" spans="1:10" x14ac:dyDescent="0.25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738</v>
      </c>
      <c r="G350" s="68">
        <v>12620.64</v>
      </c>
      <c r="H350" s="68">
        <v>378.62</v>
      </c>
      <c r="I350" s="67">
        <f t="shared" si="12"/>
        <v>15079.141599999999</v>
      </c>
      <c r="J350" s="209"/>
    </row>
    <row r="351" spans="1:10" x14ac:dyDescent="0.25">
      <c r="B351" s="66" t="s">
        <v>74</v>
      </c>
      <c r="C351" s="196" t="s">
        <v>525</v>
      </c>
      <c r="D351" s="53" t="s">
        <v>17</v>
      </c>
      <c r="E351" s="155" t="s">
        <v>625</v>
      </c>
      <c r="F351" s="53" t="s">
        <v>738</v>
      </c>
      <c r="G351" s="68">
        <v>12620.64</v>
      </c>
      <c r="H351" s="68">
        <v>378.62</v>
      </c>
      <c r="I351" s="67">
        <f t="shared" si="12"/>
        <v>15079.141599999999</v>
      </c>
      <c r="J351" s="209"/>
    </row>
    <row r="352" spans="1:10" x14ac:dyDescent="0.25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738</v>
      </c>
      <c r="G352" s="68">
        <v>12620.64</v>
      </c>
      <c r="H352" s="68">
        <v>378.62</v>
      </c>
      <c r="I352" s="67">
        <f t="shared" si="12"/>
        <v>15079.141599999999</v>
      </c>
      <c r="J352" s="209"/>
    </row>
    <row r="353" spans="1:10" x14ac:dyDescent="0.25">
      <c r="B353" s="66" t="s">
        <v>74</v>
      </c>
      <c r="C353" s="53" t="s">
        <v>527</v>
      </c>
      <c r="D353" s="53" t="s">
        <v>17</v>
      </c>
      <c r="E353" s="155" t="s">
        <v>625</v>
      </c>
      <c r="F353" s="53" t="s">
        <v>738</v>
      </c>
      <c r="G353" s="68">
        <v>12620.64</v>
      </c>
      <c r="H353" s="68">
        <v>378.62</v>
      </c>
      <c r="I353" s="67">
        <f t="shared" si="12"/>
        <v>15079.141599999999</v>
      </c>
      <c r="J353" s="209"/>
    </row>
    <row r="354" spans="1:10" x14ac:dyDescent="0.25">
      <c r="A354" s="56"/>
      <c r="B354" s="66" t="s">
        <v>74</v>
      </c>
      <c r="C354" s="53" t="s">
        <v>528</v>
      </c>
      <c r="D354" s="53" t="s">
        <v>17</v>
      </c>
      <c r="E354" s="155" t="s">
        <v>625</v>
      </c>
      <c r="F354" s="56" t="s">
        <v>723</v>
      </c>
      <c r="G354" s="71">
        <v>12620.64</v>
      </c>
      <c r="H354" s="71">
        <v>378.62</v>
      </c>
      <c r="I354" s="67">
        <f t="shared" si="12"/>
        <v>15079.141599999999</v>
      </c>
      <c r="J354" s="209"/>
    </row>
    <row r="355" spans="1:10" x14ac:dyDescent="0.25">
      <c r="B355" s="56" t="s">
        <v>96</v>
      </c>
      <c r="C355" s="196" t="s">
        <v>462</v>
      </c>
      <c r="D355" s="53" t="s">
        <v>10</v>
      </c>
      <c r="E355" s="155" t="s">
        <v>625</v>
      </c>
      <c r="G355" s="90">
        <v>0</v>
      </c>
      <c r="H355" s="71">
        <v>0</v>
      </c>
      <c r="I355" s="67">
        <f t="shared" si="12"/>
        <v>0</v>
      </c>
      <c r="J355" s="209"/>
    </row>
    <row r="356" spans="1:10" x14ac:dyDescent="0.25">
      <c r="A356" s="56"/>
      <c r="B356" s="56" t="s">
        <v>96</v>
      </c>
      <c r="C356" s="196" t="s">
        <v>463</v>
      </c>
      <c r="D356" s="53" t="s">
        <v>10</v>
      </c>
      <c r="E356" s="155" t="s">
        <v>625</v>
      </c>
      <c r="G356" s="90">
        <v>0</v>
      </c>
      <c r="H356" s="71">
        <v>0</v>
      </c>
      <c r="I356" s="67">
        <f t="shared" si="12"/>
        <v>0</v>
      </c>
      <c r="J356" s="209"/>
    </row>
    <row r="357" spans="1:10" x14ac:dyDescent="0.25">
      <c r="B357" s="66" t="s">
        <v>74</v>
      </c>
      <c r="C357" s="196" t="s">
        <v>531</v>
      </c>
      <c r="D357" s="53" t="s">
        <v>17</v>
      </c>
      <c r="E357" s="155" t="s">
        <v>625</v>
      </c>
      <c r="F357" s="53" t="s">
        <v>738</v>
      </c>
      <c r="G357" s="68">
        <v>12620.64</v>
      </c>
      <c r="H357" s="68">
        <v>378.62</v>
      </c>
      <c r="I357" s="67">
        <f t="shared" si="12"/>
        <v>15079.141599999999</v>
      </c>
      <c r="J357" s="209"/>
    </row>
    <row r="358" spans="1:10" x14ac:dyDescent="0.25">
      <c r="B358" s="56" t="s">
        <v>376</v>
      </c>
      <c r="C358" s="53" t="s">
        <v>466</v>
      </c>
      <c r="D358" s="53" t="s">
        <v>10</v>
      </c>
      <c r="E358" s="155" t="s">
        <v>625</v>
      </c>
      <c r="G358" s="90">
        <v>0</v>
      </c>
      <c r="H358" s="71">
        <v>0</v>
      </c>
      <c r="I358" s="67">
        <f t="shared" si="12"/>
        <v>0</v>
      </c>
      <c r="J358" s="209"/>
    </row>
    <row r="359" spans="1:10" x14ac:dyDescent="0.25">
      <c r="B359" s="66" t="s">
        <v>74</v>
      </c>
      <c r="C359" s="53" t="s">
        <v>533</v>
      </c>
      <c r="D359" s="53" t="s">
        <v>17</v>
      </c>
      <c r="E359" s="155" t="s">
        <v>625</v>
      </c>
      <c r="F359" s="53" t="s">
        <v>738</v>
      </c>
      <c r="G359" s="68">
        <v>12620.64</v>
      </c>
      <c r="H359" s="68">
        <v>378.62</v>
      </c>
      <c r="I359" s="67">
        <f t="shared" si="12"/>
        <v>15079.141599999999</v>
      </c>
      <c r="J359" s="209"/>
    </row>
    <row r="360" spans="1:10" x14ac:dyDescent="0.25">
      <c r="B360" s="66" t="s">
        <v>74</v>
      </c>
      <c r="C360" s="53" t="s">
        <v>534</v>
      </c>
      <c r="D360" s="53" t="s">
        <v>17</v>
      </c>
      <c r="E360" s="155" t="s">
        <v>625</v>
      </c>
      <c r="F360" s="53" t="s">
        <v>738</v>
      </c>
      <c r="G360" s="68">
        <v>12620.64</v>
      </c>
      <c r="H360" s="68">
        <v>378.62</v>
      </c>
      <c r="I360" s="67">
        <f t="shared" si="12"/>
        <v>15079.141599999999</v>
      </c>
      <c r="J360" s="209"/>
    </row>
    <row r="361" spans="1:10" x14ac:dyDescent="0.25">
      <c r="A361" s="56"/>
      <c r="B361" s="56" t="s">
        <v>535</v>
      </c>
      <c r="C361" s="196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2"/>
        <v>3846.0959999999995</v>
      </c>
      <c r="J361" s="209"/>
    </row>
    <row r="362" spans="1:10" x14ac:dyDescent="0.25">
      <c r="A362" s="56"/>
      <c r="B362" s="56" t="s">
        <v>467</v>
      </c>
      <c r="C362" s="53" t="s">
        <v>468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2"/>
        <v>0</v>
      </c>
      <c r="J362" s="209"/>
    </row>
    <row r="363" spans="1:10" x14ac:dyDescent="0.25">
      <c r="A363" s="56"/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2"/>
        <v>8865.8219999999983</v>
      </c>
      <c r="J363" s="209"/>
    </row>
    <row r="364" spans="1:10" x14ac:dyDescent="0.25">
      <c r="A364" s="56"/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2"/>
        <v>5562.3159999999998</v>
      </c>
      <c r="J364" s="209"/>
    </row>
    <row r="365" spans="1:10" x14ac:dyDescent="0.25">
      <c r="A365" s="56"/>
      <c r="B365" s="56" t="s">
        <v>74</v>
      </c>
      <c r="C365" s="196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2"/>
        <v>12005.408399999998</v>
      </c>
      <c r="J365" s="209"/>
    </row>
    <row r="366" spans="1:10" x14ac:dyDescent="0.25">
      <c r="A366" s="56"/>
      <c r="B366" s="56" t="s">
        <v>96</v>
      </c>
      <c r="C366" s="53" t="s">
        <v>470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2"/>
        <v>0</v>
      </c>
      <c r="J366" s="209"/>
    </row>
    <row r="367" spans="1:10" x14ac:dyDescent="0.25">
      <c r="A367" s="56"/>
      <c r="B367" s="56" t="s">
        <v>96</v>
      </c>
      <c r="C367" s="196" t="s">
        <v>471</v>
      </c>
      <c r="D367" s="53" t="s">
        <v>10</v>
      </c>
      <c r="E367" s="155" t="s">
        <v>625</v>
      </c>
      <c r="G367" s="90">
        <v>0</v>
      </c>
      <c r="H367" s="71">
        <v>0</v>
      </c>
      <c r="I367" s="67">
        <f t="shared" si="12"/>
        <v>0</v>
      </c>
    </row>
    <row r="368" spans="1:10" x14ac:dyDescent="0.25">
      <c r="A368" s="56"/>
      <c r="B368" s="56" t="s">
        <v>53</v>
      </c>
      <c r="C368" s="196" t="s">
        <v>479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2"/>
        <v>0</v>
      </c>
      <c r="J368" s="209"/>
    </row>
    <row r="369" spans="2:10" s="56" customFormat="1" x14ac:dyDescent="0.25">
      <c r="B369" s="66" t="s">
        <v>96</v>
      </c>
      <c r="C369" s="196" t="s">
        <v>549</v>
      </c>
      <c r="D369" s="53" t="s">
        <v>76</v>
      </c>
      <c r="E369" s="155" t="s">
        <v>15</v>
      </c>
      <c r="F369" s="53"/>
      <c r="G369" s="71"/>
      <c r="H369" s="71"/>
      <c r="I369" s="67"/>
    </row>
    <row r="370" spans="2:10" s="56" customFormat="1" x14ac:dyDescent="0.25">
      <c r="B370" s="66" t="s">
        <v>109</v>
      </c>
      <c r="C370" s="196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3">SUM(G370+H370)*1.16</f>
        <v>18640.364799999996</v>
      </c>
      <c r="J370" s="216"/>
    </row>
    <row r="371" spans="2:10" s="56" customFormat="1" x14ac:dyDescent="0.25">
      <c r="B371" s="66" t="s">
        <v>109</v>
      </c>
      <c r="C371" s="196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3"/>
        <v>17372.275999999998</v>
      </c>
      <c r="J371" s="216"/>
    </row>
    <row r="372" spans="2:10" s="56" customFormat="1" x14ac:dyDescent="0.25">
      <c r="B372" s="66" t="s">
        <v>109</v>
      </c>
      <c r="C372" s="196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3"/>
        <v>17372.275999999998</v>
      </c>
      <c r="J372" s="216"/>
    </row>
    <row r="373" spans="2:10" s="56" customFormat="1" x14ac:dyDescent="0.25">
      <c r="B373" s="66" t="s">
        <v>109</v>
      </c>
      <c r="C373" s="196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3"/>
        <v>17372.275999999998</v>
      </c>
      <c r="J373" s="216"/>
    </row>
    <row r="374" spans="2:10" s="56" customFormat="1" x14ac:dyDescent="0.25">
      <c r="B374" s="66" t="s">
        <v>109</v>
      </c>
      <c r="C374" s="196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3"/>
        <v>17372.275999999998</v>
      </c>
      <c r="J374" s="216"/>
    </row>
    <row r="375" spans="2:10" s="56" customFormat="1" x14ac:dyDescent="0.25">
      <c r="B375" s="66" t="s">
        <v>109</v>
      </c>
      <c r="C375" s="196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3"/>
        <v>17372.275999999998</v>
      </c>
      <c r="J375" s="216"/>
    </row>
    <row r="376" spans="2:10" s="56" customFormat="1" x14ac:dyDescent="0.25">
      <c r="B376" s="66" t="s">
        <v>109</v>
      </c>
      <c r="C376" s="196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3"/>
        <v>17372.275999999998</v>
      </c>
      <c r="J376" s="216"/>
    </row>
    <row r="377" spans="2:10" s="56" customFormat="1" x14ac:dyDescent="0.25">
      <c r="B377" s="66" t="s">
        <v>109</v>
      </c>
      <c r="C377" s="196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3"/>
        <v>17372.16</v>
      </c>
      <c r="J377" s="218"/>
    </row>
    <row r="378" spans="2:10" s="56" customFormat="1" x14ac:dyDescent="0.25">
      <c r="B378" s="66" t="s">
        <v>109</v>
      </c>
      <c r="C378" s="196" t="s">
        <v>558</v>
      </c>
      <c r="D378" s="53" t="s">
        <v>17</v>
      </c>
      <c r="E378" s="155" t="s">
        <v>14</v>
      </c>
      <c r="F378" s="53" t="s">
        <v>112</v>
      </c>
      <c r="G378" s="73">
        <v>13081.89</v>
      </c>
      <c r="H378" s="54">
        <v>1445</v>
      </c>
      <c r="I378" s="67">
        <f t="shared" si="13"/>
        <v>16851.1924</v>
      </c>
      <c r="J378" s="218"/>
    </row>
    <row r="379" spans="2:10" s="56" customFormat="1" x14ac:dyDescent="0.25">
      <c r="B379" s="66" t="s">
        <v>109</v>
      </c>
      <c r="C379" s="196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3"/>
        <v>17372.484799999998</v>
      </c>
      <c r="J379" s="218"/>
    </row>
    <row r="380" spans="2:10" s="56" customFormat="1" x14ac:dyDescent="0.25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3"/>
        <v>7743.6843999999992</v>
      </c>
      <c r="J380" s="209"/>
    </row>
    <row r="381" spans="2:10" s="56" customFormat="1" x14ac:dyDescent="0.25">
      <c r="B381" s="66" t="s">
        <v>109</v>
      </c>
      <c r="C381" s="196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3"/>
        <v>17372.484799999998</v>
      </c>
      <c r="J381" s="218"/>
    </row>
    <row r="382" spans="2:10" s="56" customFormat="1" x14ac:dyDescent="0.25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3"/>
        <v>7010.8427999999994</v>
      </c>
      <c r="J382" s="209"/>
    </row>
    <row r="383" spans="2:10" s="56" customFormat="1" x14ac:dyDescent="0.25">
      <c r="B383" s="66" t="s">
        <v>109</v>
      </c>
      <c r="C383" s="196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3"/>
        <v>18640.039999999997</v>
      </c>
      <c r="J383" s="218"/>
    </row>
    <row r="384" spans="2:10" s="46" customFormat="1" x14ac:dyDescent="0.25">
      <c r="B384" s="85" t="s">
        <v>109</v>
      </c>
      <c r="C384" s="196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3"/>
        <v>16851.32</v>
      </c>
      <c r="J384" s="45"/>
    </row>
    <row r="385" spans="2:10" s="56" customFormat="1" x14ac:dyDescent="0.25">
      <c r="B385" s="66" t="s">
        <v>109</v>
      </c>
      <c r="C385" s="202" t="s">
        <v>566</v>
      </c>
      <c r="D385" s="85" t="s">
        <v>17</v>
      </c>
      <c r="E385" s="155" t="s">
        <v>14</v>
      </c>
      <c r="F385" s="53" t="s">
        <v>103</v>
      </c>
      <c r="G385" s="73">
        <v>14579.49</v>
      </c>
      <c r="H385" s="68">
        <v>1489.79</v>
      </c>
      <c r="I385" s="67">
        <f t="shared" si="13"/>
        <v>18640.364799999996</v>
      </c>
      <c r="J385" s="218"/>
    </row>
    <row r="386" spans="2:10" s="56" customFormat="1" x14ac:dyDescent="0.25">
      <c r="B386" s="66" t="s">
        <v>109</v>
      </c>
      <c r="C386" s="196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3"/>
        <v>17372.16</v>
      </c>
      <c r="J386" s="218"/>
    </row>
    <row r="387" spans="2:10" s="56" customFormat="1" x14ac:dyDescent="0.25">
      <c r="B387" s="66" t="s">
        <v>109</v>
      </c>
      <c r="C387" s="203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3"/>
        <v>18640.364799999996</v>
      </c>
      <c r="J387" s="218"/>
    </row>
    <row r="388" spans="2:10" s="56" customFormat="1" x14ac:dyDescent="0.25">
      <c r="B388" s="66" t="s">
        <v>109</v>
      </c>
      <c r="C388" s="196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3"/>
        <v>17372.484799999998</v>
      </c>
      <c r="J388" s="218"/>
    </row>
    <row r="389" spans="2:10" s="56" customFormat="1" x14ac:dyDescent="0.25">
      <c r="B389" s="66" t="s">
        <v>570</v>
      </c>
      <c r="C389" s="203" t="s">
        <v>571</v>
      </c>
      <c r="D389" s="85" t="s">
        <v>17</v>
      </c>
      <c r="E389" s="155" t="s">
        <v>14</v>
      </c>
      <c r="F389" s="53" t="s">
        <v>103</v>
      </c>
      <c r="G389" s="73">
        <v>14579.49</v>
      </c>
      <c r="H389" s="68">
        <v>1489.79</v>
      </c>
      <c r="I389" s="67">
        <f t="shared" si="13"/>
        <v>18640.364799999996</v>
      </c>
      <c r="J389" s="218"/>
    </row>
    <row r="390" spans="2:10" s="56" customFormat="1" x14ac:dyDescent="0.25">
      <c r="B390" s="56" t="s">
        <v>274</v>
      </c>
      <c r="C390" s="53" t="s">
        <v>480</v>
      </c>
      <c r="D390" s="53" t="s">
        <v>10</v>
      </c>
      <c r="E390" s="155" t="s">
        <v>625</v>
      </c>
      <c r="F390" s="53"/>
      <c r="G390" s="90">
        <v>0</v>
      </c>
      <c r="H390" s="71">
        <v>0</v>
      </c>
      <c r="I390" s="67">
        <f t="shared" si="13"/>
        <v>0</v>
      </c>
    </row>
    <row r="391" spans="2:10" s="56" customFormat="1" x14ac:dyDescent="0.25">
      <c r="B391" s="66" t="s">
        <v>109</v>
      </c>
      <c r="C391" s="202" t="s">
        <v>573</v>
      </c>
      <c r="D391" s="85" t="s">
        <v>17</v>
      </c>
      <c r="E391" s="155" t="s">
        <v>14</v>
      </c>
      <c r="F391" s="53" t="s">
        <v>103</v>
      </c>
      <c r="G391" s="73">
        <v>14579.49</v>
      </c>
      <c r="H391" s="68">
        <v>1489.79</v>
      </c>
      <c r="I391" s="67">
        <f t="shared" si="13"/>
        <v>18640.364799999996</v>
      </c>
      <c r="J391" s="218"/>
    </row>
    <row r="392" spans="2:10" s="56" customFormat="1" x14ac:dyDescent="0.25">
      <c r="B392" s="66" t="s">
        <v>109</v>
      </c>
      <c r="C392" s="204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3"/>
        <v>17372.484799999998</v>
      </c>
      <c r="J392" s="218"/>
    </row>
    <row r="393" spans="2:10" s="56" customFormat="1" x14ac:dyDescent="0.25">
      <c r="B393" s="66" t="s">
        <v>109</v>
      </c>
      <c r="C393" s="204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3"/>
        <v>17372.484799999998</v>
      </c>
      <c r="J393" s="218"/>
    </row>
    <row r="394" spans="2:10" s="56" customFormat="1" x14ac:dyDescent="0.25">
      <c r="B394" s="66" t="s">
        <v>109</v>
      </c>
      <c r="C394" s="204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3"/>
        <v>19910.239999999998</v>
      </c>
      <c r="J394" s="218"/>
    </row>
    <row r="395" spans="2:10" s="56" customFormat="1" x14ac:dyDescent="0.25">
      <c r="B395" s="66" t="s">
        <v>109</v>
      </c>
      <c r="C395" s="204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3"/>
        <v>17372.484799999998</v>
      </c>
      <c r="J395" s="218"/>
    </row>
    <row r="396" spans="2:10" s="56" customFormat="1" x14ac:dyDescent="0.25">
      <c r="B396" s="66" t="s">
        <v>109</v>
      </c>
      <c r="C396" s="196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3"/>
        <v>17372.484799999998</v>
      </c>
    </row>
    <row r="397" spans="2:10" s="56" customFormat="1" x14ac:dyDescent="0.25">
      <c r="B397" s="66" t="s">
        <v>109</v>
      </c>
      <c r="C397" s="204" t="s">
        <v>579</v>
      </c>
      <c r="D397" s="85" t="s">
        <v>17</v>
      </c>
      <c r="E397" s="155" t="s">
        <v>14</v>
      </c>
      <c r="F397" s="53" t="s">
        <v>103</v>
      </c>
      <c r="G397" s="73">
        <v>14579.49</v>
      </c>
      <c r="H397" s="68">
        <v>1489.79</v>
      </c>
      <c r="I397" s="67">
        <f t="shared" si="13"/>
        <v>18640.364799999996</v>
      </c>
    </row>
    <row r="398" spans="2:10" s="56" customFormat="1" x14ac:dyDescent="0.25">
      <c r="B398" s="66" t="s">
        <v>109</v>
      </c>
      <c r="C398" s="196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3"/>
        <v>16851.32</v>
      </c>
    </row>
    <row r="399" spans="2:10" s="56" customFormat="1" x14ac:dyDescent="0.25">
      <c r="B399" s="66" t="s">
        <v>109</v>
      </c>
      <c r="C399" s="196" t="s">
        <v>581</v>
      </c>
      <c r="D399" s="85" t="s">
        <v>17</v>
      </c>
      <c r="E399" s="155" t="s">
        <v>14</v>
      </c>
      <c r="F399" s="49" t="s">
        <v>748</v>
      </c>
      <c r="G399" s="67">
        <v>13486.49</v>
      </c>
      <c r="H399" s="54">
        <v>1489.79</v>
      </c>
      <c r="I399" s="67">
        <f t="shared" si="13"/>
        <v>17372.484799999998</v>
      </c>
    </row>
    <row r="400" spans="2:10" s="56" customFormat="1" x14ac:dyDescent="0.25">
      <c r="B400" s="66" t="s">
        <v>109</v>
      </c>
      <c r="C400" s="196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3"/>
        <v>17372.484799999998</v>
      </c>
    </row>
    <row r="401" spans="1:9" x14ac:dyDescent="0.25">
      <c r="A401" s="56"/>
      <c r="B401" s="66" t="s">
        <v>109</v>
      </c>
      <c r="C401" s="196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3"/>
        <v>17372.484799999998</v>
      </c>
    </row>
    <row r="402" spans="1:9" x14ac:dyDescent="0.25">
      <c r="A402" s="56"/>
      <c r="B402" s="66" t="s">
        <v>109</v>
      </c>
      <c r="C402" s="196" t="s">
        <v>584</v>
      </c>
      <c r="D402" s="85" t="s">
        <v>17</v>
      </c>
      <c r="E402" s="155" t="s">
        <v>14</v>
      </c>
      <c r="F402" s="53" t="s">
        <v>103</v>
      </c>
      <c r="G402" s="73">
        <v>14579.49</v>
      </c>
      <c r="H402" s="68">
        <v>1489.79</v>
      </c>
      <c r="I402" s="67">
        <f t="shared" si="13"/>
        <v>18640.364799999996</v>
      </c>
    </row>
    <row r="403" spans="1:9" x14ac:dyDescent="0.25">
      <c r="A403" s="56"/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25">
      <c r="A404" s="56"/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x14ac:dyDescent="0.25">
      <c r="A405" s="56"/>
      <c r="B405" s="66" t="s">
        <v>242</v>
      </c>
      <c r="C405" s="53" t="s">
        <v>590</v>
      </c>
      <c r="D405" s="85" t="s">
        <v>17</v>
      </c>
      <c r="E405" s="155" t="s">
        <v>15</v>
      </c>
      <c r="F405" s="53" t="s">
        <v>734</v>
      </c>
      <c r="G405" s="71">
        <v>6080</v>
      </c>
      <c r="H405" s="71">
        <v>182.4</v>
      </c>
      <c r="I405" s="67">
        <f>(G405+H405)*1.16</f>
        <v>7264.3839999999991</v>
      </c>
    </row>
    <row r="406" spans="1:9" x14ac:dyDescent="0.25">
      <c r="A406" s="56"/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25">
      <c r="A407" s="56"/>
      <c r="B407" s="66" t="s">
        <v>65</v>
      </c>
      <c r="C407" s="53" t="s">
        <v>595</v>
      </c>
      <c r="D407" s="85" t="s">
        <v>17</v>
      </c>
      <c r="E407" s="155" t="s">
        <v>625</v>
      </c>
      <c r="F407" s="53" t="s">
        <v>739</v>
      </c>
      <c r="G407" s="71">
        <v>6942.66</v>
      </c>
      <c r="H407" s="71">
        <v>208.28</v>
      </c>
      <c r="I407" s="67">
        <f>(G407+H407)*1.16</f>
        <v>8295.0903999999991</v>
      </c>
    </row>
    <row r="408" spans="1:9" x14ac:dyDescent="0.25">
      <c r="A408" s="56"/>
      <c r="B408" s="56" t="s">
        <v>160</v>
      </c>
      <c r="C408" s="196" t="s">
        <v>481</v>
      </c>
      <c r="D408" s="53" t="s">
        <v>10</v>
      </c>
      <c r="E408" s="155" t="s">
        <v>625</v>
      </c>
      <c r="G408" s="90">
        <v>0</v>
      </c>
      <c r="H408" s="71">
        <v>0</v>
      </c>
      <c r="I408" s="67">
        <f>SUM(G408+H408)*1.16</f>
        <v>0</v>
      </c>
    </row>
    <row r="409" spans="1:9" x14ac:dyDescent="0.25">
      <c r="A409" s="56"/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x14ac:dyDescent="0.25">
      <c r="A410" s="56"/>
      <c r="B410" s="56" t="s">
        <v>232</v>
      </c>
      <c r="C410" s="56" t="s">
        <v>598</v>
      </c>
      <c r="D410" s="85" t="s">
        <v>17</v>
      </c>
      <c r="E410" s="155" t="s">
        <v>624</v>
      </c>
      <c r="F410" s="20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25">
      <c r="A411" s="56"/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x14ac:dyDescent="0.25">
      <c r="B412" s="56" t="s">
        <v>215</v>
      </c>
      <c r="C412" s="196" t="s">
        <v>498</v>
      </c>
      <c r="D412" s="53" t="s">
        <v>10</v>
      </c>
      <c r="E412" s="155" t="s">
        <v>625</v>
      </c>
      <c r="G412" s="90">
        <v>0</v>
      </c>
      <c r="H412" s="71">
        <v>0</v>
      </c>
      <c r="I412" s="67">
        <f>SUM(G412+H412)*1.16</f>
        <v>0</v>
      </c>
    </row>
    <row r="413" spans="1:9" x14ac:dyDescent="0.25">
      <c r="A413" s="56"/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25">
      <c r="A414" s="56"/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730</v>
      </c>
      <c r="G414" s="71">
        <v>8356</v>
      </c>
      <c r="H414" s="71">
        <v>250.68</v>
      </c>
      <c r="I414" s="67">
        <f>SUM(G414:H414)*1.16</f>
        <v>9983.7487999999994</v>
      </c>
    </row>
    <row r="415" spans="1:9" x14ac:dyDescent="0.25">
      <c r="A415" s="56"/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 t="shared" ref="I415:I426" si="14">SUM(G415+H415)*1.16</f>
        <v>7264.3839999999991</v>
      </c>
    </row>
    <row r="416" spans="1:9" x14ac:dyDescent="0.25">
      <c r="A416" s="56"/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 t="shared" si="14"/>
        <v>7167.5239999999994</v>
      </c>
    </row>
    <row r="417" spans="1:14" x14ac:dyDescent="0.25">
      <c r="A417" s="56"/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 t="shared" si="14"/>
        <v>6542.2839999999987</v>
      </c>
    </row>
    <row r="418" spans="1:14" x14ac:dyDescent="0.25">
      <c r="A418" s="56"/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 t="shared" si="14"/>
        <v>7020.32</v>
      </c>
    </row>
    <row r="419" spans="1:14" x14ac:dyDescent="0.25">
      <c r="A419" s="56"/>
      <c r="B419" s="99" t="s">
        <v>70</v>
      </c>
      <c r="C419" s="195" t="s">
        <v>613</v>
      </c>
      <c r="D419" s="85" t="s">
        <v>10</v>
      </c>
      <c r="E419" s="156" t="s">
        <v>15</v>
      </c>
      <c r="G419" s="71">
        <v>0</v>
      </c>
      <c r="H419" s="71">
        <v>0</v>
      </c>
      <c r="I419" s="67">
        <f t="shared" si="14"/>
        <v>0</v>
      </c>
    </row>
    <row r="420" spans="1:14" x14ac:dyDescent="0.25">
      <c r="A420" s="56"/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si="14"/>
        <v>7263.9199999999992</v>
      </c>
    </row>
    <row r="421" spans="1:14" x14ac:dyDescent="0.25">
      <c r="A421" s="56"/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4"/>
        <v>7816.079999999999</v>
      </c>
    </row>
    <row r="422" spans="1:14" x14ac:dyDescent="0.25">
      <c r="A422" s="56"/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4"/>
        <v>9984.119999999999</v>
      </c>
    </row>
    <row r="423" spans="1:14" x14ac:dyDescent="0.25">
      <c r="B423" s="56" t="s">
        <v>500</v>
      </c>
      <c r="C423" s="196">
        <v>194600023</v>
      </c>
      <c r="D423" s="53" t="s">
        <v>10</v>
      </c>
      <c r="E423" s="155" t="s">
        <v>625</v>
      </c>
      <c r="G423" s="90">
        <v>0</v>
      </c>
      <c r="H423" s="71">
        <v>0</v>
      </c>
      <c r="I423" s="67">
        <f t="shared" si="14"/>
        <v>0</v>
      </c>
      <c r="L423" s="166"/>
    </row>
    <row r="424" spans="1:14" x14ac:dyDescent="0.25">
      <c r="A424" s="56"/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4"/>
        <v>7020.6447999999991</v>
      </c>
      <c r="L424" s="166"/>
    </row>
    <row r="425" spans="1:14" x14ac:dyDescent="0.25">
      <c r="A425" s="56"/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4"/>
        <v>7020.6447999999991</v>
      </c>
      <c r="L425" s="166"/>
    </row>
    <row r="426" spans="1:14" x14ac:dyDescent="0.25">
      <c r="A426" s="56"/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4"/>
        <v>6683.9199999999992</v>
      </c>
      <c r="L426" s="166"/>
    </row>
    <row r="427" spans="1:14" x14ac:dyDescent="0.25">
      <c r="A427" s="56"/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5">(G427+H427)*1.16</f>
        <v>19910.239999999998</v>
      </c>
      <c r="L427" s="166"/>
    </row>
    <row r="428" spans="1:14" x14ac:dyDescent="0.25">
      <c r="A428" s="56"/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5"/>
        <v>18549.327999999998</v>
      </c>
      <c r="L428" s="166"/>
    </row>
    <row r="429" spans="1:14" x14ac:dyDescent="0.25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727</v>
      </c>
      <c r="G429" s="71">
        <v>8356</v>
      </c>
      <c r="H429" s="43">
        <v>251</v>
      </c>
      <c r="I429" s="67">
        <f t="shared" si="15"/>
        <v>9984.119999999999</v>
      </c>
    </row>
    <row r="430" spans="1:14" x14ac:dyDescent="0.25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5"/>
        <v>7020.6447999999991</v>
      </c>
    </row>
    <row r="431" spans="1:14" x14ac:dyDescent="0.25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5"/>
        <v>7816.079999999999</v>
      </c>
      <c r="K431" s="219"/>
      <c r="L431" s="220"/>
    </row>
    <row r="432" spans="1:14" x14ac:dyDescent="0.25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5"/>
        <v>6542.724799999999</v>
      </c>
      <c r="K432" s="221"/>
      <c r="L432" s="209"/>
      <c r="M432" s="212"/>
      <c r="N432" s="212"/>
    </row>
    <row r="433" spans="1:15" x14ac:dyDescent="0.25">
      <c r="A433" s="56"/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5"/>
        <v>7020.6447999999991</v>
      </c>
      <c r="N433" s="212"/>
    </row>
    <row r="434" spans="1:15" x14ac:dyDescent="0.25">
      <c r="B434" s="56" t="s">
        <v>501</v>
      </c>
      <c r="C434" s="196" t="s">
        <v>502</v>
      </c>
      <c r="D434" s="53" t="s">
        <v>10</v>
      </c>
      <c r="E434" s="155" t="s">
        <v>625</v>
      </c>
      <c r="G434" s="71">
        <v>0</v>
      </c>
      <c r="H434" s="71">
        <v>0</v>
      </c>
      <c r="I434" s="67">
        <f>SUM(G434+H434)*1.16</f>
        <v>0</v>
      </c>
      <c r="L434" s="212"/>
      <c r="N434" s="212"/>
    </row>
    <row r="435" spans="1:15" x14ac:dyDescent="0.25">
      <c r="B435" s="56" t="s">
        <v>256</v>
      </c>
      <c r="C435" s="53" t="s">
        <v>504</v>
      </c>
      <c r="D435" s="53" t="s">
        <v>10</v>
      </c>
      <c r="E435" s="155" t="s">
        <v>625</v>
      </c>
      <c r="G435" s="71">
        <v>0</v>
      </c>
      <c r="H435" s="71">
        <v>0</v>
      </c>
      <c r="I435" s="67">
        <f>SUM(G435+H435)*1.16</f>
        <v>0</v>
      </c>
      <c r="J435" s="66"/>
      <c r="L435" s="212"/>
      <c r="M435" s="212"/>
      <c r="N435" s="212"/>
      <c r="O435" s="212"/>
    </row>
    <row r="436" spans="1:15" x14ac:dyDescent="0.25">
      <c r="B436" s="56" t="s">
        <v>477</v>
      </c>
      <c r="C436" s="196">
        <v>188160016</v>
      </c>
      <c r="D436" s="53" t="s">
        <v>10</v>
      </c>
      <c r="E436" s="155" t="s">
        <v>625</v>
      </c>
      <c r="G436" s="90">
        <v>0</v>
      </c>
      <c r="H436" s="71">
        <v>0</v>
      </c>
      <c r="I436" s="67">
        <f>SUM(G436+H436)*1.16</f>
        <v>0</v>
      </c>
    </row>
    <row r="437" spans="1:15" x14ac:dyDescent="0.25">
      <c r="A437" s="56"/>
      <c r="B437" s="56" t="s">
        <v>70</v>
      </c>
      <c r="C437" s="175" t="s">
        <v>684</v>
      </c>
      <c r="D437" s="85" t="s">
        <v>17</v>
      </c>
      <c r="E437" s="155" t="s">
        <v>11</v>
      </c>
      <c r="F437" s="53" t="s">
        <v>732</v>
      </c>
      <c r="G437" s="43">
        <v>5876</v>
      </c>
      <c r="H437" s="43">
        <v>176.28</v>
      </c>
      <c r="I437" s="54">
        <f>(G437+H437)*1.16</f>
        <v>7020.6447999999991</v>
      </c>
    </row>
    <row r="438" spans="1:15" x14ac:dyDescent="0.25">
      <c r="A438" s="56"/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x14ac:dyDescent="0.25">
      <c r="A439" s="56"/>
      <c r="B439" s="56" t="s">
        <v>24</v>
      </c>
      <c r="C439" s="196" t="s">
        <v>544</v>
      </c>
      <c r="D439" s="53" t="s">
        <v>10</v>
      </c>
      <c r="E439" s="155" t="s">
        <v>625</v>
      </c>
      <c r="G439" s="90">
        <v>0</v>
      </c>
      <c r="H439" s="71">
        <v>0</v>
      </c>
      <c r="I439" s="67">
        <f>SUM(G439+H439)*1.16</f>
        <v>0</v>
      </c>
    </row>
    <row r="440" spans="1:15" x14ac:dyDescent="0.25">
      <c r="A440" s="56"/>
      <c r="B440" s="56" t="s">
        <v>70</v>
      </c>
      <c r="C440" s="53" t="s">
        <v>596</v>
      </c>
      <c r="D440" s="85" t="s">
        <v>17</v>
      </c>
      <c r="E440" s="155" t="s">
        <v>15</v>
      </c>
      <c r="F440" s="53" t="s">
        <v>740</v>
      </c>
      <c r="G440" s="71">
        <v>5876</v>
      </c>
      <c r="H440" s="71">
        <v>176.28</v>
      </c>
      <c r="I440" s="67">
        <f>(G440+H440)*1.16</f>
        <v>7020.6447999999991</v>
      </c>
    </row>
    <row r="441" spans="1:15" x14ac:dyDescent="0.25">
      <c r="A441" s="56"/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x14ac:dyDescent="0.25">
      <c r="A442" s="56"/>
      <c r="B442" s="56" t="s">
        <v>70</v>
      </c>
      <c r="C442" s="66" t="s">
        <v>692</v>
      </c>
      <c r="D442" s="85" t="s">
        <v>10</v>
      </c>
      <c r="E442" s="155" t="s">
        <v>624</v>
      </c>
      <c r="F442" s="160"/>
    </row>
    <row r="443" spans="1:15" x14ac:dyDescent="0.25">
      <c r="A443" s="56"/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x14ac:dyDescent="0.25">
      <c r="A444" s="56"/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x14ac:dyDescent="0.25">
      <c r="A445" s="56"/>
      <c r="B445" s="56" t="s">
        <v>232</v>
      </c>
      <c r="C445" s="66" t="s">
        <v>693</v>
      </c>
      <c r="D445" s="85" t="s">
        <v>10</v>
      </c>
      <c r="E445" s="155" t="s">
        <v>624</v>
      </c>
    </row>
    <row r="446" spans="1:15" x14ac:dyDescent="0.25">
      <c r="A446" s="56"/>
      <c r="B446" s="56" t="s">
        <v>70</v>
      </c>
      <c r="C446" s="66" t="s">
        <v>698</v>
      </c>
      <c r="D446" s="85" t="s">
        <v>17</v>
      </c>
      <c r="E446" s="155" t="s">
        <v>624</v>
      </c>
      <c r="F446" s="53" t="s">
        <v>745</v>
      </c>
      <c r="G446" s="43">
        <v>5876</v>
      </c>
      <c r="H446" s="43">
        <v>176.27</v>
      </c>
      <c r="I446" s="54">
        <f>(G446+H446)*1.16</f>
        <v>7020.6332000000002</v>
      </c>
    </row>
    <row r="447" spans="1:15" x14ac:dyDescent="0.25">
      <c r="A447" s="56"/>
      <c r="B447" s="56" t="s">
        <v>274</v>
      </c>
      <c r="C447" s="56" t="s">
        <v>704</v>
      </c>
      <c r="D447" s="85" t="s">
        <v>10</v>
      </c>
      <c r="E447" s="155" t="s">
        <v>15</v>
      </c>
      <c r="G447" s="43">
        <v>0</v>
      </c>
      <c r="H447" s="43">
        <v>0</v>
      </c>
      <c r="I447" s="54">
        <f>(G447+H447)*1.16</f>
        <v>0</v>
      </c>
    </row>
    <row r="448" spans="1:15" x14ac:dyDescent="0.25">
      <c r="A448" s="56"/>
      <c r="B448" s="56" t="s">
        <v>256</v>
      </c>
      <c r="C448" s="160" t="s">
        <v>724</v>
      </c>
      <c r="D448" s="85" t="s">
        <v>10</v>
      </c>
      <c r="E448" s="155" t="s">
        <v>625</v>
      </c>
    </row>
    <row r="1048558" spans="1:17" s="54" customFormat="1" x14ac:dyDescent="0.25">
      <c r="A1048558" s="66"/>
      <c r="B1048558" s="1"/>
      <c r="C1048558" s="53"/>
      <c r="D1048558" s="85"/>
      <c r="E1048558" s="155"/>
      <c r="F1048558" s="53"/>
      <c r="G1048558" s="43"/>
      <c r="H1048558" s="8"/>
      <c r="J1048558" s="56"/>
      <c r="K1048558" s="56"/>
      <c r="L1048558" s="56"/>
      <c r="M1048558" s="56"/>
      <c r="N1048558" s="56"/>
      <c r="O1048558" s="56"/>
      <c r="P1048558" s="56"/>
      <c r="Q1048558" s="56"/>
    </row>
  </sheetData>
  <autoFilter ref="B1:I448" xr:uid="{7E1580AC-5D85-42FF-A721-7DD24830F8A1}">
    <sortState xmlns:xlrd2="http://schemas.microsoft.com/office/spreadsheetml/2017/richdata2" ref="B4:I448">
      <sortCondition sortBy="cellColor" ref="B1:B448" dxfId="1"/>
    </sortState>
  </autoFilter>
  <hyperlinks>
    <hyperlink ref="F175" r:id="rId1" location="id=1155&amp;model=res.partner" display="http://52.52.31.46:8069/web - id=1155&amp;model=res.partner" xr:uid="{718FECBD-65B9-4434-A50A-85B14E7B3F52}"/>
    <hyperlink ref="F223" r:id="rId2" location="id=1155&amp;model=res.partner" display="http://52.52.31.46:8069/web - id=1155&amp;model=res.partner" xr:uid="{C5759AA7-B20E-41B1-B804-4651989218E3}"/>
  </hyperlinks>
  <pageMargins left="0.7" right="0.7" top="0.75" bottom="0.75" header="0.3" footer="0.3"/>
  <pageSetup paperSize="9" scale="63" fitToHeight="0" orientation="portrait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16FDB-3B25-4042-846A-9E71EDC2F05C}">
  <sheetPr codeName="Sheet36">
    <pageSetUpPr fitToPage="1"/>
  </sheetPr>
  <dimension ref="A1:U1048558"/>
  <sheetViews>
    <sheetView showGridLines="0" topLeftCell="A318" zoomScaleNormal="100" workbookViewId="0">
      <selection activeCell="E331" sqref="E331"/>
    </sheetView>
  </sheetViews>
  <sheetFormatPr defaultColWidth="8.88671875" defaultRowHeight="14.4" x14ac:dyDescent="0.3"/>
  <cols>
    <col min="1" max="1" width="8.88671875" style="162"/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  <col min="19" max="19" width="11.109375" bestFit="1" customWidth="1"/>
    <col min="20" max="20" width="13.6640625" bestFit="1" customWidth="1"/>
  </cols>
  <sheetData>
    <row r="1" spans="1:21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21" x14ac:dyDescent="0.3">
      <c r="A2"/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x14ac:dyDescent="0.3">
      <c r="A3"/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>SUM(G3+H3)*1.16</f>
        <v>6984.4759999999987</v>
      </c>
      <c r="J3" s="9"/>
      <c r="K3" s="62" t="s">
        <v>19</v>
      </c>
      <c r="L3" s="61">
        <f>+COUNTIF(E:E,L2)</f>
        <v>82</v>
      </c>
      <c r="M3" s="61">
        <f>+COUNTIF(E:E,M2)</f>
        <v>158</v>
      </c>
      <c r="N3" s="61">
        <f>+COUNTIF(E:E,N2)</f>
        <v>42</v>
      </c>
      <c r="O3" s="61">
        <f>+COUNTIF(E:E,O2)</f>
        <v>94</v>
      </c>
      <c r="P3" s="61">
        <f>+COUNTIF(E:E,P2)</f>
        <v>71</v>
      </c>
      <c r="Q3" s="61">
        <f>SUM(L3+M3+N3+O3+P3)</f>
        <v>447</v>
      </c>
    </row>
    <row r="4" spans="1:21" x14ac:dyDescent="0.3"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ref="I4:I26" si="0">SUM(G4+H4)*1.16</f>
        <v>0</v>
      </c>
      <c r="J4" s="163"/>
      <c r="K4" s="101" t="s">
        <v>23</v>
      </c>
      <c r="L4" s="102">
        <f>COUNTIFS(D:D,K4,E:E,L2)</f>
        <v>62</v>
      </c>
      <c r="M4" s="102">
        <f>COUNTIFS(D:D,K4,E:E,M2)</f>
        <v>80</v>
      </c>
      <c r="N4" s="102">
        <f>COUNTIFS(D:D,K4,E:E,N2)</f>
        <v>29</v>
      </c>
      <c r="O4" s="102">
        <f>COUNTIFS(D:D,K4,E:E,O2)</f>
        <v>86</v>
      </c>
      <c r="P4" s="102">
        <f>COUNTIFS(D:D,K4,E:E,P2)</f>
        <v>48</v>
      </c>
      <c r="Q4" s="102">
        <f>SUM(L4:P4)</f>
        <v>305</v>
      </c>
    </row>
    <row r="5" spans="1:21" x14ac:dyDescent="0.3">
      <c r="A5"/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16</v>
      </c>
      <c r="M5" s="104">
        <f>COUNTIFS(D:D,K5,E:E,M2)</f>
        <v>70</v>
      </c>
      <c r="N5" s="104">
        <f>COUNTIFS(D:D,K5,E:E,N2)</f>
        <v>11</v>
      </c>
      <c r="O5" s="104">
        <f>COUNTIFS(D:D,K5,E:E,O2)</f>
        <v>5</v>
      </c>
      <c r="P5" s="104">
        <f>COUNTIFS(D:D,K5,E:E,P2)</f>
        <v>20</v>
      </c>
      <c r="Q5" s="104">
        <f>SUM(L5:P5)</f>
        <v>122</v>
      </c>
    </row>
    <row r="6" spans="1:21" x14ac:dyDescent="0.3">
      <c r="A6"/>
      <c r="B6" s="66" t="s">
        <v>28</v>
      </c>
      <c r="C6" s="196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38"/>
    </row>
    <row r="7" spans="1:21" x14ac:dyDescent="0.3">
      <c r="A7"/>
      <c r="B7" s="66" t="s">
        <v>28</v>
      </c>
      <c r="C7" s="53" t="s">
        <v>32</v>
      </c>
      <c r="D7" s="53" t="s">
        <v>17</v>
      </c>
      <c r="E7" s="155" t="s">
        <v>15</v>
      </c>
      <c r="F7" s="53" t="s">
        <v>330</v>
      </c>
      <c r="G7" s="67">
        <v>18668</v>
      </c>
      <c r="H7" s="68">
        <v>560</v>
      </c>
      <c r="I7" s="67">
        <f t="shared" si="0"/>
        <v>22304.48</v>
      </c>
      <c r="J7" s="9"/>
      <c r="K7" s="58" t="s">
        <v>33</v>
      </c>
      <c r="L7" s="59">
        <f>L3-L6</f>
        <v>78</v>
      </c>
      <c r="M7" s="59">
        <f>M3-M6</f>
        <v>150</v>
      </c>
      <c r="N7" s="59">
        <f>N3-N6</f>
        <v>40</v>
      </c>
      <c r="O7" s="59">
        <f>O3-O6</f>
        <v>91</v>
      </c>
      <c r="P7" s="59">
        <f>P3-P6</f>
        <v>68</v>
      </c>
      <c r="Q7" s="59">
        <f>SUM(L7:P7)</f>
        <v>427</v>
      </c>
      <c r="R7" s="12"/>
      <c r="S7" s="176"/>
    </row>
    <row r="8" spans="1:21" x14ac:dyDescent="0.3">
      <c r="A8"/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0.79487179487179482</v>
      </c>
      <c r="M8" s="112">
        <f t="shared" si="1"/>
        <v>0.53333333333333333</v>
      </c>
      <c r="N8" s="112">
        <f t="shared" si="1"/>
        <v>0.72499999999999998</v>
      </c>
      <c r="O8" s="112">
        <f t="shared" si="1"/>
        <v>0.94505494505494503</v>
      </c>
      <c r="P8" s="112">
        <f t="shared" si="1"/>
        <v>0.70588235294117652</v>
      </c>
      <c r="Q8" s="112">
        <f t="shared" si="1"/>
        <v>0.7142857142857143</v>
      </c>
      <c r="S8" s="112"/>
    </row>
    <row r="9" spans="1:21" x14ac:dyDescent="0.3">
      <c r="A9"/>
      <c r="B9" s="66" t="s">
        <v>36</v>
      </c>
      <c r="C9" s="196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x14ac:dyDescent="0.3">
      <c r="A10" t="s">
        <v>55</v>
      </c>
      <c r="B10" s="66" t="s">
        <v>262</v>
      </c>
      <c r="C10" s="53" t="s">
        <v>39</v>
      </c>
      <c r="D10" s="53" t="s">
        <v>17</v>
      </c>
      <c r="E10" s="155" t="s">
        <v>14</v>
      </c>
      <c r="F10" s="53" t="s">
        <v>108</v>
      </c>
      <c r="G10" s="67">
        <v>11932</v>
      </c>
      <c r="H10" s="68">
        <v>357.96</v>
      </c>
      <c r="I10" s="67">
        <f t="shared" si="0"/>
        <v>14256.353599999999</v>
      </c>
      <c r="J10" s="9"/>
      <c r="K10" s="53" t="s">
        <v>41</v>
      </c>
      <c r="L10" s="68">
        <f>SUMIF(E2:E600,L2,I2:I603)</f>
        <v>522493.5104000002</v>
      </c>
      <c r="M10" s="68">
        <f>SUMIF(E2:E603,M2,I2:I603)</f>
        <v>645948.21559999988</v>
      </c>
      <c r="N10" s="68">
        <f>SUMIF(E2:E600,N2,I2:I600)</f>
        <v>248938.43599999999</v>
      </c>
      <c r="O10" s="68">
        <f>SUMIF(E2:E600,O2,I2:I600)</f>
        <v>1457233.7832000002</v>
      </c>
      <c r="P10" s="68">
        <f>SUMIF(E2:E600,P2,I2:I600)</f>
        <v>484368.47479999997</v>
      </c>
      <c r="Q10" s="68">
        <f>SUM(L10:P10)</f>
        <v>3358982.42</v>
      </c>
      <c r="R10" s="114"/>
      <c r="S10" s="38"/>
      <c r="T10" s="38"/>
      <c r="U10" s="179"/>
    </row>
    <row r="11" spans="1:21" x14ac:dyDescent="0.3">
      <c r="A11"/>
      <c r="B11" s="66" t="s">
        <v>215</v>
      </c>
      <c r="C11" s="53">
        <v>234310945</v>
      </c>
      <c r="D11" s="53" t="s">
        <v>17</v>
      </c>
      <c r="E11" s="155" t="s">
        <v>11</v>
      </c>
      <c r="F11" s="53" t="s">
        <v>733</v>
      </c>
      <c r="G11" s="68">
        <v>7659</v>
      </c>
      <c r="H11" s="68">
        <v>229.77</v>
      </c>
      <c r="I11" s="67">
        <f t="shared" si="0"/>
        <v>9150.9732000000004</v>
      </c>
      <c r="K11" s="85" t="s">
        <v>636</v>
      </c>
      <c r="L11" s="43"/>
      <c r="M11" s="135"/>
      <c r="N11" s="43"/>
      <c r="O11" s="43"/>
      <c r="P11" s="43"/>
      <c r="Q11" s="43"/>
      <c r="R11" s="114"/>
    </row>
    <row r="12" spans="1:21" x14ac:dyDescent="0.3">
      <c r="A12"/>
      <c r="B12" s="66" t="s">
        <v>242</v>
      </c>
      <c r="C12" s="196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52"/>
      <c r="L12" s="52"/>
      <c r="M12" s="52"/>
      <c r="N12" s="52"/>
      <c r="O12" s="52"/>
      <c r="P12" s="52"/>
      <c r="Q12" s="52"/>
      <c r="R12" s="114"/>
    </row>
    <row r="13" spans="1:21" x14ac:dyDescent="0.3">
      <c r="A13"/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21" x14ac:dyDescent="0.3">
      <c r="A14"/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x14ac:dyDescent="0.3">
      <c r="A15"/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x14ac:dyDescent="0.3">
      <c r="A16"/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customFormat="1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customFormat="1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customFormat="1" x14ac:dyDescent="0.3">
      <c r="B19" s="66" t="s">
        <v>24</v>
      </c>
      <c r="C19" s="53" t="s">
        <v>60</v>
      </c>
      <c r="D19" s="53" t="s">
        <v>10</v>
      </c>
      <c r="E19" s="155" t="s">
        <v>11</v>
      </c>
      <c r="F19" s="53"/>
      <c r="G19" s="67">
        <v>0</v>
      </c>
      <c r="H19" s="68">
        <v>0</v>
      </c>
      <c r="I19" s="67">
        <f t="shared" si="0"/>
        <v>0</v>
      </c>
      <c r="J19" s="9"/>
    </row>
    <row r="20" spans="2:10" customFormat="1" x14ac:dyDescent="0.3">
      <c r="B20" s="66" t="s">
        <v>24</v>
      </c>
      <c r="C20" s="53" t="s">
        <v>62</v>
      </c>
      <c r="D20" s="53" t="s">
        <v>10</v>
      </c>
      <c r="E20" s="155" t="s">
        <v>11</v>
      </c>
      <c r="F20" s="53"/>
      <c r="G20" s="67">
        <v>0</v>
      </c>
      <c r="H20" s="68">
        <v>0</v>
      </c>
      <c r="I20" s="67">
        <f t="shared" si="0"/>
        <v>0</v>
      </c>
      <c r="J20" s="9"/>
    </row>
    <row r="21" spans="2:10" customFormat="1" x14ac:dyDescent="0.3">
      <c r="B21" s="66" t="s">
        <v>160</v>
      </c>
      <c r="C21" s="196" t="s">
        <v>63</v>
      </c>
      <c r="D21" s="53" t="s">
        <v>10</v>
      </c>
      <c r="E21" s="155" t="s">
        <v>11</v>
      </c>
      <c r="F21" s="53"/>
      <c r="G21" s="67">
        <v>0</v>
      </c>
      <c r="H21" s="68">
        <v>0</v>
      </c>
      <c r="I21" s="67">
        <f t="shared" si="0"/>
        <v>0</v>
      </c>
      <c r="J21" s="9"/>
    </row>
    <row r="22" spans="2:10" customFormat="1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customFormat="1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customFormat="1" x14ac:dyDescent="0.3">
      <c r="B24" s="66" t="s">
        <v>256</v>
      </c>
      <c r="C24" s="196" t="s">
        <v>68</v>
      </c>
      <c r="D24" s="53" t="s">
        <v>10</v>
      </c>
      <c r="E24" s="155" t="s">
        <v>11</v>
      </c>
      <c r="F24" s="53"/>
      <c r="G24" s="67">
        <v>0</v>
      </c>
      <c r="H24" s="68">
        <v>0</v>
      </c>
      <c r="I24" s="67">
        <f t="shared" si="0"/>
        <v>0</v>
      </c>
      <c r="J24" s="9"/>
    </row>
    <row r="25" spans="2:10" customFormat="1" x14ac:dyDescent="0.3">
      <c r="B25" s="66" t="s">
        <v>70</v>
      </c>
      <c r="C25" s="196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customFormat="1" x14ac:dyDescent="0.3">
      <c r="B26" s="66" t="s">
        <v>57</v>
      </c>
      <c r="C26" s="196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customFormat="1" x14ac:dyDescent="0.3">
      <c r="B27" s="66" t="s">
        <v>74</v>
      </c>
      <c r="C27" s="196" t="s">
        <v>75</v>
      </c>
      <c r="D27" s="53" t="s">
        <v>76</v>
      </c>
      <c r="E27" s="155" t="s">
        <v>11</v>
      </c>
      <c r="F27" s="53"/>
      <c r="G27" s="68">
        <v>0</v>
      </c>
      <c r="H27" s="68">
        <v>0</v>
      </c>
      <c r="I27" s="67">
        <v>0</v>
      </c>
    </row>
    <row r="28" spans="2:10" customFormat="1" x14ac:dyDescent="0.3">
      <c r="B28" s="66" t="s">
        <v>24</v>
      </c>
      <c r="C28" s="196" t="s">
        <v>77</v>
      </c>
      <c r="D28" s="53" t="s">
        <v>76</v>
      </c>
      <c r="E28" s="155" t="s">
        <v>11</v>
      </c>
      <c r="F28" s="53"/>
      <c r="G28" s="68">
        <v>0</v>
      </c>
      <c r="H28" s="68"/>
      <c r="I28" s="67">
        <v>0</v>
      </c>
    </row>
    <row r="29" spans="2:10" customFormat="1" x14ac:dyDescent="0.3">
      <c r="B29" s="56" t="s">
        <v>78</v>
      </c>
      <c r="C29" s="196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customFormat="1" x14ac:dyDescent="0.3">
      <c r="B30" s="56" t="s">
        <v>78</v>
      </c>
      <c r="C30" s="53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customFormat="1" x14ac:dyDescent="0.3">
      <c r="B31" s="66" t="s">
        <v>53</v>
      </c>
      <c r="C31" s="53" t="s">
        <v>82</v>
      </c>
      <c r="D31" s="53" t="s">
        <v>10</v>
      </c>
      <c r="E31" s="155" t="s">
        <v>11</v>
      </c>
      <c r="F31" s="53"/>
      <c r="G31" s="67">
        <v>0</v>
      </c>
      <c r="H31" s="68">
        <v>0</v>
      </c>
      <c r="I31" s="67">
        <f>SUM(G31+H31)*1.16</f>
        <v>0</v>
      </c>
      <c r="J31" s="9"/>
    </row>
    <row r="32" spans="2:10" customFormat="1" x14ac:dyDescent="0.3">
      <c r="B32" s="66" t="s">
        <v>256</v>
      </c>
      <c r="C32" s="196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9"/>
    </row>
    <row r="33" spans="2:11" customFormat="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customFormat="1" x14ac:dyDescent="0.3">
      <c r="B34" s="66" t="s">
        <v>24</v>
      </c>
      <c r="C34" s="196">
        <v>184080004</v>
      </c>
      <c r="D34" s="53" t="s">
        <v>10</v>
      </c>
      <c r="E34" s="155" t="s">
        <v>11</v>
      </c>
      <c r="F34" s="53"/>
      <c r="G34" s="68"/>
      <c r="H34" s="68"/>
      <c r="I34" s="67"/>
    </row>
    <row r="35" spans="2:11" customFormat="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66" si="2">SUM(G35+H35)*1.16</f>
        <v>13695.992399999999</v>
      </c>
    </row>
    <row r="36" spans="2:11" customFormat="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customFormat="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customFormat="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customFormat="1" x14ac:dyDescent="0.3">
      <c r="B39" s="66" t="s">
        <v>96</v>
      </c>
      <c r="C39" s="196" t="s">
        <v>97</v>
      </c>
      <c r="D39" s="53" t="s">
        <v>10</v>
      </c>
      <c r="E39" s="155" t="s">
        <v>14</v>
      </c>
      <c r="F39" s="53"/>
      <c r="G39" s="73"/>
      <c r="H39" s="68"/>
      <c r="I39" s="67">
        <f t="shared" si="2"/>
        <v>0</v>
      </c>
      <c r="J39" s="17"/>
    </row>
    <row r="40" spans="2:11" customFormat="1" x14ac:dyDescent="0.3">
      <c r="B40" s="66" t="s">
        <v>98</v>
      </c>
      <c r="C40" s="53" t="s">
        <v>99</v>
      </c>
      <c r="D40" s="53" t="s">
        <v>76</v>
      </c>
      <c r="E40" s="155" t="s">
        <v>14</v>
      </c>
      <c r="F40" s="53"/>
      <c r="G40" s="73">
        <v>0</v>
      </c>
      <c r="H40" s="68">
        <v>0</v>
      </c>
      <c r="I40" s="67">
        <f t="shared" si="2"/>
        <v>0</v>
      </c>
      <c r="J40" s="17"/>
    </row>
    <row r="41" spans="2:11" customFormat="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customFormat="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customFormat="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customFormat="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customFormat="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14579.49</v>
      </c>
      <c r="H45" s="68">
        <v>1489.79</v>
      </c>
      <c r="I45" s="67">
        <f t="shared" si="2"/>
        <v>18640.364799999996</v>
      </c>
      <c r="J45" s="17"/>
    </row>
    <row r="46" spans="2:11" customFormat="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customFormat="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customFormat="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customFormat="1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customFormat="1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customFormat="1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customFormat="1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customFormat="1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637</v>
      </c>
      <c r="G53" s="73">
        <v>13733</v>
      </c>
      <c r="H53" s="68">
        <v>340</v>
      </c>
      <c r="I53" s="67">
        <f t="shared" si="2"/>
        <v>16324.679999999998</v>
      </c>
      <c r="J53" s="17"/>
    </row>
    <row r="54" spans="2:10" customFormat="1" x14ac:dyDescent="0.3">
      <c r="B54" s="66" t="s">
        <v>109</v>
      </c>
      <c r="C54" s="53" t="s">
        <v>120</v>
      </c>
      <c r="D54" s="53" t="s">
        <v>17</v>
      </c>
      <c r="E54" s="155" t="s">
        <v>14</v>
      </c>
      <c r="F54" s="53" t="s">
        <v>101</v>
      </c>
      <c r="G54" s="73">
        <v>16664</v>
      </c>
      <c r="H54" s="68">
        <v>499.92</v>
      </c>
      <c r="I54" s="67">
        <f t="shared" si="2"/>
        <v>19910.147199999996</v>
      </c>
      <c r="J54" s="17"/>
    </row>
    <row r="55" spans="2:10" customFormat="1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customFormat="1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customFormat="1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customFormat="1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customFormat="1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customFormat="1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14579.49</v>
      </c>
      <c r="H60" s="68">
        <v>1489.79</v>
      </c>
      <c r="I60" s="67">
        <f t="shared" si="2"/>
        <v>18640.364799999996</v>
      </c>
      <c r="J60" s="17"/>
    </row>
    <row r="61" spans="2:10" customFormat="1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14579.49</v>
      </c>
      <c r="H61" s="68">
        <v>1489.79</v>
      </c>
      <c r="I61" s="67">
        <f t="shared" si="2"/>
        <v>18640.364799999996</v>
      </c>
      <c r="J61" s="17"/>
    </row>
    <row r="62" spans="2:10" customFormat="1" x14ac:dyDescent="0.3">
      <c r="B62" s="66" t="s">
        <v>96</v>
      </c>
      <c r="C62" s="196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customFormat="1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customFormat="1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14579.49</v>
      </c>
      <c r="H64" s="68">
        <v>1489.79</v>
      </c>
      <c r="I64" s="67">
        <f t="shared" si="2"/>
        <v>18640.364799999996</v>
      </c>
      <c r="J64" s="17"/>
    </row>
    <row r="65" spans="2:11" customFormat="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customFormat="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14579.49</v>
      </c>
      <c r="H66" s="68">
        <v>1489.79</v>
      </c>
      <c r="I66" s="67">
        <f t="shared" si="2"/>
        <v>18640.364799999996</v>
      </c>
      <c r="J66" s="17"/>
    </row>
    <row r="67" spans="2:11" customFormat="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ref="I67:I98" si="3">SUM(G67+H67)*1.16</f>
        <v>22348.1888</v>
      </c>
      <c r="J67" s="17"/>
    </row>
    <row r="68" spans="2:11" customFormat="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3"/>
        <v>17372.624</v>
      </c>
      <c r="J68" s="17"/>
    </row>
    <row r="69" spans="2:11" customFormat="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14579.49</v>
      </c>
      <c r="H69" s="68">
        <v>1489.79</v>
      </c>
      <c r="I69" s="67">
        <f t="shared" si="3"/>
        <v>18640.364799999996</v>
      </c>
      <c r="J69" s="17"/>
    </row>
    <row r="70" spans="2:11" customFormat="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3"/>
        <v>5642.8547999999992</v>
      </c>
      <c r="J70" s="17"/>
    </row>
    <row r="71" spans="2:11" customFormat="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3"/>
        <v>13540.679999999998</v>
      </c>
      <c r="J71" s="17"/>
      <c r="K71" s="19"/>
    </row>
    <row r="72" spans="2:11" customFormat="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14579.49</v>
      </c>
      <c r="H72" s="68">
        <v>1489.79</v>
      </c>
      <c r="I72" s="67">
        <f t="shared" si="3"/>
        <v>18640.364799999996</v>
      </c>
      <c r="J72" s="17"/>
    </row>
    <row r="73" spans="2:11" customFormat="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14579.49</v>
      </c>
      <c r="H73" s="68">
        <v>1489.79</v>
      </c>
      <c r="I73" s="67">
        <f t="shared" si="3"/>
        <v>18640.364799999996</v>
      </c>
      <c r="J73" s="17"/>
    </row>
    <row r="74" spans="2:11" customFormat="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3"/>
        <v>19998.608799999998</v>
      </c>
      <c r="J74" s="17"/>
    </row>
    <row r="75" spans="2:11" customFormat="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14579</v>
      </c>
      <c r="H75" s="151">
        <v>1489.79</v>
      </c>
      <c r="I75" s="67">
        <f t="shared" si="3"/>
        <v>18639.796399999999</v>
      </c>
      <c r="J75" s="17"/>
    </row>
    <row r="76" spans="2:11" customFormat="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14579.49</v>
      </c>
      <c r="H76" s="68">
        <v>1489.79</v>
      </c>
      <c r="I76" s="67">
        <f t="shared" si="3"/>
        <v>18640.364799999996</v>
      </c>
      <c r="J76" s="17"/>
    </row>
    <row r="77" spans="2:11" customFormat="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14579.49</v>
      </c>
      <c r="H77" s="68">
        <v>1489.79</v>
      </c>
      <c r="I77" s="67">
        <f t="shared" si="3"/>
        <v>18640.364799999996</v>
      </c>
      <c r="J77" s="17"/>
    </row>
    <row r="78" spans="2:11" customFormat="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14579.49</v>
      </c>
      <c r="H78" s="68">
        <v>1489.79</v>
      </c>
      <c r="I78" s="67">
        <f t="shared" si="3"/>
        <v>18640.364799999996</v>
      </c>
      <c r="J78" s="17"/>
    </row>
    <row r="79" spans="2:11" customFormat="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3"/>
        <v>12895.673599999998</v>
      </c>
      <c r="J79" s="17"/>
    </row>
    <row r="80" spans="2:11" customFormat="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F80" s="53"/>
      <c r="G80" s="73">
        <v>0</v>
      </c>
      <c r="H80" s="68">
        <v>0</v>
      </c>
      <c r="I80" s="67">
        <f t="shared" si="3"/>
        <v>0</v>
      </c>
      <c r="J80" s="17"/>
    </row>
    <row r="81" spans="2:10" customFormat="1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14579.49</v>
      </c>
      <c r="H81" s="68">
        <v>1489.79</v>
      </c>
      <c r="I81" s="67">
        <f t="shared" si="3"/>
        <v>18640.364799999996</v>
      </c>
      <c r="J81" s="17"/>
    </row>
    <row r="82" spans="2:10" customFormat="1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3"/>
        <v>17372.275999999998</v>
      </c>
      <c r="J82" s="17"/>
    </row>
    <row r="83" spans="2:10" customFormat="1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3"/>
        <v>17372.484799999998</v>
      </c>
      <c r="J83" s="17"/>
    </row>
    <row r="84" spans="2:10" customFormat="1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3"/>
        <v>22348.1888</v>
      </c>
      <c r="J84" s="17"/>
    </row>
    <row r="85" spans="2:10" customFormat="1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3"/>
        <v>22348.1888</v>
      </c>
      <c r="J85" s="17"/>
    </row>
    <row r="86" spans="2:10" customFormat="1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3"/>
        <v>22348.1888</v>
      </c>
      <c r="J86" s="17"/>
    </row>
    <row r="87" spans="2:10" customFormat="1" x14ac:dyDescent="0.3">
      <c r="B87" s="66" t="s">
        <v>96</v>
      </c>
      <c r="C87" s="196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3"/>
        <v>13374.788399999999</v>
      </c>
      <c r="J87" s="9"/>
    </row>
    <row r="88" spans="2:10" customFormat="1" x14ac:dyDescent="0.3">
      <c r="B88" s="66" t="s">
        <v>160</v>
      </c>
      <c r="C88" s="196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3"/>
        <v>1740.0695999999998</v>
      </c>
      <c r="J88" s="9"/>
    </row>
    <row r="89" spans="2:10" customFormat="1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3"/>
        <v>9505.7707999999984</v>
      </c>
      <c r="J89" s="9"/>
    </row>
    <row r="90" spans="2:10" customFormat="1" x14ac:dyDescent="0.3">
      <c r="B90" s="66" t="s">
        <v>96</v>
      </c>
      <c r="C90" s="196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3"/>
        <v>6238.8627999999999</v>
      </c>
      <c r="J90" s="9"/>
    </row>
    <row r="91" spans="2:10" customFormat="1" x14ac:dyDescent="0.3">
      <c r="B91" s="66" t="s">
        <v>165</v>
      </c>
      <c r="C91" s="196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3"/>
        <v>12150.965199999999</v>
      </c>
      <c r="J91" s="9"/>
    </row>
    <row r="92" spans="2:10" customFormat="1" x14ac:dyDescent="0.3">
      <c r="B92" s="66" t="s">
        <v>165</v>
      </c>
      <c r="C92" s="196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3"/>
        <v>8911.3868000000002</v>
      </c>
      <c r="J92" s="9"/>
    </row>
    <row r="93" spans="2:10" customFormat="1" x14ac:dyDescent="0.3">
      <c r="B93" s="66" t="s">
        <v>168</v>
      </c>
      <c r="C93" s="196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3"/>
        <v>10749.894</v>
      </c>
      <c r="J93" s="9"/>
    </row>
    <row r="94" spans="2:10" customFormat="1" x14ac:dyDescent="0.3">
      <c r="B94" s="66" t="s">
        <v>170</v>
      </c>
      <c r="C94" s="196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3"/>
        <v>5288.44</v>
      </c>
      <c r="J94" s="9"/>
    </row>
    <row r="95" spans="2:10" customFormat="1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3"/>
        <v>5993.2675999999992</v>
      </c>
      <c r="J95" s="9"/>
    </row>
    <row r="96" spans="2:10" customFormat="1" x14ac:dyDescent="0.3">
      <c r="B96" s="66" t="s">
        <v>70</v>
      </c>
      <c r="C96" s="196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3"/>
        <v>5993.3023999999987</v>
      </c>
      <c r="J96" s="9"/>
    </row>
    <row r="97" spans="1:10" x14ac:dyDescent="0.3">
      <c r="A97"/>
      <c r="B97" s="66" t="s">
        <v>176</v>
      </c>
      <c r="C97" s="196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3"/>
        <v>17815.28</v>
      </c>
      <c r="J97" s="9"/>
    </row>
    <row r="98" spans="1:10" x14ac:dyDescent="0.3">
      <c r="A98"/>
      <c r="B98" s="66" t="s">
        <v>70</v>
      </c>
      <c r="C98" s="196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3"/>
        <v>7020.32</v>
      </c>
      <c r="J98" s="9"/>
    </row>
    <row r="99" spans="1:10" x14ac:dyDescent="0.3">
      <c r="A99"/>
      <c r="B99" s="66" t="s">
        <v>170</v>
      </c>
      <c r="C99" s="196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4">SUM(G99+H99)*1.16</f>
        <v>7404.7208000000001</v>
      </c>
      <c r="J99" s="9"/>
    </row>
    <row r="100" spans="1:10" x14ac:dyDescent="0.3">
      <c r="A100"/>
      <c r="B100" s="66" t="s">
        <v>170</v>
      </c>
      <c r="C100" s="196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4"/>
        <v>7404.7208000000001</v>
      </c>
      <c r="J100" s="9"/>
    </row>
    <row r="101" spans="1:10" x14ac:dyDescent="0.3">
      <c r="A101"/>
      <c r="B101" s="66" t="s">
        <v>170</v>
      </c>
      <c r="C101" s="196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4"/>
        <v>7404.7208000000001</v>
      </c>
      <c r="J101" s="9"/>
    </row>
    <row r="102" spans="1:10" x14ac:dyDescent="0.3">
      <c r="A102"/>
      <c r="B102" s="66" t="s">
        <v>170</v>
      </c>
      <c r="C102" s="196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4"/>
        <v>7404.7208000000001</v>
      </c>
      <c r="J102" s="9"/>
    </row>
    <row r="103" spans="1:10" x14ac:dyDescent="0.3">
      <c r="A103"/>
      <c r="B103" s="66" t="s">
        <v>256</v>
      </c>
      <c r="C103" s="200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4"/>
        <v>8861.2979999999989</v>
      </c>
      <c r="J103" s="9"/>
    </row>
    <row r="104" spans="1:10" x14ac:dyDescent="0.3">
      <c r="A104"/>
      <c r="B104" s="66" t="s">
        <v>20</v>
      </c>
      <c r="C104" s="196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4"/>
        <v>10520.562</v>
      </c>
      <c r="J104" s="17"/>
    </row>
    <row r="105" spans="1:10" x14ac:dyDescent="0.3">
      <c r="A105"/>
      <c r="B105" s="66" t="s">
        <v>256</v>
      </c>
      <c r="C105" s="196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4"/>
        <v>9983.1571999999996</v>
      </c>
      <c r="J105" s="9"/>
    </row>
    <row r="106" spans="1:10" x14ac:dyDescent="0.3">
      <c r="A106"/>
      <c r="B106" s="66" t="s">
        <v>242</v>
      </c>
      <c r="C106" s="196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4"/>
        <v>0</v>
      </c>
      <c r="J106" s="9"/>
    </row>
    <row r="107" spans="1:10" x14ac:dyDescent="0.3">
      <c r="A107"/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4"/>
        <v>7020.32</v>
      </c>
    </row>
    <row r="108" spans="1:10" x14ac:dyDescent="0.3">
      <c r="A108"/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4"/>
        <v>3407.4652000000001</v>
      </c>
      <c r="J108" s="9"/>
    </row>
    <row r="109" spans="1:10" x14ac:dyDescent="0.3">
      <c r="A109"/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4"/>
        <v>3407.4652000000001</v>
      </c>
      <c r="J109" s="9"/>
    </row>
    <row r="110" spans="1:10" x14ac:dyDescent="0.3">
      <c r="B110" s="66" t="s">
        <v>20</v>
      </c>
      <c r="C110" s="53" t="s">
        <v>195</v>
      </c>
      <c r="D110" s="53" t="s">
        <v>17</v>
      </c>
      <c r="E110" s="155" t="s">
        <v>625</v>
      </c>
      <c r="F110" s="53" t="s">
        <v>738</v>
      </c>
      <c r="G110" s="68">
        <v>0</v>
      </c>
      <c r="H110" s="68">
        <v>0</v>
      </c>
      <c r="I110" s="67">
        <f>SUM(G110:H110)*1.16</f>
        <v>0</v>
      </c>
    </row>
    <row r="111" spans="1:10" x14ac:dyDescent="0.3">
      <c r="A111"/>
      <c r="B111" s="66" t="s">
        <v>143</v>
      </c>
      <c r="C111" s="196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5">SUM(G111+H111)*1.16</f>
        <v>12179.0836</v>
      </c>
      <c r="J111" s="9"/>
    </row>
    <row r="112" spans="1:10" x14ac:dyDescent="0.3">
      <c r="A112"/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5"/>
        <v>12179.0836</v>
      </c>
      <c r="J112" s="9"/>
    </row>
    <row r="113" spans="1:10" x14ac:dyDescent="0.3">
      <c r="A113"/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5"/>
        <v>12179.0836</v>
      </c>
      <c r="J113" s="9"/>
    </row>
    <row r="114" spans="1:10" x14ac:dyDescent="0.3">
      <c r="A114"/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5"/>
        <v>12179.0836</v>
      </c>
      <c r="J114" s="9"/>
    </row>
    <row r="115" spans="1:10" x14ac:dyDescent="0.3">
      <c r="A115"/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5"/>
        <v>12179.0836</v>
      </c>
      <c r="J115" s="9"/>
    </row>
    <row r="116" spans="1:10" x14ac:dyDescent="0.3">
      <c r="A116"/>
      <c r="B116" s="66" t="s">
        <v>20</v>
      </c>
      <c r="C116" s="196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5"/>
        <v>17491.813999999998</v>
      </c>
      <c r="J116" s="9"/>
    </row>
    <row r="117" spans="1:10" x14ac:dyDescent="0.3">
      <c r="A117"/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5"/>
        <v>6915.5835999999999</v>
      </c>
      <c r="J117" s="9"/>
    </row>
    <row r="118" spans="1:10" x14ac:dyDescent="0.3">
      <c r="A118"/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5"/>
        <v>3032.24</v>
      </c>
      <c r="J118" s="9"/>
    </row>
    <row r="119" spans="1:10" x14ac:dyDescent="0.3">
      <c r="A119"/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5"/>
        <v>6542.724799999999</v>
      </c>
      <c r="J119" s="9"/>
    </row>
    <row r="120" spans="1:10" x14ac:dyDescent="0.3">
      <c r="A120"/>
      <c r="B120" s="66" t="s">
        <v>20</v>
      </c>
      <c r="C120" s="196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A121"/>
      <c r="B121" s="66" t="s">
        <v>70</v>
      </c>
      <c r="C121" s="53" t="s">
        <v>211</v>
      </c>
      <c r="D121" s="53" t="s">
        <v>10</v>
      </c>
      <c r="E121" s="155" t="s">
        <v>624</v>
      </c>
      <c r="F121" s="79"/>
      <c r="G121" s="68"/>
      <c r="H121" s="68"/>
      <c r="I121" s="67">
        <f t="shared" ref="I121:I142" si="6">SUM(G121+H121)*1.16</f>
        <v>0</v>
      </c>
      <c r="J121" s="9"/>
    </row>
    <row r="122" spans="1:10" x14ac:dyDescent="0.3">
      <c r="A122"/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6"/>
        <v>0</v>
      </c>
      <c r="J122" s="9"/>
    </row>
    <row r="123" spans="1:10" x14ac:dyDescent="0.3">
      <c r="A123"/>
      <c r="B123" s="66" t="s">
        <v>215</v>
      </c>
      <c r="C123" s="196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6"/>
        <v>9151.24</v>
      </c>
    </row>
    <row r="124" spans="1:10" x14ac:dyDescent="0.3">
      <c r="B124" s="66" t="s">
        <v>274</v>
      </c>
      <c r="C124" s="53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6"/>
        <v>6542.4</v>
      </c>
      <c r="J124" s="9"/>
    </row>
    <row r="125" spans="1:10" x14ac:dyDescent="0.3">
      <c r="A125"/>
      <c r="B125" s="66" t="s">
        <v>65</v>
      </c>
      <c r="C125" s="53" t="s">
        <v>220</v>
      </c>
      <c r="D125" s="53" t="s">
        <v>10</v>
      </c>
      <c r="E125" s="155" t="s">
        <v>624</v>
      </c>
      <c r="G125" s="68">
        <v>0</v>
      </c>
      <c r="H125" s="68">
        <v>0</v>
      </c>
      <c r="I125" s="67">
        <f t="shared" si="6"/>
        <v>0</v>
      </c>
    </row>
    <row r="126" spans="1:10" x14ac:dyDescent="0.3">
      <c r="A126"/>
      <c r="B126" s="66" t="s">
        <v>215</v>
      </c>
      <c r="C126" s="196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6"/>
        <v>0</v>
      </c>
      <c r="J126" s="9"/>
    </row>
    <row r="127" spans="1:10" x14ac:dyDescent="0.3">
      <c r="A127"/>
      <c r="B127" s="66" t="s">
        <v>242</v>
      </c>
      <c r="C127" s="196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6"/>
        <v>0</v>
      </c>
      <c r="J127" s="9"/>
    </row>
    <row r="128" spans="1:10" x14ac:dyDescent="0.3">
      <c r="A128"/>
      <c r="B128" s="66" t="s">
        <v>242</v>
      </c>
      <c r="C128" s="196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6"/>
        <v>7263.9199999999992</v>
      </c>
      <c r="J128" s="9"/>
    </row>
    <row r="129" spans="1:10" x14ac:dyDescent="0.3">
      <c r="A129"/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6"/>
        <v>7816.079999999999</v>
      </c>
      <c r="J129" s="9"/>
    </row>
    <row r="130" spans="1:10" x14ac:dyDescent="0.3">
      <c r="A130"/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6"/>
        <v>7263.9199999999992</v>
      </c>
      <c r="J130" s="9"/>
    </row>
    <row r="131" spans="1:10" x14ac:dyDescent="0.3"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6"/>
        <v>9983.7487999999994</v>
      </c>
      <c r="J131" s="9"/>
    </row>
    <row r="132" spans="1:10" x14ac:dyDescent="0.3">
      <c r="A132"/>
      <c r="B132" s="66" t="s">
        <v>70</v>
      </c>
      <c r="C132" s="196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6"/>
        <v>6623.3796000000002</v>
      </c>
      <c r="J132" s="9"/>
    </row>
    <row r="133" spans="1:10" x14ac:dyDescent="0.3">
      <c r="A133"/>
      <c r="B133" s="66" t="s">
        <v>232</v>
      </c>
      <c r="C133" s="196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6"/>
        <v>0</v>
      </c>
      <c r="J133" s="9"/>
    </row>
    <row r="134" spans="1:10" x14ac:dyDescent="0.3">
      <c r="A134"/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6"/>
        <v>7583.7667999999994</v>
      </c>
      <c r="J134" s="9"/>
    </row>
    <row r="135" spans="1:10" x14ac:dyDescent="0.3">
      <c r="A135"/>
      <c r="B135" s="66" t="s">
        <v>65</v>
      </c>
      <c r="C135" s="196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6"/>
        <v>7583.7667999999994</v>
      </c>
      <c r="J135" s="9"/>
    </row>
    <row r="136" spans="1:10" x14ac:dyDescent="0.3">
      <c r="A136"/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6"/>
        <v>0</v>
      </c>
      <c r="J136" s="9"/>
    </row>
    <row r="137" spans="1:10" ht="0.6" customHeight="1" x14ac:dyDescent="0.3">
      <c r="A137"/>
      <c r="B137" s="66" t="s">
        <v>57</v>
      </c>
      <c r="C137" s="196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6"/>
        <v>13541.039599999998</v>
      </c>
      <c r="J137" s="9"/>
    </row>
    <row r="138" spans="1:10" s="162" customFormat="1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738</v>
      </c>
      <c r="G138" s="68">
        <v>0</v>
      </c>
      <c r="H138" s="71">
        <v>0</v>
      </c>
      <c r="I138" s="67">
        <f t="shared" si="6"/>
        <v>0</v>
      </c>
      <c r="J138" s="163"/>
    </row>
    <row r="139" spans="1:10" x14ac:dyDescent="0.3">
      <c r="B139" s="66" t="s">
        <v>689</v>
      </c>
      <c r="C139" s="53" t="s">
        <v>240</v>
      </c>
      <c r="D139" s="53" t="s">
        <v>10</v>
      </c>
      <c r="E139" s="155" t="s">
        <v>625</v>
      </c>
      <c r="F139" s="53" t="s">
        <v>737</v>
      </c>
      <c r="G139" s="68">
        <v>0</v>
      </c>
      <c r="H139" s="71">
        <v>0</v>
      </c>
      <c r="I139" s="71">
        <f t="shared" si="6"/>
        <v>0</v>
      </c>
      <c r="J139" s="9"/>
    </row>
    <row r="140" spans="1:10" x14ac:dyDescent="0.3">
      <c r="A140"/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726</v>
      </c>
      <c r="G140" s="71">
        <v>6080</v>
      </c>
      <c r="H140" s="68">
        <v>182.4</v>
      </c>
      <c r="I140" s="67">
        <f t="shared" si="6"/>
        <v>7264.3839999999991</v>
      </c>
      <c r="J140" s="9"/>
    </row>
    <row r="141" spans="1:10" x14ac:dyDescent="0.3">
      <c r="A141"/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6"/>
        <v>12476.391599999999</v>
      </c>
      <c r="J141" s="9"/>
    </row>
    <row r="142" spans="1:10" x14ac:dyDescent="0.3"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6"/>
        <v>0</v>
      </c>
      <c r="J142" s="9"/>
    </row>
    <row r="143" spans="1:10" x14ac:dyDescent="0.3">
      <c r="A143"/>
      <c r="B143" s="66" t="s">
        <v>170</v>
      </c>
      <c r="C143" s="196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A144"/>
      <c r="B144" s="66" t="s">
        <v>170</v>
      </c>
      <c r="C144" s="196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A145"/>
      <c r="B145" s="66" t="s">
        <v>170</v>
      </c>
      <c r="C145" s="196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A146"/>
      <c r="B146" s="66" t="s">
        <v>170</v>
      </c>
      <c r="C146" s="196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A147"/>
      <c r="B147" s="66" t="s">
        <v>170</v>
      </c>
      <c r="C147" s="196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A148"/>
      <c r="B148" s="66" t="s">
        <v>170</v>
      </c>
      <c r="C148" s="196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A149"/>
      <c r="B149" s="66" t="s">
        <v>688</v>
      </c>
      <c r="C149" s="196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A150"/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A151"/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 t="shared" ref="I151:I172" si="7">SUM(G151+H151)*1.16</f>
        <v>9983.7487999999994</v>
      </c>
      <c r="J151" s="9"/>
    </row>
    <row r="152" spans="1:10" x14ac:dyDescent="0.3">
      <c r="A152"/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si="7"/>
        <v>12186.96</v>
      </c>
      <c r="J152" s="9"/>
    </row>
    <row r="153" spans="1:10" x14ac:dyDescent="0.3">
      <c r="B153" s="66" t="s">
        <v>260</v>
      </c>
      <c r="C153" s="80" t="s">
        <v>261</v>
      </c>
      <c r="D153" s="53" t="s">
        <v>17</v>
      </c>
      <c r="E153" s="155" t="s">
        <v>14</v>
      </c>
      <c r="F153" s="81" t="s">
        <v>685</v>
      </c>
      <c r="G153" s="68">
        <v>14197</v>
      </c>
      <c r="H153" s="71">
        <v>425.9</v>
      </c>
      <c r="I153" s="67">
        <f t="shared" si="7"/>
        <v>16962.563999999998</v>
      </c>
      <c r="J153" s="9"/>
    </row>
    <row r="154" spans="1:10" x14ac:dyDescent="0.3">
      <c r="A154"/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7"/>
        <v>0</v>
      </c>
      <c r="J154" s="9"/>
    </row>
    <row r="155" spans="1:10" x14ac:dyDescent="0.3">
      <c r="A155"/>
      <c r="B155" s="66" t="s">
        <v>652</v>
      </c>
      <c r="C155" s="199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7"/>
        <v>13696.119999999999</v>
      </c>
      <c r="J155" s="9"/>
    </row>
    <row r="156" spans="1:10" x14ac:dyDescent="0.3">
      <c r="A156"/>
      <c r="B156" s="66" t="s">
        <v>20</v>
      </c>
      <c r="C156" s="199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7"/>
        <v>13696.119999999999</v>
      </c>
      <c r="J156" s="9"/>
    </row>
    <row r="157" spans="1:10" x14ac:dyDescent="0.3">
      <c r="A157"/>
      <c r="B157" s="66" t="s">
        <v>232</v>
      </c>
      <c r="C157" s="80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7"/>
        <v>0</v>
      </c>
      <c r="J157" s="9"/>
    </row>
    <row r="158" spans="1:10" x14ac:dyDescent="0.3">
      <c r="A158"/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7"/>
        <v>4063.4799999999996</v>
      </c>
      <c r="J158" s="9"/>
    </row>
    <row r="159" spans="1:10" x14ac:dyDescent="0.3">
      <c r="A159"/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7"/>
        <v>7020.32</v>
      </c>
      <c r="J159" s="9"/>
    </row>
    <row r="160" spans="1:10" x14ac:dyDescent="0.3">
      <c r="A160"/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7"/>
        <v>9984.119999999999</v>
      </c>
      <c r="J160" s="9"/>
    </row>
    <row r="161" spans="1:10" x14ac:dyDescent="0.3">
      <c r="A161"/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7"/>
        <v>13540.679999999998</v>
      </c>
      <c r="J161" s="9"/>
    </row>
    <row r="162" spans="1:10" x14ac:dyDescent="0.3">
      <c r="A162"/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7"/>
        <v>6542.4</v>
      </c>
      <c r="J162" s="9"/>
    </row>
    <row r="163" spans="1:10" x14ac:dyDescent="0.3">
      <c r="A163"/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7"/>
        <v>8763.7999999999993</v>
      </c>
      <c r="J163" s="9"/>
    </row>
    <row r="164" spans="1:10" x14ac:dyDescent="0.3">
      <c r="A164"/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7"/>
        <v>0</v>
      </c>
      <c r="J164" s="9"/>
    </row>
    <row r="165" spans="1:10" x14ac:dyDescent="0.3">
      <c r="A165"/>
      <c r="B165" s="66" t="s">
        <v>65</v>
      </c>
      <c r="C165" s="197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7"/>
        <v>0</v>
      </c>
      <c r="J165" s="9"/>
    </row>
    <row r="166" spans="1:10" x14ac:dyDescent="0.3">
      <c r="A166"/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7"/>
        <v>5729.9127999999992</v>
      </c>
      <c r="J166" s="9"/>
    </row>
    <row r="167" spans="1:10" x14ac:dyDescent="0.3">
      <c r="A167"/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7"/>
        <v>11218.359999999999</v>
      </c>
      <c r="J167" s="9"/>
    </row>
    <row r="168" spans="1:10" x14ac:dyDescent="0.3">
      <c r="A168"/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7"/>
        <v>0</v>
      </c>
      <c r="J168" s="9"/>
    </row>
    <row r="169" spans="1:10" x14ac:dyDescent="0.3">
      <c r="A169"/>
      <c r="B169" s="66" t="s">
        <v>65</v>
      </c>
      <c r="C169" s="197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7"/>
        <v>0</v>
      </c>
      <c r="J169" s="9"/>
    </row>
    <row r="170" spans="1:10" x14ac:dyDescent="0.3">
      <c r="B170" s="66" t="s">
        <v>288</v>
      </c>
      <c r="C170" s="197" t="s">
        <v>289</v>
      </c>
      <c r="D170" s="53" t="s">
        <v>17</v>
      </c>
      <c r="E170" s="155" t="s">
        <v>14</v>
      </c>
      <c r="F170" s="53" t="s">
        <v>667</v>
      </c>
      <c r="G170" s="164">
        <v>12950</v>
      </c>
      <c r="H170" s="68">
        <v>390</v>
      </c>
      <c r="I170" s="67">
        <f t="shared" si="7"/>
        <v>15474.4</v>
      </c>
      <c r="J170" s="163"/>
    </row>
    <row r="171" spans="1:10" x14ac:dyDescent="0.3">
      <c r="A171"/>
      <c r="B171" s="66" t="s">
        <v>256</v>
      </c>
      <c r="C171" s="198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7"/>
        <v>9983.7487999999994</v>
      </c>
      <c r="J171" s="9"/>
    </row>
    <row r="172" spans="1:10" x14ac:dyDescent="0.3">
      <c r="A172"/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7"/>
        <v>9984.119999999999</v>
      </c>
      <c r="J172" s="9"/>
    </row>
    <row r="173" spans="1:10" x14ac:dyDescent="0.3">
      <c r="A173"/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A174"/>
      <c r="B174" s="66" t="s">
        <v>274</v>
      </c>
      <c r="C174" s="84" t="s">
        <v>295</v>
      </c>
      <c r="D174" s="85" t="s">
        <v>17</v>
      </c>
      <c r="E174" s="155" t="s">
        <v>11</v>
      </c>
      <c r="F174" s="82" t="s">
        <v>727</v>
      </c>
      <c r="G174" s="68">
        <v>5476</v>
      </c>
      <c r="H174" s="71">
        <v>164.28</v>
      </c>
      <c r="I174" s="67">
        <f>SUM(G174+H174)*1.16</f>
        <v>6542.724799999999</v>
      </c>
      <c r="J174" s="9"/>
    </row>
    <row r="175" spans="1:10" x14ac:dyDescent="0.3">
      <c r="A175"/>
      <c r="B175" s="66" t="s">
        <v>65</v>
      </c>
      <c r="C175" s="198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71">
        <v>293</v>
      </c>
      <c r="I176" s="67">
        <f>SUM(G176+H176)*1.16</f>
        <v>11675.4</v>
      </c>
      <c r="J176" s="163"/>
    </row>
    <row r="177" spans="1:10" x14ac:dyDescent="0.3">
      <c r="A177"/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1:10" x14ac:dyDescent="0.3">
      <c r="A178"/>
      <c r="B178" s="66" t="s">
        <v>215</v>
      </c>
      <c r="C178" s="198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1:10" x14ac:dyDescent="0.3">
      <c r="A179"/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1:10" x14ac:dyDescent="0.3">
      <c r="A180"/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1:10" x14ac:dyDescent="0.3">
      <c r="A181"/>
      <c r="B181" s="66" t="s">
        <v>262</v>
      </c>
      <c r="C181" s="198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8">SUM(G181+H181)*1.16</f>
        <v>10904.858400000001</v>
      </c>
      <c r="J181" s="9"/>
    </row>
    <row r="182" spans="1:10" x14ac:dyDescent="0.3">
      <c r="A182"/>
      <c r="B182" s="66" t="s">
        <v>78</v>
      </c>
      <c r="C182" s="198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8"/>
        <v>10200.6108</v>
      </c>
      <c r="J182" s="9"/>
    </row>
    <row r="183" spans="1:10" x14ac:dyDescent="0.3">
      <c r="A183"/>
      <c r="B183" s="66" t="s">
        <v>88</v>
      </c>
      <c r="C183" s="83" t="s">
        <v>307</v>
      </c>
      <c r="D183" s="53" t="s">
        <v>17</v>
      </c>
      <c r="E183" s="155" t="s">
        <v>625</v>
      </c>
      <c r="F183" s="82" t="s">
        <v>722</v>
      </c>
      <c r="G183" s="68">
        <v>12621</v>
      </c>
      <c r="H183" s="68">
        <v>379</v>
      </c>
      <c r="I183" s="67">
        <f t="shared" si="8"/>
        <v>15079.999999999998</v>
      </c>
      <c r="J183" s="9"/>
    </row>
    <row r="184" spans="1:10" x14ac:dyDescent="0.3">
      <c r="A184"/>
      <c r="B184" s="66" t="s">
        <v>242</v>
      </c>
      <c r="C184" s="197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8"/>
        <v>0</v>
      </c>
      <c r="J184" s="9"/>
    </row>
    <row r="185" spans="1:10" x14ac:dyDescent="0.3">
      <c r="A185"/>
      <c r="B185" s="66" t="s">
        <v>260</v>
      </c>
      <c r="C185" s="197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8"/>
        <v>12987.348399999999</v>
      </c>
      <c r="J185" s="9"/>
    </row>
    <row r="186" spans="1:10" x14ac:dyDescent="0.3">
      <c r="A186"/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8"/>
        <v>10133.493199999999</v>
      </c>
      <c r="J186" s="9"/>
    </row>
    <row r="187" spans="1:10" x14ac:dyDescent="0.3">
      <c r="A187"/>
      <c r="B187" s="66" t="s">
        <v>215</v>
      </c>
      <c r="C187" s="197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8"/>
        <v>9141.855599999999</v>
      </c>
      <c r="J187" s="9"/>
    </row>
    <row r="188" spans="1:10" x14ac:dyDescent="0.3">
      <c r="A188"/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8"/>
        <v>15023.6356</v>
      </c>
      <c r="J188" s="9"/>
    </row>
    <row r="189" spans="1:10" x14ac:dyDescent="0.3">
      <c r="A189"/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8"/>
        <v>15423.452800000001</v>
      </c>
      <c r="J189" s="9"/>
    </row>
    <row r="190" spans="1:10" x14ac:dyDescent="0.3">
      <c r="A190"/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8"/>
        <v>15423.452800000001</v>
      </c>
      <c r="J190" s="9"/>
    </row>
    <row r="191" spans="1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738</v>
      </c>
      <c r="G191" s="68">
        <v>0</v>
      </c>
      <c r="H191" s="71">
        <v>0</v>
      </c>
      <c r="I191" s="67">
        <f t="shared" si="8"/>
        <v>0</v>
      </c>
      <c r="J191" s="9"/>
    </row>
    <row r="192" spans="1:10" x14ac:dyDescent="0.3">
      <c r="A192"/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8"/>
        <v>9233.2983999999997</v>
      </c>
      <c r="J192" s="9"/>
    </row>
    <row r="193" spans="1:10" x14ac:dyDescent="0.3">
      <c r="A193"/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8"/>
        <v>15423.696400000001</v>
      </c>
    </row>
    <row r="194" spans="1:10" x14ac:dyDescent="0.3">
      <c r="A194"/>
      <c r="B194" s="66" t="s">
        <v>57</v>
      </c>
      <c r="C194" s="83" t="s">
        <v>320</v>
      </c>
      <c r="D194" s="53" t="s">
        <v>17</v>
      </c>
      <c r="E194" s="155" t="s">
        <v>15</v>
      </c>
      <c r="F194" s="82" t="s">
        <v>708</v>
      </c>
      <c r="G194" s="68">
        <v>11333</v>
      </c>
      <c r="H194" s="71">
        <v>340</v>
      </c>
      <c r="I194" s="67">
        <f t="shared" si="8"/>
        <v>13540.679999999998</v>
      </c>
      <c r="J194" s="9"/>
    </row>
    <row r="195" spans="1:10" x14ac:dyDescent="0.3">
      <c r="A195"/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8"/>
        <v>0</v>
      </c>
      <c r="J195" s="9"/>
    </row>
    <row r="196" spans="1:10" x14ac:dyDescent="0.3">
      <c r="A196"/>
      <c r="B196" s="66" t="s">
        <v>256</v>
      </c>
      <c r="C196" s="197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8"/>
        <v>9057.5119999999988</v>
      </c>
      <c r="J196" s="9"/>
    </row>
    <row r="197" spans="1:10" x14ac:dyDescent="0.3">
      <c r="B197" s="66" t="s">
        <v>74</v>
      </c>
      <c r="C197" s="197" t="s">
        <v>324</v>
      </c>
      <c r="D197" s="53" t="s">
        <v>10</v>
      </c>
      <c r="E197" s="155" t="s">
        <v>625</v>
      </c>
      <c r="F197" s="53" t="s">
        <v>737</v>
      </c>
      <c r="G197" s="68">
        <v>0</v>
      </c>
      <c r="H197" s="71">
        <v>0</v>
      </c>
      <c r="I197" s="71">
        <f t="shared" si="8"/>
        <v>0</v>
      </c>
      <c r="J197" s="9"/>
    </row>
    <row r="198" spans="1:10" x14ac:dyDescent="0.3">
      <c r="A198"/>
      <c r="B198" s="66" t="s">
        <v>85</v>
      </c>
      <c r="C198" s="197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8"/>
        <v>14974.4864</v>
      </c>
      <c r="J198" s="9"/>
    </row>
    <row r="199" spans="1:10" x14ac:dyDescent="0.3"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8"/>
        <v>0</v>
      </c>
      <c r="J199" s="163"/>
    </row>
    <row r="200" spans="1:10" x14ac:dyDescent="0.3">
      <c r="A200"/>
      <c r="B200" s="66" t="s">
        <v>242</v>
      </c>
      <c r="C200" s="197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8"/>
        <v>5344.8275999999996</v>
      </c>
      <c r="J200" s="9"/>
    </row>
    <row r="201" spans="1:10" x14ac:dyDescent="0.3">
      <c r="A201"/>
      <c r="B201" s="66" t="s">
        <v>232</v>
      </c>
      <c r="C201" s="197" t="s">
        <v>331</v>
      </c>
      <c r="D201" s="53" t="s">
        <v>17</v>
      </c>
      <c r="E201" s="155" t="s">
        <v>15</v>
      </c>
      <c r="F201" s="53" t="s">
        <v>330</v>
      </c>
      <c r="G201" s="68">
        <v>5386.9</v>
      </c>
      <c r="H201" s="71">
        <v>166.6</v>
      </c>
      <c r="I201" s="67">
        <f t="shared" si="8"/>
        <v>6442.0599999999995</v>
      </c>
      <c r="J201" s="9"/>
    </row>
    <row r="202" spans="1:10" x14ac:dyDescent="0.3">
      <c r="A202"/>
      <c r="B202" s="66" t="s">
        <v>65</v>
      </c>
      <c r="C202" s="197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8"/>
        <v>7816.3815999999997</v>
      </c>
      <c r="J202" s="9"/>
    </row>
    <row r="203" spans="1:10" x14ac:dyDescent="0.3">
      <c r="A203"/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8"/>
        <v>7816.079999999999</v>
      </c>
      <c r="J203" s="9"/>
    </row>
    <row r="204" spans="1:10" x14ac:dyDescent="0.3">
      <c r="A204"/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8"/>
        <v>11673.369999999999</v>
      </c>
      <c r="J204" s="9"/>
    </row>
    <row r="205" spans="1:10" x14ac:dyDescent="0.3">
      <c r="A205"/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8"/>
        <v>0</v>
      </c>
      <c r="J205" s="9"/>
    </row>
    <row r="206" spans="1:10" x14ac:dyDescent="0.3">
      <c r="A206"/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731</v>
      </c>
      <c r="G206" s="71">
        <v>5876</v>
      </c>
      <c r="H206" s="71">
        <v>176.28</v>
      </c>
      <c r="I206" s="67">
        <f t="shared" si="8"/>
        <v>7020.6447999999991</v>
      </c>
    </row>
    <row r="207" spans="1:10" x14ac:dyDescent="0.3">
      <c r="A207"/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8"/>
        <v>0</v>
      </c>
      <c r="J207" s="9"/>
    </row>
    <row r="208" spans="1:10" x14ac:dyDescent="0.3">
      <c r="A208"/>
      <c r="B208" s="66" t="s">
        <v>256</v>
      </c>
      <c r="C208" s="197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8"/>
        <v>9835.7792000000009</v>
      </c>
      <c r="J208" s="9"/>
    </row>
    <row r="209" spans="1:10" x14ac:dyDescent="0.3">
      <c r="A209"/>
      <c r="B209" s="66" t="s">
        <v>262</v>
      </c>
      <c r="C209" s="197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8"/>
        <v>9101.2555999999986</v>
      </c>
      <c r="J209" s="9"/>
    </row>
    <row r="210" spans="1:10" x14ac:dyDescent="0.3">
      <c r="A210"/>
      <c r="B210" s="66" t="s">
        <v>143</v>
      </c>
      <c r="C210" s="197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8"/>
        <v>13315.0252</v>
      </c>
      <c r="J210" s="9"/>
    </row>
    <row r="211" spans="1:10" x14ac:dyDescent="0.3">
      <c r="A211"/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8"/>
        <v>0</v>
      </c>
      <c r="J211" s="9"/>
    </row>
    <row r="212" spans="1:10" x14ac:dyDescent="0.3">
      <c r="A212"/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8"/>
        <v>4830.6691999999994</v>
      </c>
      <c r="J212" s="9"/>
    </row>
    <row r="213" spans="1:10" ht="13.95" customHeight="1" x14ac:dyDescent="0.3">
      <c r="A213"/>
      <c r="B213" s="66" t="s">
        <v>65</v>
      </c>
      <c r="C213" s="197" t="s">
        <v>349</v>
      </c>
      <c r="D213" s="53" t="s">
        <v>17</v>
      </c>
      <c r="E213" s="155" t="s">
        <v>624</v>
      </c>
      <c r="F213" s="82" t="s">
        <v>649</v>
      </c>
      <c r="G213" s="68">
        <v>6542</v>
      </c>
      <c r="H213" s="71">
        <v>196.26</v>
      </c>
      <c r="I213" s="67">
        <f t="shared" si="8"/>
        <v>7816.3815999999997</v>
      </c>
      <c r="J213" s="9"/>
    </row>
    <row r="214" spans="1:10" x14ac:dyDescent="0.3"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8"/>
        <v>0</v>
      </c>
      <c r="J214" s="163"/>
    </row>
    <row r="215" spans="1:10" x14ac:dyDescent="0.3">
      <c r="B215" s="66" t="s">
        <v>260</v>
      </c>
      <c r="C215" s="197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8"/>
        <v>16962.563999999998</v>
      </c>
      <c r="J215" s="163"/>
    </row>
    <row r="216" spans="1:10" x14ac:dyDescent="0.3">
      <c r="A216"/>
      <c r="B216" s="66" t="s">
        <v>85</v>
      </c>
      <c r="C216" s="197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8"/>
        <v>14131.119999999999</v>
      </c>
      <c r="J216" s="9"/>
    </row>
    <row r="217" spans="1:10" x14ac:dyDescent="0.3">
      <c r="A217"/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8"/>
        <v>0</v>
      </c>
      <c r="J217" s="9"/>
    </row>
    <row r="218" spans="1:10" x14ac:dyDescent="0.3">
      <c r="A218"/>
      <c r="B218" s="66" t="s">
        <v>20</v>
      </c>
      <c r="C218" s="196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A219"/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A220"/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A221"/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9">SUM(G221+H221)*1.16</f>
        <v>0</v>
      </c>
      <c r="J221" s="9"/>
    </row>
    <row r="222" spans="1:10" x14ac:dyDescent="0.3">
      <c r="A222"/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9"/>
        <v>9984.119999999999</v>
      </c>
      <c r="J222" s="9"/>
    </row>
    <row r="223" spans="1:10" x14ac:dyDescent="0.3">
      <c r="A223"/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9"/>
        <v>7583.7667999999994</v>
      </c>
      <c r="J223" s="9"/>
    </row>
    <row r="224" spans="1:10" x14ac:dyDescent="0.3">
      <c r="A224"/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9"/>
        <v>11049.463999999998</v>
      </c>
      <c r="J224" s="17"/>
    </row>
    <row r="225" spans="1:11" x14ac:dyDescent="0.3">
      <c r="A225"/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9"/>
        <v>0</v>
      </c>
      <c r="J225" s="9"/>
    </row>
    <row r="226" spans="1:11" x14ac:dyDescent="0.3">
      <c r="A226"/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9"/>
        <v>0</v>
      </c>
      <c r="J226" s="9"/>
    </row>
    <row r="227" spans="1:11" x14ac:dyDescent="0.3">
      <c r="A227"/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1:11" x14ac:dyDescent="0.3">
      <c r="A228"/>
      <c r="B228" s="66" t="s">
        <v>20</v>
      </c>
      <c r="C228" s="199" t="s">
        <v>366</v>
      </c>
      <c r="D228" s="53" t="s">
        <v>76</v>
      </c>
      <c r="E228" s="155" t="s">
        <v>15</v>
      </c>
      <c r="G228" s="71"/>
      <c r="H228" s="71"/>
      <c r="I228" s="67"/>
    </row>
    <row r="229" spans="1:11" x14ac:dyDescent="0.3">
      <c r="A229"/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1:11" x14ac:dyDescent="0.3">
      <c r="A230"/>
      <c r="B230" s="66" t="s">
        <v>688</v>
      </c>
      <c r="C230" s="196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1:11" x14ac:dyDescent="0.3">
      <c r="A231"/>
      <c r="B231" s="66" t="s">
        <v>735</v>
      </c>
      <c r="C231" s="196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1:11" x14ac:dyDescent="0.3">
      <c r="A232"/>
      <c r="B232" s="66" t="s">
        <v>370</v>
      </c>
      <c r="C232" s="196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1:11" x14ac:dyDescent="0.3">
      <c r="A233"/>
      <c r="B233" s="66" t="s">
        <v>370</v>
      </c>
      <c r="C233" s="196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1:11" x14ac:dyDescent="0.3">
      <c r="A234"/>
      <c r="B234" s="66" t="s">
        <v>88</v>
      </c>
      <c r="C234" s="196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65" si="10">SUM(G234+H234)*1.16</f>
        <v>15961.832</v>
      </c>
      <c r="J234" s="9"/>
    </row>
    <row r="235" spans="1:11" x14ac:dyDescent="0.3">
      <c r="B235" s="66" t="s">
        <v>74</v>
      </c>
      <c r="C235" s="194" t="s">
        <v>375</v>
      </c>
      <c r="D235" s="53" t="s">
        <v>10</v>
      </c>
      <c r="E235" s="155" t="s">
        <v>625</v>
      </c>
      <c r="F235" s="53" t="s">
        <v>737</v>
      </c>
      <c r="G235" s="68">
        <v>0</v>
      </c>
      <c r="H235" s="71">
        <v>0</v>
      </c>
      <c r="I235" s="71">
        <f t="shared" si="10"/>
        <v>0</v>
      </c>
      <c r="J235" s="9"/>
    </row>
    <row r="236" spans="1:11" x14ac:dyDescent="0.3">
      <c r="A236"/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10"/>
        <v>0</v>
      </c>
      <c r="J236" s="9"/>
    </row>
    <row r="237" spans="1:11" x14ac:dyDescent="0.3">
      <c r="B237" s="66" t="s">
        <v>74</v>
      </c>
      <c r="C237" s="53" t="s">
        <v>378</v>
      </c>
      <c r="D237" s="53" t="s">
        <v>17</v>
      </c>
      <c r="E237" s="155" t="s">
        <v>625</v>
      </c>
      <c r="F237" s="53" t="s">
        <v>738</v>
      </c>
      <c r="G237" s="68">
        <v>0</v>
      </c>
      <c r="H237" s="68">
        <v>0</v>
      </c>
      <c r="I237" s="67">
        <f t="shared" si="10"/>
        <v>0</v>
      </c>
      <c r="J237" s="9"/>
    </row>
    <row r="238" spans="1:11" x14ac:dyDescent="0.3">
      <c r="B238" s="66" t="s">
        <v>74</v>
      </c>
      <c r="C238" s="53" t="s">
        <v>381</v>
      </c>
      <c r="D238" s="53" t="s">
        <v>10</v>
      </c>
      <c r="E238" s="155" t="s">
        <v>625</v>
      </c>
      <c r="F238" s="53" t="s">
        <v>737</v>
      </c>
      <c r="G238" s="68">
        <v>0</v>
      </c>
      <c r="H238" s="71">
        <v>0</v>
      </c>
      <c r="I238" s="71">
        <f t="shared" si="10"/>
        <v>0</v>
      </c>
      <c r="J238" s="9"/>
    </row>
    <row r="239" spans="1:11" x14ac:dyDescent="0.3">
      <c r="B239" s="66" t="s">
        <v>74</v>
      </c>
      <c r="C239" s="196" t="s">
        <v>382</v>
      </c>
      <c r="D239" s="53" t="s">
        <v>10</v>
      </c>
      <c r="E239" s="155" t="s">
        <v>625</v>
      </c>
      <c r="F239" s="53" t="s">
        <v>737</v>
      </c>
      <c r="G239" s="68">
        <v>0</v>
      </c>
      <c r="H239" s="71">
        <v>0</v>
      </c>
      <c r="I239" s="71">
        <f t="shared" si="10"/>
        <v>0</v>
      </c>
      <c r="J239" s="9"/>
      <c r="K239" s="38"/>
    </row>
    <row r="240" spans="1:11" x14ac:dyDescent="0.3">
      <c r="B240" s="66" t="s">
        <v>74</v>
      </c>
      <c r="C240" s="196" t="s">
        <v>383</v>
      </c>
      <c r="D240" s="53" t="s">
        <v>17</v>
      </c>
      <c r="E240" s="155" t="s">
        <v>625</v>
      </c>
      <c r="F240" s="53" t="s">
        <v>738</v>
      </c>
      <c r="G240" s="68">
        <v>0</v>
      </c>
      <c r="H240" s="71">
        <v>0</v>
      </c>
      <c r="I240" s="67">
        <f t="shared" si="10"/>
        <v>0</v>
      </c>
      <c r="J240" s="9"/>
    </row>
    <row r="241" spans="1:13" x14ac:dyDescent="0.3">
      <c r="A241"/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10"/>
        <v>4745.7455999999993</v>
      </c>
      <c r="J241" s="9"/>
    </row>
    <row r="242" spans="1:13" x14ac:dyDescent="0.3">
      <c r="B242" s="66" t="s">
        <v>74</v>
      </c>
      <c r="C242" s="53" t="s">
        <v>386</v>
      </c>
      <c r="D242" s="53" t="s">
        <v>17</v>
      </c>
      <c r="E242" s="155" t="s">
        <v>625</v>
      </c>
      <c r="F242" s="53" t="s">
        <v>738</v>
      </c>
      <c r="G242" s="68">
        <v>0</v>
      </c>
      <c r="H242" s="71">
        <v>0</v>
      </c>
      <c r="I242" s="67">
        <f t="shared" si="10"/>
        <v>0</v>
      </c>
      <c r="J242" s="9"/>
    </row>
    <row r="243" spans="1:13" x14ac:dyDescent="0.3">
      <c r="B243" s="66" t="s">
        <v>74</v>
      </c>
      <c r="C243" s="196" t="s">
        <v>387</v>
      </c>
      <c r="D243" s="53" t="s">
        <v>10</v>
      </c>
      <c r="E243" s="155" t="s">
        <v>625</v>
      </c>
      <c r="F243" s="53" t="s">
        <v>737</v>
      </c>
      <c r="G243" s="68">
        <v>0</v>
      </c>
      <c r="H243" s="71">
        <v>0</v>
      </c>
      <c r="I243" s="71">
        <f t="shared" si="10"/>
        <v>0</v>
      </c>
      <c r="J243" s="9"/>
      <c r="K243" s="38"/>
      <c r="L243" s="38"/>
      <c r="M243" s="38"/>
    </row>
    <row r="244" spans="1:13" x14ac:dyDescent="0.3">
      <c r="B244" s="66" t="s">
        <v>74</v>
      </c>
      <c r="C244" s="194" t="s">
        <v>388</v>
      </c>
      <c r="D244" s="53" t="s">
        <v>17</v>
      </c>
      <c r="E244" s="155" t="s">
        <v>625</v>
      </c>
      <c r="F244" s="53" t="s">
        <v>738</v>
      </c>
      <c r="G244" s="68">
        <v>0</v>
      </c>
      <c r="H244" s="71">
        <v>0</v>
      </c>
      <c r="I244" s="71">
        <f t="shared" si="10"/>
        <v>0</v>
      </c>
      <c r="J244" s="9"/>
      <c r="K244" s="38"/>
    </row>
    <row r="245" spans="1:13" x14ac:dyDescent="0.3">
      <c r="B245" s="66" t="s">
        <v>74</v>
      </c>
      <c r="C245" s="53" t="s">
        <v>389</v>
      </c>
      <c r="D245" s="53" t="s">
        <v>17</v>
      </c>
      <c r="E245" s="155" t="s">
        <v>625</v>
      </c>
      <c r="F245" s="53" t="s">
        <v>738</v>
      </c>
      <c r="G245" s="68">
        <v>0</v>
      </c>
      <c r="H245" s="71">
        <v>0</v>
      </c>
      <c r="I245" s="71">
        <f t="shared" si="10"/>
        <v>0</v>
      </c>
      <c r="J245" s="9"/>
      <c r="K245" s="38"/>
    </row>
    <row r="246" spans="1:13" x14ac:dyDescent="0.3">
      <c r="B246" s="66" t="s">
        <v>74</v>
      </c>
      <c r="C246" s="53" t="s">
        <v>390</v>
      </c>
      <c r="D246" s="53" t="s">
        <v>17</v>
      </c>
      <c r="E246" s="155" t="s">
        <v>625</v>
      </c>
      <c r="F246" s="53" t="s">
        <v>738</v>
      </c>
      <c r="G246" s="151">
        <v>0</v>
      </c>
      <c r="H246" s="71">
        <v>0</v>
      </c>
      <c r="I246" s="71">
        <f t="shared" si="10"/>
        <v>0</v>
      </c>
      <c r="J246" s="9"/>
      <c r="K246" s="38"/>
      <c r="L246" s="38"/>
    </row>
    <row r="247" spans="1:13" x14ac:dyDescent="0.3">
      <c r="A247"/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10"/>
        <v>11849.9568</v>
      </c>
      <c r="J247" s="9"/>
    </row>
    <row r="248" spans="1:13" x14ac:dyDescent="0.3">
      <c r="A248"/>
      <c r="B248" s="66" t="s">
        <v>256</v>
      </c>
      <c r="C248" s="196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10"/>
        <v>0</v>
      </c>
      <c r="J248" s="9"/>
    </row>
    <row r="249" spans="1:13" x14ac:dyDescent="0.3">
      <c r="A249"/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10"/>
        <v>18011.923199999997</v>
      </c>
      <c r="J249" s="9"/>
    </row>
    <row r="250" spans="1:13" x14ac:dyDescent="0.3">
      <c r="A250"/>
      <c r="B250" s="66" t="s">
        <v>96</v>
      </c>
      <c r="C250" s="196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10"/>
        <v>19373.16</v>
      </c>
      <c r="J250" s="9"/>
    </row>
    <row r="251" spans="1:13" x14ac:dyDescent="0.3">
      <c r="A251"/>
      <c r="B251" s="66" t="s">
        <v>96</v>
      </c>
      <c r="C251" s="196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10"/>
        <v>0</v>
      </c>
      <c r="J251" s="9"/>
    </row>
    <row r="252" spans="1:13" x14ac:dyDescent="0.3">
      <c r="A252"/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10"/>
        <v>0</v>
      </c>
      <c r="J252" s="9"/>
    </row>
    <row r="253" spans="1:13" x14ac:dyDescent="0.3">
      <c r="A253"/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10"/>
        <v>0</v>
      </c>
      <c r="J253" s="9"/>
    </row>
    <row r="254" spans="1:13" x14ac:dyDescent="0.3">
      <c r="A254"/>
      <c r="B254" s="66" t="s">
        <v>74</v>
      </c>
      <c r="C254" s="196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10"/>
        <v>19990.28</v>
      </c>
      <c r="J254" s="9"/>
    </row>
    <row r="255" spans="1:13" x14ac:dyDescent="0.3">
      <c r="A255"/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10"/>
        <v>0</v>
      </c>
      <c r="J255" s="9"/>
      <c r="K255" s="38"/>
    </row>
    <row r="256" spans="1:13" x14ac:dyDescent="0.3">
      <c r="A256"/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10"/>
        <v>10850.64</v>
      </c>
      <c r="J256" s="9"/>
    </row>
    <row r="257" spans="1:10" x14ac:dyDescent="0.3">
      <c r="A257"/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10"/>
        <v>0</v>
      </c>
      <c r="J257" s="9"/>
    </row>
    <row r="258" spans="1:10" x14ac:dyDescent="0.3">
      <c r="A258"/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10"/>
        <v>0</v>
      </c>
      <c r="J258" s="9"/>
    </row>
    <row r="259" spans="1:10" x14ac:dyDescent="0.3">
      <c r="B259" s="66" t="s">
        <v>74</v>
      </c>
      <c r="C259" s="196" t="s">
        <v>405</v>
      </c>
      <c r="D259" s="53" t="s">
        <v>17</v>
      </c>
      <c r="E259" s="155" t="s">
        <v>625</v>
      </c>
      <c r="F259" s="53" t="s">
        <v>738</v>
      </c>
      <c r="G259" s="71">
        <v>0</v>
      </c>
      <c r="H259" s="71">
        <v>0</v>
      </c>
      <c r="I259" s="71">
        <f t="shared" si="10"/>
        <v>0</v>
      </c>
      <c r="J259" s="9"/>
    </row>
    <row r="260" spans="1:10" x14ac:dyDescent="0.3">
      <c r="A260"/>
      <c r="B260" s="66" t="s">
        <v>78</v>
      </c>
      <c r="C260" s="196" t="s">
        <v>406</v>
      </c>
      <c r="D260" s="53" t="s">
        <v>10</v>
      </c>
      <c r="E260" s="155" t="s">
        <v>625</v>
      </c>
      <c r="F260" s="53" t="s">
        <v>241</v>
      </c>
      <c r="G260" s="71">
        <v>0</v>
      </c>
      <c r="H260" s="71">
        <v>0</v>
      </c>
      <c r="I260" s="71">
        <f t="shared" si="10"/>
        <v>0</v>
      </c>
      <c r="J260" s="9"/>
    </row>
    <row r="261" spans="1:10" x14ac:dyDescent="0.3">
      <c r="A261"/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10"/>
        <v>0</v>
      </c>
      <c r="J261" s="9"/>
    </row>
    <row r="262" spans="1:10" x14ac:dyDescent="0.3">
      <c r="A262"/>
      <c r="B262" s="66" t="s">
        <v>78</v>
      </c>
      <c r="C262" s="53" t="s">
        <v>407</v>
      </c>
      <c r="D262" s="53" t="s">
        <v>10</v>
      </c>
      <c r="E262" s="155" t="s">
        <v>625</v>
      </c>
      <c r="F262" s="53" t="s">
        <v>241</v>
      </c>
      <c r="G262" s="91">
        <v>0</v>
      </c>
      <c r="H262" s="71">
        <v>0</v>
      </c>
      <c r="I262" s="71">
        <f t="shared" si="10"/>
        <v>0</v>
      </c>
      <c r="J262" s="9"/>
    </row>
    <row r="263" spans="1:10" x14ac:dyDescent="0.3">
      <c r="A263"/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10"/>
        <v>10850.315199999999</v>
      </c>
      <c r="J263" s="9"/>
    </row>
    <row r="264" spans="1:10" x14ac:dyDescent="0.3">
      <c r="A264"/>
      <c r="B264" s="56" t="s">
        <v>242</v>
      </c>
      <c r="C264" s="53">
        <v>198240021</v>
      </c>
      <c r="D264" s="53" t="s">
        <v>17</v>
      </c>
      <c r="E264" s="155" t="s">
        <v>11</v>
      </c>
      <c r="F264" s="53" t="s">
        <v>726</v>
      </c>
      <c r="G264" s="71">
        <v>7187.5</v>
      </c>
      <c r="H264" s="71">
        <v>215.6</v>
      </c>
      <c r="I264" s="67">
        <f t="shared" si="10"/>
        <v>8587.5959999999995</v>
      </c>
    </row>
    <row r="265" spans="1:10" x14ac:dyDescent="0.3">
      <c r="A265"/>
      <c r="B265" s="66" t="s">
        <v>96</v>
      </c>
      <c r="C265" s="53" t="s">
        <v>416</v>
      </c>
      <c r="D265" s="53" t="s">
        <v>10</v>
      </c>
      <c r="E265" s="155" t="s">
        <v>625</v>
      </c>
      <c r="G265" s="91">
        <v>0</v>
      </c>
      <c r="H265" s="71">
        <v>0</v>
      </c>
      <c r="I265" s="71">
        <f t="shared" si="10"/>
        <v>0</v>
      </c>
      <c r="J265" s="9"/>
    </row>
    <row r="266" spans="1:10" x14ac:dyDescent="0.3">
      <c r="A266"/>
      <c r="B266" s="66" t="s">
        <v>215</v>
      </c>
      <c r="C266" s="196" t="s">
        <v>421</v>
      </c>
      <c r="D266" s="53" t="s">
        <v>10</v>
      </c>
      <c r="E266" s="155" t="s">
        <v>625</v>
      </c>
      <c r="G266" s="71">
        <v>0</v>
      </c>
      <c r="H266" s="71">
        <v>0</v>
      </c>
      <c r="I266" s="71">
        <f t="shared" ref="I266:I287" si="11">SUM(G266+H266)*1.16</f>
        <v>0</v>
      </c>
      <c r="J266" s="9"/>
    </row>
    <row r="267" spans="1:10" x14ac:dyDescent="0.3">
      <c r="A267"/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11"/>
        <v>16977.991999999998</v>
      </c>
      <c r="J267" s="9"/>
    </row>
    <row r="268" spans="1:10" x14ac:dyDescent="0.3">
      <c r="A268"/>
      <c r="B268" s="56" t="s">
        <v>274</v>
      </c>
      <c r="C268" s="196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11"/>
        <v>7720.8091999999997</v>
      </c>
    </row>
    <row r="269" spans="1:10" x14ac:dyDescent="0.3">
      <c r="A269"/>
      <c r="B269" s="66" t="s">
        <v>65</v>
      </c>
      <c r="C269" s="196" t="s">
        <v>429</v>
      </c>
      <c r="D269" s="53" t="s">
        <v>10</v>
      </c>
      <c r="E269" s="155" t="s">
        <v>625</v>
      </c>
      <c r="G269" s="71">
        <v>0</v>
      </c>
      <c r="H269" s="71">
        <v>0</v>
      </c>
      <c r="I269" s="67">
        <f t="shared" si="11"/>
        <v>0</v>
      </c>
      <c r="J269" s="9"/>
    </row>
    <row r="270" spans="1:10" x14ac:dyDescent="0.3">
      <c r="B270" s="66" t="s">
        <v>74</v>
      </c>
      <c r="C270" s="196" t="s">
        <v>417</v>
      </c>
      <c r="D270" s="53" t="s">
        <v>17</v>
      </c>
      <c r="E270" s="155" t="s">
        <v>625</v>
      </c>
      <c r="F270" s="53" t="s">
        <v>738</v>
      </c>
      <c r="G270" s="90">
        <v>0</v>
      </c>
      <c r="H270" s="71">
        <v>0</v>
      </c>
      <c r="I270" s="67">
        <f t="shared" si="11"/>
        <v>0</v>
      </c>
      <c r="J270" s="9"/>
    </row>
    <row r="271" spans="1:10" x14ac:dyDescent="0.3">
      <c r="A271"/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11"/>
        <v>19910.239999999998</v>
      </c>
      <c r="J271" s="9"/>
    </row>
    <row r="272" spans="1:10" x14ac:dyDescent="0.3">
      <c r="A272"/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11"/>
        <v>15961.599999999999</v>
      </c>
      <c r="J272" s="9"/>
    </row>
    <row r="273" spans="1:10" x14ac:dyDescent="0.3">
      <c r="A273"/>
      <c r="B273" s="66" t="s">
        <v>215</v>
      </c>
      <c r="C273" s="196" t="s">
        <v>442</v>
      </c>
      <c r="D273" s="53" t="s">
        <v>10</v>
      </c>
      <c r="E273" s="155" t="s">
        <v>625</v>
      </c>
      <c r="G273" s="91">
        <v>0</v>
      </c>
      <c r="H273" s="71">
        <v>0</v>
      </c>
      <c r="I273" s="71">
        <f t="shared" si="11"/>
        <v>0</v>
      </c>
    </row>
    <row r="274" spans="1:10" x14ac:dyDescent="0.3">
      <c r="B274" s="66" t="s">
        <v>74</v>
      </c>
      <c r="C274" s="196" t="s">
        <v>422</v>
      </c>
      <c r="D274" s="53" t="s">
        <v>17</v>
      </c>
      <c r="E274" s="155" t="s">
        <v>625</v>
      </c>
      <c r="F274" s="53" t="s">
        <v>738</v>
      </c>
      <c r="G274" s="90">
        <v>0</v>
      </c>
      <c r="H274" s="71">
        <v>0</v>
      </c>
      <c r="I274" s="67">
        <f t="shared" si="11"/>
        <v>0</v>
      </c>
      <c r="J274" s="9"/>
    </row>
    <row r="275" spans="1:10" x14ac:dyDescent="0.3">
      <c r="A275"/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11"/>
        <v>0</v>
      </c>
      <c r="J275" s="9"/>
    </row>
    <row r="276" spans="1:10" x14ac:dyDescent="0.3">
      <c r="A276"/>
      <c r="B276" s="56" t="s">
        <v>74</v>
      </c>
      <c r="C276" s="196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11"/>
        <v>0</v>
      </c>
      <c r="J276" s="9"/>
    </row>
    <row r="277" spans="1:10" x14ac:dyDescent="0.3">
      <c r="A277"/>
      <c r="B277" s="56" t="s">
        <v>74</v>
      </c>
      <c r="C277" s="196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11"/>
        <v>0</v>
      </c>
      <c r="J277" s="9"/>
    </row>
    <row r="278" spans="1:10" x14ac:dyDescent="0.3">
      <c r="A278"/>
      <c r="B278" s="66" t="s">
        <v>446</v>
      </c>
      <c r="C278" s="196" t="s">
        <v>447</v>
      </c>
      <c r="D278" s="53" t="s">
        <v>10</v>
      </c>
      <c r="E278" s="155" t="s">
        <v>625</v>
      </c>
      <c r="G278" s="71"/>
      <c r="H278" s="71"/>
      <c r="I278" s="67">
        <f t="shared" si="11"/>
        <v>0</v>
      </c>
    </row>
    <row r="279" spans="1:10" x14ac:dyDescent="0.3">
      <c r="A279"/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11"/>
        <v>0</v>
      </c>
      <c r="J279" s="9"/>
    </row>
    <row r="280" spans="1:10" x14ac:dyDescent="0.3">
      <c r="A280"/>
      <c r="B280" s="66" t="s">
        <v>448</v>
      </c>
      <c r="C280" s="53" t="s">
        <v>449</v>
      </c>
      <c r="D280" s="53" t="s">
        <v>10</v>
      </c>
      <c r="E280" s="155" t="s">
        <v>625</v>
      </c>
      <c r="G280" s="71">
        <v>0</v>
      </c>
      <c r="H280" s="71">
        <v>0</v>
      </c>
      <c r="I280" s="67">
        <f t="shared" si="11"/>
        <v>0</v>
      </c>
      <c r="J280" s="9"/>
    </row>
    <row r="281" spans="1:10" x14ac:dyDescent="0.3">
      <c r="A281"/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11"/>
        <v>19990.28</v>
      </c>
      <c r="J281" s="9"/>
    </row>
    <row r="282" spans="1:10" x14ac:dyDescent="0.3">
      <c r="B282" s="66" t="s">
        <v>74</v>
      </c>
      <c r="C282" s="196" t="s">
        <v>434</v>
      </c>
      <c r="D282" s="53" t="s">
        <v>17</v>
      </c>
      <c r="E282" s="155" t="s">
        <v>625</v>
      </c>
      <c r="F282" s="53" t="s">
        <v>738</v>
      </c>
      <c r="G282" s="90">
        <v>0</v>
      </c>
      <c r="H282" s="71">
        <v>0</v>
      </c>
      <c r="I282" s="67">
        <f t="shared" si="11"/>
        <v>0</v>
      </c>
      <c r="J282" s="9"/>
    </row>
    <row r="283" spans="1:10" x14ac:dyDescent="0.3">
      <c r="A283"/>
      <c r="B283" s="66" t="s">
        <v>262</v>
      </c>
      <c r="C283" s="196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11"/>
        <v>16977.759999999998</v>
      </c>
      <c r="J283" s="9"/>
    </row>
    <row r="284" spans="1:10" x14ac:dyDescent="0.3">
      <c r="A284"/>
      <c r="B284" s="66" t="s">
        <v>78</v>
      </c>
      <c r="C284" s="196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11"/>
        <v>17621.328000000001</v>
      </c>
      <c r="J284" s="9"/>
    </row>
    <row r="285" spans="1:10" x14ac:dyDescent="0.3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738</v>
      </c>
      <c r="G285" s="71"/>
      <c r="H285" s="71">
        <v>0</v>
      </c>
      <c r="I285" s="67">
        <f t="shared" si="11"/>
        <v>0</v>
      </c>
      <c r="J285" s="9"/>
    </row>
    <row r="286" spans="1:10" x14ac:dyDescent="0.3">
      <c r="B286" s="66" t="s">
        <v>74</v>
      </c>
      <c r="C286" s="196" t="s">
        <v>438</v>
      </c>
      <c r="D286" s="53" t="s">
        <v>17</v>
      </c>
      <c r="E286" s="155" t="s">
        <v>625</v>
      </c>
      <c r="F286" s="53" t="s">
        <v>738</v>
      </c>
      <c r="G286" s="71">
        <v>0</v>
      </c>
      <c r="H286" s="71">
        <v>0</v>
      </c>
      <c r="I286" s="67">
        <f t="shared" si="11"/>
        <v>0</v>
      </c>
      <c r="J286" s="9"/>
    </row>
    <row r="287" spans="1:10" x14ac:dyDescent="0.3">
      <c r="B287" s="66" t="s">
        <v>74</v>
      </c>
      <c r="C287" s="196" t="s">
        <v>439</v>
      </c>
      <c r="D287" s="53" t="s">
        <v>17</v>
      </c>
      <c r="E287" s="155" t="s">
        <v>625</v>
      </c>
      <c r="F287" s="53" t="s">
        <v>738</v>
      </c>
      <c r="G287" s="71">
        <v>0</v>
      </c>
      <c r="H287" s="71">
        <v>0</v>
      </c>
      <c r="I287" s="67">
        <f t="shared" si="11"/>
        <v>0</v>
      </c>
      <c r="J287" s="9"/>
    </row>
    <row r="288" spans="1:10" x14ac:dyDescent="0.3">
      <c r="A288"/>
      <c r="B288" s="66" t="s">
        <v>242</v>
      </c>
      <c r="C288" s="196" t="s">
        <v>452</v>
      </c>
      <c r="D288" s="53" t="s">
        <v>10</v>
      </c>
      <c r="E288" s="155" t="s">
        <v>625</v>
      </c>
      <c r="G288" s="71"/>
      <c r="H288" s="71"/>
      <c r="I288" s="67"/>
      <c r="J288" s="9"/>
    </row>
    <row r="289" spans="1:10" x14ac:dyDescent="0.3">
      <c r="A289"/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ref="I289:I305" si="12">SUM(G289+H289)*1.16</f>
        <v>19373.16</v>
      </c>
      <c r="J289" s="9"/>
    </row>
    <row r="290" spans="1:10" x14ac:dyDescent="0.3">
      <c r="A290"/>
      <c r="B290" s="66" t="s">
        <v>455</v>
      </c>
      <c r="C290" s="53">
        <v>196800022</v>
      </c>
      <c r="D290" s="53" t="s">
        <v>10</v>
      </c>
      <c r="E290" s="155" t="s">
        <v>625</v>
      </c>
      <c r="G290" s="90">
        <v>0</v>
      </c>
      <c r="H290" s="71">
        <v>0</v>
      </c>
      <c r="I290" s="67">
        <f t="shared" si="12"/>
        <v>0</v>
      </c>
      <c r="J290" s="9"/>
    </row>
    <row r="291" spans="1:10" x14ac:dyDescent="0.3">
      <c r="A291"/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12"/>
        <v>13958.454000000002</v>
      </c>
      <c r="J291" s="9"/>
    </row>
    <row r="292" spans="1:10" x14ac:dyDescent="0.3">
      <c r="A292"/>
      <c r="B292" s="66" t="s">
        <v>256</v>
      </c>
      <c r="C292" s="53" t="s">
        <v>457</v>
      </c>
      <c r="D292" s="53" t="s">
        <v>10</v>
      </c>
      <c r="E292" s="155" t="s">
        <v>625</v>
      </c>
      <c r="G292" s="90">
        <v>0</v>
      </c>
      <c r="H292" s="71">
        <v>0</v>
      </c>
      <c r="I292" s="67">
        <f t="shared" si="12"/>
        <v>0</v>
      </c>
    </row>
    <row r="293" spans="1:10" x14ac:dyDescent="0.3">
      <c r="A293"/>
      <c r="B293" s="66" t="s">
        <v>78</v>
      </c>
      <c r="C293" s="196" t="s">
        <v>458</v>
      </c>
      <c r="D293" s="53" t="s">
        <v>10</v>
      </c>
      <c r="E293" s="155" t="s">
        <v>625</v>
      </c>
      <c r="G293" s="90">
        <v>0</v>
      </c>
      <c r="H293" s="71">
        <v>0</v>
      </c>
      <c r="I293" s="67">
        <f t="shared" si="12"/>
        <v>0</v>
      </c>
    </row>
    <row r="294" spans="1:10" x14ac:dyDescent="0.3">
      <c r="A294"/>
      <c r="B294" s="66" t="s">
        <v>256</v>
      </c>
      <c r="C294" s="196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12"/>
        <v>7722.3751999999986</v>
      </c>
      <c r="J294" s="9"/>
    </row>
    <row r="295" spans="1:10" x14ac:dyDescent="0.3">
      <c r="A295"/>
      <c r="B295" s="66" t="s">
        <v>88</v>
      </c>
      <c r="C295" s="53" t="s">
        <v>472</v>
      </c>
      <c r="D295" s="53" t="s">
        <v>10</v>
      </c>
      <c r="E295" s="155" t="s">
        <v>625</v>
      </c>
      <c r="F295" s="53" t="s">
        <v>737</v>
      </c>
      <c r="G295" s="71">
        <v>0</v>
      </c>
      <c r="H295" s="71">
        <v>0</v>
      </c>
      <c r="I295" s="67">
        <f t="shared" si="12"/>
        <v>0</v>
      </c>
    </row>
    <row r="296" spans="1:10" x14ac:dyDescent="0.3">
      <c r="A296"/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si="12"/>
        <v>2629.9056</v>
      </c>
      <c r="J296" s="9"/>
    </row>
    <row r="297" spans="1:10" x14ac:dyDescent="0.3">
      <c r="A297"/>
      <c r="B297" s="66" t="s">
        <v>482</v>
      </c>
      <c r="C297" s="53" t="s">
        <v>483</v>
      </c>
      <c r="D297" s="53" t="s">
        <v>10</v>
      </c>
      <c r="E297" s="155" t="s">
        <v>625</v>
      </c>
      <c r="F297" s="53" t="s">
        <v>737</v>
      </c>
      <c r="G297" s="71">
        <v>0</v>
      </c>
      <c r="H297" s="71">
        <v>0</v>
      </c>
      <c r="I297" s="71">
        <f t="shared" si="12"/>
        <v>0</v>
      </c>
      <c r="J297" s="9"/>
    </row>
    <row r="298" spans="1:10" x14ac:dyDescent="0.3">
      <c r="A298"/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2"/>
        <v>8295.0903999999991</v>
      </c>
    </row>
    <row r="299" spans="1:10" x14ac:dyDescent="0.3">
      <c r="A299"/>
      <c r="B299" s="66" t="s">
        <v>484</v>
      </c>
      <c r="C299" s="53" t="s">
        <v>485</v>
      </c>
      <c r="D299" s="53" t="s">
        <v>10</v>
      </c>
      <c r="E299" s="155" t="s">
        <v>625</v>
      </c>
      <c r="F299" s="53" t="s">
        <v>737</v>
      </c>
      <c r="G299" s="68">
        <v>0</v>
      </c>
      <c r="H299" s="68">
        <v>0</v>
      </c>
      <c r="I299" s="67">
        <f t="shared" si="12"/>
        <v>0</v>
      </c>
      <c r="J299" s="9"/>
    </row>
    <row r="300" spans="1:10" x14ac:dyDescent="0.3">
      <c r="A300"/>
      <c r="B300" s="66" t="s">
        <v>65</v>
      </c>
      <c r="C300" s="53">
        <v>188240010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2"/>
        <v>0</v>
      </c>
      <c r="J300" s="9"/>
    </row>
    <row r="301" spans="1:10" x14ac:dyDescent="0.3">
      <c r="B301" s="66" t="s">
        <v>74</v>
      </c>
      <c r="C301" s="53" t="s">
        <v>460</v>
      </c>
      <c r="D301" s="53" t="s">
        <v>17</v>
      </c>
      <c r="E301" s="155" t="s">
        <v>625</v>
      </c>
      <c r="F301" s="53" t="s">
        <v>738</v>
      </c>
      <c r="G301" s="90">
        <v>0</v>
      </c>
      <c r="H301" s="71">
        <v>0</v>
      </c>
      <c r="I301" s="67">
        <f t="shared" si="12"/>
        <v>0</v>
      </c>
      <c r="J301" s="9"/>
    </row>
    <row r="302" spans="1:10" x14ac:dyDescent="0.3">
      <c r="A302"/>
      <c r="B302" s="66" t="s">
        <v>96</v>
      </c>
      <c r="C302" s="53" t="s">
        <v>488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2"/>
        <v>0</v>
      </c>
      <c r="J302" s="9"/>
    </row>
    <row r="303" spans="1:10" x14ac:dyDescent="0.3">
      <c r="A303"/>
      <c r="B303" s="66" t="s">
        <v>256</v>
      </c>
      <c r="C303" s="196" t="s">
        <v>489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2"/>
        <v>0</v>
      </c>
      <c r="J303" s="9"/>
    </row>
    <row r="304" spans="1:10" x14ac:dyDescent="0.3">
      <c r="A304"/>
      <c r="B304" s="66" t="s">
        <v>65</v>
      </c>
      <c r="C304" s="53" t="s">
        <v>490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2"/>
        <v>0</v>
      </c>
      <c r="J304" s="9"/>
    </row>
    <row r="305" spans="1:10" x14ac:dyDescent="0.3">
      <c r="A305"/>
      <c r="B305" s="56" t="s">
        <v>53</v>
      </c>
      <c r="C305" s="196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2"/>
        <v>10878.410400000001</v>
      </c>
      <c r="J305" s="9"/>
    </row>
    <row r="306" spans="1:10" x14ac:dyDescent="0.3">
      <c r="A306"/>
      <c r="B306" s="66" t="s">
        <v>45</v>
      </c>
      <c r="C306" s="196" t="s">
        <v>505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v>0</v>
      </c>
      <c r="J306" s="9"/>
    </row>
    <row r="307" spans="1:10" x14ac:dyDescent="0.3">
      <c r="A307"/>
      <c r="B307" s="66" t="s">
        <v>506</v>
      </c>
      <c r="C307" s="53" t="s">
        <v>507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ref="I307:I332" si="13">SUM(G307+H307)*1.16</f>
        <v>0</v>
      </c>
      <c r="J307" s="9"/>
    </row>
    <row r="308" spans="1:10" x14ac:dyDescent="0.3">
      <c r="A308"/>
      <c r="B308" s="56" t="s">
        <v>262</v>
      </c>
      <c r="C308" s="196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3"/>
        <v>11351.2148</v>
      </c>
      <c r="J308" s="9"/>
    </row>
    <row r="309" spans="1:10" x14ac:dyDescent="0.3">
      <c r="A309"/>
      <c r="B309" s="66" t="s">
        <v>215</v>
      </c>
      <c r="C309" s="53" t="s">
        <v>508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3"/>
        <v>0</v>
      </c>
      <c r="J309" s="9"/>
    </row>
    <row r="310" spans="1:10" x14ac:dyDescent="0.3">
      <c r="A310"/>
      <c r="B310" s="66" t="s">
        <v>96</v>
      </c>
      <c r="C310" s="196" t="s">
        <v>510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3"/>
        <v>0</v>
      </c>
      <c r="J310" s="9"/>
    </row>
    <row r="311" spans="1:10" x14ac:dyDescent="0.3">
      <c r="B311" s="66" t="s">
        <v>65</v>
      </c>
      <c r="C311" s="53" t="s">
        <v>513</v>
      </c>
      <c r="D311" s="53" t="s">
        <v>10</v>
      </c>
      <c r="E311" s="155" t="s">
        <v>625</v>
      </c>
      <c r="G311" s="90">
        <v>0</v>
      </c>
      <c r="H311" s="71">
        <v>0</v>
      </c>
      <c r="I311" s="67">
        <f t="shared" si="13"/>
        <v>0</v>
      </c>
      <c r="J311" s="9"/>
    </row>
    <row r="312" spans="1:10" x14ac:dyDescent="0.3">
      <c r="A312"/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3"/>
        <v>15137.872399999998</v>
      </c>
      <c r="J312" s="9"/>
    </row>
    <row r="313" spans="1:10" x14ac:dyDescent="0.3">
      <c r="A313"/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3"/>
        <v>8306.4815999999992</v>
      </c>
      <c r="J313" s="9"/>
    </row>
    <row r="314" spans="1:10" x14ac:dyDescent="0.3">
      <c r="A314"/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3"/>
        <v>4169.2951999999996</v>
      </c>
      <c r="J314" s="9"/>
    </row>
    <row r="315" spans="1:10" x14ac:dyDescent="0.3">
      <c r="A315"/>
      <c r="B315" s="66" t="s">
        <v>501</v>
      </c>
      <c r="C315" s="53" t="s">
        <v>515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3"/>
        <v>0</v>
      </c>
      <c r="J315" s="9"/>
    </row>
    <row r="316" spans="1:10" x14ac:dyDescent="0.3">
      <c r="A316"/>
      <c r="B316" s="66" t="s">
        <v>256</v>
      </c>
      <c r="C316" s="196" t="s">
        <v>519</v>
      </c>
      <c r="D316" s="53" t="s">
        <v>10</v>
      </c>
      <c r="E316" s="155" t="s">
        <v>625</v>
      </c>
      <c r="G316" s="71">
        <v>0</v>
      </c>
      <c r="H316" s="71">
        <v>0</v>
      </c>
      <c r="I316" s="67">
        <f t="shared" si="13"/>
        <v>0</v>
      </c>
      <c r="J316" s="9"/>
    </row>
    <row r="317" spans="1:10" x14ac:dyDescent="0.3">
      <c r="A317"/>
      <c r="B317" s="66" t="s">
        <v>262</v>
      </c>
      <c r="C317" s="196" t="s">
        <v>520</v>
      </c>
      <c r="D317" s="53" t="s">
        <v>10</v>
      </c>
      <c r="E317" s="155" t="s">
        <v>625</v>
      </c>
      <c r="F317" s="53" t="s">
        <v>241</v>
      </c>
      <c r="G317" s="91">
        <v>0</v>
      </c>
      <c r="H317" s="71">
        <v>0</v>
      </c>
      <c r="I317" s="71">
        <f t="shared" si="13"/>
        <v>0</v>
      </c>
      <c r="J317" s="9"/>
    </row>
    <row r="318" spans="1:10" x14ac:dyDescent="0.3">
      <c r="A318"/>
      <c r="B318" s="66" t="s">
        <v>78</v>
      </c>
      <c r="C318" s="196" t="s">
        <v>521</v>
      </c>
      <c r="D318" s="53" t="s">
        <v>10</v>
      </c>
      <c r="E318" s="155" t="s">
        <v>625</v>
      </c>
      <c r="G318" s="74">
        <v>0</v>
      </c>
      <c r="H318" s="71">
        <v>0</v>
      </c>
      <c r="I318" s="67">
        <f t="shared" si="13"/>
        <v>0</v>
      </c>
    </row>
    <row r="319" spans="1:10" x14ac:dyDescent="0.3">
      <c r="A319"/>
      <c r="B319" s="66" t="s">
        <v>74</v>
      </c>
      <c r="C319" s="196" t="s">
        <v>529</v>
      </c>
      <c r="D319" s="53" t="s">
        <v>10</v>
      </c>
      <c r="E319" s="155" t="s">
        <v>625</v>
      </c>
      <c r="F319" s="53" t="s">
        <v>737</v>
      </c>
      <c r="G319" s="71">
        <v>0</v>
      </c>
      <c r="H319" s="71">
        <v>0</v>
      </c>
      <c r="I319" s="71">
        <f t="shared" si="13"/>
        <v>0</v>
      </c>
      <c r="J319" s="9"/>
    </row>
    <row r="320" spans="1:10" x14ac:dyDescent="0.3">
      <c r="A320"/>
      <c r="B320" s="66" t="s">
        <v>78</v>
      </c>
      <c r="C320" s="196" t="s">
        <v>530</v>
      </c>
      <c r="D320" s="53" t="s">
        <v>10</v>
      </c>
      <c r="E320" s="155" t="s">
        <v>625</v>
      </c>
      <c r="F320" s="53" t="s">
        <v>241</v>
      </c>
      <c r="G320" s="71">
        <v>0</v>
      </c>
      <c r="H320" s="71">
        <v>0</v>
      </c>
      <c r="I320" s="71">
        <f t="shared" si="13"/>
        <v>0</v>
      </c>
      <c r="J320" s="9"/>
    </row>
    <row r="321" spans="2:10" customFormat="1" x14ac:dyDescent="0.3">
      <c r="B321" s="66" t="s">
        <v>74</v>
      </c>
      <c r="C321" s="196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3"/>
        <v>11742.413199999999</v>
      </c>
      <c r="J321" s="9"/>
    </row>
    <row r="322" spans="2:10" customFormat="1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3"/>
        <v>10850.8372</v>
      </c>
      <c r="J322" s="9"/>
    </row>
    <row r="323" spans="2:10" customFormat="1" x14ac:dyDescent="0.3">
      <c r="B323" s="66" t="s">
        <v>74</v>
      </c>
      <c r="C323" s="53" t="s">
        <v>532</v>
      </c>
      <c r="D323" s="53" t="s">
        <v>10</v>
      </c>
      <c r="E323" s="155" t="s">
        <v>625</v>
      </c>
      <c r="F323" s="53" t="s">
        <v>737</v>
      </c>
      <c r="G323" s="71">
        <v>0</v>
      </c>
      <c r="H323" s="71">
        <v>0</v>
      </c>
      <c r="I323" s="71">
        <f t="shared" si="13"/>
        <v>0</v>
      </c>
      <c r="J323" s="9"/>
    </row>
    <row r="324" spans="2:10" customFormat="1" x14ac:dyDescent="0.3">
      <c r="B324" s="66" t="s">
        <v>546</v>
      </c>
      <c r="C324" s="196" t="s">
        <v>547</v>
      </c>
      <c r="D324" s="53" t="s">
        <v>10</v>
      </c>
      <c r="E324" s="155" t="s">
        <v>625</v>
      </c>
      <c r="F324" s="53" t="s">
        <v>737</v>
      </c>
      <c r="G324" s="71">
        <v>0</v>
      </c>
      <c r="H324" s="71">
        <v>0</v>
      </c>
      <c r="I324" s="71">
        <f t="shared" si="13"/>
        <v>0</v>
      </c>
      <c r="J324" s="9"/>
    </row>
    <row r="325" spans="2:10" customFormat="1" x14ac:dyDescent="0.3">
      <c r="B325" s="66" t="s">
        <v>256</v>
      </c>
      <c r="C325" s="196" t="s">
        <v>548</v>
      </c>
      <c r="D325" s="53" t="s">
        <v>10</v>
      </c>
      <c r="E325" s="155" t="s">
        <v>625</v>
      </c>
      <c r="F325" s="53"/>
      <c r="G325" s="90">
        <v>0</v>
      </c>
      <c r="H325" s="71">
        <v>0</v>
      </c>
      <c r="I325" s="67">
        <f t="shared" si="13"/>
        <v>0</v>
      </c>
      <c r="J325" s="9"/>
    </row>
    <row r="326" spans="2:10" customFormat="1" x14ac:dyDescent="0.3">
      <c r="B326" s="66" t="s">
        <v>65</v>
      </c>
      <c r="C326" s="196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3"/>
        <v>9249.7471999999998</v>
      </c>
      <c r="J326" s="9"/>
    </row>
    <row r="327" spans="2:10" customFormat="1" x14ac:dyDescent="0.3">
      <c r="B327" s="66" t="s">
        <v>74</v>
      </c>
      <c r="C327" s="196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3"/>
        <v>17267.5628</v>
      </c>
      <c r="J327" s="9"/>
    </row>
    <row r="328" spans="2:10" customFormat="1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3"/>
        <v>8294.7655999999988</v>
      </c>
      <c r="J328" s="9"/>
    </row>
    <row r="329" spans="2:10" customFormat="1" x14ac:dyDescent="0.3">
      <c r="B329" s="66" t="s">
        <v>72</v>
      </c>
      <c r="C329" s="196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3"/>
        <v>13541.039599999998</v>
      </c>
      <c r="J329" s="9"/>
    </row>
    <row r="330" spans="2:10" customFormat="1" x14ac:dyDescent="0.3">
      <c r="B330" s="66" t="s">
        <v>274</v>
      </c>
      <c r="C330" s="53" t="s">
        <v>572</v>
      </c>
      <c r="D330" s="85" t="s">
        <v>10</v>
      </c>
      <c r="E330" s="155" t="s">
        <v>625</v>
      </c>
      <c r="F330" s="53"/>
      <c r="G330" s="71">
        <v>0</v>
      </c>
      <c r="H330" s="71">
        <v>0</v>
      </c>
      <c r="I330" s="67">
        <f t="shared" si="13"/>
        <v>0</v>
      </c>
      <c r="J330" s="9"/>
    </row>
    <row r="331" spans="2:10" customFormat="1" x14ac:dyDescent="0.3">
      <c r="B331" s="66" t="s">
        <v>242</v>
      </c>
      <c r="C331" s="174" t="s">
        <v>602</v>
      </c>
      <c r="D331" s="85" t="s">
        <v>10</v>
      </c>
      <c r="E331" s="155" t="s">
        <v>624</v>
      </c>
      <c r="F331" s="53"/>
      <c r="G331" s="67">
        <v>0</v>
      </c>
      <c r="H331" s="68">
        <v>0</v>
      </c>
      <c r="I331" s="67">
        <f t="shared" si="13"/>
        <v>0</v>
      </c>
      <c r="J331" s="9"/>
    </row>
    <row r="332" spans="2:10" customFormat="1" x14ac:dyDescent="0.3">
      <c r="B332" s="97" t="s">
        <v>274</v>
      </c>
      <c r="C332" s="174" t="s">
        <v>617</v>
      </c>
      <c r="D332" s="85" t="s">
        <v>10</v>
      </c>
      <c r="E332" s="155" t="s">
        <v>624</v>
      </c>
      <c r="F332" s="53"/>
      <c r="G332" s="67">
        <v>0</v>
      </c>
      <c r="H332" s="68">
        <v>0</v>
      </c>
      <c r="I332" s="67">
        <f t="shared" si="13"/>
        <v>0</v>
      </c>
      <c r="J332" s="9"/>
    </row>
    <row r="333" spans="2:10" customFormat="1" x14ac:dyDescent="0.3">
      <c r="B333" s="66" t="s">
        <v>274</v>
      </c>
      <c r="C333" s="175" t="s">
        <v>672</v>
      </c>
      <c r="D333" s="85" t="s">
        <v>10</v>
      </c>
      <c r="E333" s="155" t="s">
        <v>624</v>
      </c>
      <c r="F333" s="53"/>
      <c r="G333" s="71"/>
      <c r="H333" s="43"/>
      <c r="I333" s="54"/>
      <c r="J333" s="9"/>
    </row>
    <row r="334" spans="2:10" customFormat="1" x14ac:dyDescent="0.3">
      <c r="B334" s="66" t="s">
        <v>242</v>
      </c>
      <c r="C334" s="175" t="s">
        <v>676</v>
      </c>
      <c r="D334" s="85" t="s">
        <v>10</v>
      </c>
      <c r="E334" s="155" t="s">
        <v>624</v>
      </c>
      <c r="F334" s="53"/>
      <c r="G334" s="71"/>
      <c r="H334" s="43"/>
      <c r="I334" s="54"/>
      <c r="J334" s="9"/>
    </row>
    <row r="335" spans="2:10" customFormat="1" x14ac:dyDescent="0.3">
      <c r="B335" s="66" t="s">
        <v>242</v>
      </c>
      <c r="C335" s="175" t="s">
        <v>680</v>
      </c>
      <c r="D335" s="85" t="s">
        <v>10</v>
      </c>
      <c r="E335" s="168" t="s">
        <v>624</v>
      </c>
      <c r="F335" s="53"/>
      <c r="G335" s="43"/>
      <c r="H335" s="43"/>
      <c r="I335" s="54"/>
      <c r="J335" s="9"/>
    </row>
    <row r="336" spans="2:10" customFormat="1" x14ac:dyDescent="0.3">
      <c r="B336" s="66" t="s">
        <v>242</v>
      </c>
      <c r="C336" s="56" t="s">
        <v>706</v>
      </c>
      <c r="D336" s="85" t="s">
        <v>10</v>
      </c>
      <c r="E336" s="155" t="s">
        <v>624</v>
      </c>
      <c r="F336" s="53"/>
      <c r="G336" s="43"/>
      <c r="H336" s="43"/>
      <c r="I336" s="54"/>
      <c r="J336" s="9"/>
    </row>
    <row r="337" spans="1:10" x14ac:dyDescent="0.3">
      <c r="A337"/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>SUM(G337+H337)*1.16</f>
        <v>14419.368399999999</v>
      </c>
      <c r="J337" s="9"/>
    </row>
    <row r="338" spans="1:10" x14ac:dyDescent="0.3">
      <c r="A338"/>
      <c r="B338" s="66" t="s">
        <v>242</v>
      </c>
      <c r="C338" s="56" t="s">
        <v>707</v>
      </c>
      <c r="D338" s="85" t="s">
        <v>10</v>
      </c>
      <c r="E338" s="155" t="s">
        <v>624</v>
      </c>
      <c r="J338" s="9"/>
    </row>
    <row r="339" spans="1:10" x14ac:dyDescent="0.3">
      <c r="A339"/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ref="I339:I368" si="14">SUM(G339+H339)*1.16</f>
        <v>3144.7599999999998</v>
      </c>
      <c r="J339" s="9"/>
    </row>
    <row r="340" spans="1:10" x14ac:dyDescent="0.3">
      <c r="A340"/>
      <c r="B340" s="56" t="s">
        <v>96</v>
      </c>
      <c r="C340" s="196" t="s">
        <v>410</v>
      </c>
      <c r="D340" s="53" t="s">
        <v>10</v>
      </c>
      <c r="E340" s="155" t="s">
        <v>625</v>
      </c>
      <c r="G340" s="71">
        <v>0</v>
      </c>
      <c r="H340" s="71">
        <v>0</v>
      </c>
      <c r="I340" s="67">
        <f t="shared" si="14"/>
        <v>0</v>
      </c>
      <c r="J340" s="9"/>
    </row>
    <row r="341" spans="1:10" x14ac:dyDescent="0.3">
      <c r="A341"/>
      <c r="B341" s="56" t="s">
        <v>78</v>
      </c>
      <c r="C341" s="53" t="s">
        <v>411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4"/>
        <v>0</v>
      </c>
      <c r="J341" s="9"/>
    </row>
    <row r="342" spans="1:10" x14ac:dyDescent="0.3">
      <c r="B342" s="66" t="s">
        <v>74</v>
      </c>
      <c r="C342" s="53" t="s">
        <v>516</v>
      </c>
      <c r="D342" s="53" t="s">
        <v>17</v>
      </c>
      <c r="E342" s="155" t="s">
        <v>625</v>
      </c>
      <c r="F342" s="53" t="s">
        <v>738</v>
      </c>
      <c r="G342" s="71">
        <v>0</v>
      </c>
      <c r="H342" s="71">
        <v>0</v>
      </c>
      <c r="I342" s="67">
        <f t="shared" si="14"/>
        <v>0</v>
      </c>
      <c r="J342" s="9"/>
    </row>
    <row r="343" spans="1:10" x14ac:dyDescent="0.3">
      <c r="A343"/>
      <c r="B343" s="66" t="s">
        <v>262</v>
      </c>
      <c r="C343" s="196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4"/>
        <v>16977.759999999998</v>
      </c>
      <c r="J343" s="9"/>
    </row>
    <row r="344" spans="1:10" x14ac:dyDescent="0.3">
      <c r="A344"/>
      <c r="B344" s="66" t="s">
        <v>78</v>
      </c>
      <c r="C344" s="196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4"/>
        <v>17620.399999999998</v>
      </c>
      <c r="J344" s="9"/>
    </row>
    <row r="345" spans="1:10" x14ac:dyDescent="0.3">
      <c r="A345"/>
      <c r="B345" s="56" t="s">
        <v>688</v>
      </c>
      <c r="C345" s="53" t="s">
        <v>432</v>
      </c>
      <c r="D345" s="53" t="s">
        <v>10</v>
      </c>
      <c r="E345" s="155" t="s">
        <v>625</v>
      </c>
      <c r="G345" s="90">
        <v>0</v>
      </c>
      <c r="H345" s="71">
        <v>0</v>
      </c>
      <c r="I345" s="67">
        <f t="shared" si="14"/>
        <v>0</v>
      </c>
      <c r="J345" s="9"/>
    </row>
    <row r="346" spans="1:10" x14ac:dyDescent="0.3">
      <c r="A346"/>
      <c r="B346" s="56" t="s">
        <v>256</v>
      </c>
      <c r="C346" s="53" t="s">
        <v>440</v>
      </c>
      <c r="D346" s="53" t="s">
        <v>10</v>
      </c>
      <c r="E346" s="155" t="s">
        <v>625</v>
      </c>
      <c r="G346" s="90">
        <v>0</v>
      </c>
      <c r="H346" s="71">
        <v>0</v>
      </c>
      <c r="I346" s="67">
        <f t="shared" si="14"/>
        <v>0</v>
      </c>
      <c r="J346" s="9"/>
    </row>
    <row r="347" spans="1:10" x14ac:dyDescent="0.3">
      <c r="A347"/>
      <c r="B347" s="56" t="s">
        <v>262</v>
      </c>
      <c r="C347" s="196" t="s">
        <v>461</v>
      </c>
      <c r="D347" s="53" t="s">
        <v>10</v>
      </c>
      <c r="E347" s="155" t="s">
        <v>625</v>
      </c>
      <c r="G347" s="90">
        <v>0</v>
      </c>
      <c r="H347" s="71">
        <v>0</v>
      </c>
      <c r="I347" s="67">
        <f t="shared" si="14"/>
        <v>0</v>
      </c>
      <c r="J347" s="9"/>
    </row>
    <row r="348" spans="1:10" x14ac:dyDescent="0.3">
      <c r="A348"/>
      <c r="B348" s="66" t="s">
        <v>78</v>
      </c>
      <c r="C348" s="196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4"/>
        <v>17620.399999999998</v>
      </c>
      <c r="J348" s="9"/>
    </row>
    <row r="349" spans="1:10" x14ac:dyDescent="0.3">
      <c r="B349" s="66" t="s">
        <v>74</v>
      </c>
      <c r="C349" s="196" t="s">
        <v>523</v>
      </c>
      <c r="D349" s="53" t="s">
        <v>17</v>
      </c>
      <c r="E349" s="155" t="s">
        <v>625</v>
      </c>
      <c r="F349" s="53" t="s">
        <v>738</v>
      </c>
      <c r="G349" s="71">
        <v>0</v>
      </c>
      <c r="H349" s="71">
        <v>0</v>
      </c>
      <c r="I349" s="71">
        <f t="shared" si="14"/>
        <v>0</v>
      </c>
      <c r="J349" s="9"/>
    </row>
    <row r="350" spans="1:10" x14ac:dyDescent="0.3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738</v>
      </c>
      <c r="G350" s="71">
        <v>0</v>
      </c>
      <c r="H350" s="71">
        <v>0</v>
      </c>
      <c r="I350" s="67">
        <f t="shared" si="14"/>
        <v>0</v>
      </c>
      <c r="J350" s="9"/>
    </row>
    <row r="351" spans="1:10" x14ac:dyDescent="0.3">
      <c r="B351" s="66" t="s">
        <v>74</v>
      </c>
      <c r="C351" s="196" t="s">
        <v>525</v>
      </c>
      <c r="D351" s="53" t="s">
        <v>17</v>
      </c>
      <c r="E351" s="155" t="s">
        <v>625</v>
      </c>
      <c r="F351" s="53" t="s">
        <v>738</v>
      </c>
      <c r="G351" s="71">
        <v>0</v>
      </c>
      <c r="H351" s="71">
        <v>0</v>
      </c>
      <c r="I351" s="67">
        <f t="shared" si="14"/>
        <v>0</v>
      </c>
      <c r="J351" s="9"/>
    </row>
    <row r="352" spans="1:10" x14ac:dyDescent="0.3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738</v>
      </c>
      <c r="G352" s="71">
        <v>0</v>
      </c>
      <c r="H352" s="71">
        <v>0</v>
      </c>
      <c r="I352" s="67">
        <f t="shared" si="14"/>
        <v>0</v>
      </c>
      <c r="J352" s="9"/>
    </row>
    <row r="353" spans="1:10" x14ac:dyDescent="0.3">
      <c r="B353" s="66" t="s">
        <v>74</v>
      </c>
      <c r="C353" s="53" t="s">
        <v>527</v>
      </c>
      <c r="D353" s="53" t="s">
        <v>17</v>
      </c>
      <c r="E353" s="155" t="s">
        <v>625</v>
      </c>
      <c r="F353" s="53" t="s">
        <v>738</v>
      </c>
      <c r="G353" s="71">
        <v>0</v>
      </c>
      <c r="H353" s="71">
        <v>0</v>
      </c>
      <c r="I353" s="67">
        <f t="shared" si="14"/>
        <v>0</v>
      </c>
      <c r="J353" s="9"/>
    </row>
    <row r="354" spans="1:10" x14ac:dyDescent="0.3">
      <c r="A354"/>
      <c r="B354" s="66" t="s">
        <v>74</v>
      </c>
      <c r="C354" s="53" t="s">
        <v>528</v>
      </c>
      <c r="D354" s="53" t="s">
        <v>17</v>
      </c>
      <c r="E354" s="155" t="s">
        <v>625</v>
      </c>
      <c r="F354" s="56" t="s">
        <v>723</v>
      </c>
      <c r="G354" s="71">
        <v>12620.64</v>
      </c>
      <c r="H354" s="71">
        <v>378.62</v>
      </c>
      <c r="I354" s="67">
        <f t="shared" si="14"/>
        <v>15079.141599999999</v>
      </c>
      <c r="J354" s="9"/>
    </row>
    <row r="355" spans="1:10" x14ac:dyDescent="0.3">
      <c r="B355" s="56" t="s">
        <v>96</v>
      </c>
      <c r="C355" s="196" t="s">
        <v>462</v>
      </c>
      <c r="D355" s="53" t="s">
        <v>10</v>
      </c>
      <c r="E355" s="155" t="s">
        <v>625</v>
      </c>
      <c r="G355" s="90">
        <v>0</v>
      </c>
      <c r="H355" s="71">
        <v>0</v>
      </c>
      <c r="I355" s="67">
        <f t="shared" si="14"/>
        <v>0</v>
      </c>
      <c r="J355" s="9"/>
    </row>
    <row r="356" spans="1:10" x14ac:dyDescent="0.3">
      <c r="A356"/>
      <c r="B356" s="56" t="s">
        <v>96</v>
      </c>
      <c r="C356" s="196" t="s">
        <v>463</v>
      </c>
      <c r="D356" s="53" t="s">
        <v>10</v>
      </c>
      <c r="E356" s="155" t="s">
        <v>625</v>
      </c>
      <c r="G356" s="90">
        <v>0</v>
      </c>
      <c r="H356" s="71">
        <v>0</v>
      </c>
      <c r="I356" s="67">
        <f t="shared" si="14"/>
        <v>0</v>
      </c>
      <c r="J356" s="9"/>
    </row>
    <row r="357" spans="1:10" x14ac:dyDescent="0.3">
      <c r="B357" s="66" t="s">
        <v>74</v>
      </c>
      <c r="C357" s="53" t="s">
        <v>531</v>
      </c>
      <c r="D357" s="53" t="s">
        <v>17</v>
      </c>
      <c r="E357" s="155" t="s">
        <v>625</v>
      </c>
      <c r="F357" s="53" t="s">
        <v>738</v>
      </c>
      <c r="G357" s="90">
        <v>0</v>
      </c>
      <c r="H357" s="71">
        <v>0</v>
      </c>
      <c r="I357" s="67">
        <f t="shared" si="14"/>
        <v>0</v>
      </c>
      <c r="J357" s="9"/>
    </row>
    <row r="358" spans="1:10" x14ac:dyDescent="0.3">
      <c r="B358" s="56" t="s">
        <v>376</v>
      </c>
      <c r="C358" s="53" t="s">
        <v>466</v>
      </c>
      <c r="D358" s="53" t="s">
        <v>10</v>
      </c>
      <c r="E358" s="155" t="s">
        <v>625</v>
      </c>
      <c r="G358" s="90">
        <v>0</v>
      </c>
      <c r="H358" s="71">
        <v>0</v>
      </c>
      <c r="I358" s="67">
        <f t="shared" si="14"/>
        <v>0</v>
      </c>
      <c r="J358" s="9"/>
    </row>
    <row r="359" spans="1:10" x14ac:dyDescent="0.3">
      <c r="B359" s="66" t="s">
        <v>74</v>
      </c>
      <c r="C359" s="53" t="s">
        <v>533</v>
      </c>
      <c r="D359" s="53" t="s">
        <v>17</v>
      </c>
      <c r="E359" s="155" t="s">
        <v>625</v>
      </c>
      <c r="F359" s="53" t="s">
        <v>738</v>
      </c>
      <c r="G359" s="71">
        <v>0</v>
      </c>
      <c r="H359" s="71">
        <v>0</v>
      </c>
      <c r="I359" s="67">
        <f t="shared" si="14"/>
        <v>0</v>
      </c>
      <c r="J359" s="9"/>
    </row>
    <row r="360" spans="1:10" x14ac:dyDescent="0.3">
      <c r="B360" s="66" t="s">
        <v>74</v>
      </c>
      <c r="C360" s="53" t="s">
        <v>534</v>
      </c>
      <c r="D360" s="53" t="s">
        <v>17</v>
      </c>
      <c r="E360" s="155" t="s">
        <v>625</v>
      </c>
      <c r="F360" s="53" t="s">
        <v>738</v>
      </c>
      <c r="G360" s="71">
        <v>0</v>
      </c>
      <c r="H360" s="71">
        <v>0</v>
      </c>
      <c r="I360" s="67">
        <f t="shared" si="14"/>
        <v>0</v>
      </c>
      <c r="J360" s="9"/>
    </row>
    <row r="361" spans="1:10" x14ac:dyDescent="0.3">
      <c r="A361"/>
      <c r="B361" s="56" t="s">
        <v>535</v>
      </c>
      <c r="C361" s="196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4"/>
        <v>3846.0959999999995</v>
      </c>
      <c r="J361" s="9"/>
    </row>
    <row r="362" spans="1:10" x14ac:dyDescent="0.3">
      <c r="A362"/>
      <c r="B362" s="56" t="s">
        <v>467</v>
      </c>
      <c r="C362" s="53" t="s">
        <v>468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4"/>
        <v>0</v>
      </c>
      <c r="J362" s="9"/>
    </row>
    <row r="363" spans="1:10" x14ac:dyDescent="0.3">
      <c r="A363"/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4"/>
        <v>8865.8219999999983</v>
      </c>
      <c r="J363" s="9"/>
    </row>
    <row r="364" spans="1:10" x14ac:dyDescent="0.3">
      <c r="A364"/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4"/>
        <v>5562.3159999999998</v>
      </c>
      <c r="J364" s="9"/>
    </row>
    <row r="365" spans="1:10" x14ac:dyDescent="0.3">
      <c r="A365"/>
      <c r="B365" s="56" t="s">
        <v>74</v>
      </c>
      <c r="C365" s="196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4"/>
        <v>12005.408399999998</v>
      </c>
      <c r="J365" s="9"/>
    </row>
    <row r="366" spans="1:10" x14ac:dyDescent="0.3">
      <c r="A366"/>
      <c r="B366" s="56" t="s">
        <v>96</v>
      </c>
      <c r="C366" s="53" t="s">
        <v>470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4"/>
        <v>0</v>
      </c>
      <c r="J366" s="9"/>
    </row>
    <row r="367" spans="1:10" x14ac:dyDescent="0.3">
      <c r="A367"/>
      <c r="B367" s="56" t="s">
        <v>96</v>
      </c>
      <c r="C367" s="196" t="s">
        <v>471</v>
      </c>
      <c r="D367" s="53" t="s">
        <v>10</v>
      </c>
      <c r="E367" s="155" t="s">
        <v>625</v>
      </c>
      <c r="G367" s="90">
        <v>0</v>
      </c>
      <c r="H367" s="71">
        <v>0</v>
      </c>
      <c r="I367" s="67">
        <f t="shared" si="14"/>
        <v>0</v>
      </c>
    </row>
    <row r="368" spans="1:10" x14ac:dyDescent="0.3">
      <c r="A368"/>
      <c r="B368" s="56" t="s">
        <v>53</v>
      </c>
      <c r="C368" s="196" t="s">
        <v>479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4"/>
        <v>0</v>
      </c>
      <c r="J368" s="9"/>
    </row>
    <row r="369" spans="2:10" customFormat="1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F369" s="53"/>
      <c r="G369" s="71"/>
      <c r="H369" s="71"/>
      <c r="I369" s="67"/>
    </row>
    <row r="370" spans="2:10" customFormat="1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5">SUM(G370+H370)*1.16</f>
        <v>18640.364799999996</v>
      </c>
      <c r="J370" s="17"/>
    </row>
    <row r="371" spans="2:10" customFormat="1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5"/>
        <v>17372.275999999998</v>
      </c>
      <c r="J371" s="17"/>
    </row>
    <row r="372" spans="2:10" customFormat="1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5"/>
        <v>17372.275999999998</v>
      </c>
      <c r="J372" s="17"/>
    </row>
    <row r="373" spans="2:10" customFormat="1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5"/>
        <v>17372.275999999998</v>
      </c>
      <c r="J373" s="17"/>
    </row>
    <row r="374" spans="2:10" customFormat="1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5"/>
        <v>17372.275999999998</v>
      </c>
      <c r="J374" s="17"/>
    </row>
    <row r="375" spans="2:10" customFormat="1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5"/>
        <v>17372.275999999998</v>
      </c>
      <c r="J375" s="17"/>
    </row>
    <row r="376" spans="2:10" customFormat="1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5"/>
        <v>17372.275999999998</v>
      </c>
      <c r="J376" s="17"/>
    </row>
    <row r="377" spans="2:10" customFormat="1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5"/>
        <v>17372.16</v>
      </c>
      <c r="J377" s="42"/>
    </row>
    <row r="378" spans="2:10" customFormat="1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5"/>
        <v>16503.32</v>
      </c>
      <c r="J378" s="42"/>
    </row>
    <row r="379" spans="2:10" customFormat="1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5"/>
        <v>17372.484799999998</v>
      </c>
      <c r="J379" s="42"/>
    </row>
    <row r="380" spans="2:10" customFormat="1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5"/>
        <v>7743.6843999999992</v>
      </c>
      <c r="J380" s="9"/>
    </row>
    <row r="381" spans="2:10" customFormat="1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5"/>
        <v>17372.484799999998</v>
      </c>
      <c r="J381" s="42"/>
    </row>
    <row r="382" spans="2:10" customFormat="1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5"/>
        <v>7010.8427999999994</v>
      </c>
      <c r="J382" s="9"/>
    </row>
    <row r="383" spans="2:10" customFormat="1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5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5"/>
        <v>16851.32</v>
      </c>
      <c r="J384" s="45"/>
    </row>
    <row r="385" spans="2:10" customFormat="1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73">
        <v>14579.49</v>
      </c>
      <c r="H385" s="68">
        <v>1489.79</v>
      </c>
      <c r="I385" s="67">
        <f t="shared" si="15"/>
        <v>18640.364799999996</v>
      </c>
      <c r="J385" s="42"/>
    </row>
    <row r="386" spans="2:10" customFormat="1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5"/>
        <v>17372.16</v>
      </c>
      <c r="J386" s="42"/>
    </row>
    <row r="387" spans="2:10" customFormat="1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5"/>
        <v>18640.364799999996</v>
      </c>
      <c r="J387" s="42"/>
    </row>
    <row r="388" spans="2:10" customFormat="1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5"/>
        <v>17372.484799999998</v>
      </c>
      <c r="J388" s="42"/>
    </row>
    <row r="389" spans="2:10" customFormat="1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73">
        <v>14579.49</v>
      </c>
      <c r="H389" s="68">
        <v>1489.79</v>
      </c>
      <c r="I389" s="67">
        <f t="shared" si="15"/>
        <v>18640.364799999996</v>
      </c>
      <c r="J389" s="42"/>
    </row>
    <row r="390" spans="2:10" customFormat="1" x14ac:dyDescent="0.3">
      <c r="B390" s="56" t="s">
        <v>274</v>
      </c>
      <c r="C390" s="53" t="s">
        <v>480</v>
      </c>
      <c r="D390" s="53" t="s">
        <v>10</v>
      </c>
      <c r="E390" s="155" t="s">
        <v>625</v>
      </c>
      <c r="F390" s="53"/>
      <c r="G390" s="90">
        <v>0</v>
      </c>
      <c r="H390" s="71">
        <v>0</v>
      </c>
      <c r="I390" s="67">
        <f t="shared" si="15"/>
        <v>0</v>
      </c>
    </row>
    <row r="391" spans="2:10" customFormat="1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73">
        <v>14579.49</v>
      </c>
      <c r="H391" s="68">
        <v>1489.79</v>
      </c>
      <c r="I391" s="67">
        <f t="shared" si="15"/>
        <v>18640.364799999996</v>
      </c>
      <c r="J391" s="42"/>
    </row>
    <row r="392" spans="2:10" customFormat="1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5"/>
        <v>17372.484799999998</v>
      </c>
      <c r="J392" s="42"/>
    </row>
    <row r="393" spans="2:10" customFormat="1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5"/>
        <v>17372.484799999998</v>
      </c>
      <c r="J393" s="42"/>
    </row>
    <row r="394" spans="2:10" customFormat="1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5"/>
        <v>19910.239999999998</v>
      </c>
      <c r="J394" s="42"/>
    </row>
    <row r="395" spans="2:10" customFormat="1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5"/>
        <v>17372.484799999998</v>
      </c>
      <c r="J395" s="42"/>
    </row>
    <row r="396" spans="2:10" customFormat="1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5"/>
        <v>17372.484799999998</v>
      </c>
    </row>
    <row r="397" spans="2:10" customFormat="1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73">
        <v>14579.49</v>
      </c>
      <c r="H397" s="68">
        <v>1489.79</v>
      </c>
      <c r="I397" s="67">
        <f t="shared" si="15"/>
        <v>18640.364799999996</v>
      </c>
    </row>
    <row r="398" spans="2:10" customFormat="1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5"/>
        <v>16851.32</v>
      </c>
    </row>
    <row r="399" spans="2:10" customFormat="1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5"/>
        <v>16851.32</v>
      </c>
    </row>
    <row r="400" spans="2:10" customFormat="1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5"/>
        <v>17372.484799999998</v>
      </c>
    </row>
    <row r="401" spans="1:9" x14ac:dyDescent="0.3">
      <c r="A401"/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5"/>
        <v>17372.484799999998</v>
      </c>
    </row>
    <row r="402" spans="1:9" x14ac:dyDescent="0.3">
      <c r="A402"/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3">
        <v>14579.49</v>
      </c>
      <c r="H402" s="68">
        <v>1489.79</v>
      </c>
      <c r="I402" s="67">
        <f t="shared" si="15"/>
        <v>18640.364799999996</v>
      </c>
    </row>
    <row r="403" spans="1:9" x14ac:dyDescent="0.3">
      <c r="A403"/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A404"/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53" t="s">
        <v>590</v>
      </c>
      <c r="D405" s="85" t="s">
        <v>17</v>
      </c>
      <c r="E405" s="155" t="s">
        <v>15</v>
      </c>
      <c r="F405" s="53" t="s">
        <v>734</v>
      </c>
      <c r="G405" s="71">
        <v>6080</v>
      </c>
      <c r="H405" s="71">
        <v>182.4</v>
      </c>
      <c r="I405" s="67">
        <f>(G405+H405)*1.16</f>
        <v>7264.3839999999991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A407"/>
      <c r="B407" s="66" t="s">
        <v>65</v>
      </c>
      <c r="C407" s="53" t="s">
        <v>595</v>
      </c>
      <c r="D407" s="85" t="s">
        <v>17</v>
      </c>
      <c r="E407" s="155" t="s">
        <v>625</v>
      </c>
      <c r="F407" s="53" t="s">
        <v>739</v>
      </c>
      <c r="G407" s="71">
        <v>6942.66</v>
      </c>
      <c r="H407" s="71">
        <v>208.28</v>
      </c>
      <c r="I407" s="67">
        <f>(G407+H407)*1.16</f>
        <v>8295.0903999999991</v>
      </c>
    </row>
    <row r="408" spans="1:9" x14ac:dyDescent="0.3">
      <c r="A408"/>
      <c r="B408" s="56" t="s">
        <v>160</v>
      </c>
      <c r="C408" s="196" t="s">
        <v>481</v>
      </c>
      <c r="D408" s="53" t="s">
        <v>10</v>
      </c>
      <c r="E408" s="155" t="s">
        <v>625</v>
      </c>
      <c r="G408" s="90">
        <v>0</v>
      </c>
      <c r="H408" s="71">
        <v>0</v>
      </c>
      <c r="I408" s="67">
        <f>SUM(G408+H408)*1.16</f>
        <v>0</v>
      </c>
    </row>
    <row r="409" spans="1:9" x14ac:dyDescent="0.3">
      <c r="A409"/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x14ac:dyDescent="0.3">
      <c r="A410"/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A411"/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x14ac:dyDescent="0.3">
      <c r="B412" s="56" t="s">
        <v>215</v>
      </c>
      <c r="C412" s="196" t="s">
        <v>498</v>
      </c>
      <c r="D412" s="53" t="s">
        <v>10</v>
      </c>
      <c r="E412" s="155" t="s">
        <v>625</v>
      </c>
      <c r="G412" s="90">
        <v>0</v>
      </c>
      <c r="H412" s="71">
        <v>0</v>
      </c>
      <c r="I412" s="67">
        <f>SUM(G412+H412)*1.16</f>
        <v>0</v>
      </c>
    </row>
    <row r="413" spans="1:9" x14ac:dyDescent="0.3">
      <c r="A413"/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A414"/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730</v>
      </c>
      <c r="G414" s="71">
        <v>8356</v>
      </c>
      <c r="H414" s="71">
        <v>250.68</v>
      </c>
      <c r="I414" s="67">
        <f>SUM(G414:H414)*1.16</f>
        <v>9983.7487999999994</v>
      </c>
    </row>
    <row r="415" spans="1:9" x14ac:dyDescent="0.3">
      <c r="A415"/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 t="shared" ref="I415:I426" si="16">SUM(G415+H415)*1.16</f>
        <v>7264.3839999999991</v>
      </c>
    </row>
    <row r="416" spans="1:9" x14ac:dyDescent="0.3">
      <c r="A416"/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 t="shared" si="16"/>
        <v>7167.5239999999994</v>
      </c>
    </row>
    <row r="417" spans="1:14" x14ac:dyDescent="0.3">
      <c r="A417"/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 t="shared" si="16"/>
        <v>6542.2839999999987</v>
      </c>
    </row>
    <row r="418" spans="1:14" x14ac:dyDescent="0.3">
      <c r="A418"/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 t="shared" si="16"/>
        <v>7020.32</v>
      </c>
    </row>
    <row r="419" spans="1:14" x14ac:dyDescent="0.3">
      <c r="A419"/>
      <c r="B419" s="99" t="s">
        <v>70</v>
      </c>
      <c r="C419" s="195" t="s">
        <v>613</v>
      </c>
      <c r="D419" s="85" t="s">
        <v>17</v>
      </c>
      <c r="E419" s="156" t="s">
        <v>15</v>
      </c>
      <c r="F419" s="53" t="s">
        <v>736</v>
      </c>
      <c r="G419" s="71">
        <v>5876</v>
      </c>
      <c r="H419" s="71">
        <v>176.28</v>
      </c>
      <c r="I419" s="67">
        <f t="shared" si="16"/>
        <v>7020.6447999999991</v>
      </c>
    </row>
    <row r="420" spans="1:14" x14ac:dyDescent="0.3">
      <c r="A420"/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si="16"/>
        <v>7263.9199999999992</v>
      </c>
    </row>
    <row r="421" spans="1:14" x14ac:dyDescent="0.3">
      <c r="A421"/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6"/>
        <v>7816.079999999999</v>
      </c>
    </row>
    <row r="422" spans="1:14" x14ac:dyDescent="0.3">
      <c r="A422"/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6"/>
        <v>9984.119999999999</v>
      </c>
    </row>
    <row r="423" spans="1:14" x14ac:dyDescent="0.3">
      <c r="B423" s="56" t="s">
        <v>500</v>
      </c>
      <c r="C423" s="53">
        <v>194600023</v>
      </c>
      <c r="D423" s="53" t="s">
        <v>10</v>
      </c>
      <c r="E423" s="155" t="s">
        <v>625</v>
      </c>
      <c r="G423" s="90">
        <v>0</v>
      </c>
      <c r="H423" s="71">
        <v>0</v>
      </c>
      <c r="I423" s="67">
        <f t="shared" si="16"/>
        <v>0</v>
      </c>
      <c r="L423" s="165"/>
    </row>
    <row r="424" spans="1:14" x14ac:dyDescent="0.3">
      <c r="A424"/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6"/>
        <v>7020.6447999999991</v>
      </c>
      <c r="L424" s="165"/>
    </row>
    <row r="425" spans="1:14" x14ac:dyDescent="0.3">
      <c r="A425"/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6"/>
        <v>7020.6447999999991</v>
      </c>
      <c r="L425" s="165"/>
    </row>
    <row r="426" spans="1:14" x14ac:dyDescent="0.3">
      <c r="A426"/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6"/>
        <v>6683.9199999999992</v>
      </c>
      <c r="L426" s="165"/>
    </row>
    <row r="427" spans="1:14" s="56" customFormat="1" ht="12" x14ac:dyDescent="0.25"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7">(G427+H427)*1.16</f>
        <v>19910.239999999998</v>
      </c>
      <c r="L427" s="166"/>
    </row>
    <row r="428" spans="1:14" s="56" customFormat="1" ht="12" x14ac:dyDescent="0.25"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7"/>
        <v>18549.327999999998</v>
      </c>
      <c r="L428" s="166"/>
    </row>
    <row r="429" spans="1:14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727</v>
      </c>
      <c r="G429" s="71">
        <v>8356</v>
      </c>
      <c r="H429" s="43">
        <v>251</v>
      </c>
      <c r="I429" s="67">
        <f t="shared" si="17"/>
        <v>9984.119999999999</v>
      </c>
      <c r="J429" s="56"/>
    </row>
    <row r="430" spans="1:14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7"/>
        <v>7020.6447999999991</v>
      </c>
      <c r="J430" s="56"/>
    </row>
    <row r="431" spans="1:14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7"/>
        <v>7816.079999999999</v>
      </c>
      <c r="J431" s="56"/>
      <c r="K431" s="148"/>
      <c r="L431" s="147"/>
    </row>
    <row r="432" spans="1:14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7"/>
        <v>6542.724799999999</v>
      </c>
      <c r="J432" s="56"/>
      <c r="K432" s="149"/>
      <c r="L432" s="18"/>
      <c r="M432" s="38"/>
      <c r="N432" s="38"/>
    </row>
    <row r="433" spans="1:15" x14ac:dyDescent="0.3">
      <c r="A433"/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7"/>
        <v>7020.6447999999991</v>
      </c>
      <c r="N433" s="38"/>
    </row>
    <row r="434" spans="1:15" x14ac:dyDescent="0.3">
      <c r="B434" s="56" t="s">
        <v>501</v>
      </c>
      <c r="C434" s="53" t="s">
        <v>502</v>
      </c>
      <c r="D434" s="53" t="s">
        <v>10</v>
      </c>
      <c r="E434" s="155" t="s">
        <v>625</v>
      </c>
      <c r="G434" s="71">
        <v>0</v>
      </c>
      <c r="H434" s="71">
        <v>0</v>
      </c>
      <c r="I434" s="67">
        <f>SUM(G434+H434)*1.16</f>
        <v>0</v>
      </c>
      <c r="L434" s="38"/>
      <c r="N434" s="38"/>
    </row>
    <row r="435" spans="1:15" x14ac:dyDescent="0.3">
      <c r="B435" s="56" t="s">
        <v>256</v>
      </c>
      <c r="C435" s="53" t="s">
        <v>504</v>
      </c>
      <c r="D435" s="53" t="s">
        <v>10</v>
      </c>
      <c r="E435" s="155" t="s">
        <v>625</v>
      </c>
      <c r="G435" s="71">
        <v>0</v>
      </c>
      <c r="H435" s="71">
        <v>0</v>
      </c>
      <c r="I435" s="67">
        <f>SUM(G435+H435)*1.16</f>
        <v>0</v>
      </c>
      <c r="J435" s="162"/>
      <c r="L435" s="38"/>
      <c r="M435" s="38"/>
      <c r="N435" s="38"/>
      <c r="O435" s="38"/>
    </row>
    <row r="436" spans="1:15" x14ac:dyDescent="0.3">
      <c r="B436" s="56" t="s">
        <v>477</v>
      </c>
      <c r="C436" s="53">
        <v>188160016</v>
      </c>
      <c r="D436" s="53" t="s">
        <v>10</v>
      </c>
      <c r="E436" s="155" t="s">
        <v>625</v>
      </c>
      <c r="G436" s="90">
        <v>0</v>
      </c>
      <c r="H436" s="71">
        <v>0</v>
      </c>
      <c r="I436" s="67">
        <f>SUM(G436+H436)*1.16</f>
        <v>0</v>
      </c>
    </row>
    <row r="437" spans="1:15" x14ac:dyDescent="0.3">
      <c r="A437"/>
      <c r="B437" s="56" t="s">
        <v>70</v>
      </c>
      <c r="C437" s="175" t="s">
        <v>684</v>
      </c>
      <c r="D437" s="85" t="s">
        <v>17</v>
      </c>
      <c r="E437" s="155" t="s">
        <v>624</v>
      </c>
      <c r="F437" s="53" t="s">
        <v>732</v>
      </c>
      <c r="G437" s="43">
        <v>5876</v>
      </c>
      <c r="H437" s="43">
        <v>176.28</v>
      </c>
      <c r="I437" s="54">
        <f>(G437+H437)*1.16</f>
        <v>7020.6447999999991</v>
      </c>
    </row>
    <row r="438" spans="1:15" x14ac:dyDescent="0.3">
      <c r="A438"/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x14ac:dyDescent="0.3">
      <c r="A439"/>
      <c r="B439" s="56" t="s">
        <v>24</v>
      </c>
      <c r="C439" s="196" t="s">
        <v>544</v>
      </c>
      <c r="D439" s="53" t="s">
        <v>10</v>
      </c>
      <c r="E439" s="155" t="s">
        <v>625</v>
      </c>
      <c r="G439" s="90">
        <v>0</v>
      </c>
      <c r="H439" s="71">
        <v>0</v>
      </c>
      <c r="I439" s="67">
        <f>SUM(G439+H439)*1.16</f>
        <v>0</v>
      </c>
    </row>
    <row r="440" spans="1:15" x14ac:dyDescent="0.3">
      <c r="A440"/>
      <c r="B440" s="56" t="s">
        <v>70</v>
      </c>
      <c r="C440" s="53" t="s">
        <v>596</v>
      </c>
      <c r="D440" s="85" t="s">
        <v>17</v>
      </c>
      <c r="E440" s="155" t="s">
        <v>15</v>
      </c>
      <c r="F440" s="53" t="s">
        <v>740</v>
      </c>
      <c r="G440" s="71">
        <v>5876</v>
      </c>
      <c r="H440" s="71">
        <v>176.28</v>
      </c>
      <c r="I440" s="67">
        <f>(G440+H440)*1.16</f>
        <v>7020.6447999999991</v>
      </c>
    </row>
    <row r="441" spans="1:15" x14ac:dyDescent="0.3">
      <c r="A441"/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x14ac:dyDescent="0.3">
      <c r="A442"/>
      <c r="B442" s="56" t="s">
        <v>70</v>
      </c>
      <c r="C442" s="66" t="s">
        <v>692</v>
      </c>
      <c r="D442" s="85" t="s">
        <v>10</v>
      </c>
      <c r="E442" s="155" t="s">
        <v>624</v>
      </c>
    </row>
    <row r="443" spans="1:15" x14ac:dyDescent="0.3">
      <c r="A443"/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x14ac:dyDescent="0.3">
      <c r="A444"/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x14ac:dyDescent="0.3">
      <c r="A445"/>
      <c r="B445" s="56" t="s">
        <v>232</v>
      </c>
      <c r="C445" s="66" t="s">
        <v>693</v>
      </c>
      <c r="D445" s="85" t="s">
        <v>10</v>
      </c>
      <c r="E445" s="155" t="s">
        <v>624</v>
      </c>
    </row>
    <row r="446" spans="1:15" s="56" customFormat="1" ht="12" x14ac:dyDescent="0.25">
      <c r="B446" s="56" t="s">
        <v>70</v>
      </c>
      <c r="C446" s="66" t="s">
        <v>698</v>
      </c>
      <c r="D446" s="85" t="s">
        <v>10</v>
      </c>
      <c r="E446" s="155" t="s">
        <v>624</v>
      </c>
      <c r="F446" s="53"/>
      <c r="G446" s="43"/>
      <c r="H446" s="43"/>
      <c r="I446" s="54"/>
    </row>
    <row r="447" spans="1:15" s="56" customFormat="1" ht="12" x14ac:dyDescent="0.25">
      <c r="B447" s="56" t="s">
        <v>274</v>
      </c>
      <c r="C447" s="56" t="s">
        <v>704</v>
      </c>
      <c r="D447" s="85" t="s">
        <v>10</v>
      </c>
      <c r="E447" s="155" t="s">
        <v>15</v>
      </c>
      <c r="F447" s="53"/>
      <c r="G447" s="43">
        <v>0</v>
      </c>
      <c r="H447" s="43">
        <v>0</v>
      </c>
      <c r="I447" s="54">
        <f>(G447+H447)*1.16</f>
        <v>0</v>
      </c>
    </row>
    <row r="448" spans="1:15" s="56" customFormat="1" ht="12" x14ac:dyDescent="0.25">
      <c r="B448" s="56" t="s">
        <v>256</v>
      </c>
      <c r="C448" s="160" t="s">
        <v>724</v>
      </c>
      <c r="D448" s="85" t="s">
        <v>10</v>
      </c>
      <c r="E448" s="155" t="s">
        <v>625</v>
      </c>
      <c r="F448" s="53"/>
      <c r="G448" s="43"/>
      <c r="H448" s="43"/>
      <c r="I448" s="54"/>
    </row>
    <row r="1048558" spans="1:17" s="54" customFormat="1" x14ac:dyDescent="0.3">
      <c r="A1048558" s="162"/>
      <c r="B1048558" s="50"/>
      <c r="C1048558" s="51"/>
      <c r="D1048558" s="52"/>
      <c r="E1048558" s="159"/>
      <c r="F1048558" s="53"/>
      <c r="G1048558" s="43"/>
      <c r="H1048558" s="8"/>
      <c r="J1048558"/>
      <c r="K1048558"/>
      <c r="L1048558"/>
      <c r="M1048558"/>
      <c r="N1048558"/>
      <c r="O1048558"/>
      <c r="P1048558"/>
      <c r="Q1048558"/>
    </row>
  </sheetData>
  <autoFilter ref="B1:I448" xr:uid="{7E1580AC-5D85-42FF-A721-7DD24830F8A1}">
    <sortState xmlns:xlrd2="http://schemas.microsoft.com/office/spreadsheetml/2017/richdata2" ref="B4:I448">
      <sortCondition sortBy="cellColor" ref="B1:B448" dxfId="0"/>
    </sortState>
  </autoFilter>
  <hyperlinks>
    <hyperlink ref="F175" r:id="rId1" location="id=1155&amp;model=res.partner" display="http://52.52.31.46:8069/web - id=1155&amp;model=res.partner" xr:uid="{D67D86C6-D6D6-4826-A7AF-D869710A3399}"/>
    <hyperlink ref="F223" r:id="rId2" location="id=1155&amp;model=res.partner" display="http://52.52.31.46:8069/web - id=1155&amp;model=res.partner" xr:uid="{238E2E4A-7ABF-4C2D-A032-88495FDCB536}"/>
  </hyperlinks>
  <pageMargins left="0.7" right="0.7" top="0.75" bottom="0.75" header="0.3" footer="0.3"/>
  <pageSetup paperSize="9" scale="63" fitToHeight="0"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ADF11-47EF-49CD-89F7-5279CFCCD556}">
  <sheetPr codeName="Sheet37">
    <pageSetUpPr fitToPage="1"/>
  </sheetPr>
  <dimension ref="A1:U1048558"/>
  <sheetViews>
    <sheetView showGridLines="0" topLeftCell="A150" zoomScaleNormal="100" workbookViewId="0">
      <selection activeCell="C182" sqref="C182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  <col min="19" max="19" width="11.109375" bestFit="1" customWidth="1"/>
    <col min="20" max="20" width="13.6640625" bestFit="1" customWidth="1"/>
  </cols>
  <sheetData>
    <row r="1" spans="1:21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21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82</v>
      </c>
      <c r="M3" s="61">
        <f>+COUNTIF(E:E,M2)</f>
        <v>158</v>
      </c>
      <c r="N3" s="61">
        <f>+COUNTIF(E:E,N2)</f>
        <v>42</v>
      </c>
      <c r="O3" s="61">
        <f>+COUNTIF(E:E,O2)</f>
        <v>94</v>
      </c>
      <c r="P3" s="61">
        <f>+COUNTIF(E:E,P2)</f>
        <v>71</v>
      </c>
      <c r="Q3" s="61">
        <f>SUM(L3+M3+N3+O3+P3)</f>
        <v>447</v>
      </c>
    </row>
    <row r="4" spans="1:21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61</v>
      </c>
      <c r="M4" s="102">
        <f>COUNTIFS(D:D,K4,E:E,M2)</f>
        <v>75</v>
      </c>
      <c r="N4" s="102">
        <f>COUNTIFS(D:D,K4,E:E,N2)</f>
        <v>27</v>
      </c>
      <c r="O4" s="102">
        <f>COUNTIFS(D:D,K4,E:E,O2)</f>
        <v>85</v>
      </c>
      <c r="P4" s="102">
        <f>COUNTIFS(D:D,K4,E:E,P2)</f>
        <v>45</v>
      </c>
      <c r="Q4" s="102">
        <f>SUM(L4:P4)</f>
        <v>293</v>
      </c>
    </row>
    <row r="5" spans="1:21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17</v>
      </c>
      <c r="M5" s="104">
        <f>COUNTIFS(D:D,K5,E:E,M2)</f>
        <v>75</v>
      </c>
      <c r="N5" s="104">
        <f>COUNTIFS(D:D,K5,E:E,N2)</f>
        <v>13</v>
      </c>
      <c r="O5" s="104">
        <f>COUNTIFS(D:D,K5,E:E,O2)</f>
        <v>6</v>
      </c>
      <c r="P5" s="104">
        <f>COUNTIFS(D:D,K5,E:E,P2)</f>
        <v>23</v>
      </c>
      <c r="Q5" s="104">
        <f>SUM(L5:P5)</f>
        <v>134</v>
      </c>
    </row>
    <row r="6" spans="1:21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38"/>
    </row>
    <row r="7" spans="1:21" x14ac:dyDescent="0.3">
      <c r="B7" s="66" t="s">
        <v>28</v>
      </c>
      <c r="C7" s="53" t="s">
        <v>32</v>
      </c>
      <c r="D7" s="53" t="s">
        <v>17</v>
      </c>
      <c r="E7" s="155" t="s">
        <v>15</v>
      </c>
      <c r="F7" s="53" t="s">
        <v>330</v>
      </c>
      <c r="G7" s="67">
        <v>18668</v>
      </c>
      <c r="H7" s="68">
        <v>560</v>
      </c>
      <c r="I7" s="67">
        <f t="shared" si="0"/>
        <v>22304.48</v>
      </c>
      <c r="J7" s="9"/>
      <c r="K7" s="58" t="s">
        <v>33</v>
      </c>
      <c r="L7" s="59">
        <f>L3-L6</f>
        <v>78</v>
      </c>
      <c r="M7" s="59">
        <f>M3-M6</f>
        <v>150</v>
      </c>
      <c r="N7" s="59">
        <f>N3-N6</f>
        <v>40</v>
      </c>
      <c r="O7" s="59">
        <f>O3-O6</f>
        <v>91</v>
      </c>
      <c r="P7" s="59">
        <f>P3-P6</f>
        <v>68</v>
      </c>
      <c r="Q7" s="59">
        <f>SUM(L7:P7)</f>
        <v>427</v>
      </c>
      <c r="R7" s="12"/>
      <c r="S7" s="176"/>
    </row>
    <row r="8" spans="1:21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0.78205128205128205</v>
      </c>
      <c r="M8" s="112">
        <f t="shared" si="1"/>
        <v>0.5</v>
      </c>
      <c r="N8" s="112">
        <f t="shared" si="1"/>
        <v>0.67500000000000004</v>
      </c>
      <c r="O8" s="112">
        <f t="shared" si="1"/>
        <v>0.93406593406593408</v>
      </c>
      <c r="P8" s="112">
        <f t="shared" si="1"/>
        <v>0.66176470588235292</v>
      </c>
      <c r="Q8" s="112">
        <f t="shared" si="1"/>
        <v>0.68618266978922715</v>
      </c>
      <c r="S8" s="112"/>
    </row>
    <row r="9" spans="1:21" x14ac:dyDescent="0.3">
      <c r="B9" s="66" t="s">
        <v>36</v>
      </c>
      <c r="C9" s="53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x14ac:dyDescent="0.3">
      <c r="A10" t="s">
        <v>55</v>
      </c>
      <c r="B10" s="66" t="s">
        <v>262</v>
      </c>
      <c r="C10" s="53" t="s">
        <v>39</v>
      </c>
      <c r="D10" s="53" t="s">
        <v>17</v>
      </c>
      <c r="E10" s="155" t="s">
        <v>14</v>
      </c>
      <c r="F10" s="53" t="s">
        <v>108</v>
      </c>
      <c r="G10" s="67">
        <v>11932</v>
      </c>
      <c r="H10" s="68">
        <v>357.96</v>
      </c>
      <c r="I10" s="67">
        <f t="shared" si="0"/>
        <v>14256.353599999999</v>
      </c>
      <c r="J10" s="9"/>
      <c r="K10" s="53" t="s">
        <v>41</v>
      </c>
      <c r="L10" s="68">
        <f>SUMIF(E2:E600,L2,I2:I603)</f>
        <v>515472.86560000019</v>
      </c>
      <c r="M10" s="68">
        <f>SUMIF(E2:E603,M2,I2:I603)</f>
        <v>637653.12519999989</v>
      </c>
      <c r="N10" s="68">
        <f>SUMIF(E2:E600,N2,I2:I600)</f>
        <v>232766.818</v>
      </c>
      <c r="O10" s="68">
        <f>SUMIF(E2:E600,O2,I2:I600)</f>
        <v>1437323.6360000002</v>
      </c>
      <c r="P10" s="68">
        <f>SUMIF(E2:E600,P2,I2:I600)</f>
        <v>463062.80119999993</v>
      </c>
      <c r="Q10" s="68">
        <f>SUM(L10:P10)</f>
        <v>3286279.2460000003</v>
      </c>
      <c r="R10" s="114"/>
      <c r="S10" s="38"/>
      <c r="T10" s="38"/>
      <c r="U10" s="179"/>
    </row>
    <row r="11" spans="1:21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/>
      <c r="M11" s="135"/>
      <c r="N11" s="43"/>
      <c r="O11" s="43"/>
      <c r="P11" s="43"/>
      <c r="Q11" s="43"/>
      <c r="R11" s="114"/>
    </row>
    <row r="12" spans="1:21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52"/>
      <c r="L12" s="52"/>
      <c r="M12" s="52"/>
      <c r="N12" s="52"/>
      <c r="O12" s="52"/>
      <c r="P12" s="52"/>
      <c r="Q12" s="52"/>
      <c r="R12" s="114"/>
    </row>
    <row r="13" spans="1:21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21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10</v>
      </c>
      <c r="E24" s="155" t="s">
        <v>11</v>
      </c>
      <c r="G24" s="67">
        <v>0</v>
      </c>
      <c r="H24" s="68">
        <v>0</v>
      </c>
      <c r="I24" s="67">
        <f t="shared" si="0"/>
        <v>0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x14ac:dyDescent="0.3">
      <c r="B32" s="66" t="s">
        <v>256</v>
      </c>
      <c r="C32" s="53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14579.49</v>
      </c>
      <c r="H45" s="68">
        <v>1489.79</v>
      </c>
      <c r="I45" s="67">
        <f t="shared" si="2"/>
        <v>18640.364799999996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637</v>
      </c>
      <c r="G53" s="73">
        <v>13733</v>
      </c>
      <c r="H53" s="68">
        <v>340</v>
      </c>
      <c r="I53" s="67">
        <f t="shared" si="2"/>
        <v>16324.679999999998</v>
      </c>
      <c r="J53" s="17"/>
    </row>
    <row r="54" spans="2:10" x14ac:dyDescent="0.3">
      <c r="B54" s="66" t="s">
        <v>109</v>
      </c>
      <c r="C54" s="53" t="s">
        <v>120</v>
      </c>
      <c r="D54" s="53" t="s">
        <v>10</v>
      </c>
      <c r="E54" s="155" t="s">
        <v>14</v>
      </c>
      <c r="G54" s="73">
        <v>0</v>
      </c>
      <c r="H54" s="68">
        <v>0</v>
      </c>
      <c r="I54" s="67">
        <f t="shared" si="2"/>
        <v>0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14579.49</v>
      </c>
      <c r="H60" s="68">
        <v>1489.79</v>
      </c>
      <c r="I60" s="67">
        <f t="shared" si="2"/>
        <v>18640.364799999996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14579.49</v>
      </c>
      <c r="H61" s="68">
        <v>1489.79</v>
      </c>
      <c r="I61" s="67">
        <f t="shared" si="2"/>
        <v>18640.364799999996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14579.49</v>
      </c>
      <c r="H64" s="68">
        <v>1489.79</v>
      </c>
      <c r="I64" s="67">
        <f t="shared" si="2"/>
        <v>18640.364799999996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14579.49</v>
      </c>
      <c r="H66" s="68">
        <v>1489.79</v>
      </c>
      <c r="I66" s="67">
        <f t="shared" si="2"/>
        <v>18640.364799999996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14579.49</v>
      </c>
      <c r="H69" s="68">
        <v>1489.79</v>
      </c>
      <c r="I69" s="67">
        <f t="shared" si="2"/>
        <v>18640.364799999996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14579.49</v>
      </c>
      <c r="H72" s="68">
        <v>1489.79</v>
      </c>
      <c r="I72" s="67">
        <f t="shared" si="2"/>
        <v>18640.364799999996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14579.49</v>
      </c>
      <c r="H73" s="68">
        <v>1489.79</v>
      </c>
      <c r="I73" s="67">
        <f t="shared" si="2"/>
        <v>18640.364799999996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14579</v>
      </c>
      <c r="H75" s="151">
        <v>1489.79</v>
      </c>
      <c r="I75" s="67">
        <f t="shared" si="2"/>
        <v>18639.796399999999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14579.49</v>
      </c>
      <c r="H76" s="68">
        <v>1489.79</v>
      </c>
      <c r="I76" s="67">
        <f t="shared" si="2"/>
        <v>18640.364799999996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14579.49</v>
      </c>
      <c r="H77" s="68">
        <v>1489.79</v>
      </c>
      <c r="I77" s="67">
        <f t="shared" si="2"/>
        <v>18640.364799999996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14579.49</v>
      </c>
      <c r="H78" s="68">
        <v>1489.79</v>
      </c>
      <c r="I78" s="67">
        <f t="shared" si="2"/>
        <v>18640.364799999996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14579.49</v>
      </c>
      <c r="H81" s="68">
        <v>1489.79</v>
      </c>
      <c r="I81" s="67">
        <f t="shared" si="2"/>
        <v>18640.364799999996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3"/>
        <v>0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155" t="s">
        <v>625</v>
      </c>
      <c r="F110" s="53" t="s">
        <v>384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53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10</v>
      </c>
      <c r="E121" s="155" t="s">
        <v>624</v>
      </c>
      <c r="F121" s="79"/>
      <c r="G121" s="68"/>
      <c r="H121" s="68"/>
      <c r="I121" s="67">
        <f t="shared" ref="I121:I142" si="5">SUM(G121+H121)*1.16</f>
        <v>0</v>
      </c>
      <c r="J121" s="9"/>
    </row>
    <row r="122" spans="1:10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10</v>
      </c>
      <c r="E125" s="155" t="s">
        <v>624</v>
      </c>
      <c r="G125" s="68">
        <v>0</v>
      </c>
      <c r="H125" s="68">
        <v>0</v>
      </c>
      <c r="I125" s="67">
        <f t="shared" si="5"/>
        <v>0</v>
      </c>
    </row>
    <row r="126" spans="1:10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5"/>
        <v>0</v>
      </c>
      <c r="J126" s="9"/>
    </row>
    <row r="127" spans="1:10" x14ac:dyDescent="0.3">
      <c r="B127" s="66" t="s">
        <v>242</v>
      </c>
      <c r="C127" s="53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0</v>
      </c>
      <c r="H138" s="71">
        <v>0</v>
      </c>
      <c r="I138" s="67">
        <f t="shared" si="5"/>
        <v>0</v>
      </c>
      <c r="J138" s="9"/>
    </row>
    <row r="139" spans="1:10" x14ac:dyDescent="0.3">
      <c r="B139" s="66" t="s">
        <v>689</v>
      </c>
      <c r="C139" s="53" t="s">
        <v>240</v>
      </c>
      <c r="D139" s="53" t="s">
        <v>10</v>
      </c>
      <c r="E139" s="155" t="s">
        <v>625</v>
      </c>
      <c r="G139" s="68">
        <v>0</v>
      </c>
      <c r="H139" s="71">
        <v>0</v>
      </c>
      <c r="I139" s="71">
        <f t="shared" si="5"/>
        <v>0</v>
      </c>
      <c r="J139" s="9"/>
    </row>
    <row r="140" spans="1:10" x14ac:dyDescent="0.3"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726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 t="shared" ref="I151:I172" si="6"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9"/>
    </row>
    <row r="153" spans="1:10" x14ac:dyDescent="0.3">
      <c r="A153" s="162"/>
      <c r="B153" s="66" t="s">
        <v>260</v>
      </c>
      <c r="C153" s="80" t="s">
        <v>261</v>
      </c>
      <c r="D153" s="53" t="s">
        <v>17</v>
      </c>
      <c r="E153" s="155" t="s">
        <v>14</v>
      </c>
      <c r="F153" s="81" t="s">
        <v>685</v>
      </c>
      <c r="G153" s="68">
        <v>14197</v>
      </c>
      <c r="H153" s="71">
        <v>425.9</v>
      </c>
      <c r="I153" s="67">
        <f t="shared" si="6"/>
        <v>16962.563999999998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9"/>
    </row>
    <row r="157" spans="1:10" x14ac:dyDescent="0.3">
      <c r="B157" s="66" t="s">
        <v>232</v>
      </c>
      <c r="C157" s="80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17</v>
      </c>
      <c r="E170" s="155" t="s">
        <v>14</v>
      </c>
      <c r="F170" s="53" t="s">
        <v>667</v>
      </c>
      <c r="G170" s="164">
        <v>12950</v>
      </c>
      <c r="H170" s="68">
        <v>390</v>
      </c>
      <c r="I170" s="67">
        <f t="shared" si="6"/>
        <v>15474.4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17</v>
      </c>
      <c r="E174" s="155" t="s">
        <v>11</v>
      </c>
      <c r="F174" s="82" t="s">
        <v>727</v>
      </c>
      <c r="G174" s="68">
        <v>5476</v>
      </c>
      <c r="H174" s="71">
        <v>164.28</v>
      </c>
      <c r="I174" s="67">
        <f>SUM(G174+H174)*1.16</f>
        <v>6542.724799999999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71">
        <v>293</v>
      </c>
      <c r="I176" s="67">
        <f>SUM(G176+H176)*1.16</f>
        <v>11675.4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155" t="s">
        <v>625</v>
      </c>
      <c r="F183" s="82" t="s">
        <v>722</v>
      </c>
      <c r="G183" s="68">
        <v>12621</v>
      </c>
      <c r="H183" s="68">
        <v>379</v>
      </c>
      <c r="I183" s="67">
        <f t="shared" si="7"/>
        <v>15079.999999999998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0</v>
      </c>
      <c r="H191" s="71">
        <v>0</v>
      </c>
      <c r="I191" s="67">
        <f t="shared" si="7"/>
        <v>0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17</v>
      </c>
      <c r="E194" s="155" t="s">
        <v>15</v>
      </c>
      <c r="F194" s="82" t="s">
        <v>708</v>
      </c>
      <c r="G194" s="68">
        <v>11333</v>
      </c>
      <c r="H194" s="71">
        <v>340</v>
      </c>
      <c r="I194" s="67">
        <f t="shared" si="7"/>
        <v>13540.679999999998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10</v>
      </c>
      <c r="E197" s="155" t="s">
        <v>625</v>
      </c>
      <c r="G197" s="68">
        <v>0</v>
      </c>
      <c r="H197" s="71">
        <v>0</v>
      </c>
      <c r="I197" s="71">
        <f t="shared" si="7"/>
        <v>0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5386.9</v>
      </c>
      <c r="H201" s="71">
        <v>166.6</v>
      </c>
      <c r="I201" s="67">
        <f t="shared" si="7"/>
        <v>6442.0599999999995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10</v>
      </c>
      <c r="E206" s="155" t="s">
        <v>11</v>
      </c>
      <c r="F206" s="160"/>
      <c r="G206" s="71">
        <v>0</v>
      </c>
      <c r="H206" s="71">
        <v>0</v>
      </c>
      <c r="I206" s="67">
        <f t="shared" si="7"/>
        <v>0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17</v>
      </c>
      <c r="E213" s="155" t="s">
        <v>624</v>
      </c>
      <c r="F213" s="82" t="s">
        <v>649</v>
      </c>
      <c r="G213" s="68">
        <v>6542</v>
      </c>
      <c r="H213" s="71">
        <v>196.26</v>
      </c>
      <c r="I213" s="67">
        <f t="shared" si="7"/>
        <v>7816.3815999999997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8"/>
        <v>11049.463999999998</v>
      </c>
      <c r="J224" s="17"/>
    </row>
    <row r="225" spans="2:1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x14ac:dyDescent="0.3">
      <c r="B235" s="66" t="s">
        <v>74</v>
      </c>
      <c r="C235" s="194" t="s">
        <v>375</v>
      </c>
      <c r="D235" s="53" t="s">
        <v>10</v>
      </c>
      <c r="E235" s="155" t="s">
        <v>625</v>
      </c>
      <c r="G235" s="68">
        <v>0</v>
      </c>
      <c r="H235" s="71">
        <v>0</v>
      </c>
      <c r="I235" s="71">
        <f t="shared" si="9"/>
        <v>0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10</v>
      </c>
      <c r="E238" s="155" t="s">
        <v>625</v>
      </c>
      <c r="G238" s="68">
        <v>0</v>
      </c>
      <c r="H238" s="71">
        <v>0</v>
      </c>
      <c r="I238" s="71">
        <f t="shared" si="9"/>
        <v>0</v>
      </c>
      <c r="J238" s="9"/>
    </row>
    <row r="239" spans="2:11" x14ac:dyDescent="0.3">
      <c r="B239" s="66" t="s">
        <v>74</v>
      </c>
      <c r="C239" s="53" t="s">
        <v>382</v>
      </c>
      <c r="D239" s="53" t="s">
        <v>10</v>
      </c>
      <c r="E239" s="155" t="s">
        <v>625</v>
      </c>
      <c r="G239" s="68">
        <v>0</v>
      </c>
      <c r="H239" s="71">
        <v>0</v>
      </c>
      <c r="I239" s="71">
        <f t="shared" si="9"/>
        <v>0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17</v>
      </c>
      <c r="E240" s="155" t="s">
        <v>625</v>
      </c>
      <c r="F240" s="53" t="s">
        <v>384</v>
      </c>
      <c r="G240" s="68">
        <v>0</v>
      </c>
      <c r="H240" s="71">
        <v>0</v>
      </c>
      <c r="I240" s="67">
        <f t="shared" si="9"/>
        <v>0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9"/>
        <v>4745.7455999999993</v>
      </c>
      <c r="J241" s="9"/>
    </row>
    <row r="242" spans="2:13" x14ac:dyDescent="0.3">
      <c r="B242" s="66" t="s">
        <v>74</v>
      </c>
      <c r="C242" s="53" t="s">
        <v>386</v>
      </c>
      <c r="D242" s="53" t="s">
        <v>10</v>
      </c>
      <c r="E242" s="155" t="s">
        <v>625</v>
      </c>
      <c r="G242" s="68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387</v>
      </c>
      <c r="D243" s="53" t="s">
        <v>10</v>
      </c>
      <c r="E243" s="155" t="s">
        <v>625</v>
      </c>
      <c r="G243" s="68">
        <v>0</v>
      </c>
      <c r="H243" s="71">
        <v>0</v>
      </c>
      <c r="I243" s="71">
        <f t="shared" si="9"/>
        <v>0</v>
      </c>
      <c r="J243" s="9"/>
      <c r="K243" s="38"/>
      <c r="L243" s="38"/>
      <c r="M243" s="38"/>
    </row>
    <row r="244" spans="2:13" x14ac:dyDescent="0.3">
      <c r="B244" s="66" t="s">
        <v>74</v>
      </c>
      <c r="C244" s="194" t="s">
        <v>388</v>
      </c>
      <c r="D244" s="53" t="s">
        <v>10</v>
      </c>
      <c r="E244" s="155" t="s">
        <v>625</v>
      </c>
      <c r="G244" s="68">
        <v>0</v>
      </c>
      <c r="H244" s="71">
        <v>0</v>
      </c>
      <c r="I244" s="71">
        <f t="shared" si="9"/>
        <v>0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10</v>
      </c>
      <c r="E245" s="155" t="s">
        <v>625</v>
      </c>
      <c r="G245" s="68">
        <v>0</v>
      </c>
      <c r="H245" s="71">
        <v>0</v>
      </c>
      <c r="I245" s="71">
        <f t="shared" si="9"/>
        <v>0</v>
      </c>
      <c r="J245" s="9"/>
      <c r="K245" s="38"/>
    </row>
    <row r="246" spans="2:13" x14ac:dyDescent="0.3">
      <c r="B246" s="66" t="s">
        <v>74</v>
      </c>
      <c r="C246" s="53" t="s">
        <v>390</v>
      </c>
      <c r="D246" s="53" t="s">
        <v>17</v>
      </c>
      <c r="E246" s="155" t="s">
        <v>625</v>
      </c>
      <c r="F246" s="53" t="s">
        <v>384</v>
      </c>
      <c r="G246" s="151">
        <v>0</v>
      </c>
      <c r="H246" s="71">
        <v>0</v>
      </c>
      <c r="I246" s="71">
        <f t="shared" si="9"/>
        <v>0</v>
      </c>
      <c r="J246" s="9"/>
      <c r="K246" s="38"/>
      <c r="L246" s="38"/>
    </row>
    <row r="247" spans="2:13" x14ac:dyDescent="0.3"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9"/>
        <v>11849.9568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9"/>
        <v>0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9"/>
        <v>10850.64</v>
      </c>
      <c r="J256" s="9"/>
    </row>
    <row r="257" spans="2:10" x14ac:dyDescent="0.3"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9"/>
        <v>0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3">
      <c r="B259" s="66" t="s">
        <v>74</v>
      </c>
      <c r="C259" s="53" t="s">
        <v>405</v>
      </c>
      <c r="D259" s="53" t="s">
        <v>17</v>
      </c>
      <c r="E259" s="155" t="s">
        <v>625</v>
      </c>
      <c r="F259" s="53" t="s">
        <v>384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10</v>
      </c>
      <c r="E260" s="155" t="s">
        <v>625</v>
      </c>
      <c r="F260" s="53" t="s">
        <v>241</v>
      </c>
      <c r="G260" s="71">
        <v>0</v>
      </c>
      <c r="H260" s="71">
        <v>0</v>
      </c>
      <c r="I260" s="71">
        <f t="shared" si="9"/>
        <v>0</v>
      </c>
      <c r="J260" s="9"/>
    </row>
    <row r="261" spans="2:10" x14ac:dyDescent="0.3"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9"/>
        <v>0</v>
      </c>
      <c r="J261" s="9"/>
    </row>
    <row r="262" spans="2:10" x14ac:dyDescent="0.3">
      <c r="B262" s="66" t="s">
        <v>78</v>
      </c>
      <c r="C262" s="53" t="s">
        <v>407</v>
      </c>
      <c r="D262" s="53" t="s">
        <v>10</v>
      </c>
      <c r="E262" s="155" t="s">
        <v>625</v>
      </c>
      <c r="F262" s="53" t="s">
        <v>241</v>
      </c>
      <c r="G262" s="91">
        <v>0</v>
      </c>
      <c r="H262" s="71">
        <v>0</v>
      </c>
      <c r="I262" s="71">
        <f t="shared" si="9"/>
        <v>0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17</v>
      </c>
      <c r="E264" s="155" t="s">
        <v>11</v>
      </c>
      <c r="F264" s="53" t="s">
        <v>726</v>
      </c>
      <c r="G264" s="71">
        <v>7187.5</v>
      </c>
      <c r="H264" s="71">
        <v>215.6</v>
      </c>
      <c r="I264" s="67">
        <f t="shared" si="9"/>
        <v>8587.5959999999995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9"/>
        <v>16977.991999999998</v>
      </c>
      <c r="J267" s="9"/>
    </row>
    <row r="268" spans="2:10" x14ac:dyDescent="0.3">
      <c r="B268" s="56" t="s">
        <v>274</v>
      </c>
      <c r="C268" s="53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17</v>
      </c>
      <c r="E270" s="155" t="s">
        <v>625</v>
      </c>
      <c r="F270" s="53" t="s">
        <v>384</v>
      </c>
      <c r="G270" s="90">
        <v>0</v>
      </c>
      <c r="H270" s="71">
        <v>0</v>
      </c>
      <c r="I270" s="67">
        <f t="shared" si="9"/>
        <v>0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x14ac:dyDescent="0.3">
      <c r="B274" s="66" t="s">
        <v>74</v>
      </c>
      <c r="C274" s="53" t="s">
        <v>422</v>
      </c>
      <c r="D274" s="53" t="s">
        <v>17</v>
      </c>
      <c r="E274" s="155" t="s">
        <v>625</v>
      </c>
      <c r="F274" s="53" t="s">
        <v>384</v>
      </c>
      <c r="G274" s="90">
        <v>0</v>
      </c>
      <c r="H274" s="71">
        <v>0</v>
      </c>
      <c r="I274" s="67">
        <f t="shared" si="9"/>
        <v>0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17</v>
      </c>
      <c r="E282" s="155" t="s">
        <v>625</v>
      </c>
      <c r="F282" s="53" t="s">
        <v>384</v>
      </c>
      <c r="G282" s="90">
        <v>0</v>
      </c>
      <c r="H282" s="71">
        <v>0</v>
      </c>
      <c r="I282" s="67">
        <f t="shared" si="9"/>
        <v>0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2:10" x14ac:dyDescent="0.3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384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438</v>
      </c>
      <c r="D286" s="53" t="s">
        <v>17</v>
      </c>
      <c r="E286" s="155" t="s">
        <v>625</v>
      </c>
      <c r="F286" s="53" t="s">
        <v>384</v>
      </c>
      <c r="G286" s="71">
        <v>0</v>
      </c>
      <c r="H286" s="71">
        <v>0</v>
      </c>
      <c r="I286" s="67">
        <f t="shared" si="9"/>
        <v>0</v>
      </c>
      <c r="J286" s="9"/>
    </row>
    <row r="287" spans="2:10" x14ac:dyDescent="0.3">
      <c r="B287" s="66" t="s">
        <v>74</v>
      </c>
      <c r="C287" s="53" t="s">
        <v>439</v>
      </c>
      <c r="D287" s="53" t="s">
        <v>17</v>
      </c>
      <c r="E287" s="155" t="s">
        <v>625</v>
      </c>
      <c r="F287" s="53" t="s">
        <v>384</v>
      </c>
      <c r="G287" s="71">
        <v>0</v>
      </c>
      <c r="H287" s="71">
        <v>0</v>
      </c>
      <c r="I287" s="67">
        <f t="shared" si="9"/>
        <v>0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10</v>
      </c>
      <c r="E290" s="155" t="s">
        <v>625</v>
      </c>
      <c r="G290" s="91">
        <v>0</v>
      </c>
      <c r="H290" s="71">
        <v>0</v>
      </c>
      <c r="I290" s="71">
        <f t="shared" si="9"/>
        <v>0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x14ac:dyDescent="0.3">
      <c r="B293" s="66" t="s">
        <v>448</v>
      </c>
      <c r="C293" s="53" t="s">
        <v>449</v>
      </c>
      <c r="D293" s="53" t="s">
        <v>10</v>
      </c>
      <c r="E293" s="155" t="s">
        <v>625</v>
      </c>
      <c r="G293" s="71">
        <v>0</v>
      </c>
      <c r="H293" s="71">
        <v>0</v>
      </c>
      <c r="I293" s="67">
        <f t="shared" si="9"/>
        <v>0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33" si="10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17</v>
      </c>
      <c r="E301" s="155" t="s">
        <v>625</v>
      </c>
      <c r="F301" s="53" t="s">
        <v>384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10</v>
      </c>
      <c r="E318" s="155" t="s">
        <v>625</v>
      </c>
      <c r="F318" s="53" t="s">
        <v>241</v>
      </c>
      <c r="G318" s="71">
        <v>0</v>
      </c>
      <c r="H318" s="71">
        <v>0</v>
      </c>
      <c r="I318" s="71">
        <f t="shared" si="10"/>
        <v>0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10</v>
      </c>
      <c r="E330" s="155" t="s">
        <v>625</v>
      </c>
      <c r="G330" s="90">
        <v>0</v>
      </c>
      <c r="H330" s="71">
        <v>0</v>
      </c>
      <c r="I330" s="67">
        <f t="shared" si="10"/>
        <v>0</v>
      </c>
      <c r="J330" s="9"/>
    </row>
    <row r="331" spans="2:10" x14ac:dyDescent="0.3">
      <c r="B331" s="56" t="s">
        <v>500</v>
      </c>
      <c r="C331" s="53">
        <v>194600023</v>
      </c>
      <c r="D331" s="53" t="s">
        <v>10</v>
      </c>
      <c r="E331" s="155" t="s">
        <v>625</v>
      </c>
      <c r="G331" s="90">
        <v>0</v>
      </c>
      <c r="H331" s="71">
        <v>0</v>
      </c>
      <c r="I331" s="67">
        <f t="shared" si="10"/>
        <v>0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10</v>
      </c>
      <c r="E334" s="155" t="s">
        <v>625</v>
      </c>
      <c r="G334" s="90">
        <v>0</v>
      </c>
      <c r="H334" s="71">
        <v>0</v>
      </c>
      <c r="I334" s="67">
        <v>0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ref="I335:I368" si="11">SUM(G335+H335)*1.16</f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1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1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10</v>
      </c>
      <c r="E338" s="155" t="s">
        <v>625</v>
      </c>
      <c r="G338" s="90">
        <v>0</v>
      </c>
      <c r="H338" s="71">
        <v>0</v>
      </c>
      <c r="I338" s="67">
        <f t="shared" si="11"/>
        <v>0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1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1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1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17</v>
      </c>
      <c r="E342" s="155" t="s">
        <v>625</v>
      </c>
      <c r="F342" s="53" t="s">
        <v>384</v>
      </c>
      <c r="G342" s="71">
        <v>0</v>
      </c>
      <c r="H342" s="71">
        <v>0</v>
      </c>
      <c r="I342" s="67">
        <f t="shared" si="11"/>
        <v>0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1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1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1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10</v>
      </c>
      <c r="E346" s="155" t="s">
        <v>625</v>
      </c>
      <c r="F346" s="53" t="s">
        <v>241</v>
      </c>
      <c r="G346" s="91">
        <v>0</v>
      </c>
      <c r="H346" s="71">
        <v>0</v>
      </c>
      <c r="I346" s="71">
        <f t="shared" si="11"/>
        <v>0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1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1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17</v>
      </c>
      <c r="E349" s="155" t="s">
        <v>625</v>
      </c>
      <c r="F349" s="53" t="s">
        <v>384</v>
      </c>
      <c r="G349" s="71">
        <v>0</v>
      </c>
      <c r="H349" s="71">
        <v>0</v>
      </c>
      <c r="I349" s="71">
        <f t="shared" si="11"/>
        <v>0</v>
      </c>
      <c r="J349" s="9"/>
    </row>
    <row r="350" spans="2:10" x14ac:dyDescent="0.3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384</v>
      </c>
      <c r="G350" s="71">
        <v>0</v>
      </c>
      <c r="H350" s="71">
        <v>0</v>
      </c>
      <c r="I350" s="67">
        <f t="shared" si="11"/>
        <v>0</v>
      </c>
      <c r="J350" s="9"/>
    </row>
    <row r="351" spans="2:10" x14ac:dyDescent="0.3">
      <c r="B351" s="66" t="s">
        <v>74</v>
      </c>
      <c r="C351" s="53" t="s">
        <v>525</v>
      </c>
      <c r="D351" s="53" t="s">
        <v>17</v>
      </c>
      <c r="E351" s="155" t="s">
        <v>625</v>
      </c>
      <c r="F351" s="53" t="s">
        <v>384</v>
      </c>
      <c r="G351" s="71">
        <v>0</v>
      </c>
      <c r="H351" s="71">
        <v>0</v>
      </c>
      <c r="I351" s="67">
        <f t="shared" si="11"/>
        <v>0</v>
      </c>
      <c r="J351" s="9"/>
    </row>
    <row r="352" spans="2:10" x14ac:dyDescent="0.3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384</v>
      </c>
      <c r="G352" s="71">
        <v>0</v>
      </c>
      <c r="H352" s="71">
        <v>0</v>
      </c>
      <c r="I352" s="67">
        <f t="shared" si="11"/>
        <v>0</v>
      </c>
      <c r="J352" s="9"/>
    </row>
    <row r="353" spans="2:10" x14ac:dyDescent="0.3">
      <c r="B353" s="66" t="s">
        <v>74</v>
      </c>
      <c r="C353" s="53" t="s">
        <v>527</v>
      </c>
      <c r="D353" s="53" t="s">
        <v>17</v>
      </c>
      <c r="E353" s="155" t="s">
        <v>625</v>
      </c>
      <c r="F353" s="53" t="s">
        <v>384</v>
      </c>
      <c r="G353" s="71">
        <v>0</v>
      </c>
      <c r="H353" s="71">
        <v>0</v>
      </c>
      <c r="I353" s="67">
        <f t="shared" si="11"/>
        <v>0</v>
      </c>
      <c r="J353" s="9"/>
    </row>
    <row r="354" spans="2:10" x14ac:dyDescent="0.3">
      <c r="B354" s="66" t="s">
        <v>74</v>
      </c>
      <c r="C354" s="53" t="s">
        <v>528</v>
      </c>
      <c r="D354" s="53" t="s">
        <v>17</v>
      </c>
      <c r="E354" s="155" t="s">
        <v>625</v>
      </c>
      <c r="F354" s="56" t="s">
        <v>723</v>
      </c>
      <c r="G354" s="71">
        <v>12620.64</v>
      </c>
      <c r="H354" s="71">
        <v>378.62</v>
      </c>
      <c r="I354" s="67">
        <f t="shared" si="11"/>
        <v>15079.141599999999</v>
      </c>
      <c r="J354" s="9"/>
    </row>
    <row r="355" spans="2:10" x14ac:dyDescent="0.3">
      <c r="B355" s="66" t="s">
        <v>74</v>
      </c>
      <c r="C355" s="53" t="s">
        <v>529</v>
      </c>
      <c r="D355" s="53" t="s">
        <v>10</v>
      </c>
      <c r="E355" s="155" t="s">
        <v>625</v>
      </c>
      <c r="G355" s="71">
        <v>0</v>
      </c>
      <c r="H355" s="71">
        <v>0</v>
      </c>
      <c r="I355" s="71">
        <f t="shared" si="11"/>
        <v>0</v>
      </c>
      <c r="J355" s="9"/>
    </row>
    <row r="356" spans="2:10" x14ac:dyDescent="0.3">
      <c r="B356" s="66" t="s">
        <v>78</v>
      </c>
      <c r="C356" s="53" t="s">
        <v>530</v>
      </c>
      <c r="D356" s="53" t="s">
        <v>10</v>
      </c>
      <c r="E356" s="155" t="s">
        <v>625</v>
      </c>
      <c r="F356" s="53" t="s">
        <v>241</v>
      </c>
      <c r="G356" s="71">
        <v>0</v>
      </c>
      <c r="H356" s="71">
        <v>0</v>
      </c>
      <c r="I356" s="71">
        <f t="shared" si="11"/>
        <v>0</v>
      </c>
      <c r="J356" s="9"/>
    </row>
    <row r="357" spans="2:10" x14ac:dyDescent="0.3">
      <c r="B357" s="66" t="s">
        <v>74</v>
      </c>
      <c r="C357" s="53" t="s">
        <v>531</v>
      </c>
      <c r="D357" s="53" t="s">
        <v>17</v>
      </c>
      <c r="E357" s="155" t="s">
        <v>625</v>
      </c>
      <c r="F357" s="53" t="s">
        <v>384</v>
      </c>
      <c r="G357" s="90">
        <v>0</v>
      </c>
      <c r="H357" s="71">
        <v>0</v>
      </c>
      <c r="I357" s="67">
        <f t="shared" si="11"/>
        <v>0</v>
      </c>
      <c r="J357" s="9"/>
    </row>
    <row r="358" spans="2:10" x14ac:dyDescent="0.3">
      <c r="B358" s="66" t="s">
        <v>74</v>
      </c>
      <c r="C358" s="53" t="s">
        <v>532</v>
      </c>
      <c r="D358" s="53" t="s">
        <v>10</v>
      </c>
      <c r="E358" s="155" t="s">
        <v>625</v>
      </c>
      <c r="G358" s="71">
        <v>0</v>
      </c>
      <c r="H358" s="71">
        <v>0</v>
      </c>
      <c r="I358" s="71">
        <f t="shared" si="11"/>
        <v>0</v>
      </c>
      <c r="J358" s="9"/>
    </row>
    <row r="359" spans="2:10" x14ac:dyDescent="0.3">
      <c r="B359" s="66" t="s">
        <v>74</v>
      </c>
      <c r="C359" s="53" t="s">
        <v>533</v>
      </c>
      <c r="D359" s="53" t="s">
        <v>17</v>
      </c>
      <c r="E359" s="155" t="s">
        <v>625</v>
      </c>
      <c r="F359" s="53" t="s">
        <v>384</v>
      </c>
      <c r="G359" s="71">
        <v>0</v>
      </c>
      <c r="H359" s="71">
        <v>0</v>
      </c>
      <c r="I359" s="67">
        <f t="shared" si="11"/>
        <v>0</v>
      </c>
      <c r="J359" s="9"/>
    </row>
    <row r="360" spans="2:10" x14ac:dyDescent="0.3">
      <c r="B360" s="66" t="s">
        <v>74</v>
      </c>
      <c r="C360" s="53" t="s">
        <v>534</v>
      </c>
      <c r="D360" s="53" t="s">
        <v>17</v>
      </c>
      <c r="E360" s="155" t="s">
        <v>625</v>
      </c>
      <c r="F360" s="53" t="s">
        <v>384</v>
      </c>
      <c r="G360" s="71">
        <v>0</v>
      </c>
      <c r="H360" s="71">
        <v>0</v>
      </c>
      <c r="I360" s="67">
        <f t="shared" si="11"/>
        <v>0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10</v>
      </c>
      <c r="E367" s="155" t="s">
        <v>625</v>
      </c>
      <c r="G367" s="71">
        <v>0</v>
      </c>
      <c r="H367" s="71">
        <v>0</v>
      </c>
      <c r="I367" s="71">
        <f t="shared" si="11"/>
        <v>0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73">
        <v>14579.49</v>
      </c>
      <c r="H385" s="68">
        <v>1489.79</v>
      </c>
      <c r="I385" s="67">
        <f t="shared" si="12"/>
        <v>18640.364799999996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73">
        <v>14579.49</v>
      </c>
      <c r="H389" s="68">
        <v>1489.79</v>
      </c>
      <c r="I389" s="67">
        <f t="shared" si="12"/>
        <v>18640.364799999996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73">
        <v>14579.49</v>
      </c>
      <c r="H391" s="68">
        <v>1489.79</v>
      </c>
      <c r="I391" s="67">
        <f t="shared" si="12"/>
        <v>18640.364799999996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73">
        <v>14579.49</v>
      </c>
      <c r="H397" s="68">
        <v>1489.79</v>
      </c>
      <c r="I397" s="67">
        <f t="shared" si="12"/>
        <v>18640.364799999996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3">
        <v>14579.49</v>
      </c>
      <c r="H402" s="68">
        <v>1489.79</v>
      </c>
      <c r="I402" s="67">
        <f t="shared" si="12"/>
        <v>18640.364799999996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53" t="s">
        <v>590</v>
      </c>
      <c r="D405" s="85" t="s">
        <v>10</v>
      </c>
      <c r="E405" s="155" t="s">
        <v>15</v>
      </c>
      <c r="F405" s="53"/>
      <c r="G405" s="71">
        <v>0</v>
      </c>
      <c r="H405" s="71">
        <v>0</v>
      </c>
      <c r="I405" s="67">
        <f>(G405+H405)*1.16</f>
        <v>0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x14ac:dyDescent="0.3">
      <c r="A412" s="162"/>
      <c r="B412" s="66" t="s">
        <v>242</v>
      </c>
      <c r="C412" s="174" t="s">
        <v>602</v>
      </c>
      <c r="D412" s="85" t="s">
        <v>10</v>
      </c>
      <c r="E412" s="155" t="s">
        <v>624</v>
      </c>
      <c r="G412" s="67">
        <v>0</v>
      </c>
      <c r="H412" s="68">
        <v>0</v>
      </c>
      <c r="I412" s="67">
        <f>SUM(G412+H412)*1.16</f>
        <v>0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730</v>
      </c>
      <c r="G414" s="71">
        <v>8356</v>
      </c>
      <c r="H414" s="71">
        <v>250.68</v>
      </c>
      <c r="I414" s="67">
        <f>SUM(G414:H414)*1.16</f>
        <v>9983.7487999999994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 t="shared" ref="I415:I426" si="13"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 t="shared" si="13"/>
        <v>7167.5239999999994</v>
      </c>
    </row>
    <row r="417" spans="1:14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 t="shared" si="13"/>
        <v>6542.2839999999987</v>
      </c>
    </row>
    <row r="418" spans="1:14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 t="shared" si="13"/>
        <v>7020.32</v>
      </c>
    </row>
    <row r="419" spans="1:14" x14ac:dyDescent="0.3">
      <c r="B419" s="99" t="s">
        <v>70</v>
      </c>
      <c r="C419" s="195" t="s">
        <v>613</v>
      </c>
      <c r="D419" s="85" t="s">
        <v>10</v>
      </c>
      <c r="E419" s="156" t="s">
        <v>15</v>
      </c>
      <c r="G419" s="71">
        <v>0</v>
      </c>
      <c r="H419" s="71">
        <v>0</v>
      </c>
      <c r="I419" s="67">
        <f t="shared" si="13"/>
        <v>0</v>
      </c>
    </row>
    <row r="420" spans="1:14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si="13"/>
        <v>7263.9199999999992</v>
      </c>
    </row>
    <row r="421" spans="1:14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4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4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4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4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4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4" s="56" customFormat="1" ht="12" x14ac:dyDescent="0.25"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4">(G427+H427)*1.16</f>
        <v>19910.239999999998</v>
      </c>
      <c r="L427" s="166"/>
    </row>
    <row r="428" spans="1:14" s="56" customFormat="1" ht="12" x14ac:dyDescent="0.25"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4"/>
        <v>18549.327999999998</v>
      </c>
      <c r="L428" s="166"/>
    </row>
    <row r="429" spans="1:14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727</v>
      </c>
      <c r="G429" s="71">
        <v>8356</v>
      </c>
      <c r="H429" s="43">
        <v>251</v>
      </c>
      <c r="I429" s="67">
        <f t="shared" si="14"/>
        <v>9984.119999999999</v>
      </c>
      <c r="J429" s="56"/>
    </row>
    <row r="430" spans="1:14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4"/>
        <v>7020.6447999999991</v>
      </c>
      <c r="J430" s="56"/>
    </row>
    <row r="431" spans="1:14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4"/>
        <v>7816.079999999999</v>
      </c>
      <c r="J431" s="56"/>
      <c r="K431" s="148"/>
      <c r="L431" s="147"/>
    </row>
    <row r="432" spans="1:14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4"/>
        <v>6542.724799999999</v>
      </c>
      <c r="J432" s="56"/>
      <c r="K432" s="149"/>
      <c r="L432" s="18"/>
      <c r="M432" s="38"/>
      <c r="N432" s="38"/>
    </row>
    <row r="433" spans="1:15" x14ac:dyDescent="0.3"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4"/>
        <v>7020.6447999999991</v>
      </c>
      <c r="N433" s="38"/>
    </row>
    <row r="434" spans="1:15" x14ac:dyDescent="0.3">
      <c r="A434" s="162"/>
      <c r="B434" s="66" t="s">
        <v>274</v>
      </c>
      <c r="C434" s="175" t="s">
        <v>672</v>
      </c>
      <c r="D434" s="85" t="s">
        <v>10</v>
      </c>
      <c r="E434" s="155" t="s">
        <v>624</v>
      </c>
      <c r="G434" s="71"/>
      <c r="L434" s="38"/>
      <c r="N434" s="38"/>
    </row>
    <row r="435" spans="1:15" x14ac:dyDescent="0.3">
      <c r="A435" s="162"/>
      <c r="B435" s="66" t="s">
        <v>242</v>
      </c>
      <c r="C435" s="175" t="s">
        <v>676</v>
      </c>
      <c r="D435" s="85" t="s">
        <v>10</v>
      </c>
      <c r="E435" s="155" t="s">
        <v>624</v>
      </c>
      <c r="G435" s="71"/>
      <c r="J435" s="162"/>
      <c r="L435" s="38"/>
      <c r="M435" s="38"/>
      <c r="N435" s="38"/>
      <c r="O435" s="38"/>
    </row>
    <row r="436" spans="1:15" x14ac:dyDescent="0.3">
      <c r="A436" s="162"/>
      <c r="B436" s="66" t="s">
        <v>242</v>
      </c>
      <c r="C436" s="175" t="s">
        <v>680</v>
      </c>
      <c r="D436" s="85" t="s">
        <v>10</v>
      </c>
      <c r="E436" s="168" t="s">
        <v>624</v>
      </c>
    </row>
    <row r="437" spans="1:15" x14ac:dyDescent="0.3">
      <c r="B437" s="56" t="s">
        <v>70</v>
      </c>
      <c r="C437" s="175" t="s">
        <v>684</v>
      </c>
      <c r="D437" s="85" t="s">
        <v>10</v>
      </c>
      <c r="E437" s="155" t="s">
        <v>624</v>
      </c>
      <c r="G437" s="43">
        <v>0</v>
      </c>
      <c r="H437" s="43">
        <v>0</v>
      </c>
      <c r="I437" s="54">
        <f>(G437+H437)*1.16</f>
        <v>0</v>
      </c>
    </row>
    <row r="438" spans="1:15" x14ac:dyDescent="0.3"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x14ac:dyDescent="0.3">
      <c r="B439" s="56" t="s">
        <v>70</v>
      </c>
      <c r="C439" s="66" t="s">
        <v>692</v>
      </c>
      <c r="D439" s="85" t="s">
        <v>10</v>
      </c>
      <c r="E439" s="155" t="s">
        <v>624</v>
      </c>
    </row>
    <row r="440" spans="1:15" x14ac:dyDescent="0.3">
      <c r="B440" s="56" t="s">
        <v>232</v>
      </c>
      <c r="C440" s="66" t="s">
        <v>693</v>
      </c>
      <c r="D440" s="85" t="s">
        <v>10</v>
      </c>
      <c r="E440" s="155" t="s">
        <v>624</v>
      </c>
    </row>
    <row r="441" spans="1:15" x14ac:dyDescent="0.3"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x14ac:dyDescent="0.3">
      <c r="B442" s="56" t="s">
        <v>70</v>
      </c>
      <c r="C442" s="66" t="s">
        <v>698</v>
      </c>
      <c r="D442" s="85" t="s">
        <v>10</v>
      </c>
      <c r="E442" s="155" t="s">
        <v>624</v>
      </c>
    </row>
    <row r="443" spans="1:15" x14ac:dyDescent="0.3"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x14ac:dyDescent="0.3"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x14ac:dyDescent="0.3">
      <c r="B445" s="56" t="s">
        <v>274</v>
      </c>
      <c r="C445" s="56" t="s">
        <v>704</v>
      </c>
      <c r="D445" s="85" t="s">
        <v>10</v>
      </c>
      <c r="E445" s="155" t="s">
        <v>15</v>
      </c>
      <c r="G445" s="43">
        <v>0</v>
      </c>
      <c r="H445" s="43">
        <v>0</v>
      </c>
      <c r="I445" s="54">
        <f>(G445+H445)*1.16</f>
        <v>0</v>
      </c>
    </row>
    <row r="446" spans="1:15" s="56" customFormat="1" ht="12" x14ac:dyDescent="0.25">
      <c r="B446" s="66" t="s">
        <v>242</v>
      </c>
      <c r="C446" s="56" t="s">
        <v>706</v>
      </c>
      <c r="D446" s="85" t="s">
        <v>10</v>
      </c>
      <c r="E446" s="155" t="s">
        <v>624</v>
      </c>
      <c r="F446" s="53"/>
      <c r="G446" s="43"/>
      <c r="H446" s="43"/>
      <c r="I446" s="54"/>
    </row>
    <row r="447" spans="1:15" s="56" customFormat="1" ht="12" x14ac:dyDescent="0.25">
      <c r="B447" s="66" t="s">
        <v>242</v>
      </c>
      <c r="C447" s="56" t="s">
        <v>707</v>
      </c>
      <c r="D447" s="85" t="s">
        <v>10</v>
      </c>
      <c r="E447" s="155" t="s">
        <v>624</v>
      </c>
      <c r="F447" s="53"/>
      <c r="G447" s="43"/>
      <c r="H447" s="43"/>
      <c r="I447" s="54"/>
    </row>
    <row r="448" spans="1:15" s="56" customFormat="1" ht="12" x14ac:dyDescent="0.25">
      <c r="B448" s="56" t="s">
        <v>256</v>
      </c>
      <c r="C448" s="160" t="s">
        <v>724</v>
      </c>
      <c r="D448" s="85" t="s">
        <v>10</v>
      </c>
      <c r="E448" s="155" t="s">
        <v>625</v>
      </c>
      <c r="F448" s="53"/>
      <c r="G448" s="43"/>
      <c r="H448" s="43"/>
      <c r="I448" s="54"/>
    </row>
    <row r="1048558" spans="1:17" s="54" customFormat="1" x14ac:dyDescent="0.3">
      <c r="A1048558"/>
      <c r="B1048558" s="50"/>
      <c r="C1048558" s="51"/>
      <c r="D1048558" s="52"/>
      <c r="E1048558" s="159"/>
      <c r="F1048558" s="53"/>
      <c r="G1048558" s="43"/>
      <c r="H1048558" s="8"/>
      <c r="J1048558"/>
      <c r="K1048558"/>
      <c r="L1048558"/>
      <c r="M1048558"/>
      <c r="N1048558"/>
      <c r="O1048558"/>
      <c r="P1048558"/>
      <c r="Q1048558"/>
    </row>
  </sheetData>
  <autoFilter ref="B1:I448" xr:uid="{7E1580AC-5D85-42FF-A721-7DD24830F8A1}"/>
  <hyperlinks>
    <hyperlink ref="F175" r:id="rId1" location="id=1155&amp;model=res.partner" display="http://52.52.31.46:8069/web - id=1155&amp;model=res.partner" xr:uid="{86DD64A4-6D96-4774-9057-2D4ACE121C7A}"/>
    <hyperlink ref="F223" r:id="rId2" location="id=1155&amp;model=res.partner" display="http://52.52.31.46:8069/web - id=1155&amp;model=res.partner" xr:uid="{CD9E8DFE-2239-455F-902B-8CBA7F628086}"/>
  </hyperlinks>
  <pageMargins left="0.7" right="0.7" top="0.75" bottom="0.75" header="0.3" footer="0.3"/>
  <pageSetup paperSize="9" scale="63" fitToHeight="0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D2354-9D65-478F-A91C-14CA5B9A33C4}">
  <sheetPr codeName="Sheet38">
    <pageSetUpPr fitToPage="1"/>
  </sheetPr>
  <dimension ref="A1:U1048558"/>
  <sheetViews>
    <sheetView showGridLines="0" topLeftCell="A150" zoomScaleNormal="100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  <col min="19" max="19" width="11.109375" bestFit="1" customWidth="1"/>
    <col min="20" max="20" width="13.6640625" bestFit="1" customWidth="1"/>
  </cols>
  <sheetData>
    <row r="1" spans="1:21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21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83</v>
      </c>
      <c r="M3" s="61">
        <f>+COUNTIF(E:E,M2)</f>
        <v>158</v>
      </c>
      <c r="N3" s="61">
        <f>+COUNTIF(E:E,N2)</f>
        <v>43</v>
      </c>
      <c r="O3" s="61">
        <f>+COUNTIF(E:E,O2)</f>
        <v>94</v>
      </c>
      <c r="P3" s="61">
        <f>+COUNTIF(E:E,P2)</f>
        <v>69</v>
      </c>
      <c r="Q3" s="61">
        <f>SUM(L3+M3+N3+O3+P3)</f>
        <v>447</v>
      </c>
    </row>
    <row r="4" spans="1:21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62</v>
      </c>
      <c r="M4" s="102">
        <f>COUNTIFS(D:D,K4,E:E,M2)</f>
        <v>75</v>
      </c>
      <c r="N4" s="102">
        <f>COUNTIFS(D:D,K4,E:E,N2)</f>
        <v>28</v>
      </c>
      <c r="O4" s="102">
        <f>COUNTIFS(D:D,K4,E:E,O2)</f>
        <v>85</v>
      </c>
      <c r="P4" s="102">
        <f>COUNTIFS(D:D,K4,E:E,P2)</f>
        <v>44</v>
      </c>
      <c r="Q4" s="102">
        <f>SUM(L4:P4)</f>
        <v>294</v>
      </c>
    </row>
    <row r="5" spans="1:21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17</v>
      </c>
      <c r="M5" s="104">
        <f>COUNTIFS(D:D,K5,E:E,M2)</f>
        <v>75</v>
      </c>
      <c r="N5" s="104">
        <f>COUNTIFS(D:D,K5,E:E,N2)</f>
        <v>13</v>
      </c>
      <c r="O5" s="104">
        <f>COUNTIFS(D:D,K5,E:E,O2)</f>
        <v>6</v>
      </c>
      <c r="P5" s="104">
        <f>COUNTIFS(D:D,K5,E:E,P2)</f>
        <v>22</v>
      </c>
      <c r="Q5" s="104">
        <f>SUM(L5:P5)</f>
        <v>133</v>
      </c>
    </row>
    <row r="6" spans="1:21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38"/>
    </row>
    <row r="7" spans="1:21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79</v>
      </c>
      <c r="M7" s="59">
        <f>M3-M6</f>
        <v>150</v>
      </c>
      <c r="N7" s="59">
        <f>N3-N6</f>
        <v>41</v>
      </c>
      <c r="O7" s="59">
        <f>O3-O6</f>
        <v>91</v>
      </c>
      <c r="P7" s="59">
        <f>P3-P6</f>
        <v>66</v>
      </c>
      <c r="Q7" s="59">
        <f>SUM(L7:P7)</f>
        <v>427</v>
      </c>
      <c r="R7" s="12"/>
      <c r="S7" s="176"/>
    </row>
    <row r="8" spans="1:21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0.78481012658227844</v>
      </c>
      <c r="M8" s="112">
        <f t="shared" si="1"/>
        <v>0.5</v>
      </c>
      <c r="N8" s="112">
        <f t="shared" si="1"/>
        <v>0.68292682926829273</v>
      </c>
      <c r="O8" s="112">
        <f t="shared" si="1"/>
        <v>0.93406593406593408</v>
      </c>
      <c r="P8" s="112">
        <f t="shared" si="1"/>
        <v>0.66666666666666663</v>
      </c>
      <c r="Q8" s="112">
        <f t="shared" si="1"/>
        <v>0.68852459016393441</v>
      </c>
      <c r="S8" s="112"/>
    </row>
    <row r="9" spans="1:21" x14ac:dyDescent="0.3">
      <c r="B9" s="66" t="s">
        <v>36</v>
      </c>
      <c r="C9" s="53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x14ac:dyDescent="0.3">
      <c r="A10" t="s">
        <v>55</v>
      </c>
      <c r="B10" s="66" t="s">
        <v>262</v>
      </c>
      <c r="C10" s="53" t="s">
        <v>39</v>
      </c>
      <c r="D10" s="53" t="s">
        <v>17</v>
      </c>
      <c r="E10" s="155" t="s">
        <v>14</v>
      </c>
      <c r="F10" s="53" t="s">
        <v>108</v>
      </c>
      <c r="G10" s="67">
        <v>11932</v>
      </c>
      <c r="H10" s="68">
        <v>357.96</v>
      </c>
      <c r="I10" s="67">
        <f t="shared" si="0"/>
        <v>14256.353599999999</v>
      </c>
      <c r="J10" s="9"/>
      <c r="K10" s="53" t="s">
        <v>41</v>
      </c>
      <c r="L10" s="68">
        <f>SUMIF(E2:E600,L2,I2:I603)</f>
        <v>529599.71680000017</v>
      </c>
      <c r="M10" s="68">
        <f>SUMIF(E2:E603,M2,I2:I603)</f>
        <v>637653.12519999989</v>
      </c>
      <c r="N10" s="68">
        <f>SUMIF(E2:E600,N2,I2:I600)</f>
        <v>243209.86879999997</v>
      </c>
      <c r="O10" s="68">
        <f>SUMIF(E2:E600,O2,I2:I600)</f>
        <v>1437323.6360000002</v>
      </c>
      <c r="P10" s="68">
        <f>SUMIF(E2:E600,P2,I2:I600)</f>
        <v>440758.32119999989</v>
      </c>
      <c r="Q10" s="68">
        <f>SUM(L10:P10)</f>
        <v>3288544.6680000005</v>
      </c>
      <c r="R10" s="114"/>
      <c r="S10" s="38"/>
      <c r="T10" s="38"/>
      <c r="U10" s="179"/>
    </row>
    <row r="11" spans="1:21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/>
      <c r="M11" s="135"/>
      <c r="N11" s="43"/>
      <c r="O11" s="43"/>
      <c r="P11" s="43"/>
      <c r="Q11" s="43"/>
      <c r="R11" s="114"/>
    </row>
    <row r="12" spans="1:21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52"/>
      <c r="L12" s="52"/>
      <c r="M12" s="52"/>
      <c r="N12" s="52"/>
      <c r="O12" s="52"/>
      <c r="P12" s="52"/>
      <c r="Q12" s="52"/>
      <c r="R12" s="114"/>
    </row>
    <row r="13" spans="1:21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21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x14ac:dyDescent="0.3">
      <c r="B32" s="66" t="s">
        <v>256</v>
      </c>
      <c r="C32" s="53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66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14579.49</v>
      </c>
      <c r="H45" s="68">
        <v>1489.79</v>
      </c>
      <c r="I45" s="67">
        <f t="shared" si="2"/>
        <v>18640.364799999996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637</v>
      </c>
      <c r="G53" s="73">
        <v>13733</v>
      </c>
      <c r="H53" s="68">
        <v>340</v>
      </c>
      <c r="I53" s="67">
        <f t="shared" si="2"/>
        <v>16324.679999999998</v>
      </c>
      <c r="J53" s="17"/>
    </row>
    <row r="54" spans="2:10" x14ac:dyDescent="0.3">
      <c r="B54" s="66" t="s">
        <v>109</v>
      </c>
      <c r="C54" s="53" t="s">
        <v>120</v>
      </c>
      <c r="D54" s="53" t="s">
        <v>10</v>
      </c>
      <c r="E54" s="155" t="s">
        <v>14</v>
      </c>
      <c r="G54" s="73">
        <v>0</v>
      </c>
      <c r="H54" s="68">
        <v>0</v>
      </c>
      <c r="I54" s="67">
        <f t="shared" si="2"/>
        <v>0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14579.49</v>
      </c>
      <c r="H60" s="68">
        <v>1489.79</v>
      </c>
      <c r="I60" s="67">
        <f t="shared" si="2"/>
        <v>18640.364799999996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14579.49</v>
      </c>
      <c r="H61" s="68">
        <v>1489.79</v>
      </c>
      <c r="I61" s="67">
        <f t="shared" si="2"/>
        <v>18640.364799999996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14579.49</v>
      </c>
      <c r="H64" s="68">
        <v>1489.79</v>
      </c>
      <c r="I64" s="67">
        <f t="shared" si="2"/>
        <v>18640.364799999996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14579.49</v>
      </c>
      <c r="H66" s="68">
        <v>1489.79</v>
      </c>
      <c r="I66" s="67">
        <f t="shared" si="2"/>
        <v>18640.364799999996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ref="I67:I98" si="3">SUM(G67+H67)*1.16</f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3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14579.49</v>
      </c>
      <c r="H69" s="68">
        <v>1489.79</v>
      </c>
      <c r="I69" s="67">
        <f t="shared" si="3"/>
        <v>18640.364799999996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3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3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14579.49</v>
      </c>
      <c r="H72" s="68">
        <v>1489.79</v>
      </c>
      <c r="I72" s="67">
        <f t="shared" si="3"/>
        <v>18640.364799999996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14579.49</v>
      </c>
      <c r="H73" s="68">
        <v>1489.79</v>
      </c>
      <c r="I73" s="67">
        <f t="shared" si="3"/>
        <v>18640.364799999996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3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14579</v>
      </c>
      <c r="H75" s="151">
        <v>1489.79</v>
      </c>
      <c r="I75" s="67">
        <f t="shared" si="3"/>
        <v>18639.796399999999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14579.49</v>
      </c>
      <c r="H76" s="68">
        <v>1489.79</v>
      </c>
      <c r="I76" s="67">
        <f t="shared" si="3"/>
        <v>18640.364799999996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14579.49</v>
      </c>
      <c r="H77" s="68">
        <v>1489.79</v>
      </c>
      <c r="I77" s="67">
        <f t="shared" si="3"/>
        <v>18640.364799999996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14579.49</v>
      </c>
      <c r="H78" s="68">
        <v>1489.79</v>
      </c>
      <c r="I78" s="67">
        <f t="shared" si="3"/>
        <v>18640.364799999996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3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3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14579.49</v>
      </c>
      <c r="H81" s="68">
        <v>1489.79</v>
      </c>
      <c r="I81" s="67">
        <f t="shared" si="3"/>
        <v>18640.364799999996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3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3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3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3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3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3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3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3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3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3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3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3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3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3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3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3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3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4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4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4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4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4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4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4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4"/>
        <v>0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4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4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4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155" t="s">
        <v>625</v>
      </c>
      <c r="F110" s="53" t="s">
        <v>384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5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5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5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5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5"/>
        <v>12179.0836</v>
      </c>
      <c r="J115" s="9"/>
    </row>
    <row r="116" spans="1:10" x14ac:dyDescent="0.3">
      <c r="B116" s="66" t="s">
        <v>20</v>
      </c>
      <c r="C116" s="53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5"/>
        <v>17491.813999999998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5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5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5"/>
        <v>6542.724799999999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10</v>
      </c>
      <c r="E121" s="155" t="s">
        <v>624</v>
      </c>
      <c r="F121" s="79"/>
      <c r="G121" s="68"/>
      <c r="H121" s="68"/>
      <c r="I121" s="67">
        <f t="shared" ref="I121:I142" si="6">SUM(G121+H121)*1.16</f>
        <v>0</v>
      </c>
      <c r="J121" s="9"/>
    </row>
    <row r="122" spans="1:10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6"/>
        <v>0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6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6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10</v>
      </c>
      <c r="E125" s="155" t="s">
        <v>624</v>
      </c>
      <c r="G125" s="68">
        <v>0</v>
      </c>
      <c r="H125" s="68">
        <v>0</v>
      </c>
      <c r="I125" s="67">
        <f t="shared" si="6"/>
        <v>0</v>
      </c>
    </row>
    <row r="126" spans="1:10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6"/>
        <v>0</v>
      </c>
      <c r="J126" s="9"/>
    </row>
    <row r="127" spans="1:10" x14ac:dyDescent="0.3">
      <c r="B127" s="66" t="s">
        <v>242</v>
      </c>
      <c r="C127" s="53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6"/>
        <v>0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6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6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6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6"/>
        <v>9983.7487999999994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6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6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6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6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6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6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0</v>
      </c>
      <c r="H138" s="71">
        <v>0</v>
      </c>
      <c r="I138" s="67">
        <f t="shared" si="6"/>
        <v>0</v>
      </c>
      <c r="J138" s="9"/>
    </row>
    <row r="139" spans="1:10" x14ac:dyDescent="0.3">
      <c r="B139" s="66" t="s">
        <v>689</v>
      </c>
      <c r="C139" s="53" t="s">
        <v>240</v>
      </c>
      <c r="D139" s="53" t="s">
        <v>10</v>
      </c>
      <c r="E139" s="155" t="s">
        <v>625</v>
      </c>
      <c r="F139" s="53" t="s">
        <v>241</v>
      </c>
      <c r="G139" s="68">
        <v>0</v>
      </c>
      <c r="H139" s="71">
        <v>0</v>
      </c>
      <c r="I139" s="71">
        <f t="shared" si="6"/>
        <v>0</v>
      </c>
      <c r="J139" s="9"/>
    </row>
    <row r="140" spans="1:10" x14ac:dyDescent="0.3"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726</v>
      </c>
      <c r="G140" s="71">
        <v>6080</v>
      </c>
      <c r="H140" s="68">
        <v>182.4</v>
      </c>
      <c r="I140" s="67">
        <f t="shared" si="6"/>
        <v>7264.3839999999991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6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6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 t="shared" ref="I151:I172" si="7"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si="7"/>
        <v>12186.96</v>
      </c>
      <c r="J152" s="9"/>
    </row>
    <row r="153" spans="1:10" x14ac:dyDescent="0.3">
      <c r="A153" s="162"/>
      <c r="B153" s="66" t="s">
        <v>260</v>
      </c>
      <c r="C153" s="80" t="s">
        <v>261</v>
      </c>
      <c r="D153" s="53" t="s">
        <v>17</v>
      </c>
      <c r="E153" s="155" t="s">
        <v>14</v>
      </c>
      <c r="F153" s="81" t="s">
        <v>685</v>
      </c>
      <c r="G153" s="68">
        <v>14197</v>
      </c>
      <c r="H153" s="71">
        <v>425.9</v>
      </c>
      <c r="I153" s="67">
        <f t="shared" si="7"/>
        <v>16962.563999999998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7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7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7"/>
        <v>13696.119999999999</v>
      </c>
      <c r="J156" s="9"/>
    </row>
    <row r="157" spans="1:10" x14ac:dyDescent="0.3">
      <c r="B157" s="66" t="s">
        <v>232</v>
      </c>
      <c r="C157" s="80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7"/>
        <v>0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7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7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7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7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7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7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7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7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7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7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7"/>
        <v>0</v>
      </c>
      <c r="J168" s="9"/>
    </row>
    <row r="169" spans="1:10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7"/>
        <v>0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17</v>
      </c>
      <c r="E170" s="155" t="s">
        <v>14</v>
      </c>
      <c r="F170" s="53" t="s">
        <v>667</v>
      </c>
      <c r="G170" s="164">
        <v>12950</v>
      </c>
      <c r="H170" s="68">
        <v>390</v>
      </c>
      <c r="I170" s="67">
        <f t="shared" si="7"/>
        <v>15474.4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7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7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17</v>
      </c>
      <c r="E174" s="155" t="s">
        <v>11</v>
      </c>
      <c r="F174" s="82" t="s">
        <v>727</v>
      </c>
      <c r="G174" s="68">
        <v>5476</v>
      </c>
      <c r="H174" s="71">
        <v>164.28</v>
      </c>
      <c r="I174" s="67">
        <f>SUM(G174+H174)*1.16</f>
        <v>6542.724799999999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71">
        <v>293</v>
      </c>
      <c r="I176" s="67">
        <f>SUM(G176+H176)*1.16</f>
        <v>11675.4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8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8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155" t="s">
        <v>625</v>
      </c>
      <c r="F183" s="82" t="s">
        <v>722</v>
      </c>
      <c r="G183" s="68">
        <v>12621</v>
      </c>
      <c r="H183" s="68">
        <v>379</v>
      </c>
      <c r="I183" s="67">
        <f t="shared" si="8"/>
        <v>15079.999999999998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8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8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8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8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8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8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8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0</v>
      </c>
      <c r="H191" s="71">
        <v>0</v>
      </c>
      <c r="I191" s="67">
        <f t="shared" si="8"/>
        <v>0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8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8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17</v>
      </c>
      <c r="E194" s="155" t="s">
        <v>15</v>
      </c>
      <c r="F194" s="82" t="s">
        <v>708</v>
      </c>
      <c r="G194" s="68">
        <v>11333</v>
      </c>
      <c r="H194" s="71">
        <v>340</v>
      </c>
      <c r="I194" s="67">
        <f t="shared" si="8"/>
        <v>13540.679999999998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8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8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10</v>
      </c>
      <c r="E197" s="155" t="s">
        <v>625</v>
      </c>
      <c r="F197" s="53" t="s">
        <v>241</v>
      </c>
      <c r="G197" s="68">
        <v>0</v>
      </c>
      <c r="H197" s="71">
        <v>0</v>
      </c>
      <c r="I197" s="71">
        <f t="shared" si="8"/>
        <v>0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8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8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8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5386.9</v>
      </c>
      <c r="H201" s="71">
        <v>166.6</v>
      </c>
      <c r="I201" s="67">
        <f t="shared" si="8"/>
        <v>6442.0599999999995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8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8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8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8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10</v>
      </c>
      <c r="E206" s="155" t="s">
        <v>11</v>
      </c>
      <c r="F206" s="160"/>
      <c r="G206" s="71">
        <v>0</v>
      </c>
      <c r="H206" s="71">
        <v>0</v>
      </c>
      <c r="I206" s="67">
        <f t="shared" si="8"/>
        <v>0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8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8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8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8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8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8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17</v>
      </c>
      <c r="E213" s="155" t="s">
        <v>624</v>
      </c>
      <c r="F213" s="82" t="s">
        <v>649</v>
      </c>
      <c r="G213" s="68">
        <v>6542</v>
      </c>
      <c r="H213" s="71">
        <v>196.26</v>
      </c>
      <c r="I213" s="67">
        <f t="shared" si="8"/>
        <v>7816.3815999999997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17</v>
      </c>
      <c r="E214" s="155" t="s">
        <v>624</v>
      </c>
      <c r="F214" s="82" t="s">
        <v>717</v>
      </c>
      <c r="G214" s="68">
        <v>11812.66</v>
      </c>
      <c r="H214" s="71">
        <v>365.34</v>
      </c>
      <c r="I214" s="67">
        <f t="shared" si="8"/>
        <v>14126.48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8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8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8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9">SUM(G221+H221)*1.16</f>
        <v>0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9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9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9"/>
        <v>11049.463999999998</v>
      </c>
      <c r="J224" s="17"/>
    </row>
    <row r="225" spans="2:1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9"/>
        <v>0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9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65" si="10">SUM(G234+H234)*1.16</f>
        <v>15961.832</v>
      </c>
      <c r="J234" s="9"/>
    </row>
    <row r="235" spans="2:11" x14ac:dyDescent="0.3">
      <c r="B235" s="66" t="s">
        <v>74</v>
      </c>
      <c r="C235" s="194" t="s">
        <v>375</v>
      </c>
      <c r="D235" s="53" t="s">
        <v>10</v>
      </c>
      <c r="E235" s="155" t="s">
        <v>625</v>
      </c>
      <c r="F235" s="53" t="s">
        <v>241</v>
      </c>
      <c r="G235" s="68">
        <v>0</v>
      </c>
      <c r="H235" s="71">
        <v>0</v>
      </c>
      <c r="I235" s="71">
        <f t="shared" si="10"/>
        <v>0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10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10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10</v>
      </c>
      <c r="E238" s="155" t="s">
        <v>625</v>
      </c>
      <c r="F238" s="53" t="s">
        <v>241</v>
      </c>
      <c r="G238" s="68">
        <v>0</v>
      </c>
      <c r="H238" s="71">
        <v>0</v>
      </c>
      <c r="I238" s="71">
        <f t="shared" si="10"/>
        <v>0</v>
      </c>
      <c r="J238" s="9"/>
    </row>
    <row r="239" spans="2:11" x14ac:dyDescent="0.3">
      <c r="B239" s="66" t="s">
        <v>74</v>
      </c>
      <c r="C239" s="53" t="s">
        <v>382</v>
      </c>
      <c r="D239" s="53" t="s">
        <v>10</v>
      </c>
      <c r="E239" s="155" t="s">
        <v>625</v>
      </c>
      <c r="F239" s="53" t="s">
        <v>241</v>
      </c>
      <c r="G239" s="68">
        <v>0</v>
      </c>
      <c r="H239" s="71">
        <v>0</v>
      </c>
      <c r="I239" s="71">
        <f t="shared" si="10"/>
        <v>0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17</v>
      </c>
      <c r="E240" s="155" t="s">
        <v>625</v>
      </c>
      <c r="F240" s="53" t="s">
        <v>384</v>
      </c>
      <c r="G240" s="68">
        <v>0</v>
      </c>
      <c r="H240" s="71">
        <v>0</v>
      </c>
      <c r="I240" s="67">
        <f t="shared" si="10"/>
        <v>0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10"/>
        <v>4745.7455999999993</v>
      </c>
      <c r="J241" s="9"/>
    </row>
    <row r="242" spans="2:13" x14ac:dyDescent="0.3">
      <c r="B242" s="66" t="s">
        <v>74</v>
      </c>
      <c r="C242" s="53" t="s">
        <v>386</v>
      </c>
      <c r="D242" s="53" t="s">
        <v>10</v>
      </c>
      <c r="E242" s="155" t="s">
        <v>625</v>
      </c>
      <c r="G242" s="68">
        <v>0</v>
      </c>
      <c r="H242" s="71">
        <v>0</v>
      </c>
      <c r="I242" s="67">
        <f t="shared" si="10"/>
        <v>0</v>
      </c>
      <c r="J242" s="9"/>
    </row>
    <row r="243" spans="2:13" x14ac:dyDescent="0.3">
      <c r="B243" s="66" t="s">
        <v>74</v>
      </c>
      <c r="C243" s="53" t="s">
        <v>387</v>
      </c>
      <c r="D243" s="53" t="s">
        <v>10</v>
      </c>
      <c r="E243" s="155" t="s">
        <v>625</v>
      </c>
      <c r="F243" s="53" t="s">
        <v>241</v>
      </c>
      <c r="G243" s="68">
        <v>0</v>
      </c>
      <c r="H243" s="71">
        <v>0</v>
      </c>
      <c r="I243" s="71">
        <f t="shared" si="10"/>
        <v>0</v>
      </c>
      <c r="J243" s="9"/>
      <c r="K243" s="38"/>
      <c r="L243" s="38"/>
      <c r="M243" s="38"/>
    </row>
    <row r="244" spans="2:13" x14ac:dyDescent="0.3">
      <c r="B244" s="66" t="s">
        <v>74</v>
      </c>
      <c r="C244" s="194" t="s">
        <v>388</v>
      </c>
      <c r="D244" s="53" t="s">
        <v>10</v>
      </c>
      <c r="E244" s="155" t="s">
        <v>625</v>
      </c>
      <c r="F244" s="53" t="s">
        <v>241</v>
      </c>
      <c r="G244" s="68">
        <v>0</v>
      </c>
      <c r="H244" s="71">
        <v>0</v>
      </c>
      <c r="I244" s="71">
        <f t="shared" si="10"/>
        <v>0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10</v>
      </c>
      <c r="E245" s="155" t="s">
        <v>625</v>
      </c>
      <c r="F245" s="53" t="s">
        <v>241</v>
      </c>
      <c r="G245" s="68">
        <v>0</v>
      </c>
      <c r="H245" s="71">
        <v>0</v>
      </c>
      <c r="I245" s="71">
        <f t="shared" si="10"/>
        <v>0</v>
      </c>
      <c r="J245" s="9"/>
      <c r="K245" s="38"/>
    </row>
    <row r="246" spans="2:13" x14ac:dyDescent="0.3">
      <c r="B246" s="66" t="s">
        <v>74</v>
      </c>
      <c r="C246" s="53" t="s">
        <v>390</v>
      </c>
      <c r="D246" s="53" t="s">
        <v>17</v>
      </c>
      <c r="E246" s="155" t="s">
        <v>625</v>
      </c>
      <c r="F246" s="53" t="s">
        <v>384</v>
      </c>
      <c r="G246" s="151">
        <v>0</v>
      </c>
      <c r="H246" s="71">
        <v>0</v>
      </c>
      <c r="I246" s="71">
        <f t="shared" si="10"/>
        <v>0</v>
      </c>
      <c r="J246" s="9"/>
      <c r="K246" s="38"/>
      <c r="L246" s="38"/>
    </row>
    <row r="247" spans="2:13" x14ac:dyDescent="0.3"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10"/>
        <v>11849.9568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10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10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10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10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10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10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10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10"/>
        <v>0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10"/>
        <v>10850.64</v>
      </c>
      <c r="J256" s="9"/>
    </row>
    <row r="257" spans="2:10" x14ac:dyDescent="0.3"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10"/>
        <v>0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10"/>
        <v>0</v>
      </c>
      <c r="J258" s="9"/>
    </row>
    <row r="259" spans="2:10" x14ac:dyDescent="0.3">
      <c r="B259" s="66" t="s">
        <v>74</v>
      </c>
      <c r="C259" s="53" t="s">
        <v>405</v>
      </c>
      <c r="D259" s="53" t="s">
        <v>17</v>
      </c>
      <c r="E259" s="155" t="s">
        <v>625</v>
      </c>
      <c r="F259" s="53" t="s">
        <v>384</v>
      </c>
      <c r="G259" s="71">
        <v>0</v>
      </c>
      <c r="H259" s="71">
        <v>0</v>
      </c>
      <c r="I259" s="71">
        <f t="shared" si="10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10</v>
      </c>
      <c r="E260" s="155" t="s">
        <v>625</v>
      </c>
      <c r="F260" s="53" t="s">
        <v>241</v>
      </c>
      <c r="G260" s="71">
        <v>0</v>
      </c>
      <c r="H260" s="71">
        <v>0</v>
      </c>
      <c r="I260" s="71">
        <f t="shared" si="10"/>
        <v>0</v>
      </c>
      <c r="J260" s="9"/>
    </row>
    <row r="261" spans="2:10" x14ac:dyDescent="0.3"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10"/>
        <v>0</v>
      </c>
      <c r="J261" s="9"/>
    </row>
    <row r="262" spans="2:10" x14ac:dyDescent="0.3">
      <c r="B262" s="66" t="s">
        <v>78</v>
      </c>
      <c r="C262" s="53" t="s">
        <v>407</v>
      </c>
      <c r="D262" s="53" t="s">
        <v>10</v>
      </c>
      <c r="E262" s="155" t="s">
        <v>625</v>
      </c>
      <c r="F262" s="53" t="s">
        <v>241</v>
      </c>
      <c r="G262" s="91">
        <v>0</v>
      </c>
      <c r="H262" s="71">
        <v>0</v>
      </c>
      <c r="I262" s="71">
        <f t="shared" si="10"/>
        <v>0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10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17</v>
      </c>
      <c r="E264" s="155" t="s">
        <v>11</v>
      </c>
      <c r="F264" s="53" t="s">
        <v>726</v>
      </c>
      <c r="G264" s="71">
        <v>7187.5</v>
      </c>
      <c r="H264" s="71">
        <v>215.6</v>
      </c>
      <c r="I264" s="67">
        <f t="shared" si="10"/>
        <v>8587.5959999999995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10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ref="I266:I294" si="11">SUM(G266+H266)*1.16</f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11"/>
        <v>16977.991999999998</v>
      </c>
      <c r="J267" s="9"/>
    </row>
    <row r="268" spans="2:10" x14ac:dyDescent="0.3">
      <c r="B268" s="56" t="s">
        <v>274</v>
      </c>
      <c r="C268" s="53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11"/>
        <v>7720.8091999999997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11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17</v>
      </c>
      <c r="E270" s="155" t="s">
        <v>625</v>
      </c>
      <c r="F270" s="53" t="s">
        <v>384</v>
      </c>
      <c r="G270" s="90">
        <v>0</v>
      </c>
      <c r="H270" s="71">
        <v>0</v>
      </c>
      <c r="I270" s="67">
        <f t="shared" si="11"/>
        <v>0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11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11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11"/>
        <v>0</v>
      </c>
    </row>
    <row r="274" spans="2:10" x14ac:dyDescent="0.3">
      <c r="B274" s="66" t="s">
        <v>74</v>
      </c>
      <c r="C274" s="53" t="s">
        <v>422</v>
      </c>
      <c r="D274" s="53" t="s">
        <v>17</v>
      </c>
      <c r="E274" s="155" t="s">
        <v>625</v>
      </c>
      <c r="F274" s="53" t="s">
        <v>384</v>
      </c>
      <c r="G274" s="90">
        <v>0</v>
      </c>
      <c r="H274" s="71">
        <v>0</v>
      </c>
      <c r="I274" s="67">
        <f t="shared" si="11"/>
        <v>0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11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11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11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11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11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11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11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17</v>
      </c>
      <c r="E282" s="155" t="s">
        <v>625</v>
      </c>
      <c r="F282" s="53" t="s">
        <v>384</v>
      </c>
      <c r="G282" s="90">
        <v>0</v>
      </c>
      <c r="H282" s="71">
        <v>0</v>
      </c>
      <c r="I282" s="67">
        <f t="shared" si="11"/>
        <v>0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11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11"/>
        <v>17621.328000000001</v>
      </c>
      <c r="J284" s="9"/>
    </row>
    <row r="285" spans="2:10" x14ac:dyDescent="0.3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384</v>
      </c>
      <c r="G285" s="71">
        <v>0</v>
      </c>
      <c r="H285" s="71">
        <v>0</v>
      </c>
      <c r="I285" s="67">
        <f t="shared" si="11"/>
        <v>0</v>
      </c>
      <c r="J285" s="9"/>
    </row>
    <row r="286" spans="2:10" x14ac:dyDescent="0.3">
      <c r="B286" s="66" t="s">
        <v>74</v>
      </c>
      <c r="C286" s="53" t="s">
        <v>438</v>
      </c>
      <c r="D286" s="53" t="s">
        <v>17</v>
      </c>
      <c r="E286" s="155" t="s">
        <v>625</v>
      </c>
      <c r="F286" s="53" t="s">
        <v>384</v>
      </c>
      <c r="G286" s="71">
        <v>0</v>
      </c>
      <c r="H286" s="71">
        <v>0</v>
      </c>
      <c r="I286" s="67">
        <f t="shared" si="11"/>
        <v>0</v>
      </c>
      <c r="J286" s="9"/>
    </row>
    <row r="287" spans="2:10" x14ac:dyDescent="0.3">
      <c r="B287" s="66" t="s">
        <v>74</v>
      </c>
      <c r="C287" s="53" t="s">
        <v>439</v>
      </c>
      <c r="D287" s="53" t="s">
        <v>17</v>
      </c>
      <c r="E287" s="155" t="s">
        <v>625</v>
      </c>
      <c r="F287" s="53" t="s">
        <v>384</v>
      </c>
      <c r="G287" s="71">
        <v>0</v>
      </c>
      <c r="H287" s="71">
        <v>0</v>
      </c>
      <c r="I287" s="67">
        <f t="shared" si="11"/>
        <v>0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11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11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10</v>
      </c>
      <c r="E290" s="155" t="s">
        <v>625</v>
      </c>
      <c r="F290" s="53" t="s">
        <v>241</v>
      </c>
      <c r="G290" s="91">
        <v>0</v>
      </c>
      <c r="H290" s="71">
        <v>0</v>
      </c>
      <c r="I290" s="71">
        <f t="shared" si="11"/>
        <v>0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11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11"/>
        <v>0</v>
      </c>
    </row>
    <row r="293" spans="2:10" x14ac:dyDescent="0.3">
      <c r="B293" s="66" t="s">
        <v>448</v>
      </c>
      <c r="C293" s="53" t="s">
        <v>449</v>
      </c>
      <c r="D293" s="53" t="s">
        <v>10</v>
      </c>
      <c r="E293" s="155" t="s">
        <v>625</v>
      </c>
      <c r="G293" s="71">
        <v>0</v>
      </c>
      <c r="H293" s="71">
        <v>0</v>
      </c>
      <c r="I293" s="67">
        <f t="shared" si="11"/>
        <v>0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11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33" si="12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2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2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2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2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17</v>
      </c>
      <c r="E301" s="155" t="s">
        <v>625</v>
      </c>
      <c r="F301" s="53" t="s">
        <v>384</v>
      </c>
      <c r="G301" s="90">
        <v>0</v>
      </c>
      <c r="H301" s="71">
        <v>0</v>
      </c>
      <c r="I301" s="67">
        <f t="shared" si="12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2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2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2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2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2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2"/>
        <v>0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2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2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2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2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2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2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2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2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2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2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10</v>
      </c>
      <c r="E318" s="155" t="s">
        <v>625</v>
      </c>
      <c r="F318" s="53" t="s">
        <v>241</v>
      </c>
      <c r="G318" s="71">
        <v>0</v>
      </c>
      <c r="H318" s="71">
        <v>0</v>
      </c>
      <c r="I318" s="71">
        <f t="shared" si="12"/>
        <v>0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2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2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2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2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2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2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2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2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2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2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2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10</v>
      </c>
      <c r="E330" s="155" t="s">
        <v>625</v>
      </c>
      <c r="G330" s="90">
        <v>0</v>
      </c>
      <c r="H330" s="71">
        <v>0</v>
      </c>
      <c r="I330" s="67">
        <f t="shared" si="12"/>
        <v>0</v>
      </c>
      <c r="J330" s="9"/>
    </row>
    <row r="331" spans="2:10" x14ac:dyDescent="0.3">
      <c r="B331" s="56" t="s">
        <v>500</v>
      </c>
      <c r="C331" s="53">
        <v>194600023</v>
      </c>
      <c r="D331" s="53" t="s">
        <v>10</v>
      </c>
      <c r="E331" s="155" t="s">
        <v>625</v>
      </c>
      <c r="G331" s="90">
        <v>0</v>
      </c>
      <c r="H331" s="71">
        <v>0</v>
      </c>
      <c r="I331" s="67">
        <f t="shared" si="12"/>
        <v>0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2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2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10</v>
      </c>
      <c r="E334" s="155" t="s">
        <v>625</v>
      </c>
      <c r="G334" s="90">
        <v>0</v>
      </c>
      <c r="H334" s="71">
        <v>0</v>
      </c>
      <c r="I334" s="67">
        <v>0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ref="I335:I368" si="13">SUM(G335+H335)*1.16</f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3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3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10</v>
      </c>
      <c r="E338" s="155" t="s">
        <v>625</v>
      </c>
      <c r="G338" s="90">
        <v>0</v>
      </c>
      <c r="H338" s="71">
        <v>0</v>
      </c>
      <c r="I338" s="67">
        <f t="shared" si="13"/>
        <v>0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3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3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3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17</v>
      </c>
      <c r="E342" s="155" t="s">
        <v>625</v>
      </c>
      <c r="F342" s="53" t="s">
        <v>384</v>
      </c>
      <c r="G342" s="71">
        <v>0</v>
      </c>
      <c r="H342" s="71">
        <v>0</v>
      </c>
      <c r="I342" s="67">
        <f t="shared" si="13"/>
        <v>0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3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3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3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10</v>
      </c>
      <c r="E346" s="155" t="s">
        <v>625</v>
      </c>
      <c r="F346" s="53" t="s">
        <v>241</v>
      </c>
      <c r="G346" s="91">
        <v>0</v>
      </c>
      <c r="H346" s="71">
        <v>0</v>
      </c>
      <c r="I346" s="71">
        <f t="shared" si="13"/>
        <v>0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3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3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17</v>
      </c>
      <c r="E349" s="155" t="s">
        <v>625</v>
      </c>
      <c r="F349" s="53" t="s">
        <v>384</v>
      </c>
      <c r="G349" s="71">
        <v>0</v>
      </c>
      <c r="H349" s="71">
        <v>0</v>
      </c>
      <c r="I349" s="71">
        <f t="shared" si="13"/>
        <v>0</v>
      </c>
      <c r="J349" s="9"/>
    </row>
    <row r="350" spans="2:10" x14ac:dyDescent="0.3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384</v>
      </c>
      <c r="G350" s="71">
        <v>0</v>
      </c>
      <c r="H350" s="71">
        <v>0</v>
      </c>
      <c r="I350" s="67">
        <f t="shared" si="13"/>
        <v>0</v>
      </c>
      <c r="J350" s="9"/>
    </row>
    <row r="351" spans="2:10" x14ac:dyDescent="0.3">
      <c r="B351" s="66" t="s">
        <v>74</v>
      </c>
      <c r="C351" s="53" t="s">
        <v>525</v>
      </c>
      <c r="D351" s="53" t="s">
        <v>17</v>
      </c>
      <c r="E351" s="155" t="s">
        <v>625</v>
      </c>
      <c r="F351" s="53" t="s">
        <v>384</v>
      </c>
      <c r="G351" s="71">
        <v>0</v>
      </c>
      <c r="H351" s="71">
        <v>0</v>
      </c>
      <c r="I351" s="67">
        <f t="shared" si="13"/>
        <v>0</v>
      </c>
      <c r="J351" s="9"/>
    </row>
    <row r="352" spans="2:10" x14ac:dyDescent="0.3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384</v>
      </c>
      <c r="G352" s="71">
        <v>0</v>
      </c>
      <c r="H352" s="71">
        <v>0</v>
      </c>
      <c r="I352" s="67">
        <f t="shared" si="13"/>
        <v>0</v>
      </c>
      <c r="J352" s="9"/>
    </row>
    <row r="353" spans="2:10" x14ac:dyDescent="0.3">
      <c r="B353" s="66" t="s">
        <v>74</v>
      </c>
      <c r="C353" s="53" t="s">
        <v>527</v>
      </c>
      <c r="D353" s="53" t="s">
        <v>17</v>
      </c>
      <c r="E353" s="155" t="s">
        <v>625</v>
      </c>
      <c r="F353" s="53" t="s">
        <v>384</v>
      </c>
      <c r="G353" s="71">
        <v>0</v>
      </c>
      <c r="H353" s="71">
        <v>0</v>
      </c>
      <c r="I353" s="67">
        <f t="shared" si="13"/>
        <v>0</v>
      </c>
      <c r="J353" s="9"/>
    </row>
    <row r="354" spans="2:10" x14ac:dyDescent="0.3">
      <c r="B354" s="66" t="s">
        <v>74</v>
      </c>
      <c r="C354" s="53" t="s">
        <v>528</v>
      </c>
      <c r="D354" s="53" t="s">
        <v>17</v>
      </c>
      <c r="E354" s="155" t="s">
        <v>625</v>
      </c>
      <c r="F354" s="56" t="s">
        <v>723</v>
      </c>
      <c r="G354" s="71">
        <v>12620.64</v>
      </c>
      <c r="H354" s="71">
        <v>378.62</v>
      </c>
      <c r="I354" s="67">
        <f t="shared" si="13"/>
        <v>15079.141599999999</v>
      </c>
      <c r="J354" s="9"/>
    </row>
    <row r="355" spans="2:10" x14ac:dyDescent="0.3">
      <c r="B355" s="66" t="s">
        <v>74</v>
      </c>
      <c r="C355" s="53" t="s">
        <v>529</v>
      </c>
      <c r="D355" s="53" t="s">
        <v>10</v>
      </c>
      <c r="E355" s="155" t="s">
        <v>625</v>
      </c>
      <c r="F355" s="53" t="s">
        <v>241</v>
      </c>
      <c r="G355" s="71">
        <v>0</v>
      </c>
      <c r="H355" s="71">
        <v>0</v>
      </c>
      <c r="I355" s="71">
        <f t="shared" si="13"/>
        <v>0</v>
      </c>
      <c r="J355" s="9"/>
    </row>
    <row r="356" spans="2:10" x14ac:dyDescent="0.3">
      <c r="B356" s="66" t="s">
        <v>78</v>
      </c>
      <c r="C356" s="53" t="s">
        <v>530</v>
      </c>
      <c r="D356" s="53" t="s">
        <v>10</v>
      </c>
      <c r="E356" s="155" t="s">
        <v>625</v>
      </c>
      <c r="F356" s="53" t="s">
        <v>241</v>
      </c>
      <c r="G356" s="71">
        <v>0</v>
      </c>
      <c r="H356" s="71">
        <v>0</v>
      </c>
      <c r="I356" s="71">
        <f t="shared" si="13"/>
        <v>0</v>
      </c>
      <c r="J356" s="9"/>
    </row>
    <row r="357" spans="2:10" x14ac:dyDescent="0.3">
      <c r="B357" s="66" t="s">
        <v>74</v>
      </c>
      <c r="C357" s="53" t="s">
        <v>531</v>
      </c>
      <c r="D357" s="53" t="s">
        <v>17</v>
      </c>
      <c r="E357" s="155" t="s">
        <v>625</v>
      </c>
      <c r="F357" s="53" t="s">
        <v>384</v>
      </c>
      <c r="G357" s="90">
        <v>0</v>
      </c>
      <c r="H357" s="71">
        <v>0</v>
      </c>
      <c r="I357" s="67">
        <f t="shared" si="13"/>
        <v>0</v>
      </c>
      <c r="J357" s="9"/>
    </row>
    <row r="358" spans="2:10" x14ac:dyDescent="0.3">
      <c r="B358" s="66" t="s">
        <v>74</v>
      </c>
      <c r="C358" s="53" t="s">
        <v>532</v>
      </c>
      <c r="D358" s="53" t="s">
        <v>10</v>
      </c>
      <c r="E358" s="155" t="s">
        <v>625</v>
      </c>
      <c r="F358" s="53" t="s">
        <v>241</v>
      </c>
      <c r="G358" s="71">
        <v>0</v>
      </c>
      <c r="H358" s="71">
        <v>0</v>
      </c>
      <c r="I358" s="71">
        <f t="shared" si="13"/>
        <v>0</v>
      </c>
      <c r="J358" s="9"/>
    </row>
    <row r="359" spans="2:10" x14ac:dyDescent="0.3">
      <c r="B359" s="66" t="s">
        <v>74</v>
      </c>
      <c r="C359" s="53" t="s">
        <v>533</v>
      </c>
      <c r="D359" s="53" t="s">
        <v>17</v>
      </c>
      <c r="E359" s="155" t="s">
        <v>625</v>
      </c>
      <c r="F359" s="53" t="s">
        <v>384</v>
      </c>
      <c r="G359" s="71">
        <v>0</v>
      </c>
      <c r="H359" s="71">
        <v>0</v>
      </c>
      <c r="I359" s="67">
        <f t="shared" si="13"/>
        <v>0</v>
      </c>
      <c r="J359" s="9"/>
    </row>
    <row r="360" spans="2:10" x14ac:dyDescent="0.3">
      <c r="B360" s="66" t="s">
        <v>74</v>
      </c>
      <c r="C360" s="53" t="s">
        <v>534</v>
      </c>
      <c r="D360" s="53" t="s">
        <v>17</v>
      </c>
      <c r="E360" s="155" t="s">
        <v>625</v>
      </c>
      <c r="F360" s="53" t="s">
        <v>384</v>
      </c>
      <c r="G360" s="71">
        <v>0</v>
      </c>
      <c r="H360" s="71">
        <v>0</v>
      </c>
      <c r="I360" s="67">
        <f t="shared" si="13"/>
        <v>0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3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3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3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3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3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3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10</v>
      </c>
      <c r="E367" s="155" t="s">
        <v>625</v>
      </c>
      <c r="F367" s="53" t="s">
        <v>241</v>
      </c>
      <c r="G367" s="71">
        <v>0</v>
      </c>
      <c r="H367" s="71">
        <v>0</v>
      </c>
      <c r="I367" s="71">
        <f t="shared" si="13"/>
        <v>0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3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4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4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4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4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4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4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4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4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4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4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4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4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4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4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4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73">
        <v>14579.49</v>
      </c>
      <c r="H385" s="68">
        <v>1489.79</v>
      </c>
      <c r="I385" s="67">
        <f t="shared" si="14"/>
        <v>18640.364799999996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4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4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4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73">
        <v>14579.49</v>
      </c>
      <c r="H389" s="68">
        <v>1489.79</v>
      </c>
      <c r="I389" s="67">
        <f t="shared" si="14"/>
        <v>18640.364799999996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4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73">
        <v>14579.49</v>
      </c>
      <c r="H391" s="68">
        <v>1489.79</v>
      </c>
      <c r="I391" s="67">
        <f t="shared" si="14"/>
        <v>18640.364799999996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4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4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4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4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4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73">
        <v>14579.49</v>
      </c>
      <c r="H397" s="68">
        <v>1489.79</v>
      </c>
      <c r="I397" s="67">
        <f t="shared" si="14"/>
        <v>18640.364799999996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4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4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4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4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3">
        <v>14579.49</v>
      </c>
      <c r="H402" s="68">
        <v>1489.79</v>
      </c>
      <c r="I402" s="67">
        <f t="shared" si="14"/>
        <v>18640.364799999996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94" t="s">
        <v>590</v>
      </c>
      <c r="D405" s="85" t="s">
        <v>10</v>
      </c>
      <c r="E405" s="155" t="s">
        <v>15</v>
      </c>
      <c r="F405" s="53"/>
      <c r="G405" s="71">
        <v>0</v>
      </c>
      <c r="H405" s="71">
        <v>0</v>
      </c>
      <c r="I405" s="67">
        <f>(G405+H405)*1.16</f>
        <v>0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x14ac:dyDescent="0.3">
      <c r="A412" s="162"/>
      <c r="B412" s="66" t="s">
        <v>242</v>
      </c>
      <c r="C412" s="174" t="s">
        <v>602</v>
      </c>
      <c r="D412" s="85" t="s">
        <v>10</v>
      </c>
      <c r="E412" s="155" t="s">
        <v>624</v>
      </c>
      <c r="G412" s="67">
        <v>0</v>
      </c>
      <c r="H412" s="68">
        <v>0</v>
      </c>
      <c r="I412" s="67">
        <f>SUM(G412+H412)*1.16</f>
        <v>0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 t="shared" ref="I415:I426" si="15"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 t="shared" si="15"/>
        <v>7167.5239999999994</v>
      </c>
    </row>
    <row r="417" spans="1:14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 t="shared" si="15"/>
        <v>6542.2839999999987</v>
      </c>
    </row>
    <row r="418" spans="1:14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 t="shared" si="15"/>
        <v>7020.32</v>
      </c>
    </row>
    <row r="419" spans="1:14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>
        <v>0</v>
      </c>
      <c r="H419" s="71">
        <v>0</v>
      </c>
      <c r="I419" s="67">
        <f t="shared" si="15"/>
        <v>0</v>
      </c>
    </row>
    <row r="420" spans="1:14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si="15"/>
        <v>7263.9199999999992</v>
      </c>
    </row>
    <row r="421" spans="1:14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5"/>
        <v>7816.079999999999</v>
      </c>
    </row>
    <row r="422" spans="1:14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5"/>
        <v>9984.119999999999</v>
      </c>
    </row>
    <row r="423" spans="1:14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5"/>
        <v>0</v>
      </c>
      <c r="L423" s="165"/>
    </row>
    <row r="424" spans="1:14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5"/>
        <v>7020.6447999999991</v>
      </c>
      <c r="L424" s="165"/>
    </row>
    <row r="425" spans="1:14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5"/>
        <v>7020.6447999999991</v>
      </c>
      <c r="L425" s="165"/>
    </row>
    <row r="426" spans="1:14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5"/>
        <v>6683.9199999999992</v>
      </c>
      <c r="L426" s="165"/>
    </row>
    <row r="427" spans="1:14" s="56" customFormat="1" ht="12" x14ac:dyDescent="0.25"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6">(G427+H427)*1.16</f>
        <v>19910.239999999998</v>
      </c>
      <c r="L427" s="166"/>
    </row>
    <row r="428" spans="1:14" s="56" customFormat="1" ht="12" x14ac:dyDescent="0.25"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6"/>
        <v>18549.327999999998</v>
      </c>
      <c r="L428" s="166"/>
    </row>
    <row r="429" spans="1:14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727</v>
      </c>
      <c r="G429" s="71">
        <v>8356</v>
      </c>
      <c r="H429" s="43">
        <v>251</v>
      </c>
      <c r="I429" s="67">
        <f t="shared" si="16"/>
        <v>9984.119999999999</v>
      </c>
      <c r="J429" s="56"/>
    </row>
    <row r="430" spans="1:14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6"/>
        <v>7020.6447999999991</v>
      </c>
      <c r="J430" s="56"/>
    </row>
    <row r="431" spans="1:14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6"/>
        <v>7816.079999999999</v>
      </c>
      <c r="J431" s="56"/>
      <c r="K431" s="148"/>
      <c r="L431" s="147"/>
    </row>
    <row r="432" spans="1:14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6"/>
        <v>6542.724799999999</v>
      </c>
      <c r="J432" s="56"/>
      <c r="K432" s="149"/>
      <c r="L432" s="18"/>
      <c r="M432" s="38"/>
      <c r="N432" s="38"/>
    </row>
    <row r="433" spans="1:15" x14ac:dyDescent="0.3"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6"/>
        <v>7020.6447999999991</v>
      </c>
      <c r="N433" s="38"/>
    </row>
    <row r="434" spans="1:15" x14ac:dyDescent="0.3">
      <c r="A434" s="162"/>
      <c r="B434" s="66" t="s">
        <v>274</v>
      </c>
      <c r="C434" s="175" t="s">
        <v>672</v>
      </c>
      <c r="D434" s="85" t="s">
        <v>10</v>
      </c>
      <c r="E434" s="155" t="s">
        <v>624</v>
      </c>
      <c r="G434" s="71"/>
      <c r="L434" s="38"/>
      <c r="N434" s="38"/>
    </row>
    <row r="435" spans="1:15" x14ac:dyDescent="0.3">
      <c r="A435" s="162"/>
      <c r="B435" s="66" t="s">
        <v>242</v>
      </c>
      <c r="C435" s="175" t="s">
        <v>676</v>
      </c>
      <c r="D435" s="85" t="s">
        <v>10</v>
      </c>
      <c r="E435" s="155" t="s">
        <v>624</v>
      </c>
      <c r="G435" s="71"/>
      <c r="J435" s="162"/>
      <c r="L435" s="38"/>
      <c r="M435" s="38"/>
      <c r="N435" s="38"/>
      <c r="O435" s="38"/>
    </row>
    <row r="436" spans="1:15" x14ac:dyDescent="0.3">
      <c r="A436" s="162"/>
      <c r="B436" s="66" t="s">
        <v>242</v>
      </c>
      <c r="C436" s="175" t="s">
        <v>680</v>
      </c>
      <c r="D436" s="85" t="s">
        <v>10</v>
      </c>
      <c r="E436" s="168" t="s">
        <v>624</v>
      </c>
    </row>
    <row r="437" spans="1:15" x14ac:dyDescent="0.3">
      <c r="B437" s="56" t="s">
        <v>70</v>
      </c>
      <c r="C437" s="175" t="s">
        <v>684</v>
      </c>
      <c r="D437" s="85" t="s">
        <v>10</v>
      </c>
      <c r="E437" s="155" t="s">
        <v>624</v>
      </c>
      <c r="G437" s="43">
        <v>0</v>
      </c>
      <c r="H437" s="43">
        <v>0</v>
      </c>
      <c r="I437" s="54">
        <f>(G437+H437)*1.16</f>
        <v>0</v>
      </c>
    </row>
    <row r="438" spans="1:15" x14ac:dyDescent="0.3"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x14ac:dyDescent="0.3">
      <c r="B439" s="56" t="s">
        <v>70</v>
      </c>
      <c r="C439" s="66" t="s">
        <v>692</v>
      </c>
      <c r="D439" s="85" t="s">
        <v>10</v>
      </c>
      <c r="E439" s="155" t="s">
        <v>624</v>
      </c>
    </row>
    <row r="440" spans="1:15" x14ac:dyDescent="0.3">
      <c r="B440" s="56" t="s">
        <v>232</v>
      </c>
      <c r="C440" s="66" t="s">
        <v>693</v>
      </c>
      <c r="D440" s="85" t="s">
        <v>10</v>
      </c>
      <c r="E440" s="155" t="s">
        <v>624</v>
      </c>
    </row>
    <row r="441" spans="1:15" x14ac:dyDescent="0.3"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x14ac:dyDescent="0.3">
      <c r="B442" s="56" t="s">
        <v>70</v>
      </c>
      <c r="C442" s="66" t="s">
        <v>698</v>
      </c>
      <c r="D442" s="85" t="s">
        <v>10</v>
      </c>
      <c r="E442" s="155" t="s">
        <v>624</v>
      </c>
    </row>
    <row r="443" spans="1:15" x14ac:dyDescent="0.3"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x14ac:dyDescent="0.3"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x14ac:dyDescent="0.3">
      <c r="B445" s="56" t="s">
        <v>274</v>
      </c>
      <c r="C445" s="56" t="s">
        <v>704</v>
      </c>
      <c r="D445" s="85" t="s">
        <v>10</v>
      </c>
      <c r="E445" s="155" t="s">
        <v>15</v>
      </c>
      <c r="G445" s="43">
        <v>0</v>
      </c>
      <c r="H445" s="43">
        <v>0</v>
      </c>
      <c r="I445" s="54">
        <f>(G445+H445)*1.16</f>
        <v>0</v>
      </c>
    </row>
    <row r="446" spans="1:15" s="56" customFormat="1" ht="12" x14ac:dyDescent="0.25">
      <c r="B446" s="66" t="s">
        <v>242</v>
      </c>
      <c r="C446" s="56" t="s">
        <v>706</v>
      </c>
      <c r="D446" s="85" t="s">
        <v>10</v>
      </c>
      <c r="E446" s="155" t="s">
        <v>624</v>
      </c>
      <c r="F446" s="53"/>
      <c r="G446" s="43"/>
      <c r="H446" s="43"/>
      <c r="I446" s="54"/>
    </row>
    <row r="447" spans="1:15" s="56" customFormat="1" ht="12" x14ac:dyDescent="0.25">
      <c r="B447" s="66" t="s">
        <v>242</v>
      </c>
      <c r="C447" s="56" t="s">
        <v>707</v>
      </c>
      <c r="D447" s="85" t="s">
        <v>10</v>
      </c>
      <c r="E447" s="155" t="s">
        <v>624</v>
      </c>
      <c r="F447" s="53"/>
      <c r="G447" s="43"/>
      <c r="H447" s="43"/>
      <c r="I447" s="54"/>
    </row>
    <row r="448" spans="1:15" s="56" customFormat="1" ht="12" x14ac:dyDescent="0.25">
      <c r="B448" s="56" t="s">
        <v>256</v>
      </c>
      <c r="C448" s="160" t="s">
        <v>724</v>
      </c>
      <c r="D448" s="85" t="s">
        <v>10</v>
      </c>
      <c r="E448" s="155" t="s">
        <v>625</v>
      </c>
      <c r="F448" s="53"/>
      <c r="G448" s="43"/>
      <c r="H448" s="43"/>
      <c r="I448" s="54"/>
    </row>
    <row r="1048558" spans="1:17" s="54" customFormat="1" x14ac:dyDescent="0.3">
      <c r="A1048558"/>
      <c r="B1048558" s="50"/>
      <c r="C1048558" s="51"/>
      <c r="D1048558" s="52"/>
      <c r="E1048558" s="159"/>
      <c r="F1048558" s="53"/>
      <c r="G1048558" s="43"/>
      <c r="H1048558" s="8"/>
      <c r="J1048558"/>
      <c r="K1048558"/>
      <c r="L1048558"/>
      <c r="M1048558"/>
      <c r="N1048558"/>
      <c r="O1048558"/>
      <c r="P1048558"/>
      <c r="Q1048558"/>
    </row>
  </sheetData>
  <autoFilter ref="B1:I448" xr:uid="{7E1580AC-5D85-42FF-A721-7DD24830F8A1}"/>
  <hyperlinks>
    <hyperlink ref="F175" r:id="rId1" location="id=1155&amp;model=res.partner" display="http://52.52.31.46:8069/web - id=1155&amp;model=res.partner" xr:uid="{6E8D064A-E8D7-4793-8C51-765A4942508C}"/>
    <hyperlink ref="F223" r:id="rId2" location="id=1155&amp;model=res.partner" display="http://52.52.31.46:8069/web - id=1155&amp;model=res.partner" xr:uid="{8357021A-B9C5-4572-9492-05B4E127B4EF}"/>
  </hyperlinks>
  <pageMargins left="0.7" right="0.7" top="0.75" bottom="0.75" header="0.3" footer="0.3"/>
  <pageSetup paperSize="9" scale="63" fitToHeight="0" orientation="portrait"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AED0-8BA5-4DD7-86F5-D0D9B1DAB9D1}">
  <sheetPr codeName="Sheet28" filterMode="1">
    <pageSetUpPr fitToPage="1"/>
  </sheetPr>
  <dimension ref="A1:U1048558"/>
  <sheetViews>
    <sheetView showGridLines="0" zoomScaleNormal="100" workbookViewId="0">
      <selection activeCell="G458" sqref="G458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  <col min="19" max="19" width="11.109375" bestFit="1" customWidth="1"/>
    <col min="20" max="20" width="13.6640625" bestFit="1" customWidth="1"/>
  </cols>
  <sheetData>
    <row r="1" spans="1:21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21" hidden="1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hidden="1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83</v>
      </c>
      <c r="M3" s="61">
        <f>+COUNTIF(E:E,M2)</f>
        <v>159</v>
      </c>
      <c r="N3" s="61">
        <f>+COUNTIF(E:E,N2)</f>
        <v>42</v>
      </c>
      <c r="O3" s="61">
        <f>+COUNTIF(E:E,O2)</f>
        <v>92</v>
      </c>
      <c r="P3" s="61">
        <f>+COUNTIF(E:E,P2)</f>
        <v>71</v>
      </c>
      <c r="Q3" s="61">
        <f>SUM(L3+M3+N3+O3+P3)</f>
        <v>447</v>
      </c>
    </row>
    <row r="4" spans="1:21" hidden="1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61</v>
      </c>
      <c r="M4" s="102">
        <f>COUNTIFS(D:D,K4,E:E,M2)</f>
        <v>53</v>
      </c>
      <c r="N4" s="102">
        <f>COUNTIFS(D:D,K4,E:E,N2)</f>
        <v>25</v>
      </c>
      <c r="O4" s="102">
        <f>COUNTIFS(D:D,K4,E:E,O2)</f>
        <v>82</v>
      </c>
      <c r="P4" s="102">
        <f>COUNTIFS(D:D,K4,E:E,P2)</f>
        <v>44</v>
      </c>
      <c r="Q4" s="102">
        <f>SUM(L4:P4)</f>
        <v>265</v>
      </c>
    </row>
    <row r="5" spans="1:21" hidden="1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18</v>
      </c>
      <c r="M5" s="104">
        <f>COUNTIFS(D:D,K5,E:E,M2)</f>
        <v>98</v>
      </c>
      <c r="N5" s="104">
        <f>COUNTIFS(D:D,K5,E:E,N2)</f>
        <v>15</v>
      </c>
      <c r="O5" s="104">
        <f>COUNTIFS(D:D,K5,E:E,O2)</f>
        <v>7</v>
      </c>
      <c r="P5" s="104">
        <f>COUNTIFS(D:D,K5,E:E,P2)</f>
        <v>24</v>
      </c>
      <c r="Q5" s="104">
        <f>SUM(L5:P5)</f>
        <v>162</v>
      </c>
    </row>
    <row r="6" spans="1:21" hidden="1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38"/>
    </row>
    <row r="7" spans="1:21" hidden="1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79</v>
      </c>
      <c r="M7" s="59">
        <f>M3-M6</f>
        <v>151</v>
      </c>
      <c r="N7" s="59">
        <f>N3-N6</f>
        <v>40</v>
      </c>
      <c r="O7" s="59">
        <f>O3-O6</f>
        <v>89</v>
      </c>
      <c r="P7" s="59">
        <f>P3-P6</f>
        <v>68</v>
      </c>
      <c r="Q7" s="59">
        <f>SUM(L7:P7)</f>
        <v>427</v>
      </c>
      <c r="R7" s="12"/>
      <c r="S7" s="176"/>
    </row>
    <row r="8" spans="1:21" hidden="1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0.77215189873417722</v>
      </c>
      <c r="M8" s="112">
        <f t="shared" si="1"/>
        <v>0.35099337748344372</v>
      </c>
      <c r="N8" s="112">
        <f t="shared" si="1"/>
        <v>0.625</v>
      </c>
      <c r="O8" s="112">
        <f t="shared" si="1"/>
        <v>0.9213483146067416</v>
      </c>
      <c r="P8" s="112">
        <f t="shared" si="1"/>
        <v>0.6470588235294118</v>
      </c>
      <c r="Q8" s="112">
        <f t="shared" si="1"/>
        <v>0.62060889929742391</v>
      </c>
      <c r="S8" s="112"/>
    </row>
    <row r="9" spans="1:21" hidden="1" x14ac:dyDescent="0.3">
      <c r="B9" s="66" t="s">
        <v>36</v>
      </c>
      <c r="C9" s="53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hidden="1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SUMIF(E2:E600,L2,I2:I603)</f>
        <v>516702.83680000016</v>
      </c>
      <c r="M10" s="68">
        <f>SUMIF(E2:E603,M2,I2:I603)</f>
        <v>637653.12519999989</v>
      </c>
      <c r="N10" s="68">
        <f>SUMIF(E2:E600,N2,I2:I600)</f>
        <v>220815.16399999999</v>
      </c>
      <c r="O10" s="68">
        <f>SUMIF(E2:E600,O2,I2:I600)</f>
        <v>1326933.5235999997</v>
      </c>
      <c r="P10" s="68">
        <f>SUMIF(E2:E600,P2,I2:I600)</f>
        <v>443135.48599999992</v>
      </c>
      <c r="Q10" s="68">
        <f>SUM(L10:P10)</f>
        <v>3145240.1356000002</v>
      </c>
      <c r="R10" s="114"/>
      <c r="S10" s="38"/>
      <c r="T10" s="38"/>
      <c r="U10" s="179"/>
    </row>
    <row r="11" spans="1:21" hidden="1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>
        <f>[1]Facturador!$N$4</f>
        <v>768190.40999999992</v>
      </c>
      <c r="M11" s="135">
        <f>[1]Facturador!$L$4</f>
        <v>1341381.2500000002</v>
      </c>
      <c r="N11" s="43">
        <f>[1]Facturador!$O$4</f>
        <v>277043.21999999997</v>
      </c>
      <c r="O11" s="43">
        <f>[1]Facturador!$P$4</f>
        <v>1796238.4499999986</v>
      </c>
      <c r="P11" s="43">
        <f>[1]Facturador!$M$4</f>
        <v>819408.35999999975</v>
      </c>
      <c r="Q11" s="43">
        <f>SUM(L11:P11)</f>
        <v>5002261.6899999976</v>
      </c>
      <c r="R11" s="114"/>
    </row>
    <row r="12" spans="1:21" hidden="1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52"/>
      <c r="L12" s="52"/>
      <c r="M12" s="52"/>
      <c r="N12" s="52"/>
      <c r="O12" s="52"/>
      <c r="P12" s="52"/>
      <c r="Q12" s="52"/>
      <c r="R12" s="114"/>
    </row>
    <row r="13" spans="1:21" hidden="1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21" hidden="1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hidden="1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hidden="1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hidden="1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hidden="1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hidden="1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hidden="1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hidden="1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hidden="1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hidden="1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6345</v>
      </c>
      <c r="H23" s="68">
        <v>655</v>
      </c>
      <c r="I23" s="67">
        <f t="shared" si="0"/>
        <v>8119.9999999999991</v>
      </c>
      <c r="J23" s="9"/>
    </row>
    <row r="24" spans="2:10" hidden="1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hidden="1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hidden="1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hidden="1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hidden="1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hidden="1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hidden="1" x14ac:dyDescent="0.3">
      <c r="B30" s="56" t="s">
        <v>78</v>
      </c>
      <c r="C30" s="53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hidden="1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hidden="1" x14ac:dyDescent="0.3">
      <c r="B32" s="66" t="s">
        <v>256</v>
      </c>
      <c r="C32" s="53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9"/>
    </row>
    <row r="33" spans="2:11" hidden="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hidden="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hidden="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hidden="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hidden="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hidden="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hidden="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hidden="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hidden="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hidden="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hidden="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hidden="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hidden="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hidden="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hidden="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hidden="1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hidden="1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hidden="1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hidden="1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hidden="1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725</v>
      </c>
      <c r="G53" s="73">
        <v>13733</v>
      </c>
      <c r="H53" s="68">
        <v>340</v>
      </c>
      <c r="I53" s="67">
        <f t="shared" si="2"/>
        <v>16324.679999999998</v>
      </c>
      <c r="J53" s="17"/>
    </row>
    <row r="54" spans="2:10" hidden="1" x14ac:dyDescent="0.3">
      <c r="B54" s="66" t="s">
        <v>109</v>
      </c>
      <c r="C54" s="53" t="s">
        <v>120</v>
      </c>
      <c r="D54" s="53" t="s">
        <v>10</v>
      </c>
      <c r="E54" s="155" t="s">
        <v>14</v>
      </c>
      <c r="G54" s="73">
        <v>0</v>
      </c>
      <c r="H54" s="68">
        <v>0</v>
      </c>
      <c r="I54" s="67">
        <f t="shared" si="2"/>
        <v>0</v>
      </c>
      <c r="J54" s="17"/>
    </row>
    <row r="55" spans="2:10" hidden="1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hidden="1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hidden="1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hidden="1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hidden="1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hidden="1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>SUM(G60+H60)*1.16</f>
        <v>14893.402399999999</v>
      </c>
      <c r="J60" s="17"/>
    </row>
    <row r="61" spans="2:10" hidden="1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hidden="1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hidden="1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hidden="1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hidden="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hidden="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hidden="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hidden="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hidden="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hidden="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hidden="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hidden="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hidden="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hidden="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hidden="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193">
        <v>14579.49</v>
      </c>
      <c r="H75" s="151">
        <v>1489.79</v>
      </c>
      <c r="I75" s="67">
        <f t="shared" si="2"/>
        <v>18640.364799999996</v>
      </c>
      <c r="J75" s="17"/>
    </row>
    <row r="76" spans="2:11" hidden="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hidden="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hidden="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hidden="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hidden="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hidden="1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hidden="1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hidden="1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hidden="1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hidden="1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hidden="1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hidden="1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hidden="1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hidden="1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hidden="1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hidden="1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hidden="1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hidden="1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hidden="1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hidden="1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hidden="1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hidden="1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hidden="1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hidden="1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hidden="1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hidden="1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hidden="1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hidden="1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hidden="1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hidden="1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hidden="1" x14ac:dyDescent="0.3">
      <c r="B106" s="66" t="s">
        <v>242</v>
      </c>
      <c r="C106" s="53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3"/>
        <v>0</v>
      </c>
      <c r="J106" s="9"/>
    </row>
    <row r="107" spans="2:10" hidden="1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hidden="1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hidden="1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hidden="1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hidden="1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hidden="1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hidden="1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hidden="1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hidden="1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hidden="1" x14ac:dyDescent="0.3">
      <c r="B116" s="66" t="s">
        <v>20</v>
      </c>
      <c r="C116" s="53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9"/>
    </row>
    <row r="117" spans="1:10" hidden="1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hidden="1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3401</v>
      </c>
      <c r="H118" s="68">
        <v>102</v>
      </c>
      <c r="I118" s="67">
        <f t="shared" si="4"/>
        <v>4063.4799999999996</v>
      </c>
      <c r="J118" s="9"/>
    </row>
    <row r="119" spans="1:10" hidden="1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hidden="1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hidden="1" x14ac:dyDescent="0.3">
      <c r="B121" s="66" t="s">
        <v>70</v>
      </c>
      <c r="C121" s="53" t="s">
        <v>211</v>
      </c>
      <c r="D121" s="53" t="s">
        <v>10</v>
      </c>
      <c r="E121" s="155" t="s">
        <v>624</v>
      </c>
      <c r="F121" s="79"/>
      <c r="G121" s="68"/>
      <c r="H121" s="68"/>
      <c r="I121" s="67">
        <f t="shared" ref="I121:I142" si="5">SUM(G121+H121)*1.16</f>
        <v>0</v>
      </c>
      <c r="J121" s="9"/>
    </row>
    <row r="122" spans="1:10" hidden="1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hidden="1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hidden="1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hidden="1" x14ac:dyDescent="0.3">
      <c r="B125" s="66" t="s">
        <v>65</v>
      </c>
      <c r="C125" s="53" t="s">
        <v>220</v>
      </c>
      <c r="D125" s="53" t="s">
        <v>10</v>
      </c>
      <c r="E125" s="155" t="s">
        <v>624</v>
      </c>
      <c r="G125" s="68">
        <v>0</v>
      </c>
      <c r="H125" s="68">
        <v>0</v>
      </c>
      <c r="I125" s="67">
        <f t="shared" si="5"/>
        <v>0</v>
      </c>
    </row>
    <row r="126" spans="1:10" hidden="1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5"/>
        <v>0</v>
      </c>
      <c r="J126" s="9"/>
    </row>
    <row r="127" spans="1:10" hidden="1" x14ac:dyDescent="0.3">
      <c r="B127" s="66" t="s">
        <v>242</v>
      </c>
      <c r="C127" s="53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hidden="1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hidden="1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hidden="1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hidden="1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hidden="1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5377.81</v>
      </c>
      <c r="H132" s="68">
        <v>503</v>
      </c>
      <c r="I132" s="67">
        <f t="shared" si="5"/>
        <v>6821.7395999999999</v>
      </c>
      <c r="J132" s="9"/>
    </row>
    <row r="133" spans="1:10" hidden="1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hidden="1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6345</v>
      </c>
      <c r="H134" s="71">
        <v>654.58000000000004</v>
      </c>
      <c r="I134" s="67">
        <f t="shared" si="5"/>
        <v>8119.5127999999995</v>
      </c>
      <c r="J134" s="9"/>
    </row>
    <row r="135" spans="1:10" hidden="1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6345</v>
      </c>
      <c r="H135" s="71">
        <v>654.58000000000004</v>
      </c>
      <c r="I135" s="67">
        <f t="shared" si="5"/>
        <v>8119.5127999999995</v>
      </c>
      <c r="J135" s="9"/>
    </row>
    <row r="136" spans="1:10" hidden="1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hidden="1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hidden="1" x14ac:dyDescent="0.3">
      <c r="B138" s="66" t="s">
        <v>74</v>
      </c>
      <c r="C138" s="53" t="s">
        <v>239</v>
      </c>
      <c r="D138" s="53" t="s">
        <v>10</v>
      </c>
      <c r="E138" s="155" t="s">
        <v>625</v>
      </c>
      <c r="F138" s="53" t="s">
        <v>384</v>
      </c>
      <c r="G138" s="68">
        <v>0</v>
      </c>
      <c r="H138" s="71">
        <v>0</v>
      </c>
      <c r="I138" s="67">
        <f t="shared" si="5"/>
        <v>0</v>
      </c>
      <c r="J138" s="9"/>
    </row>
    <row r="139" spans="1:10" hidden="1" x14ac:dyDescent="0.3">
      <c r="B139" s="66" t="s">
        <v>689</v>
      </c>
      <c r="C139" s="53" t="s">
        <v>240</v>
      </c>
      <c r="D139" s="53" t="s">
        <v>10</v>
      </c>
      <c r="E139" s="155" t="s">
        <v>625</v>
      </c>
      <c r="F139" s="53" t="s">
        <v>241</v>
      </c>
      <c r="G139" s="68">
        <v>0</v>
      </c>
      <c r="H139" s="71">
        <v>0</v>
      </c>
      <c r="I139" s="71">
        <f t="shared" si="5"/>
        <v>0</v>
      </c>
      <c r="J139" s="9"/>
    </row>
    <row r="140" spans="1:10" hidden="1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hidden="1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hidden="1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hidden="1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hidden="1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hidden="1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hidden="1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hidden="1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hidden="1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hidden="1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hidden="1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hidden="1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hidden="1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177">
        <v>10199</v>
      </c>
      <c r="H152" s="68">
        <v>306</v>
      </c>
      <c r="I152" s="67">
        <f t="shared" ref="I152:I172" si="6">SUM(G152+H152)*1.16</f>
        <v>12185.8</v>
      </c>
      <c r="J152" s="9"/>
    </row>
    <row r="153" spans="1:10" hidden="1" x14ac:dyDescent="0.3">
      <c r="A153" s="162"/>
      <c r="B153" s="66" t="s">
        <v>260</v>
      </c>
      <c r="C153" s="173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1:10" hidden="1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hidden="1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hidden="1" x14ac:dyDescent="0.3">
      <c r="B156" s="66" t="s">
        <v>20</v>
      </c>
      <c r="C156" s="80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9"/>
    </row>
    <row r="157" spans="1:10" hidden="1" x14ac:dyDescent="0.3">
      <c r="B157" s="66" t="s">
        <v>232</v>
      </c>
      <c r="C157" s="80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hidden="1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191">
        <v>2036.85</v>
      </c>
      <c r="H158" s="68">
        <v>232</v>
      </c>
      <c r="I158" s="67">
        <f t="shared" si="6"/>
        <v>2631.8659999999995</v>
      </c>
      <c r="J158" s="9"/>
    </row>
    <row r="159" spans="1:10" hidden="1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191">
        <v>3313.38</v>
      </c>
      <c r="H159" s="68">
        <v>372</v>
      </c>
      <c r="I159" s="67">
        <f t="shared" si="6"/>
        <v>4275.0407999999998</v>
      </c>
      <c r="J159" s="9"/>
    </row>
    <row r="160" spans="1:10" hidden="1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hidden="1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hidden="1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hidden="1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hidden="1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hidden="1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hidden="1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hidden="1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hidden="1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hidden="1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hidden="1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hidden="1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hidden="1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hidden="1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hidden="1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/>
      <c r="H174" s="71"/>
      <c r="I174" s="67">
        <f>SUM(G174+H174)*1.16</f>
        <v>0</v>
      </c>
      <c r="J174" s="9"/>
    </row>
    <row r="175" spans="1:10" hidden="1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6345</v>
      </c>
      <c r="H175" s="71">
        <v>654.58000000000004</v>
      </c>
      <c r="I175" s="67">
        <f>SUM(G175+H175)*1.16</f>
        <v>8119.5127999999995</v>
      </c>
      <c r="J175" s="9"/>
    </row>
    <row r="176" spans="1:10" hidden="1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71">
        <v>293</v>
      </c>
      <c r="I176" s="67">
        <f>SUM(G176+H176)*1.16</f>
        <v>11675.4</v>
      </c>
      <c r="J176" s="163"/>
    </row>
    <row r="177" spans="2:10" hidden="1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hidden="1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hidden="1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hidden="1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hidden="1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hidden="1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192">
        <v>11088.77</v>
      </c>
      <c r="H182" s="192">
        <v>342.95</v>
      </c>
      <c r="I182" s="67">
        <f t="shared" si="7"/>
        <v>13260.7952</v>
      </c>
      <c r="J182" s="9"/>
    </row>
    <row r="183" spans="2:10" hidden="1" x14ac:dyDescent="0.3">
      <c r="B183" s="66" t="s">
        <v>88</v>
      </c>
      <c r="C183" s="83" t="s">
        <v>307</v>
      </c>
      <c r="D183" s="53" t="s">
        <v>17</v>
      </c>
      <c r="E183" s="155" t="s">
        <v>625</v>
      </c>
      <c r="F183" s="82" t="s">
        <v>722</v>
      </c>
      <c r="G183" s="68">
        <v>12621</v>
      </c>
      <c r="H183" s="68">
        <v>379</v>
      </c>
      <c r="I183" s="67">
        <f t="shared" si="7"/>
        <v>15079.999999999998</v>
      </c>
      <c r="J183" s="9"/>
    </row>
    <row r="184" spans="2:10" hidden="1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hidden="1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hidden="1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hidden="1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hidden="1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hidden="1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hidden="1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hidden="1" x14ac:dyDescent="0.3">
      <c r="B191" s="66" t="s">
        <v>74</v>
      </c>
      <c r="C191" s="83" t="s">
        <v>317</v>
      </c>
      <c r="D191" s="53" t="s">
        <v>10</v>
      </c>
      <c r="E191" s="155" t="s">
        <v>625</v>
      </c>
      <c r="G191" s="68">
        <v>0</v>
      </c>
      <c r="H191" s="71">
        <v>0</v>
      </c>
      <c r="I191" s="67">
        <f t="shared" si="7"/>
        <v>0</v>
      </c>
      <c r="J191" s="9"/>
    </row>
    <row r="192" spans="2:10" hidden="1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hidden="1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13000</v>
      </c>
      <c r="H193" s="71">
        <v>1000</v>
      </c>
      <c r="I193" s="67">
        <f t="shared" si="7"/>
        <v>16239.999999999998</v>
      </c>
    </row>
    <row r="194" spans="1:10" hidden="1" x14ac:dyDescent="0.3">
      <c r="B194" s="66" t="s">
        <v>57</v>
      </c>
      <c r="C194" s="83" t="s">
        <v>320</v>
      </c>
      <c r="D194" s="53" t="s">
        <v>17</v>
      </c>
      <c r="E194" s="155" t="s">
        <v>15</v>
      </c>
      <c r="F194" s="82" t="s">
        <v>708</v>
      </c>
      <c r="G194" s="68">
        <v>11333</v>
      </c>
      <c r="H194" s="71">
        <v>340</v>
      </c>
      <c r="I194" s="67">
        <f t="shared" si="7"/>
        <v>13540.679999999998</v>
      </c>
      <c r="J194" s="9"/>
    </row>
    <row r="195" spans="1:10" hidden="1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hidden="1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hidden="1" x14ac:dyDescent="0.3">
      <c r="B197" s="66" t="s">
        <v>74</v>
      </c>
      <c r="C197" s="83" t="s">
        <v>324</v>
      </c>
      <c r="D197" s="53" t="s">
        <v>10</v>
      </c>
      <c r="E197" s="155" t="s">
        <v>625</v>
      </c>
      <c r="F197" s="53" t="s">
        <v>241</v>
      </c>
      <c r="G197" s="68">
        <v>0</v>
      </c>
      <c r="H197" s="71">
        <v>0</v>
      </c>
      <c r="I197" s="71">
        <f t="shared" si="7"/>
        <v>0</v>
      </c>
      <c r="J197" s="9"/>
    </row>
    <row r="198" spans="1:10" hidden="1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hidden="1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hidden="1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hidden="1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5386.9</v>
      </c>
      <c r="H201" s="71">
        <v>166.6</v>
      </c>
      <c r="I201" s="67">
        <f t="shared" si="7"/>
        <v>6442.0599999999995</v>
      </c>
      <c r="J201" s="9"/>
    </row>
    <row r="202" spans="1:10" hidden="1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hidden="1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hidden="1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hidden="1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hidden="1" x14ac:dyDescent="0.3">
      <c r="B206" s="66" t="s">
        <v>70</v>
      </c>
      <c r="C206" s="83" t="s">
        <v>339</v>
      </c>
      <c r="D206" s="53" t="s">
        <v>10</v>
      </c>
      <c r="E206" s="155" t="s">
        <v>11</v>
      </c>
      <c r="F206" s="160"/>
      <c r="G206" s="71">
        <v>0</v>
      </c>
      <c r="H206" s="71">
        <v>0</v>
      </c>
      <c r="I206" s="67">
        <f t="shared" si="7"/>
        <v>0</v>
      </c>
    </row>
    <row r="207" spans="1:10" hidden="1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hidden="1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hidden="1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hidden="1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hidden="1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hidden="1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hidden="1" customHeight="1" x14ac:dyDescent="0.3">
      <c r="B213" s="66" t="s">
        <v>65</v>
      </c>
      <c r="C213" s="83" t="s">
        <v>349</v>
      </c>
      <c r="D213" s="53" t="s">
        <v>17</v>
      </c>
      <c r="E213" s="155" t="s">
        <v>624</v>
      </c>
      <c r="F213" s="82" t="s">
        <v>649</v>
      </c>
      <c r="G213" s="68">
        <v>6542</v>
      </c>
      <c r="H213" s="71">
        <v>196.26</v>
      </c>
      <c r="I213" s="67">
        <f t="shared" si="7"/>
        <v>7816.3815999999997</v>
      </c>
      <c r="J213" s="9"/>
    </row>
    <row r="214" spans="1:10" hidden="1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14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hidden="1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hidden="1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hidden="1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hidden="1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hidden="1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hidden="1" x14ac:dyDescent="0.3"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hidden="1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hidden="1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6345</v>
      </c>
      <c r="H223" s="71">
        <v>654.58000000000004</v>
      </c>
      <c r="I223" s="67">
        <f t="shared" si="8"/>
        <v>8119.5127999999995</v>
      </c>
      <c r="J223" s="9"/>
    </row>
    <row r="224" spans="1:10" hidden="1" x14ac:dyDescent="0.3"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8"/>
        <v>11049.463999999998</v>
      </c>
      <c r="J224" s="17"/>
    </row>
    <row r="225" spans="2:11" hidden="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2:11" hidden="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hidden="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hidden="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hidden="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hidden="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hidden="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hidden="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hidden="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hidden="1" x14ac:dyDescent="0.3">
      <c r="B235" s="66" t="s">
        <v>74</v>
      </c>
      <c r="C235" s="53" t="s">
        <v>375</v>
      </c>
      <c r="D235" s="53" t="s">
        <v>10</v>
      </c>
      <c r="E235" s="155" t="s">
        <v>625</v>
      </c>
      <c r="F235" s="53" t="s">
        <v>241</v>
      </c>
      <c r="G235" s="68">
        <v>0</v>
      </c>
      <c r="H235" s="71">
        <v>0</v>
      </c>
      <c r="I235" s="71">
        <f t="shared" si="9"/>
        <v>0</v>
      </c>
      <c r="J235" s="9"/>
    </row>
    <row r="236" spans="2:11" hidden="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hidden="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hidden="1" x14ac:dyDescent="0.3">
      <c r="B238" s="66" t="s">
        <v>74</v>
      </c>
      <c r="C238" s="53" t="s">
        <v>381</v>
      </c>
      <c r="D238" s="53" t="s">
        <v>10</v>
      </c>
      <c r="E238" s="155" t="s">
        <v>625</v>
      </c>
      <c r="F238" s="53" t="s">
        <v>241</v>
      </c>
      <c r="G238" s="68">
        <v>0</v>
      </c>
      <c r="H238" s="71">
        <v>0</v>
      </c>
      <c r="I238" s="71">
        <f t="shared" si="9"/>
        <v>0</v>
      </c>
      <c r="J238" s="9"/>
    </row>
    <row r="239" spans="2:11" hidden="1" x14ac:dyDescent="0.3">
      <c r="B239" s="66" t="s">
        <v>74</v>
      </c>
      <c r="C239" s="53" t="s">
        <v>382</v>
      </c>
      <c r="D239" s="53" t="s">
        <v>10</v>
      </c>
      <c r="E239" s="155" t="s">
        <v>625</v>
      </c>
      <c r="F239" s="53" t="s">
        <v>241</v>
      </c>
      <c r="G239" s="68">
        <v>0</v>
      </c>
      <c r="H239" s="71">
        <v>0</v>
      </c>
      <c r="I239" s="71">
        <f t="shared" si="9"/>
        <v>0</v>
      </c>
      <c r="J239" s="9"/>
      <c r="K239" s="38"/>
    </row>
    <row r="240" spans="2:11" hidden="1" x14ac:dyDescent="0.3">
      <c r="B240" s="66" t="s">
        <v>74</v>
      </c>
      <c r="C240" s="53" t="s">
        <v>383</v>
      </c>
      <c r="D240" s="53" t="s">
        <v>10</v>
      </c>
      <c r="E240" s="155" t="s">
        <v>625</v>
      </c>
      <c r="G240" s="68">
        <v>0</v>
      </c>
      <c r="H240" s="71">
        <v>0</v>
      </c>
      <c r="I240" s="67">
        <f t="shared" si="9"/>
        <v>0</v>
      </c>
      <c r="J240" s="9"/>
    </row>
    <row r="241" spans="2:13" hidden="1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9"/>
        <v>4745.7455999999993</v>
      </c>
      <c r="J241" s="9"/>
    </row>
    <row r="242" spans="2:13" hidden="1" x14ac:dyDescent="0.3">
      <c r="B242" s="66" t="s">
        <v>74</v>
      </c>
      <c r="C242" s="53" t="s">
        <v>386</v>
      </c>
      <c r="D242" s="53" t="s">
        <v>10</v>
      </c>
      <c r="E242" s="155" t="s">
        <v>625</v>
      </c>
      <c r="G242" s="68">
        <v>0</v>
      </c>
      <c r="H242" s="71">
        <v>0</v>
      </c>
      <c r="I242" s="67">
        <f t="shared" si="9"/>
        <v>0</v>
      </c>
      <c r="J242" s="9"/>
    </row>
    <row r="243" spans="2:13" hidden="1" x14ac:dyDescent="0.3">
      <c r="B243" s="66" t="s">
        <v>74</v>
      </c>
      <c r="C243" s="53" t="s">
        <v>387</v>
      </c>
      <c r="D243" s="53" t="s">
        <v>10</v>
      </c>
      <c r="E243" s="155" t="s">
        <v>625</v>
      </c>
      <c r="F243" s="53" t="s">
        <v>241</v>
      </c>
      <c r="G243" s="68">
        <v>0</v>
      </c>
      <c r="H243" s="71">
        <v>0</v>
      </c>
      <c r="I243" s="71">
        <f t="shared" si="9"/>
        <v>0</v>
      </c>
      <c r="J243" s="9"/>
      <c r="K243" s="38"/>
      <c r="L243" s="38"/>
      <c r="M243" s="38"/>
    </row>
    <row r="244" spans="2:13" hidden="1" x14ac:dyDescent="0.3">
      <c r="B244" s="66" t="s">
        <v>74</v>
      </c>
      <c r="C244" s="53" t="s">
        <v>388</v>
      </c>
      <c r="D244" s="53" t="s">
        <v>10</v>
      </c>
      <c r="E244" s="155" t="s">
        <v>625</v>
      </c>
      <c r="F244" s="53" t="s">
        <v>241</v>
      </c>
      <c r="G244" s="68">
        <v>0</v>
      </c>
      <c r="H244" s="71">
        <v>0</v>
      </c>
      <c r="I244" s="71">
        <f t="shared" si="9"/>
        <v>0</v>
      </c>
      <c r="J244" s="9"/>
      <c r="K244" s="38"/>
    </row>
    <row r="245" spans="2:13" hidden="1" x14ac:dyDescent="0.3">
      <c r="B245" s="66" t="s">
        <v>74</v>
      </c>
      <c r="C245" s="53" t="s">
        <v>389</v>
      </c>
      <c r="D245" s="53" t="s">
        <v>10</v>
      </c>
      <c r="E245" s="155" t="s">
        <v>625</v>
      </c>
      <c r="F245" s="53" t="s">
        <v>241</v>
      </c>
      <c r="G245" s="68">
        <v>0</v>
      </c>
      <c r="H245" s="71">
        <v>0</v>
      </c>
      <c r="I245" s="71">
        <f t="shared" si="9"/>
        <v>0</v>
      </c>
      <c r="J245" s="9"/>
      <c r="K245" s="38"/>
    </row>
    <row r="246" spans="2:13" hidden="1" x14ac:dyDescent="0.3">
      <c r="B246" s="66" t="s">
        <v>74</v>
      </c>
      <c r="C246" s="146" t="s">
        <v>390</v>
      </c>
      <c r="D246" s="53" t="s">
        <v>10</v>
      </c>
      <c r="E246" s="155" t="s">
        <v>625</v>
      </c>
      <c r="G246" s="151">
        <v>0</v>
      </c>
      <c r="H246" s="71">
        <v>0</v>
      </c>
      <c r="I246" s="71">
        <f t="shared" si="9"/>
        <v>0</v>
      </c>
      <c r="J246" s="9"/>
      <c r="K246" s="38"/>
      <c r="L246" s="38"/>
    </row>
    <row r="247" spans="2:13" hidden="1" x14ac:dyDescent="0.3"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9"/>
        <v>11849.9568</v>
      </c>
      <c r="J247" s="9"/>
    </row>
    <row r="248" spans="2:13" hidden="1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hidden="1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hidden="1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hidden="1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hidden="1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hidden="1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hidden="1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hidden="1" x14ac:dyDescent="0.3"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9"/>
        <v>0</v>
      </c>
      <c r="J255" s="9"/>
      <c r="K255" s="38"/>
    </row>
    <row r="256" spans="2:13" hidden="1" x14ac:dyDescent="0.3"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9"/>
        <v>10850.64</v>
      </c>
      <c r="J256" s="9"/>
    </row>
    <row r="257" spans="2:10" hidden="1" x14ac:dyDescent="0.3"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9"/>
        <v>0</v>
      </c>
      <c r="J257" s="9"/>
    </row>
    <row r="258" spans="2:10" hidden="1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hidden="1" x14ac:dyDescent="0.3">
      <c r="B259" s="66" t="s">
        <v>74</v>
      </c>
      <c r="C259" s="170" t="s">
        <v>405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hidden="1" x14ac:dyDescent="0.3">
      <c r="B260" s="66" t="s">
        <v>78</v>
      </c>
      <c r="C260" s="53" t="s">
        <v>406</v>
      </c>
      <c r="D260" s="53" t="s">
        <v>10</v>
      </c>
      <c r="E260" s="155" t="s">
        <v>625</v>
      </c>
      <c r="F260" s="53" t="s">
        <v>241</v>
      </c>
      <c r="G260" s="71">
        <v>0</v>
      </c>
      <c r="H260" s="71">
        <v>0</v>
      </c>
      <c r="I260" s="71">
        <f t="shared" si="9"/>
        <v>0</v>
      </c>
      <c r="J260" s="9"/>
    </row>
    <row r="261" spans="2:10" hidden="1" x14ac:dyDescent="0.3"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9"/>
        <v>0</v>
      </c>
      <c r="J261" s="9"/>
    </row>
    <row r="262" spans="2:10" hidden="1" x14ac:dyDescent="0.3">
      <c r="B262" s="66" t="s">
        <v>78</v>
      </c>
      <c r="C262" s="53" t="s">
        <v>407</v>
      </c>
      <c r="D262" s="53" t="s">
        <v>10</v>
      </c>
      <c r="E262" s="155" t="s">
        <v>625</v>
      </c>
      <c r="F262" s="53" t="s">
        <v>241</v>
      </c>
      <c r="G262" s="91">
        <v>0</v>
      </c>
      <c r="H262" s="71">
        <v>0</v>
      </c>
      <c r="I262" s="71">
        <f t="shared" si="9"/>
        <v>0</v>
      </c>
      <c r="J262" s="9"/>
    </row>
    <row r="263" spans="2:10" hidden="1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hidden="1" x14ac:dyDescent="0.3">
      <c r="B264" s="56" t="s">
        <v>242</v>
      </c>
      <c r="C264" s="53">
        <v>198240021</v>
      </c>
      <c r="D264" s="53" t="s">
        <v>10</v>
      </c>
      <c r="E264" s="155" t="s">
        <v>625</v>
      </c>
      <c r="G264" s="71">
        <v>0</v>
      </c>
      <c r="H264" s="71">
        <v>0</v>
      </c>
      <c r="I264" s="67">
        <f t="shared" si="9"/>
        <v>0</v>
      </c>
    </row>
    <row r="265" spans="2:10" hidden="1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hidden="1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hidden="1" x14ac:dyDescent="0.3"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9"/>
        <v>16977.991999999998</v>
      </c>
      <c r="J267" s="9"/>
    </row>
    <row r="268" spans="2:10" hidden="1" x14ac:dyDescent="0.3">
      <c r="B268" s="56" t="s">
        <v>274</v>
      </c>
      <c r="C268" s="53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hidden="1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hidden="1" x14ac:dyDescent="0.3">
      <c r="B270" s="66" t="s">
        <v>74</v>
      </c>
      <c r="C270" s="53" t="s">
        <v>417</v>
      </c>
      <c r="D270" s="53" t="s">
        <v>10</v>
      </c>
      <c r="E270" s="155" t="s">
        <v>625</v>
      </c>
      <c r="F270" s="53" t="s">
        <v>384</v>
      </c>
      <c r="G270" s="90">
        <v>0</v>
      </c>
      <c r="H270" s="71">
        <v>0</v>
      </c>
      <c r="I270" s="67">
        <f t="shared" si="9"/>
        <v>0</v>
      </c>
      <c r="J270" s="9"/>
    </row>
    <row r="271" spans="2:10" hidden="1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hidden="1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hidden="1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hidden="1" x14ac:dyDescent="0.3">
      <c r="B274" s="66" t="s">
        <v>74</v>
      </c>
      <c r="C274" s="53" t="s">
        <v>422</v>
      </c>
      <c r="D274" s="53" t="s">
        <v>10</v>
      </c>
      <c r="E274" s="155" t="s">
        <v>625</v>
      </c>
      <c r="F274" s="53" t="s">
        <v>384</v>
      </c>
      <c r="G274" s="90">
        <v>0</v>
      </c>
      <c r="H274" s="71">
        <v>0</v>
      </c>
      <c r="I274" s="67">
        <f t="shared" si="9"/>
        <v>0</v>
      </c>
      <c r="J274" s="9"/>
    </row>
    <row r="275" spans="2:10" hidden="1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hidden="1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hidden="1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hidden="1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hidden="1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hidden="1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hidden="1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hidden="1" x14ac:dyDescent="0.3">
      <c r="B282" s="66" t="s">
        <v>74</v>
      </c>
      <c r="C282" s="53" t="s">
        <v>434</v>
      </c>
      <c r="D282" s="53" t="s">
        <v>10</v>
      </c>
      <c r="E282" s="155" t="s">
        <v>625</v>
      </c>
      <c r="G282" s="90">
        <v>0</v>
      </c>
      <c r="H282" s="71">
        <v>0</v>
      </c>
      <c r="I282" s="67">
        <f t="shared" si="9"/>
        <v>0</v>
      </c>
      <c r="J282" s="9"/>
    </row>
    <row r="283" spans="2:10" hidden="1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hidden="1" x14ac:dyDescent="0.3">
      <c r="B284" s="66" t="s">
        <v>78</v>
      </c>
      <c r="C284" s="53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2:10" hidden="1" x14ac:dyDescent="0.3">
      <c r="B285" s="66" t="s">
        <v>74</v>
      </c>
      <c r="C285" s="53" t="s">
        <v>437</v>
      </c>
      <c r="D285" s="53" t="s">
        <v>10</v>
      </c>
      <c r="E285" s="155" t="s">
        <v>625</v>
      </c>
      <c r="F285" s="53" t="s">
        <v>384</v>
      </c>
      <c r="G285" s="71">
        <v>0</v>
      </c>
      <c r="H285" s="71">
        <v>0</v>
      </c>
      <c r="I285" s="67">
        <f t="shared" si="9"/>
        <v>0</v>
      </c>
      <c r="J285" s="9"/>
    </row>
    <row r="286" spans="2:10" hidden="1" x14ac:dyDescent="0.3">
      <c r="B286" s="66" t="s">
        <v>74</v>
      </c>
      <c r="C286" s="53" t="s">
        <v>438</v>
      </c>
      <c r="D286" s="53" t="s">
        <v>10</v>
      </c>
      <c r="E286" s="155" t="s">
        <v>625</v>
      </c>
      <c r="G286" s="71">
        <v>0</v>
      </c>
      <c r="H286" s="71">
        <v>0</v>
      </c>
      <c r="I286" s="67">
        <f t="shared" si="9"/>
        <v>0</v>
      </c>
      <c r="J286" s="9"/>
    </row>
    <row r="287" spans="2:10" hidden="1" x14ac:dyDescent="0.3">
      <c r="B287" s="66" t="s">
        <v>74</v>
      </c>
      <c r="C287" s="53" t="s">
        <v>439</v>
      </c>
      <c r="D287" s="53" t="s">
        <v>10</v>
      </c>
      <c r="E287" s="155" t="s">
        <v>625</v>
      </c>
      <c r="F287" s="94"/>
      <c r="G287" s="71">
        <v>0</v>
      </c>
      <c r="H287" s="71">
        <v>0</v>
      </c>
      <c r="I287" s="67">
        <f t="shared" si="9"/>
        <v>0</v>
      </c>
      <c r="J287" s="9"/>
    </row>
    <row r="288" spans="2:10" hidden="1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hidden="1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hidden="1" x14ac:dyDescent="0.3">
      <c r="B290" s="66" t="s">
        <v>215</v>
      </c>
      <c r="C290" s="53" t="s">
        <v>442</v>
      </c>
      <c r="D290" s="53" t="s">
        <v>10</v>
      </c>
      <c r="E290" s="155" t="s">
        <v>625</v>
      </c>
      <c r="F290" s="53" t="s">
        <v>241</v>
      </c>
      <c r="G290" s="91">
        <v>0</v>
      </c>
      <c r="H290" s="71">
        <v>0</v>
      </c>
      <c r="I290" s="71">
        <f t="shared" si="9"/>
        <v>0</v>
      </c>
      <c r="J290" s="9"/>
    </row>
    <row r="291" spans="2:10" hidden="1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hidden="1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hidden="1" x14ac:dyDescent="0.3">
      <c r="B293" s="66" t="s">
        <v>448</v>
      </c>
      <c r="C293" s="53" t="s">
        <v>449</v>
      </c>
      <c r="D293" s="53" t="s">
        <v>10</v>
      </c>
      <c r="E293" s="155" t="s">
        <v>625</v>
      </c>
      <c r="G293" s="71">
        <v>0</v>
      </c>
      <c r="H293" s="71">
        <v>0</v>
      </c>
      <c r="I293" s="67">
        <f t="shared" si="9"/>
        <v>0</v>
      </c>
    </row>
    <row r="294" spans="2:10" hidden="1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hidden="1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hidden="1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59" si="10">SUM(G296+H296)*1.16</f>
        <v>2629.9056</v>
      </c>
      <c r="J296" s="9"/>
    </row>
    <row r="297" spans="2:10" hidden="1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hidden="1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hidden="1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hidden="1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hidden="1" x14ac:dyDescent="0.3">
      <c r="B301" s="66" t="s">
        <v>74</v>
      </c>
      <c r="C301" s="53" t="s">
        <v>460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hidden="1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hidden="1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hidden="1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hidden="1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hidden="1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hidden="1" x14ac:dyDescent="0.3">
      <c r="B307" s="56" t="s">
        <v>467</v>
      </c>
      <c r="C307" s="53" t="s">
        <v>468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hidden="1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hidden="1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hidden="1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hidden="1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hidden="1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hidden="1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hidden="1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hidden="1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hidden="1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hidden="1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hidden="1" x14ac:dyDescent="0.3">
      <c r="B318" s="66" t="s">
        <v>482</v>
      </c>
      <c r="C318" s="53" t="s">
        <v>483</v>
      </c>
      <c r="D318" s="53" t="s">
        <v>10</v>
      </c>
      <c r="E318" s="155" t="s">
        <v>625</v>
      </c>
      <c r="F318" s="53" t="s">
        <v>241</v>
      </c>
      <c r="G318" s="71">
        <v>0</v>
      </c>
      <c r="H318" s="71">
        <v>0</v>
      </c>
      <c r="I318" s="71">
        <f t="shared" si="10"/>
        <v>0</v>
      </c>
    </row>
    <row r="319" spans="2:10" hidden="1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hidden="1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hidden="1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hidden="1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hidden="1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hidden="1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hidden="1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hidden="1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hidden="1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hidden="1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hidden="1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hidden="1" x14ac:dyDescent="0.3">
      <c r="B330" s="56" t="s">
        <v>215</v>
      </c>
      <c r="C330" s="53" t="s">
        <v>498</v>
      </c>
      <c r="D330" s="53" t="s">
        <v>10</v>
      </c>
      <c r="E330" s="155" t="s">
        <v>625</v>
      </c>
      <c r="G330" s="90">
        <v>0</v>
      </c>
      <c r="H330" s="71">
        <v>0</v>
      </c>
      <c r="I330" s="67">
        <f t="shared" si="10"/>
        <v>0</v>
      </c>
      <c r="J330" s="9"/>
    </row>
    <row r="331" spans="2:10" hidden="1" x14ac:dyDescent="0.3">
      <c r="B331" s="56" t="s">
        <v>500</v>
      </c>
      <c r="C331" s="53">
        <v>194600023</v>
      </c>
      <c r="D331" s="53" t="s">
        <v>10</v>
      </c>
      <c r="E331" s="155" t="s">
        <v>625</v>
      </c>
      <c r="G331" s="90">
        <v>0</v>
      </c>
      <c r="H331" s="71">
        <v>0</v>
      </c>
      <c r="I331" s="67">
        <f t="shared" si="10"/>
        <v>0</v>
      </c>
      <c r="J331" s="9"/>
    </row>
    <row r="332" spans="2:10" hidden="1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hidden="1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hidden="1" x14ac:dyDescent="0.3">
      <c r="B334" s="66" t="s">
        <v>45</v>
      </c>
      <c r="C334" s="53" t="s">
        <v>505</v>
      </c>
      <c r="D334" s="53" t="s">
        <v>10</v>
      </c>
      <c r="E334" s="155" t="s">
        <v>625</v>
      </c>
      <c r="G334" s="90">
        <v>0</v>
      </c>
      <c r="H334" s="71">
        <v>0</v>
      </c>
      <c r="I334" s="67">
        <v>0</v>
      </c>
      <c r="J334" s="9"/>
    </row>
    <row r="335" spans="2:10" hidden="1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hidden="1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hidden="1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0"/>
        <v>14419.368399999999</v>
      </c>
      <c r="J337" s="9"/>
    </row>
    <row r="338" spans="2:10" hidden="1" x14ac:dyDescent="0.3">
      <c r="B338" s="66" t="s">
        <v>96</v>
      </c>
      <c r="C338" s="53" t="s">
        <v>510</v>
      </c>
      <c r="D338" s="53" t="s">
        <v>10</v>
      </c>
      <c r="E338" s="155" t="s">
        <v>625</v>
      </c>
      <c r="G338" s="90">
        <v>0</v>
      </c>
      <c r="H338" s="71">
        <v>0</v>
      </c>
      <c r="I338" s="67">
        <f t="shared" si="10"/>
        <v>0</v>
      </c>
      <c r="J338" s="9"/>
    </row>
    <row r="339" spans="2:10" hidden="1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0"/>
        <v>3144.7599999999998</v>
      </c>
      <c r="J339" s="9"/>
    </row>
    <row r="340" spans="2:10" hidden="1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0"/>
        <v>0</v>
      </c>
      <c r="J340" s="9"/>
    </row>
    <row r="341" spans="2:10" hidden="1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hidden="1" x14ac:dyDescent="0.3">
      <c r="B342" s="66" t="s">
        <v>74</v>
      </c>
      <c r="C342" s="53" t="s">
        <v>516</v>
      </c>
      <c r="D342" s="53" t="s">
        <v>10</v>
      </c>
      <c r="E342" s="155" t="s">
        <v>625</v>
      </c>
      <c r="F342" s="53" t="s">
        <v>384</v>
      </c>
      <c r="G342" s="71">
        <v>0</v>
      </c>
      <c r="H342" s="71">
        <v>0</v>
      </c>
      <c r="I342" s="67">
        <f t="shared" si="10"/>
        <v>0</v>
      </c>
      <c r="J342" s="9"/>
    </row>
    <row r="343" spans="2:10" hidden="1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0"/>
        <v>16977.759999999998</v>
      </c>
      <c r="J343" s="9"/>
    </row>
    <row r="344" spans="2:10" hidden="1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0"/>
        <v>17620.399999999998</v>
      </c>
      <c r="J344" s="9"/>
    </row>
    <row r="345" spans="2:10" hidden="1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0"/>
        <v>0</v>
      </c>
      <c r="J345" s="9"/>
    </row>
    <row r="346" spans="2:10" hidden="1" x14ac:dyDescent="0.3">
      <c r="B346" s="66" t="s">
        <v>262</v>
      </c>
      <c r="C346" s="53" t="s">
        <v>520</v>
      </c>
      <c r="D346" s="53" t="s">
        <v>10</v>
      </c>
      <c r="E346" s="155" t="s">
        <v>625</v>
      </c>
      <c r="F346" s="53" t="s">
        <v>241</v>
      </c>
      <c r="G346" s="91">
        <v>0</v>
      </c>
      <c r="H346" s="71">
        <v>0</v>
      </c>
      <c r="I346" s="71">
        <f t="shared" si="10"/>
        <v>0</v>
      </c>
      <c r="J346" s="9"/>
    </row>
    <row r="347" spans="2:10" hidden="1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0"/>
        <v>0</v>
      </c>
      <c r="J347" s="9"/>
    </row>
    <row r="348" spans="2:10" hidden="1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hidden="1" x14ac:dyDescent="0.3">
      <c r="B349" s="66" t="s">
        <v>74</v>
      </c>
      <c r="C349" s="53" t="s">
        <v>523</v>
      </c>
      <c r="D349" s="53" t="s">
        <v>10</v>
      </c>
      <c r="E349" s="155" t="s">
        <v>625</v>
      </c>
      <c r="F349" s="53" t="s">
        <v>384</v>
      </c>
      <c r="G349" s="71">
        <v>0</v>
      </c>
      <c r="H349" s="71">
        <v>0</v>
      </c>
      <c r="I349" s="71">
        <f t="shared" si="10"/>
        <v>0</v>
      </c>
      <c r="J349" s="9"/>
    </row>
    <row r="350" spans="2:10" hidden="1" x14ac:dyDescent="0.3">
      <c r="B350" s="66" t="s">
        <v>74</v>
      </c>
      <c r="C350" s="53" t="s">
        <v>524</v>
      </c>
      <c r="D350" s="53" t="s">
        <v>10</v>
      </c>
      <c r="E350" s="155" t="s">
        <v>625</v>
      </c>
      <c r="F350" s="53" t="s">
        <v>384</v>
      </c>
      <c r="G350" s="71">
        <v>0</v>
      </c>
      <c r="H350" s="71">
        <v>0</v>
      </c>
      <c r="I350" s="67">
        <f t="shared" si="10"/>
        <v>0</v>
      </c>
      <c r="J350" s="9"/>
    </row>
    <row r="351" spans="2:10" hidden="1" x14ac:dyDescent="0.3">
      <c r="B351" s="66" t="s">
        <v>74</v>
      </c>
      <c r="C351" s="53" t="s">
        <v>525</v>
      </c>
      <c r="D351" s="53" t="s">
        <v>10</v>
      </c>
      <c r="E351" s="155" t="s">
        <v>625</v>
      </c>
      <c r="F351" s="53" t="s">
        <v>384</v>
      </c>
      <c r="G351" s="71">
        <v>0</v>
      </c>
      <c r="H351" s="71">
        <v>0</v>
      </c>
      <c r="I351" s="67">
        <f t="shared" si="10"/>
        <v>0</v>
      </c>
      <c r="J351" s="9"/>
    </row>
    <row r="352" spans="2:10" hidden="1" x14ac:dyDescent="0.3">
      <c r="B352" s="66" t="s">
        <v>74</v>
      </c>
      <c r="C352" s="53" t="s">
        <v>526</v>
      </c>
      <c r="D352" s="53" t="s">
        <v>10</v>
      </c>
      <c r="E352" s="155" t="s">
        <v>625</v>
      </c>
      <c r="G352" s="71">
        <v>0</v>
      </c>
      <c r="H352" s="71">
        <v>0</v>
      </c>
      <c r="I352" s="67">
        <f t="shared" si="10"/>
        <v>0</v>
      </c>
      <c r="J352" s="9"/>
    </row>
    <row r="353" spans="2:10" hidden="1" x14ac:dyDescent="0.3">
      <c r="B353" s="66" t="s">
        <v>74</v>
      </c>
      <c r="C353" s="53" t="s">
        <v>527</v>
      </c>
      <c r="D353" s="53" t="s">
        <v>10</v>
      </c>
      <c r="E353" s="155" t="s">
        <v>625</v>
      </c>
      <c r="G353" s="71">
        <v>0</v>
      </c>
      <c r="H353" s="71">
        <v>0</v>
      </c>
      <c r="I353" s="67">
        <f t="shared" si="10"/>
        <v>0</v>
      </c>
      <c r="J353" s="9"/>
    </row>
    <row r="354" spans="2:10" hidden="1" x14ac:dyDescent="0.3">
      <c r="B354" s="66" t="s">
        <v>74</v>
      </c>
      <c r="C354" s="53" t="s">
        <v>528</v>
      </c>
      <c r="D354" s="53" t="s">
        <v>17</v>
      </c>
      <c r="E354" s="155" t="s">
        <v>625</v>
      </c>
      <c r="F354" s="56" t="s">
        <v>723</v>
      </c>
      <c r="G354" s="71">
        <v>12620.64</v>
      </c>
      <c r="H354" s="71">
        <v>378.62</v>
      </c>
      <c r="I354" s="67">
        <f t="shared" si="10"/>
        <v>15079.141599999999</v>
      </c>
      <c r="J354" s="9"/>
    </row>
    <row r="355" spans="2:10" hidden="1" x14ac:dyDescent="0.3">
      <c r="B355" s="66" t="s">
        <v>74</v>
      </c>
      <c r="C355" s="53" t="s">
        <v>529</v>
      </c>
      <c r="D355" s="53" t="s">
        <v>10</v>
      </c>
      <c r="E355" s="155" t="s">
        <v>625</v>
      </c>
      <c r="F355" s="53" t="s">
        <v>241</v>
      </c>
      <c r="G355" s="71">
        <v>0</v>
      </c>
      <c r="H355" s="71">
        <v>0</v>
      </c>
      <c r="I355" s="71">
        <f t="shared" si="10"/>
        <v>0</v>
      </c>
      <c r="J355" s="9"/>
    </row>
    <row r="356" spans="2:10" hidden="1" x14ac:dyDescent="0.3">
      <c r="B356" s="66" t="s">
        <v>78</v>
      </c>
      <c r="C356" s="53" t="s">
        <v>530</v>
      </c>
      <c r="D356" s="53" t="s">
        <v>10</v>
      </c>
      <c r="E356" s="155" t="s">
        <v>625</v>
      </c>
      <c r="F356" s="53" t="s">
        <v>241</v>
      </c>
      <c r="G356" s="71">
        <v>0</v>
      </c>
      <c r="H356" s="71">
        <v>0</v>
      </c>
      <c r="I356" s="71">
        <f t="shared" si="10"/>
        <v>0</v>
      </c>
      <c r="J356" s="9"/>
    </row>
    <row r="357" spans="2:10" hidden="1" x14ac:dyDescent="0.3">
      <c r="B357" s="56" t="s">
        <v>74</v>
      </c>
      <c r="C357" s="53" t="s">
        <v>531</v>
      </c>
      <c r="D357" s="53" t="s">
        <v>10</v>
      </c>
      <c r="E357" s="155" t="s">
        <v>625</v>
      </c>
      <c r="F357" s="53" t="s">
        <v>384</v>
      </c>
      <c r="G357" s="90">
        <v>0</v>
      </c>
      <c r="H357" s="71">
        <v>0</v>
      </c>
      <c r="I357" s="67">
        <f t="shared" si="10"/>
        <v>0</v>
      </c>
      <c r="J357" s="9"/>
    </row>
    <row r="358" spans="2:10" hidden="1" x14ac:dyDescent="0.3">
      <c r="B358" s="66" t="s">
        <v>74</v>
      </c>
      <c r="C358" s="53" t="s">
        <v>532</v>
      </c>
      <c r="D358" s="53" t="s">
        <v>10</v>
      </c>
      <c r="E358" s="155" t="s">
        <v>625</v>
      </c>
      <c r="F358" s="53" t="s">
        <v>241</v>
      </c>
      <c r="G358" s="71">
        <v>0</v>
      </c>
      <c r="H358" s="71">
        <v>0</v>
      </c>
      <c r="I358" s="71">
        <f t="shared" si="10"/>
        <v>0</v>
      </c>
      <c r="J358" s="9"/>
    </row>
    <row r="359" spans="2:10" hidden="1" x14ac:dyDescent="0.3">
      <c r="B359" s="56" t="s">
        <v>74</v>
      </c>
      <c r="C359" s="53" t="s">
        <v>533</v>
      </c>
      <c r="D359" s="53" t="s">
        <v>10</v>
      </c>
      <c r="E359" s="155" t="s">
        <v>625</v>
      </c>
      <c r="G359" s="71">
        <v>0</v>
      </c>
      <c r="H359" s="71">
        <v>0</v>
      </c>
      <c r="I359" s="67">
        <f t="shared" si="10"/>
        <v>0</v>
      </c>
      <c r="J359" s="9"/>
    </row>
    <row r="360" spans="2:10" hidden="1" x14ac:dyDescent="0.3">
      <c r="B360" s="56" t="s">
        <v>74</v>
      </c>
      <c r="C360" s="53" t="s">
        <v>534</v>
      </c>
      <c r="D360" s="53" t="s">
        <v>10</v>
      </c>
      <c r="E360" s="155" t="s">
        <v>625</v>
      </c>
      <c r="G360" s="71">
        <v>0</v>
      </c>
      <c r="H360" s="71">
        <v>0</v>
      </c>
      <c r="I360" s="67">
        <f t="shared" ref="I360:I368" si="11">SUM(G360+H360)*1.16</f>
        <v>0</v>
      </c>
      <c r="J360" s="9"/>
    </row>
    <row r="361" spans="2:10" hidden="1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hidden="1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hidden="1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hidden="1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hidden="1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hidden="1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hidden="1" x14ac:dyDescent="0.3">
      <c r="B367" s="66" t="s">
        <v>546</v>
      </c>
      <c r="C367" s="53" t="s">
        <v>547</v>
      </c>
      <c r="D367" s="53" t="s">
        <v>10</v>
      </c>
      <c r="E367" s="155" t="s">
        <v>625</v>
      </c>
      <c r="F367" s="53" t="s">
        <v>241</v>
      </c>
      <c r="G367" s="71">
        <v>0</v>
      </c>
      <c r="H367" s="71">
        <v>0</v>
      </c>
      <c r="I367" s="71">
        <f t="shared" si="11"/>
        <v>0</v>
      </c>
    </row>
    <row r="368" spans="2:10" hidden="1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hidden="1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hidden="1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hidden="1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hidden="1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hidden="1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hidden="1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hidden="1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hidden="1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hidden="1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hidden="1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hidden="1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hidden="1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hidden="1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hidden="1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hidden="1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hidden="1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hidden="1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68">
        <v>11561.63</v>
      </c>
      <c r="H385" s="71">
        <v>1277.51</v>
      </c>
      <c r="I385" s="67">
        <f t="shared" si="12"/>
        <v>14893.402399999999</v>
      </c>
      <c r="J385" s="42"/>
    </row>
    <row r="386" spans="2:10" hidden="1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hidden="1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hidden="1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hidden="1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68">
        <v>11561.63</v>
      </c>
      <c r="H389" s="71">
        <v>1277.51</v>
      </c>
      <c r="I389" s="67">
        <f t="shared" si="12"/>
        <v>14893.402399999999</v>
      </c>
      <c r="J389" s="42"/>
    </row>
    <row r="390" spans="2:10" hidden="1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hidden="1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68">
        <v>11561.63</v>
      </c>
      <c r="H391" s="71">
        <v>1277.51</v>
      </c>
      <c r="I391" s="67">
        <f t="shared" si="12"/>
        <v>14893.402399999999</v>
      </c>
      <c r="J391" s="42"/>
    </row>
    <row r="392" spans="2:10" hidden="1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hidden="1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hidden="1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hidden="1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hidden="1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hidden="1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68">
        <v>11561.63</v>
      </c>
      <c r="H397" s="71">
        <v>1277.51</v>
      </c>
      <c r="I397" s="67">
        <f t="shared" si="12"/>
        <v>14893.402399999999</v>
      </c>
    </row>
    <row r="398" spans="2:10" hidden="1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hidden="1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hidden="1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hidden="1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hidden="1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1">
        <v>11562</v>
      </c>
      <c r="H402" s="71">
        <v>1278</v>
      </c>
      <c r="I402" s="67">
        <f t="shared" si="12"/>
        <v>14894.4</v>
      </c>
    </row>
    <row r="403" spans="1:9" hidden="1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hidden="1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hidden="1" x14ac:dyDescent="0.25">
      <c r="B405" s="66" t="s">
        <v>242</v>
      </c>
      <c r="C405" s="94" t="s">
        <v>590</v>
      </c>
      <c r="D405" s="85" t="s">
        <v>10</v>
      </c>
      <c r="E405" s="155" t="s">
        <v>15</v>
      </c>
      <c r="F405" s="53"/>
      <c r="G405" s="71">
        <v>0</v>
      </c>
      <c r="H405" s="71">
        <v>0</v>
      </c>
      <c r="I405" s="67">
        <f>(G405+H405)*1.16</f>
        <v>0</v>
      </c>
    </row>
    <row r="406" spans="1:9" s="56" customFormat="1" ht="12" hidden="1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hidden="1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hidden="1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G408" s="71">
        <v>0</v>
      </c>
      <c r="H408" s="71">
        <v>0</v>
      </c>
      <c r="I408" s="67">
        <f>(G408+H408)*1.16</f>
        <v>0</v>
      </c>
    </row>
    <row r="409" spans="1:9" hidden="1" x14ac:dyDescent="0.3"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hidden="1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hidden="1" x14ac:dyDescent="0.3"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hidden="1" x14ac:dyDescent="0.3">
      <c r="A412" s="162"/>
      <c r="B412" s="66" t="s">
        <v>242</v>
      </c>
      <c r="C412" s="174" t="s">
        <v>602</v>
      </c>
      <c r="D412" s="85" t="s">
        <v>10</v>
      </c>
      <c r="E412" s="155" t="s">
        <v>624</v>
      </c>
      <c r="G412" s="67">
        <v>0</v>
      </c>
      <c r="H412" s="68">
        <v>0</v>
      </c>
      <c r="I412" s="67">
        <f>SUM(G412+H412)*1.16</f>
        <v>0</v>
      </c>
    </row>
    <row r="413" spans="1:9" hidden="1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hidden="1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hidden="1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>SUM(G415+H415)*1.16</f>
        <v>7264.3839999999991</v>
      </c>
    </row>
    <row r="416" spans="1:9" hidden="1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>SUM(G416+H416)*1.16</f>
        <v>7167.5239999999994</v>
      </c>
    </row>
    <row r="417" spans="1:14" hidden="1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>SUM(G417+H417)*1.16</f>
        <v>6542.2839999999987</v>
      </c>
    </row>
    <row r="418" spans="1:14" hidden="1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>SUM(G418+H418)*1.16</f>
        <v>7020.32</v>
      </c>
    </row>
    <row r="419" spans="1:14" hidden="1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>
        <v>0</v>
      </c>
      <c r="H419" s="71">
        <v>0</v>
      </c>
      <c r="I419" s="67">
        <f>SUM(G419+H419)*1.16</f>
        <v>0</v>
      </c>
    </row>
    <row r="420" spans="1:14" hidden="1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ref="I420:I426" si="13">SUM(G420+H420)*1.16</f>
        <v>7263.9199999999992</v>
      </c>
    </row>
    <row r="421" spans="1:14" hidden="1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4" hidden="1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4" hidden="1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4" hidden="1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4" hidden="1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4" hidden="1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4" s="56" customFormat="1" ht="12" hidden="1" x14ac:dyDescent="0.25"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4">(G427+H427)*1.16</f>
        <v>19910.239999999998</v>
      </c>
      <c r="L427" s="166"/>
    </row>
    <row r="428" spans="1:14" s="56" customFormat="1" ht="12" hidden="1" x14ac:dyDescent="0.25"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4"/>
        <v>18549.327999999998</v>
      </c>
      <c r="L428" s="166"/>
    </row>
    <row r="429" spans="1:14" hidden="1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729</v>
      </c>
      <c r="G429" s="71">
        <v>8356</v>
      </c>
      <c r="H429" s="43">
        <v>251</v>
      </c>
      <c r="I429" s="67">
        <f t="shared" si="14"/>
        <v>9984.119999999999</v>
      </c>
      <c r="J429" s="56"/>
    </row>
    <row r="430" spans="1:14" hidden="1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4"/>
        <v>7020.6447999999991</v>
      </c>
      <c r="J430" s="56"/>
    </row>
    <row r="431" spans="1:14" hidden="1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4"/>
        <v>7816.079999999999</v>
      </c>
      <c r="J431" s="56"/>
      <c r="K431" s="148"/>
      <c r="L431" s="147"/>
    </row>
    <row r="432" spans="1:14" hidden="1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4"/>
        <v>6542.724799999999</v>
      </c>
      <c r="J432" s="56"/>
      <c r="K432" s="149"/>
      <c r="L432" s="18"/>
      <c r="M432" s="38"/>
      <c r="N432" s="38"/>
    </row>
    <row r="433" spans="1:15" hidden="1" x14ac:dyDescent="0.3"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4"/>
        <v>7020.6447999999991</v>
      </c>
      <c r="N433" s="38"/>
    </row>
    <row r="434" spans="1:15" hidden="1" x14ac:dyDescent="0.3">
      <c r="A434" s="162"/>
      <c r="B434" s="66" t="s">
        <v>274</v>
      </c>
      <c r="C434" s="175" t="s">
        <v>672</v>
      </c>
      <c r="D434" s="85" t="s">
        <v>10</v>
      </c>
      <c r="E434" s="155" t="s">
        <v>624</v>
      </c>
      <c r="G434" s="71"/>
      <c r="L434" s="38"/>
      <c r="N434" s="38"/>
    </row>
    <row r="435" spans="1:15" hidden="1" x14ac:dyDescent="0.3">
      <c r="A435" s="162"/>
      <c r="B435" s="66" t="s">
        <v>242</v>
      </c>
      <c r="C435" s="175" t="s">
        <v>676</v>
      </c>
      <c r="D435" s="85" t="s">
        <v>10</v>
      </c>
      <c r="E435" s="155" t="s">
        <v>624</v>
      </c>
      <c r="G435" s="71"/>
      <c r="J435" s="162"/>
      <c r="L435" s="38"/>
      <c r="M435" s="38"/>
      <c r="N435" s="38"/>
      <c r="O435" s="38"/>
    </row>
    <row r="436" spans="1:15" hidden="1" x14ac:dyDescent="0.3">
      <c r="A436" s="162"/>
      <c r="B436" s="66" t="s">
        <v>242</v>
      </c>
      <c r="C436" s="175" t="s">
        <v>680</v>
      </c>
      <c r="D436" s="85" t="s">
        <v>10</v>
      </c>
      <c r="E436" s="168" t="s">
        <v>624</v>
      </c>
    </row>
    <row r="437" spans="1:15" hidden="1" x14ac:dyDescent="0.3">
      <c r="B437" s="56" t="s">
        <v>70</v>
      </c>
      <c r="C437" s="175" t="s">
        <v>684</v>
      </c>
      <c r="D437" s="85" t="s">
        <v>10</v>
      </c>
      <c r="E437" s="155" t="s">
        <v>624</v>
      </c>
      <c r="G437" s="43">
        <v>0</v>
      </c>
      <c r="H437" s="43">
        <v>0</v>
      </c>
      <c r="I437" s="54">
        <f>(G437+H437)*1.16</f>
        <v>0</v>
      </c>
    </row>
    <row r="438" spans="1:15" hidden="1" x14ac:dyDescent="0.3"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hidden="1" x14ac:dyDescent="0.3">
      <c r="B439" s="56" t="s">
        <v>70</v>
      </c>
      <c r="C439" s="66" t="s">
        <v>692</v>
      </c>
      <c r="D439" s="85" t="s">
        <v>10</v>
      </c>
      <c r="E439" s="155" t="s">
        <v>624</v>
      </c>
    </row>
    <row r="440" spans="1:15" hidden="1" x14ac:dyDescent="0.3">
      <c r="B440" s="56" t="s">
        <v>232</v>
      </c>
      <c r="C440" s="66" t="s">
        <v>693</v>
      </c>
      <c r="D440" s="85" t="s">
        <v>10</v>
      </c>
      <c r="E440" s="155" t="s">
        <v>624</v>
      </c>
    </row>
    <row r="441" spans="1:15" hidden="1" x14ac:dyDescent="0.3"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hidden="1" x14ac:dyDescent="0.3">
      <c r="B442" s="56" t="s">
        <v>70</v>
      </c>
      <c r="C442" s="66" t="s">
        <v>698</v>
      </c>
      <c r="D442" s="85" t="s">
        <v>10</v>
      </c>
      <c r="E442" s="155" t="s">
        <v>624</v>
      </c>
    </row>
    <row r="443" spans="1:15" hidden="1" x14ac:dyDescent="0.3"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hidden="1" x14ac:dyDescent="0.3"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hidden="1" x14ac:dyDescent="0.3">
      <c r="B445" s="56" t="s">
        <v>274</v>
      </c>
      <c r="C445" s="56" t="s">
        <v>704</v>
      </c>
      <c r="D445" s="85" t="s">
        <v>10</v>
      </c>
      <c r="E445" s="155" t="s">
        <v>15</v>
      </c>
      <c r="G445" s="43">
        <v>0</v>
      </c>
      <c r="H445" s="43">
        <v>0</v>
      </c>
      <c r="I445" s="54">
        <f>(G445+H445)*1.16</f>
        <v>0</v>
      </c>
    </row>
    <row r="446" spans="1:15" s="56" customFormat="1" ht="12" hidden="1" x14ac:dyDescent="0.25">
      <c r="B446" s="66" t="s">
        <v>242</v>
      </c>
      <c r="C446" s="56" t="s">
        <v>706</v>
      </c>
      <c r="D446" s="85" t="s">
        <v>10</v>
      </c>
      <c r="E446" s="155" t="s">
        <v>624</v>
      </c>
      <c r="F446" s="53"/>
      <c r="G446" s="43"/>
      <c r="H446" s="43"/>
      <c r="I446" s="54"/>
    </row>
    <row r="447" spans="1:15" s="56" customFormat="1" ht="12" hidden="1" x14ac:dyDescent="0.25">
      <c r="B447" s="66" t="s">
        <v>242</v>
      </c>
      <c r="C447" s="56" t="s">
        <v>707</v>
      </c>
      <c r="D447" s="85" t="s">
        <v>10</v>
      </c>
      <c r="E447" s="155" t="s">
        <v>624</v>
      </c>
      <c r="F447" s="53"/>
      <c r="G447" s="43"/>
      <c r="H447" s="43"/>
      <c r="I447" s="54"/>
    </row>
    <row r="448" spans="1:15" s="56" customFormat="1" ht="12" hidden="1" x14ac:dyDescent="0.25">
      <c r="B448" s="56" t="s">
        <v>256</v>
      </c>
      <c r="C448" s="160" t="s">
        <v>724</v>
      </c>
      <c r="D448" s="85" t="s">
        <v>10</v>
      </c>
      <c r="E448" s="155" t="s">
        <v>625</v>
      </c>
      <c r="F448" s="53"/>
      <c r="G448" s="43"/>
      <c r="H448" s="43"/>
      <c r="I448" s="54"/>
    </row>
    <row r="1048558" spans="1:17" s="54" customFormat="1" x14ac:dyDescent="0.3">
      <c r="A1048558"/>
      <c r="B1048558" s="50"/>
      <c r="C1048558" s="51"/>
      <c r="D1048558" s="52"/>
      <c r="E1048558" s="159"/>
      <c r="F1048558" s="53"/>
      <c r="G1048558" s="43"/>
      <c r="H1048558" s="8"/>
      <c r="J1048558"/>
      <c r="K1048558"/>
      <c r="L1048558"/>
      <c r="M1048558"/>
      <c r="N1048558"/>
      <c r="O1048558"/>
      <c r="P1048558"/>
      <c r="Q1048558"/>
    </row>
  </sheetData>
  <autoFilter ref="B1:I448" xr:uid="{7E1580AC-5D85-42FF-A721-7DD24830F8A1}">
    <filterColumn colId="2">
      <filters>
        <filter val="USO SUCURSAL"/>
      </filters>
    </filterColumn>
    <filterColumn colId="3">
      <filters>
        <filter val="TAB"/>
      </filters>
    </filterColumn>
  </autoFilter>
  <hyperlinks>
    <hyperlink ref="F175" r:id="rId1" location="id=1155&amp;model=res.partner" display="http://52.52.31.46:8069/web - id=1155&amp;model=res.partner" xr:uid="{28704397-CFFA-49C2-8B79-C436175FF77E}"/>
    <hyperlink ref="F223" r:id="rId2" location="id=1155&amp;model=res.partner" display="http://52.52.31.46:8069/web - id=1155&amp;model=res.partner" xr:uid="{4EC71DC2-8F1C-4DA4-9E01-6E3FA23ECFE1}"/>
  </hyperlinks>
  <pageMargins left="0.7" right="0.7" top="0.75" bottom="0.75" header="0.3" footer="0.3"/>
  <pageSetup paperSize="9" scale="63" fitToHeight="0" orientation="portrait"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2274D-76AF-41CB-87C3-CDE689340E4A}">
  <sheetPr codeName="Sheet29">
    <pageSetUpPr fitToPage="1"/>
  </sheetPr>
  <dimension ref="A1:U1048558"/>
  <sheetViews>
    <sheetView showGridLines="0" topLeftCell="A146" zoomScaleNormal="100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  <col min="19" max="19" width="11.109375" bestFit="1" customWidth="1"/>
    <col min="20" max="20" width="13.6640625" bestFit="1" customWidth="1"/>
  </cols>
  <sheetData>
    <row r="1" spans="1:21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21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82</v>
      </c>
      <c r="M3" s="61">
        <f>+COUNTIF(E:E,M2)</f>
        <v>158</v>
      </c>
      <c r="N3" s="61">
        <f>+COUNTIF(E:E,N2)</f>
        <v>42</v>
      </c>
      <c r="O3" s="61">
        <f>+COUNTIF(E:E,O2)</f>
        <v>91</v>
      </c>
      <c r="P3" s="61">
        <f>+COUNTIF(E:E,P2)</f>
        <v>73</v>
      </c>
      <c r="Q3" s="61">
        <f>SUM(L3+M3+N3+O3+P3)</f>
        <v>446</v>
      </c>
    </row>
    <row r="4" spans="1:21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62</v>
      </c>
      <c r="M4" s="102">
        <f>COUNTIFS(D:D,K4,E:E,M2)</f>
        <v>70</v>
      </c>
      <c r="N4" s="102">
        <f>COUNTIFS(D:D,K4,E:E,N2)</f>
        <v>25</v>
      </c>
      <c r="O4" s="102">
        <f>COUNTIFS(D:D,K4,E:E,O2)</f>
        <v>81</v>
      </c>
      <c r="P4" s="102">
        <f>COUNTIFS(D:D,K4,E:E,P2)</f>
        <v>44</v>
      </c>
      <c r="Q4" s="102">
        <f>SUM(L4:P4)</f>
        <v>282</v>
      </c>
    </row>
    <row r="5" spans="1:21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16</v>
      </c>
      <c r="M5" s="104">
        <f>COUNTIFS(D:D,K5,E:E,M2)</f>
        <v>80</v>
      </c>
      <c r="N5" s="104">
        <f>COUNTIFS(D:D,K5,E:E,N2)</f>
        <v>15</v>
      </c>
      <c r="O5" s="104">
        <f>COUNTIFS(D:D,K5,E:E,O2)</f>
        <v>7</v>
      </c>
      <c r="P5" s="104">
        <f>COUNTIFS(D:D,K5,E:E,P2)</f>
        <v>26</v>
      </c>
      <c r="Q5" s="104">
        <f>SUM(L5:P5)</f>
        <v>144</v>
      </c>
    </row>
    <row r="6" spans="1:21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  <c r="T6" s="38"/>
    </row>
    <row r="7" spans="1:21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78</v>
      </c>
      <c r="M7" s="59">
        <f>M3-M6</f>
        <v>150</v>
      </c>
      <c r="N7" s="59">
        <f>N3-N6</f>
        <v>40</v>
      </c>
      <c r="O7" s="59">
        <f>O3-O6</f>
        <v>88</v>
      </c>
      <c r="P7" s="59">
        <f>P3-P6</f>
        <v>70</v>
      </c>
      <c r="Q7" s="59">
        <f>SUM(L7:P7)</f>
        <v>426</v>
      </c>
      <c r="R7" s="12"/>
      <c r="S7" s="176"/>
    </row>
    <row r="8" spans="1:21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0.79487179487179482</v>
      </c>
      <c r="M8" s="112">
        <f t="shared" si="1"/>
        <v>0.46666666666666667</v>
      </c>
      <c r="N8" s="112">
        <f t="shared" si="1"/>
        <v>0.625</v>
      </c>
      <c r="O8" s="112">
        <f t="shared" si="1"/>
        <v>0.92045454545454541</v>
      </c>
      <c r="P8" s="112">
        <f t="shared" si="1"/>
        <v>0.62857142857142856</v>
      </c>
      <c r="Q8" s="112">
        <f t="shared" si="1"/>
        <v>0.6619718309859155</v>
      </c>
      <c r="S8" s="112"/>
    </row>
    <row r="9" spans="1:21" x14ac:dyDescent="0.3">
      <c r="B9" s="66" t="s">
        <v>36</v>
      </c>
      <c r="C9" s="53" t="s">
        <v>37</v>
      </c>
      <c r="D9" s="53" t="s">
        <v>17</v>
      </c>
      <c r="E9" s="155" t="s">
        <v>15</v>
      </c>
      <c r="F9" s="53" t="s">
        <v>313</v>
      </c>
      <c r="G9" s="67">
        <v>13000</v>
      </c>
      <c r="H9" s="68">
        <v>1000</v>
      </c>
      <c r="I9" s="67">
        <f t="shared" si="0"/>
        <v>16239.999999999998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SUMIF(E2:E600,L2,I2:I603)</f>
        <v>528325.29440000013</v>
      </c>
      <c r="M10" s="68">
        <f>SUMIF(E2:E603,M2,I2:I603)</f>
        <v>1002409.3368</v>
      </c>
      <c r="N10" s="68">
        <f>SUMIF(E2:E600,N2,I2:I600)</f>
        <v>220815.16399999999</v>
      </c>
      <c r="O10" s="68">
        <f>SUMIF(E2:E600,O2,I2:I600)</f>
        <v>1310608.8435999998</v>
      </c>
      <c r="P10" s="68">
        <f>SUMIF(E2:E600,P2,I2:I600)</f>
        <v>451742.55839999986</v>
      </c>
      <c r="Q10" s="68">
        <f>SUM(L10:P10)</f>
        <v>3513901.1971999998</v>
      </c>
      <c r="R10" s="114"/>
      <c r="S10" s="38"/>
      <c r="T10" s="38"/>
      <c r="U10" s="179"/>
    </row>
    <row r="11" spans="1:21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>
        <f>[2]Ocupación!$L$11</f>
        <v>615723.77</v>
      </c>
      <c r="M11" s="135">
        <f>[2]Ocupación!$M$11</f>
        <v>1965916.2700000005</v>
      </c>
      <c r="N11" s="43">
        <f>[2]Ocupación!$N$11</f>
        <v>522652.21</v>
      </c>
      <c r="O11" s="43">
        <f>[2]Ocupación!$O$11</f>
        <v>1272105.3200000003</v>
      </c>
      <c r="P11" s="43">
        <f>[2]Ocupación!$P$11</f>
        <v>548011.7300000001</v>
      </c>
      <c r="Q11" s="43">
        <f>SUM(L11:P11)</f>
        <v>4924409.3000000007</v>
      </c>
      <c r="R11" s="114"/>
    </row>
    <row r="12" spans="1:21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720</v>
      </c>
      <c r="G12" s="68">
        <v>5476</v>
      </c>
      <c r="H12" s="68">
        <v>164.28</v>
      </c>
      <c r="I12" s="67">
        <f t="shared" si="0"/>
        <v>6542.724799999999</v>
      </c>
      <c r="K12" s="52"/>
      <c r="L12" s="52"/>
      <c r="M12" s="52"/>
      <c r="N12" s="52"/>
      <c r="O12" s="52"/>
      <c r="P12" s="52"/>
      <c r="Q12" s="52"/>
      <c r="R12" s="114"/>
    </row>
    <row r="13" spans="1:21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21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x14ac:dyDescent="0.3">
      <c r="B32" s="66" t="s">
        <v>256</v>
      </c>
      <c r="C32" s="53" t="s">
        <v>83</v>
      </c>
      <c r="D32" s="53" t="s">
        <v>17</v>
      </c>
      <c r="E32" s="155" t="s">
        <v>11</v>
      </c>
      <c r="F32" s="53" t="s">
        <v>719</v>
      </c>
      <c r="G32" s="67">
        <v>8356</v>
      </c>
      <c r="H32" s="68">
        <v>250.68</v>
      </c>
      <c r="I32" s="67">
        <f>SUM(G32+H32)*1.16</f>
        <v>9983.7487999999994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10</v>
      </c>
      <c r="E53" s="155" t="s">
        <v>14</v>
      </c>
      <c r="G53" s="73">
        <v>0</v>
      </c>
      <c r="H53" s="68">
        <v>0</v>
      </c>
      <c r="I53" s="67">
        <f t="shared" si="2"/>
        <v>0</v>
      </c>
      <c r="J53" s="17"/>
    </row>
    <row r="54" spans="2:10" x14ac:dyDescent="0.3">
      <c r="B54" s="66" t="s">
        <v>109</v>
      </c>
      <c r="C54" s="53" t="s">
        <v>120</v>
      </c>
      <c r="D54" s="53" t="s">
        <v>10</v>
      </c>
      <c r="E54" s="155" t="s">
        <v>14</v>
      </c>
      <c r="G54" s="73">
        <v>0</v>
      </c>
      <c r="H54" s="68">
        <v>0</v>
      </c>
      <c r="I54" s="67">
        <f t="shared" si="2"/>
        <v>0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193">
        <v>14579.49</v>
      </c>
      <c r="H75" s="151">
        <v>1489.79</v>
      </c>
      <c r="I75" s="67">
        <f t="shared" si="2"/>
        <v>18640.364799999996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3"/>
        <v>0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53" t="s">
        <v>202</v>
      </c>
      <c r="D116" s="53" t="s">
        <v>17</v>
      </c>
      <c r="E116" s="155" t="s">
        <v>15</v>
      </c>
      <c r="F116" s="66" t="s">
        <v>313</v>
      </c>
      <c r="G116" s="68">
        <v>14500</v>
      </c>
      <c r="H116" s="68">
        <v>580</v>
      </c>
      <c r="I116" s="67">
        <f t="shared" si="4"/>
        <v>17492.8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10</v>
      </c>
      <c r="E125" s="155" t="s">
        <v>624</v>
      </c>
      <c r="G125" s="68">
        <v>0</v>
      </c>
      <c r="H125" s="68">
        <v>0</v>
      </c>
      <c r="I125" s="67">
        <f t="shared" si="5"/>
        <v>0</v>
      </c>
    </row>
    <row r="126" spans="1:10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5"/>
        <v>0</v>
      </c>
      <c r="J126" s="9"/>
    </row>
    <row r="127" spans="1:10" x14ac:dyDescent="0.3">
      <c r="B127" s="66" t="s">
        <v>242</v>
      </c>
      <c r="C127" s="53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10</v>
      </c>
      <c r="E138" s="155" t="s">
        <v>625</v>
      </c>
      <c r="F138" s="53" t="s">
        <v>384</v>
      </c>
      <c r="G138" s="68">
        <v>0</v>
      </c>
      <c r="H138" s="71">
        <v>0</v>
      </c>
      <c r="I138" s="67">
        <f t="shared" si="5"/>
        <v>0</v>
      </c>
      <c r="J138" s="9"/>
    </row>
    <row r="139" spans="1:10" x14ac:dyDescent="0.3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151">
        <v>16731</v>
      </c>
      <c r="H139" s="45">
        <v>1363.02</v>
      </c>
      <c r="I139" s="71">
        <f t="shared" si="5"/>
        <v>20989.063200000001</v>
      </c>
      <c r="J139" s="9"/>
    </row>
    <row r="140" spans="1:10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11932</v>
      </c>
      <c r="H152" s="68">
        <v>357.96</v>
      </c>
      <c r="I152" s="67">
        <f t="shared" ref="I152:I172" si="6">SUM(G152+H152)*1.16</f>
        <v>14256.353599999999</v>
      </c>
      <c r="J152" s="9"/>
    </row>
    <row r="153" spans="1:10" x14ac:dyDescent="0.3">
      <c r="A153" s="162"/>
      <c r="B153" s="66" t="s">
        <v>260</v>
      </c>
      <c r="C153" s="173" t="s">
        <v>261</v>
      </c>
      <c r="D153" s="53" t="s">
        <v>17</v>
      </c>
      <c r="E153" s="155" t="s">
        <v>624</v>
      </c>
      <c r="F153" s="81" t="s">
        <v>717</v>
      </c>
      <c r="G153" s="67">
        <v>11812</v>
      </c>
      <c r="H153" s="68">
        <v>365.34</v>
      </c>
      <c r="I153" s="67">
        <f t="shared" si="6"/>
        <v>14125.714399999999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9"/>
    </row>
    <row r="157" spans="1:10" x14ac:dyDescent="0.3">
      <c r="B157" s="66" t="s">
        <v>232</v>
      </c>
      <c r="C157" s="80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/>
      <c r="H174" s="71"/>
      <c r="I174" s="67">
        <f>SUM(G174+H174)*1.16</f>
        <v>0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192">
        <v>9772</v>
      </c>
      <c r="H176" s="192">
        <v>293</v>
      </c>
      <c r="I176" s="67">
        <f>SUM(G176+H176)*1.16</f>
        <v>11675.4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156" t="s">
        <v>728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156" t="s">
        <v>728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192">
        <v>8000</v>
      </c>
      <c r="H187" s="192">
        <v>606.67999999999995</v>
      </c>
      <c r="I187" s="67">
        <f t="shared" si="7"/>
        <v>9983.7487999999994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192">
        <v>14500</v>
      </c>
      <c r="H188" s="192">
        <v>524</v>
      </c>
      <c r="I188" s="67">
        <f t="shared" si="7"/>
        <v>17427.84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192">
        <v>13000</v>
      </c>
      <c r="H189" s="192">
        <v>1000</v>
      </c>
      <c r="I189" s="67">
        <f t="shared" si="7"/>
        <v>16239.999999999998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13000</v>
      </c>
      <c r="H190" s="192">
        <v>1000</v>
      </c>
      <c r="I190" s="67">
        <f t="shared" si="7"/>
        <v>16239.999999999998</v>
      </c>
      <c r="J190" s="9"/>
    </row>
    <row r="191" spans="2:10" x14ac:dyDescent="0.3">
      <c r="B191" s="66" t="s">
        <v>74</v>
      </c>
      <c r="C191" s="83" t="s">
        <v>317</v>
      </c>
      <c r="D191" s="53" t="s">
        <v>10</v>
      </c>
      <c r="E191" s="155" t="s">
        <v>625</v>
      </c>
      <c r="G191" s="68">
        <v>0</v>
      </c>
      <c r="H191" s="71">
        <v>0</v>
      </c>
      <c r="I191" s="67">
        <f t="shared" si="7"/>
        <v>0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17</v>
      </c>
      <c r="E194" s="155" t="s">
        <v>15</v>
      </c>
      <c r="F194" s="82" t="s">
        <v>708</v>
      </c>
      <c r="G194" s="192">
        <v>11333.31</v>
      </c>
      <c r="H194" s="192">
        <v>340</v>
      </c>
      <c r="I194" s="67">
        <f t="shared" si="7"/>
        <v>13541.039599999998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151">
        <v>16731</v>
      </c>
      <c r="H197" s="45">
        <v>1363.02</v>
      </c>
      <c r="I197" s="71">
        <f t="shared" si="7"/>
        <v>20989.063200000001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5386.9</v>
      </c>
      <c r="H201" s="71">
        <v>166.6</v>
      </c>
      <c r="I201" s="67">
        <f t="shared" si="7"/>
        <v>6442.0599999999995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313</v>
      </c>
      <c r="G204" s="192">
        <v>13000</v>
      </c>
      <c r="H204" s="192">
        <v>541</v>
      </c>
      <c r="I204" s="67">
        <f t="shared" si="7"/>
        <v>15707.56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10</v>
      </c>
      <c r="E206" s="155" t="s">
        <v>11</v>
      </c>
      <c r="F206" s="160"/>
      <c r="G206" s="71">
        <v>0</v>
      </c>
      <c r="H206" s="71">
        <v>0</v>
      </c>
      <c r="I206" s="67">
        <f t="shared" si="7"/>
        <v>0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8"/>
        <v>11049.463999999998</v>
      </c>
      <c r="J224" s="17"/>
    </row>
    <row r="225" spans="2:1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151">
        <v>16731</v>
      </c>
      <c r="H235" s="45">
        <v>1363.02</v>
      </c>
      <c r="I235" s="71">
        <f t="shared" si="9"/>
        <v>20989.063200000001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241</v>
      </c>
      <c r="G238" s="151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382</v>
      </c>
      <c r="D239" s="53" t="s">
        <v>17</v>
      </c>
      <c r="E239" s="155" t="s">
        <v>625</v>
      </c>
      <c r="F239" s="53" t="s">
        <v>241</v>
      </c>
      <c r="G239" s="151">
        <v>16731</v>
      </c>
      <c r="H239" s="71">
        <v>1363</v>
      </c>
      <c r="I239" s="71">
        <f t="shared" si="9"/>
        <v>20989.039999999997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10</v>
      </c>
      <c r="E240" s="155" t="s">
        <v>625</v>
      </c>
      <c r="G240" s="68">
        <v>0</v>
      </c>
      <c r="H240" s="71">
        <v>0</v>
      </c>
      <c r="I240" s="67">
        <f t="shared" si="9"/>
        <v>0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3972</v>
      </c>
      <c r="H241" s="71">
        <v>119.16</v>
      </c>
      <c r="I241" s="67">
        <f t="shared" si="9"/>
        <v>4745.7455999999993</v>
      </c>
      <c r="J241" s="9"/>
    </row>
    <row r="242" spans="2:13" x14ac:dyDescent="0.3">
      <c r="B242" s="66" t="s">
        <v>74</v>
      </c>
      <c r="C242" s="53" t="s">
        <v>386</v>
      </c>
      <c r="D242" s="53" t="s">
        <v>10</v>
      </c>
      <c r="E242" s="155" t="s">
        <v>625</v>
      </c>
      <c r="G242" s="68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387</v>
      </c>
      <c r="D243" s="53" t="s">
        <v>17</v>
      </c>
      <c r="E243" s="155" t="s">
        <v>625</v>
      </c>
      <c r="F243" s="53" t="s">
        <v>241</v>
      </c>
      <c r="G243" s="151">
        <v>16731</v>
      </c>
      <c r="H243" s="71">
        <v>1363</v>
      </c>
      <c r="I243" s="71">
        <f t="shared" si="9"/>
        <v>20989.039999999997</v>
      </c>
      <c r="J243" s="9"/>
      <c r="K243" s="38"/>
      <c r="L243" s="38"/>
      <c r="M243" s="38"/>
    </row>
    <row r="244" spans="2:13" x14ac:dyDescent="0.3">
      <c r="B244" s="66" t="s">
        <v>74</v>
      </c>
      <c r="C244" s="53" t="s">
        <v>388</v>
      </c>
      <c r="D244" s="53" t="s">
        <v>17</v>
      </c>
      <c r="E244" s="155" t="s">
        <v>625</v>
      </c>
      <c r="F244" s="53" t="s">
        <v>241</v>
      </c>
      <c r="G244" s="151">
        <v>16731</v>
      </c>
      <c r="H244" s="71">
        <v>1363</v>
      </c>
      <c r="I244" s="71">
        <f t="shared" si="9"/>
        <v>20989.039999999997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17</v>
      </c>
      <c r="E245" s="155" t="s">
        <v>625</v>
      </c>
      <c r="F245" s="53" t="s">
        <v>241</v>
      </c>
      <c r="G245" s="151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146" t="s">
        <v>390</v>
      </c>
      <c r="D246" s="53" t="s">
        <v>10</v>
      </c>
      <c r="E246" s="155" t="s">
        <v>625</v>
      </c>
      <c r="G246" s="151">
        <v>0</v>
      </c>
      <c r="H246" s="71">
        <v>0</v>
      </c>
      <c r="I246" s="71">
        <f t="shared" si="9"/>
        <v>0</v>
      </c>
      <c r="J246" s="9"/>
      <c r="K246" s="38"/>
      <c r="L246" s="38"/>
    </row>
    <row r="247" spans="2:13" x14ac:dyDescent="0.3"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9"/>
        <v>11849.9568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17</v>
      </c>
      <c r="E255" s="155" t="s">
        <v>625</v>
      </c>
      <c r="F255" s="53" t="s">
        <v>241</v>
      </c>
      <c r="G255" s="91">
        <v>16731</v>
      </c>
      <c r="H255" s="71">
        <v>1363</v>
      </c>
      <c r="I255" s="71">
        <f t="shared" si="9"/>
        <v>20989.039999999997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17</v>
      </c>
      <c r="E256" s="155" t="s">
        <v>625</v>
      </c>
      <c r="F256" s="53" t="s">
        <v>721</v>
      </c>
      <c r="G256" s="71">
        <v>9082</v>
      </c>
      <c r="H256" s="71">
        <v>272</v>
      </c>
      <c r="I256" s="67">
        <f t="shared" si="9"/>
        <v>10850.64</v>
      </c>
      <c r="J256" s="9"/>
    </row>
    <row r="257" spans="2:10" x14ac:dyDescent="0.3">
      <c r="B257" s="66" t="s">
        <v>78</v>
      </c>
      <c r="C257" s="53" t="s">
        <v>403</v>
      </c>
      <c r="D257" s="53" t="s">
        <v>17</v>
      </c>
      <c r="E257" s="155" t="s">
        <v>625</v>
      </c>
      <c r="F257" s="53" t="s">
        <v>241</v>
      </c>
      <c r="G257" s="91">
        <v>16731</v>
      </c>
      <c r="H257" s="71">
        <v>502</v>
      </c>
      <c r="I257" s="71">
        <f t="shared" si="9"/>
        <v>19990.28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3">
      <c r="B259" s="66" t="s">
        <v>74</v>
      </c>
      <c r="C259" s="170" t="s">
        <v>405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17</v>
      </c>
      <c r="E260" s="15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262</v>
      </c>
      <c r="C261" s="53">
        <v>188320009</v>
      </c>
      <c r="D261" s="53" t="s">
        <v>17</v>
      </c>
      <c r="E261" s="155" t="s">
        <v>625</v>
      </c>
      <c r="F261" s="53" t="s">
        <v>241</v>
      </c>
      <c r="G261" s="71">
        <v>16731</v>
      </c>
      <c r="H261" s="71">
        <v>1363</v>
      </c>
      <c r="I261" s="71">
        <f>SUM(G261+H261)*1.16</f>
        <v>20989.039999999997</v>
      </c>
      <c r="J261" s="9"/>
    </row>
    <row r="262" spans="2:10" x14ac:dyDescent="0.3">
      <c r="B262" s="66" t="s">
        <v>78</v>
      </c>
      <c r="C262" s="53" t="s">
        <v>407</v>
      </c>
      <c r="D262" s="53" t="s">
        <v>17</v>
      </c>
      <c r="E262" s="155" t="s">
        <v>625</v>
      </c>
      <c r="F262" s="53" t="s">
        <v>241</v>
      </c>
      <c r="G262" s="71">
        <v>16731</v>
      </c>
      <c r="H262" s="71">
        <v>1363</v>
      </c>
      <c r="I262" s="71">
        <f>SUM(G262+H262)*1.16</f>
        <v>20989.039999999997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10</v>
      </c>
      <c r="E264" s="155" t="s">
        <v>625</v>
      </c>
      <c r="G264" s="71">
        <v>0</v>
      </c>
      <c r="H264" s="71">
        <v>0</v>
      </c>
      <c r="I264" s="67">
        <f t="shared" si="9"/>
        <v>0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9"/>
        <v>16977.991999999998</v>
      </c>
      <c r="J267" s="9"/>
    </row>
    <row r="268" spans="2:10" x14ac:dyDescent="0.3">
      <c r="B268" s="56" t="s">
        <v>274</v>
      </c>
      <c r="C268" s="53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10</v>
      </c>
      <c r="E270" s="155" t="s">
        <v>625</v>
      </c>
      <c r="F270" s="53" t="s">
        <v>384</v>
      </c>
      <c r="G270" s="90">
        <v>0</v>
      </c>
      <c r="H270" s="71">
        <v>0</v>
      </c>
      <c r="I270" s="67">
        <f t="shared" si="9"/>
        <v>0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x14ac:dyDescent="0.3">
      <c r="B274" s="66" t="s">
        <v>74</v>
      </c>
      <c r="C274" s="53" t="s">
        <v>422</v>
      </c>
      <c r="D274" s="53" t="s">
        <v>10</v>
      </c>
      <c r="E274" s="155" t="s">
        <v>625</v>
      </c>
      <c r="F274" s="53" t="s">
        <v>384</v>
      </c>
      <c r="G274" s="90">
        <v>0</v>
      </c>
      <c r="H274" s="71">
        <v>0</v>
      </c>
      <c r="I274" s="67">
        <f t="shared" si="9"/>
        <v>0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10</v>
      </c>
      <c r="E282" s="155" t="s">
        <v>625</v>
      </c>
      <c r="G282" s="90">
        <v>0</v>
      </c>
      <c r="H282" s="71">
        <v>0</v>
      </c>
      <c r="I282" s="67">
        <f t="shared" si="9"/>
        <v>0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2:10" x14ac:dyDescent="0.3">
      <c r="B285" s="66" t="s">
        <v>74</v>
      </c>
      <c r="C285" s="53" t="s">
        <v>437</v>
      </c>
      <c r="D285" s="53" t="s">
        <v>10</v>
      </c>
      <c r="E285" s="155" t="s">
        <v>625</v>
      </c>
      <c r="F285" s="53" t="s">
        <v>384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438</v>
      </c>
      <c r="D286" s="53" t="s">
        <v>10</v>
      </c>
      <c r="E286" s="155" t="s">
        <v>625</v>
      </c>
      <c r="G286" s="71">
        <v>0</v>
      </c>
      <c r="H286" s="71">
        <v>0</v>
      </c>
      <c r="I286" s="67">
        <f t="shared" si="9"/>
        <v>0</v>
      </c>
      <c r="J286" s="9"/>
    </row>
    <row r="287" spans="2:10" x14ac:dyDescent="0.3">
      <c r="B287" s="66" t="s">
        <v>74</v>
      </c>
      <c r="C287" s="53" t="s">
        <v>439</v>
      </c>
      <c r="D287" s="53" t="s">
        <v>10</v>
      </c>
      <c r="E287" s="155" t="s">
        <v>625</v>
      </c>
      <c r="F287" s="94"/>
      <c r="G287" s="71">
        <v>0</v>
      </c>
      <c r="H287" s="71">
        <v>0</v>
      </c>
      <c r="I287" s="67">
        <f t="shared" si="9"/>
        <v>0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10</v>
      </c>
      <c r="E290" s="155" t="s">
        <v>625</v>
      </c>
      <c r="F290" s="53" t="s">
        <v>241</v>
      </c>
      <c r="G290" s="91">
        <v>0</v>
      </c>
      <c r="H290" s="71">
        <v>0</v>
      </c>
      <c r="I290" s="71">
        <f t="shared" si="9"/>
        <v>0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x14ac:dyDescent="0.3">
      <c r="B293" s="66" t="s">
        <v>448</v>
      </c>
      <c r="C293" s="53" t="s">
        <v>449</v>
      </c>
      <c r="D293" s="53" t="s">
        <v>10</v>
      </c>
      <c r="E293" s="155" t="s">
        <v>625</v>
      </c>
      <c r="G293" s="71">
        <v>0</v>
      </c>
      <c r="H293" s="71">
        <v>0</v>
      </c>
      <c r="I293" s="67">
        <f t="shared" si="9"/>
        <v>0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59" si="10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17</v>
      </c>
      <c r="E318" s="155" t="s">
        <v>625</v>
      </c>
      <c r="F318" s="53" t="s">
        <v>241</v>
      </c>
      <c r="G318" s="45">
        <v>16731</v>
      </c>
      <c r="H318" s="45">
        <v>1363.02</v>
      </c>
      <c r="I318" s="71">
        <f t="shared" si="10"/>
        <v>20989.063200000001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10</v>
      </c>
      <c r="E330" s="155" t="s">
        <v>625</v>
      </c>
      <c r="G330" s="90">
        <v>0</v>
      </c>
      <c r="H330" s="71">
        <v>0</v>
      </c>
      <c r="I330" s="67">
        <f t="shared" si="10"/>
        <v>0</v>
      </c>
      <c r="J330" s="9"/>
    </row>
    <row r="331" spans="2:10" x14ac:dyDescent="0.3">
      <c r="B331" s="56" t="s">
        <v>500</v>
      </c>
      <c r="C331" s="53">
        <v>194600023</v>
      </c>
      <c r="D331" s="53" t="s">
        <v>10</v>
      </c>
      <c r="E331" s="155" t="s">
        <v>625</v>
      </c>
      <c r="G331" s="90">
        <v>0</v>
      </c>
      <c r="H331" s="71">
        <v>0</v>
      </c>
      <c r="I331" s="67">
        <f t="shared" si="10"/>
        <v>0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10</v>
      </c>
      <c r="E334" s="155" t="s">
        <v>625</v>
      </c>
      <c r="G334" s="90">
        <v>0</v>
      </c>
      <c r="H334" s="71">
        <v>0</v>
      </c>
      <c r="I334" s="67">
        <v>0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0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10</v>
      </c>
      <c r="E338" s="155" t="s">
        <v>625</v>
      </c>
      <c r="G338" s="90">
        <v>0</v>
      </c>
      <c r="H338" s="71">
        <v>0</v>
      </c>
      <c r="I338" s="67">
        <f t="shared" si="10"/>
        <v>0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0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0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10</v>
      </c>
      <c r="E342" s="155" t="s">
        <v>625</v>
      </c>
      <c r="F342" s="53" t="s">
        <v>384</v>
      </c>
      <c r="G342" s="71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0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0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17</v>
      </c>
      <c r="E346" s="155" t="s">
        <v>625</v>
      </c>
      <c r="F346" s="53" t="s">
        <v>241</v>
      </c>
      <c r="G346" s="192">
        <v>14435.96</v>
      </c>
      <c r="H346" s="45">
        <v>1177.19</v>
      </c>
      <c r="I346" s="71">
        <f t="shared" si="10"/>
        <v>18111.253999999997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0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10</v>
      </c>
      <c r="E349" s="155" t="s">
        <v>625</v>
      </c>
      <c r="F349" s="53" t="s">
        <v>384</v>
      </c>
      <c r="G349" s="71">
        <v>0</v>
      </c>
      <c r="H349" s="71">
        <v>0</v>
      </c>
      <c r="I349" s="71">
        <f t="shared" si="10"/>
        <v>0</v>
      </c>
      <c r="J349" s="9"/>
    </row>
    <row r="350" spans="2:10" x14ac:dyDescent="0.3">
      <c r="B350" s="66" t="s">
        <v>74</v>
      </c>
      <c r="C350" s="53" t="s">
        <v>524</v>
      </c>
      <c r="D350" s="53" t="s">
        <v>10</v>
      </c>
      <c r="E350" s="155" t="s">
        <v>625</v>
      </c>
      <c r="F350" s="53" t="s">
        <v>384</v>
      </c>
      <c r="G350" s="71">
        <v>0</v>
      </c>
      <c r="H350" s="71">
        <v>0</v>
      </c>
      <c r="I350" s="67">
        <f t="shared" si="10"/>
        <v>0</v>
      </c>
      <c r="J350" s="9"/>
    </row>
    <row r="351" spans="2:10" x14ac:dyDescent="0.3">
      <c r="B351" s="66" t="s">
        <v>74</v>
      </c>
      <c r="C351" s="53" t="s">
        <v>525</v>
      </c>
      <c r="D351" s="53" t="s">
        <v>10</v>
      </c>
      <c r="E351" s="155" t="s">
        <v>625</v>
      </c>
      <c r="F351" s="53" t="s">
        <v>384</v>
      </c>
      <c r="G351" s="71">
        <v>0</v>
      </c>
      <c r="H351" s="71">
        <v>0</v>
      </c>
      <c r="I351" s="67">
        <f t="shared" si="10"/>
        <v>0</v>
      </c>
      <c r="J351" s="9"/>
    </row>
    <row r="352" spans="2:10" x14ac:dyDescent="0.3">
      <c r="B352" s="66" t="s">
        <v>74</v>
      </c>
      <c r="C352" s="53" t="s">
        <v>526</v>
      </c>
      <c r="D352" s="53" t="s">
        <v>10</v>
      </c>
      <c r="E352" s="155" t="s">
        <v>625</v>
      </c>
      <c r="G352" s="71">
        <v>0</v>
      </c>
      <c r="H352" s="71">
        <v>0</v>
      </c>
      <c r="I352" s="67">
        <f t="shared" si="10"/>
        <v>0</v>
      </c>
      <c r="J352" s="9"/>
    </row>
    <row r="353" spans="2:10" x14ac:dyDescent="0.3">
      <c r="B353" s="66" t="s">
        <v>74</v>
      </c>
      <c r="C353" s="53" t="s">
        <v>527</v>
      </c>
      <c r="D353" s="53" t="s">
        <v>10</v>
      </c>
      <c r="E353" s="155" t="s">
        <v>625</v>
      </c>
      <c r="G353" s="71">
        <v>0</v>
      </c>
      <c r="H353" s="71">
        <v>0</v>
      </c>
      <c r="I353" s="67">
        <f t="shared" si="10"/>
        <v>0</v>
      </c>
      <c r="J353" s="9"/>
    </row>
    <row r="354" spans="2:10" x14ac:dyDescent="0.3">
      <c r="B354" s="66" t="s">
        <v>74</v>
      </c>
      <c r="C354" s="53" t="s">
        <v>528</v>
      </c>
      <c r="D354" s="53" t="s">
        <v>10</v>
      </c>
      <c r="E354" s="155" t="s">
        <v>625</v>
      </c>
      <c r="G354" s="71">
        <v>0</v>
      </c>
      <c r="H354" s="71">
        <v>0</v>
      </c>
      <c r="I354" s="67">
        <f t="shared" si="10"/>
        <v>0</v>
      </c>
      <c r="J354" s="9"/>
    </row>
    <row r="355" spans="2:10" x14ac:dyDescent="0.3">
      <c r="B355" s="66" t="s">
        <v>74</v>
      </c>
      <c r="C355" s="53" t="s">
        <v>529</v>
      </c>
      <c r="D355" s="53" t="s">
        <v>17</v>
      </c>
      <c r="E355" s="155" t="s">
        <v>625</v>
      </c>
      <c r="F355" s="53" t="s">
        <v>241</v>
      </c>
      <c r="G355" s="45">
        <v>16731</v>
      </c>
      <c r="H355" s="45">
        <v>1363.02</v>
      </c>
      <c r="I355" s="71">
        <f t="shared" si="10"/>
        <v>20989.063200000001</v>
      </c>
      <c r="J355" s="9"/>
    </row>
    <row r="356" spans="2:10" x14ac:dyDescent="0.3">
      <c r="B356" s="66" t="s">
        <v>78</v>
      </c>
      <c r="C356" s="53" t="s">
        <v>530</v>
      </c>
      <c r="D356" s="53" t="s">
        <v>17</v>
      </c>
      <c r="E356" s="155" t="s">
        <v>625</v>
      </c>
      <c r="F356" s="53" t="s">
        <v>241</v>
      </c>
      <c r="G356" s="45">
        <v>16731</v>
      </c>
      <c r="H356" s="45">
        <v>1363.02</v>
      </c>
      <c r="I356" s="71">
        <f t="shared" si="10"/>
        <v>20989.063200000001</v>
      </c>
      <c r="J356" s="9"/>
    </row>
    <row r="357" spans="2:10" x14ac:dyDescent="0.3">
      <c r="B357" s="56" t="s">
        <v>74</v>
      </c>
      <c r="C357" s="53" t="s">
        <v>531</v>
      </c>
      <c r="D357" s="53" t="s">
        <v>10</v>
      </c>
      <c r="E357" s="155" t="s">
        <v>625</v>
      </c>
      <c r="F357" s="53" t="s">
        <v>384</v>
      </c>
      <c r="G357" s="90">
        <v>0</v>
      </c>
      <c r="H357" s="71">
        <v>0</v>
      </c>
      <c r="I357" s="67">
        <f t="shared" si="10"/>
        <v>0</v>
      </c>
      <c r="J357" s="9"/>
    </row>
    <row r="358" spans="2:10" x14ac:dyDescent="0.3">
      <c r="B358" s="66" t="s">
        <v>74</v>
      </c>
      <c r="C358" s="53" t="s">
        <v>532</v>
      </c>
      <c r="D358" s="53" t="s">
        <v>17</v>
      </c>
      <c r="E358" s="155" t="s">
        <v>625</v>
      </c>
      <c r="F358" s="53" t="s">
        <v>241</v>
      </c>
      <c r="G358" s="71">
        <v>16731</v>
      </c>
      <c r="H358" s="71">
        <v>1363</v>
      </c>
      <c r="I358" s="71">
        <f t="shared" si="10"/>
        <v>20989.039999999997</v>
      </c>
      <c r="J358" s="9"/>
    </row>
    <row r="359" spans="2:10" x14ac:dyDescent="0.3">
      <c r="B359" s="56" t="s">
        <v>74</v>
      </c>
      <c r="C359" s="53" t="s">
        <v>533</v>
      </c>
      <c r="D359" s="53" t="s">
        <v>10</v>
      </c>
      <c r="E359" s="155" t="s">
        <v>625</v>
      </c>
      <c r="G359" s="71">
        <v>0</v>
      </c>
      <c r="H359" s="71">
        <v>0</v>
      </c>
      <c r="I359" s="67">
        <f t="shared" si="10"/>
        <v>0</v>
      </c>
      <c r="J359" s="9"/>
    </row>
    <row r="360" spans="2:10" x14ac:dyDescent="0.3">
      <c r="B360" s="56" t="s">
        <v>74</v>
      </c>
      <c r="C360" s="53" t="s">
        <v>534</v>
      </c>
      <c r="D360" s="53" t="s">
        <v>10</v>
      </c>
      <c r="E360" s="155" t="s">
        <v>625</v>
      </c>
      <c r="G360" s="71">
        <v>0</v>
      </c>
      <c r="H360" s="71">
        <v>0</v>
      </c>
      <c r="I360" s="67">
        <f t="shared" ref="I360:I368" si="11">SUM(G360+H360)*1.16</f>
        <v>0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17</v>
      </c>
      <c r="E367" s="155" t="s">
        <v>625</v>
      </c>
      <c r="F367" s="53" t="s">
        <v>241</v>
      </c>
      <c r="G367" s="71">
        <v>16731</v>
      </c>
      <c r="H367" s="71">
        <v>1363</v>
      </c>
      <c r="I367" s="71">
        <f t="shared" si="11"/>
        <v>20989.039999999997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68">
        <v>11561.63</v>
      </c>
      <c r="H385" s="71">
        <v>1277.51</v>
      </c>
      <c r="I385" s="67">
        <f t="shared" si="12"/>
        <v>14893.402399999999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68">
        <v>11561.63</v>
      </c>
      <c r="H389" s="71">
        <v>1277.51</v>
      </c>
      <c r="I389" s="67">
        <f t="shared" si="12"/>
        <v>14893.402399999999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68">
        <v>11561.63</v>
      </c>
      <c r="H391" s="71">
        <v>1277.51</v>
      </c>
      <c r="I391" s="67">
        <f t="shared" si="12"/>
        <v>14893.402399999999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68">
        <v>11561.63</v>
      </c>
      <c r="H397" s="71">
        <v>1277.51</v>
      </c>
      <c r="I397" s="67">
        <f t="shared" si="12"/>
        <v>14893.402399999999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1">
        <v>11562</v>
      </c>
      <c r="H402" s="71">
        <v>1278</v>
      </c>
      <c r="I402" s="67">
        <f t="shared" si="12"/>
        <v>14894.4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94" t="s">
        <v>590</v>
      </c>
      <c r="D405" s="85" t="s">
        <v>10</v>
      </c>
      <c r="E405" s="155" t="s">
        <v>15</v>
      </c>
      <c r="F405" s="53"/>
      <c r="G405" s="71">
        <v>0</v>
      </c>
      <c r="H405" s="71">
        <v>0</v>
      </c>
      <c r="I405" s="67">
        <f>(G405+H405)*1.16</f>
        <v>0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x14ac:dyDescent="0.3">
      <c r="A412" s="162"/>
      <c r="B412" s="66" t="s">
        <v>242</v>
      </c>
      <c r="C412" s="174" t="s">
        <v>602</v>
      </c>
      <c r="D412" s="85" t="s">
        <v>10</v>
      </c>
      <c r="E412" s="155" t="s">
        <v>624</v>
      </c>
      <c r="G412" s="67">
        <v>0</v>
      </c>
      <c r="H412" s="68">
        <v>0</v>
      </c>
      <c r="I412" s="67">
        <f>SUM(G412+H412)*1.16</f>
        <v>0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>SUM(G416+H416)*1.16</f>
        <v>7167.5239999999994</v>
      </c>
    </row>
    <row r="417" spans="1:14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>SUM(G417+H417)*1.16</f>
        <v>6542.2839999999987</v>
      </c>
    </row>
    <row r="418" spans="1:14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>SUM(G418+H418)*1.16</f>
        <v>7020.32</v>
      </c>
    </row>
    <row r="419" spans="1:14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/>
      <c r="H419" s="71"/>
      <c r="I419" s="67"/>
    </row>
    <row r="420" spans="1:14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ref="I420:I426" si="13">SUM(G420+H420)*1.16</f>
        <v>7263.9199999999992</v>
      </c>
    </row>
    <row r="421" spans="1:14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4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4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4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4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4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4" s="56" customFormat="1" ht="12" x14ac:dyDescent="0.25"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3" si="14">(G427+H427)*1.16</f>
        <v>19910.239999999998</v>
      </c>
      <c r="L427" s="166"/>
    </row>
    <row r="428" spans="1:14" s="56" customFormat="1" ht="12" x14ac:dyDescent="0.25"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4"/>
        <v>18549.327999999998</v>
      </c>
      <c r="L428" s="166"/>
    </row>
    <row r="429" spans="1:14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729</v>
      </c>
      <c r="G429" s="71">
        <v>8356</v>
      </c>
      <c r="H429" s="43">
        <v>251</v>
      </c>
      <c r="I429" s="67">
        <f t="shared" si="14"/>
        <v>9984.119999999999</v>
      </c>
      <c r="J429" s="56"/>
    </row>
    <row r="430" spans="1:14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4"/>
        <v>7020.6447999999991</v>
      </c>
      <c r="J430" s="56"/>
    </row>
    <row r="431" spans="1:14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4"/>
        <v>7816.079999999999</v>
      </c>
      <c r="J431" s="56"/>
      <c r="K431" s="148"/>
      <c r="L431" s="147"/>
    </row>
    <row r="432" spans="1:14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4"/>
        <v>6542.724799999999</v>
      </c>
      <c r="J432" s="56"/>
      <c r="K432" s="149"/>
      <c r="L432" s="18"/>
      <c r="M432" s="38"/>
      <c r="N432" s="38"/>
    </row>
    <row r="433" spans="1:15" x14ac:dyDescent="0.3">
      <c r="B433" s="66" t="s">
        <v>70</v>
      </c>
      <c r="C433" s="66" t="s">
        <v>665</v>
      </c>
      <c r="D433" s="85" t="s">
        <v>17</v>
      </c>
      <c r="E433" s="157" t="s">
        <v>625</v>
      </c>
      <c r="F433" s="153" t="s">
        <v>721</v>
      </c>
      <c r="G433" s="71">
        <v>5876</v>
      </c>
      <c r="H433" s="43">
        <v>176.28</v>
      </c>
      <c r="I433" s="54">
        <f t="shared" si="14"/>
        <v>7020.6447999999991</v>
      </c>
      <c r="N433" s="38"/>
    </row>
    <row r="434" spans="1:15" x14ac:dyDescent="0.3">
      <c r="A434" s="162"/>
      <c r="B434" s="66" t="s">
        <v>274</v>
      </c>
      <c r="C434" s="175" t="s">
        <v>672</v>
      </c>
      <c r="D434" s="85" t="s">
        <v>10</v>
      </c>
      <c r="E434" s="155" t="s">
        <v>624</v>
      </c>
      <c r="G434" s="71"/>
      <c r="L434" s="38"/>
      <c r="N434" s="38"/>
    </row>
    <row r="435" spans="1:15" x14ac:dyDescent="0.3">
      <c r="A435" s="162"/>
      <c r="B435" s="66" t="s">
        <v>242</v>
      </c>
      <c r="C435" s="175" t="s">
        <v>676</v>
      </c>
      <c r="D435" s="85" t="s">
        <v>10</v>
      </c>
      <c r="E435" s="155" t="s">
        <v>624</v>
      </c>
      <c r="G435" s="71"/>
      <c r="J435" s="162"/>
      <c r="L435" s="38"/>
      <c r="M435" s="38"/>
      <c r="N435" s="38"/>
      <c r="O435" s="38"/>
    </row>
    <row r="436" spans="1:15" x14ac:dyDescent="0.3">
      <c r="A436" s="162"/>
      <c r="B436" s="66" t="s">
        <v>242</v>
      </c>
      <c r="C436" s="175" t="s">
        <v>680</v>
      </c>
      <c r="D436" s="85" t="s">
        <v>10</v>
      </c>
      <c r="E436" s="168" t="s">
        <v>624</v>
      </c>
    </row>
    <row r="437" spans="1:15" x14ac:dyDescent="0.3">
      <c r="B437" s="56" t="s">
        <v>70</v>
      </c>
      <c r="C437" s="175" t="s">
        <v>684</v>
      </c>
      <c r="D437" s="85" t="s">
        <v>10</v>
      </c>
      <c r="E437" s="155" t="s">
        <v>624</v>
      </c>
      <c r="G437" s="43">
        <v>0</v>
      </c>
      <c r="H437" s="43">
        <v>0</v>
      </c>
      <c r="I437" s="54">
        <f>(G437+H437)*1.16</f>
        <v>0</v>
      </c>
    </row>
    <row r="438" spans="1:15" x14ac:dyDescent="0.3"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x14ac:dyDescent="0.3">
      <c r="B439" s="56" t="s">
        <v>70</v>
      </c>
      <c r="C439" s="66" t="s">
        <v>692</v>
      </c>
      <c r="D439" s="85" t="s">
        <v>10</v>
      </c>
      <c r="E439" s="155" t="s">
        <v>624</v>
      </c>
    </row>
    <row r="440" spans="1:15" x14ac:dyDescent="0.3">
      <c r="B440" s="56" t="s">
        <v>232</v>
      </c>
      <c r="C440" s="66" t="s">
        <v>693</v>
      </c>
      <c r="D440" s="85" t="s">
        <v>10</v>
      </c>
      <c r="E440" s="155" t="s">
        <v>624</v>
      </c>
    </row>
    <row r="441" spans="1:15" x14ac:dyDescent="0.3"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718</v>
      </c>
      <c r="G441" s="43">
        <v>5876</v>
      </c>
      <c r="H441" s="43">
        <v>176.28</v>
      </c>
      <c r="I441" s="54">
        <f>(G441+H441)*1.16</f>
        <v>7020.6447999999991</v>
      </c>
    </row>
    <row r="442" spans="1:15" x14ac:dyDescent="0.3">
      <c r="B442" s="56" t="s">
        <v>70</v>
      </c>
      <c r="C442" s="66" t="s">
        <v>698</v>
      </c>
      <c r="D442" s="85" t="s">
        <v>10</v>
      </c>
      <c r="E442" s="155" t="s">
        <v>624</v>
      </c>
    </row>
    <row r="443" spans="1:15" x14ac:dyDescent="0.3"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x14ac:dyDescent="0.3">
      <c r="B444" s="56" t="s">
        <v>274</v>
      </c>
      <c r="C444" s="56" t="s">
        <v>703</v>
      </c>
      <c r="D444" s="85" t="s">
        <v>17</v>
      </c>
      <c r="E444" s="155" t="s">
        <v>625</v>
      </c>
      <c r="F444" s="53" t="s">
        <v>721</v>
      </c>
      <c r="G444" s="43">
        <v>5476</v>
      </c>
      <c r="H444" s="43">
        <v>164.28</v>
      </c>
      <c r="I444" s="54">
        <f>(G444+H444)*1.16</f>
        <v>6542.724799999999</v>
      </c>
    </row>
    <row r="445" spans="1:15" x14ac:dyDescent="0.3">
      <c r="B445" s="56" t="s">
        <v>274</v>
      </c>
      <c r="C445" s="56" t="s">
        <v>704</v>
      </c>
      <c r="D445" s="85" t="s">
        <v>10</v>
      </c>
      <c r="E445" s="155" t="s">
        <v>15</v>
      </c>
      <c r="G445" s="43">
        <v>0</v>
      </c>
      <c r="H445" s="43">
        <v>0</v>
      </c>
      <c r="I445" s="54">
        <f>(G445+H445)*1.16</f>
        <v>0</v>
      </c>
    </row>
    <row r="446" spans="1:15" s="56" customFormat="1" ht="12" x14ac:dyDescent="0.25">
      <c r="B446" s="66" t="s">
        <v>242</v>
      </c>
      <c r="C446" s="56" t="s">
        <v>706</v>
      </c>
      <c r="D446" s="85" t="s">
        <v>10</v>
      </c>
      <c r="E446" s="155" t="s">
        <v>624</v>
      </c>
      <c r="F446" s="53"/>
      <c r="G446" s="43"/>
      <c r="H446" s="43"/>
      <c r="I446" s="54"/>
    </row>
    <row r="447" spans="1:15" s="56" customFormat="1" ht="12" x14ac:dyDescent="0.25">
      <c r="B447" s="66" t="s">
        <v>242</v>
      </c>
      <c r="C447" s="56" t="s">
        <v>707</v>
      </c>
      <c r="D447" s="85" t="s">
        <v>10</v>
      </c>
      <c r="E447" s="155" t="s">
        <v>624</v>
      </c>
      <c r="F447" s="53"/>
      <c r="G447" s="43"/>
      <c r="H447" s="43"/>
      <c r="I447" s="54"/>
    </row>
    <row r="1048558" spans="1:17" s="54" customFormat="1" x14ac:dyDescent="0.3">
      <c r="A1048558"/>
      <c r="B1048558" s="50"/>
      <c r="C1048558" s="51"/>
      <c r="D1048558" s="52"/>
      <c r="E1048558" s="159"/>
      <c r="F1048558" s="53"/>
      <c r="G1048558" s="43"/>
      <c r="H1048558" s="8"/>
      <c r="J1048558"/>
      <c r="K1048558"/>
      <c r="L1048558"/>
      <c r="M1048558"/>
      <c r="N1048558"/>
      <c r="O1048558"/>
      <c r="P1048558"/>
      <c r="Q1048558"/>
    </row>
  </sheetData>
  <autoFilter ref="B1:I447" xr:uid="{7E1580AC-5D85-42FF-A721-7DD24830F8A1}"/>
  <hyperlinks>
    <hyperlink ref="F175" r:id="rId1" location="id=1155&amp;model=res.partner" display="http://52.52.31.46:8069/web - id=1155&amp;model=res.partner" xr:uid="{49F284D6-F2A9-405E-B550-DAC1E670AE08}"/>
    <hyperlink ref="F223" r:id="rId2" location="id=1155&amp;model=res.partner" display="http://52.52.31.46:8069/web - id=1155&amp;model=res.partner" xr:uid="{565CA23E-2B96-48FC-95B5-F488DF50A689}"/>
  </hyperlinks>
  <pageMargins left="0.7" right="0.7" top="0.75" bottom="0.75" header="0.3" footer="0.3"/>
  <pageSetup paperSize="9" scale="63" fitToHeight="0"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08BD-3D75-4DA1-9AE5-449020C8FF6D}">
  <sheetPr codeName="Sheet30">
    <pageSetUpPr fitToPage="1"/>
  </sheetPr>
  <dimension ref="A1:U1048558"/>
  <sheetViews>
    <sheetView showGridLines="0" topLeftCell="A61" zoomScaleNormal="100" workbookViewId="0">
      <selection activeCell="C80" sqref="C80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  <col min="19" max="19" width="11.109375" bestFit="1" customWidth="1"/>
  </cols>
  <sheetData>
    <row r="1" spans="1:21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21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82</v>
      </c>
      <c r="M3" s="61">
        <f>+COUNTIF(E:E,M2)</f>
        <v>156</v>
      </c>
      <c r="N3" s="61">
        <f>+COUNTIF(E:E,N2)</f>
        <v>42</v>
      </c>
      <c r="O3" s="61">
        <f>+COUNTIF(E:E,O2)</f>
        <v>91</v>
      </c>
      <c r="P3" s="61">
        <f>+COUNTIF(E:E,P2)</f>
        <v>75</v>
      </c>
      <c r="Q3" s="61">
        <f>SUM(L3+M3+N3+O3+P3)</f>
        <v>446</v>
      </c>
    </row>
    <row r="4" spans="1:21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62</v>
      </c>
      <c r="M4" s="102">
        <f>COUNTIFS(D:D,K4,E:E,M2)</f>
        <v>48</v>
      </c>
      <c r="N4" s="102">
        <f>COUNTIFS(D:D,K4,E:E,N2)</f>
        <v>23</v>
      </c>
      <c r="O4" s="102">
        <f>COUNTIFS(D:D,K4,E:E,O2)</f>
        <v>81</v>
      </c>
      <c r="P4" s="102">
        <f>COUNTIFS(D:D,K4,E:E,P2)</f>
        <v>44</v>
      </c>
      <c r="Q4" s="102">
        <f>SUM(L4:P4)</f>
        <v>258</v>
      </c>
    </row>
    <row r="5" spans="1:21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16</v>
      </c>
      <c r="M5" s="104">
        <f>COUNTIFS(D:D,K5,E:E,M2)</f>
        <v>100</v>
      </c>
      <c r="N5" s="104">
        <f>COUNTIFS(D:D,K5,E:E,N2)</f>
        <v>17</v>
      </c>
      <c r="O5" s="104">
        <f>COUNTIFS(D:D,K5,E:E,O2)</f>
        <v>7</v>
      </c>
      <c r="P5" s="104">
        <f>COUNTIFS(D:D,K5,E:E,P2)</f>
        <v>28</v>
      </c>
      <c r="Q5" s="104">
        <f>SUM(L5:P5)</f>
        <v>168</v>
      </c>
    </row>
    <row r="6" spans="1:21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21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78</v>
      </c>
      <c r="M7" s="59">
        <f>M3-M6</f>
        <v>148</v>
      </c>
      <c r="N7" s="59">
        <f>N3-N6</f>
        <v>40</v>
      </c>
      <c r="O7" s="59">
        <f>O3-O6</f>
        <v>88</v>
      </c>
      <c r="P7" s="59">
        <f>P3-P6</f>
        <v>72</v>
      </c>
      <c r="Q7" s="59">
        <f>SUM(L7:P7)</f>
        <v>426</v>
      </c>
      <c r="R7" s="12"/>
      <c r="S7" s="176"/>
    </row>
    <row r="8" spans="1:21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0.79487179487179482</v>
      </c>
      <c r="M8" s="112">
        <f t="shared" si="1"/>
        <v>0.32432432432432434</v>
      </c>
      <c r="N8" s="112">
        <f t="shared" si="1"/>
        <v>0.57499999999999996</v>
      </c>
      <c r="O8" s="112">
        <f t="shared" si="1"/>
        <v>0.92045454545454541</v>
      </c>
      <c r="P8" s="112">
        <f t="shared" si="1"/>
        <v>0.61111111111111116</v>
      </c>
      <c r="Q8" s="112">
        <f t="shared" si="1"/>
        <v>0.60563380281690138</v>
      </c>
      <c r="S8" s="112"/>
    </row>
    <row r="9" spans="1:21" x14ac:dyDescent="0.3">
      <c r="B9" s="66" t="s">
        <v>36</v>
      </c>
      <c r="C9" s="53" t="s">
        <v>37</v>
      </c>
      <c r="D9" s="53" t="s">
        <v>17</v>
      </c>
      <c r="E9" s="155" t="s">
        <v>15</v>
      </c>
      <c r="F9" s="53" t="s">
        <v>313</v>
      </c>
      <c r="G9" s="67">
        <v>13592.2</v>
      </c>
      <c r="H9" s="68">
        <v>407.7</v>
      </c>
      <c r="I9" s="67">
        <f t="shared" si="0"/>
        <v>16239.884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SUMIF(E2:E403,L2,I2:I403)</f>
        <v>414082.40440000012</v>
      </c>
      <c r="M10" s="68">
        <f>SUMIF(E2:E403,M2,I2:I403)</f>
        <v>519964.42040000006</v>
      </c>
      <c r="N10" s="68">
        <f>SUMIF(E2:E596,N2,I2:I596)</f>
        <v>204288.69039999999</v>
      </c>
      <c r="O10" s="68">
        <f>SUMIF(E2:E596,O2,I2:I596)</f>
        <v>1291968.4787999999</v>
      </c>
      <c r="P10" s="68">
        <f>SUMIF(E2:E596,P2,I2:I596)</f>
        <v>414895.85439999989</v>
      </c>
      <c r="Q10" s="68">
        <f>SUM(L10:P10)</f>
        <v>2845199.8484</v>
      </c>
      <c r="R10" s="114"/>
      <c r="S10" s="38"/>
      <c r="U10" s="179"/>
    </row>
    <row r="11" spans="1:21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>
        <f>[2]Ocupación!$L$11</f>
        <v>615723.77</v>
      </c>
      <c r="M11" s="135">
        <f>[2]Ocupación!$M$11</f>
        <v>1965916.2700000005</v>
      </c>
      <c r="N11" s="43">
        <f>[2]Ocupación!$N$11</f>
        <v>522652.21</v>
      </c>
      <c r="O11" s="43">
        <f>[2]Ocupación!$O$11</f>
        <v>1272105.3200000003</v>
      </c>
      <c r="P11" s="43">
        <f>[2]Ocupación!$P$11</f>
        <v>548011.7300000001</v>
      </c>
      <c r="Q11" s="43">
        <f>SUM(L11:P11)</f>
        <v>4924409.3000000007</v>
      </c>
      <c r="R11" s="114"/>
    </row>
    <row r="12" spans="1:21" x14ac:dyDescent="0.3">
      <c r="B12" s="66" t="s">
        <v>242</v>
      </c>
      <c r="C12" s="53" t="s">
        <v>44</v>
      </c>
      <c r="D12" s="53" t="s">
        <v>10</v>
      </c>
      <c r="E12" s="155" t="s">
        <v>11</v>
      </c>
      <c r="F12" s="161"/>
      <c r="G12" s="68">
        <v>0</v>
      </c>
      <c r="H12" s="68">
        <v>0</v>
      </c>
      <c r="I12" s="67">
        <f t="shared" si="0"/>
        <v>0</v>
      </c>
      <c r="K12" s="52"/>
      <c r="L12" s="52"/>
      <c r="M12" s="52"/>
      <c r="N12" s="52"/>
      <c r="O12" s="52"/>
      <c r="P12" s="52"/>
      <c r="Q12" s="52"/>
      <c r="R12" s="114"/>
    </row>
    <row r="13" spans="1:21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21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155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10</v>
      </c>
      <c r="E53" s="155" t="s">
        <v>14</v>
      </c>
      <c r="G53" s="73">
        <v>0</v>
      </c>
      <c r="H53" s="68">
        <v>0</v>
      </c>
      <c r="I53" s="67">
        <f t="shared" si="2"/>
        <v>0</v>
      </c>
      <c r="J53" s="17"/>
    </row>
    <row r="54" spans="2:10" x14ac:dyDescent="0.3">
      <c r="B54" s="66" t="s">
        <v>109</v>
      </c>
      <c r="C54" s="53" t="s">
        <v>120</v>
      </c>
      <c r="D54" s="53" t="s">
        <v>10</v>
      </c>
      <c r="E54" s="155" t="s">
        <v>14</v>
      </c>
      <c r="G54" s="73">
        <v>0</v>
      </c>
      <c r="H54" s="68">
        <v>0</v>
      </c>
      <c r="I54" s="67">
        <f t="shared" si="2"/>
        <v>0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10</v>
      </c>
      <c r="E106" s="155" t="s">
        <v>624</v>
      </c>
      <c r="F106" s="72"/>
      <c r="G106" s="68">
        <v>0</v>
      </c>
      <c r="H106" s="68">
        <v>0</v>
      </c>
      <c r="I106" s="67">
        <f t="shared" si="3"/>
        <v>0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53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10</v>
      </c>
      <c r="E125" s="155" t="s">
        <v>624</v>
      </c>
      <c r="G125" s="68">
        <v>0</v>
      </c>
      <c r="H125" s="68">
        <v>0</v>
      </c>
      <c r="I125" s="67">
        <f t="shared" si="5"/>
        <v>0</v>
      </c>
    </row>
    <row r="126" spans="1:10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5"/>
        <v>0</v>
      </c>
      <c r="J126" s="9"/>
    </row>
    <row r="127" spans="1:10" x14ac:dyDescent="0.3">
      <c r="B127" s="66" t="s">
        <v>242</v>
      </c>
      <c r="C127" s="53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10</v>
      </c>
      <c r="E138" s="155" t="s">
        <v>625</v>
      </c>
      <c r="F138" s="53" t="s">
        <v>384</v>
      </c>
      <c r="G138" s="68">
        <v>0</v>
      </c>
      <c r="H138" s="71">
        <v>0</v>
      </c>
      <c r="I138" s="67">
        <f t="shared" si="5"/>
        <v>0</v>
      </c>
      <c r="J138" s="9"/>
    </row>
    <row r="139" spans="1:10" x14ac:dyDescent="0.3">
      <c r="B139" s="66" t="s">
        <v>689</v>
      </c>
      <c r="C139" s="53" t="s">
        <v>240</v>
      </c>
      <c r="D139" s="53" t="s">
        <v>10</v>
      </c>
      <c r="E139" s="155" t="s">
        <v>625</v>
      </c>
      <c r="F139" s="53" t="s">
        <v>241</v>
      </c>
      <c r="G139" s="68">
        <v>0</v>
      </c>
      <c r="H139" s="71">
        <v>0</v>
      </c>
      <c r="I139" s="71">
        <f t="shared" si="5"/>
        <v>0</v>
      </c>
      <c r="J139" s="9"/>
    </row>
    <row r="140" spans="1:10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1:10" x14ac:dyDescent="0.3">
      <c r="A153" s="162"/>
      <c r="B153" s="66" t="s">
        <v>260</v>
      </c>
      <c r="C153" s="173" t="s">
        <v>261</v>
      </c>
      <c r="D153" s="53" t="s">
        <v>17</v>
      </c>
      <c r="E153" s="155" t="s">
        <v>624</v>
      </c>
      <c r="F153" s="81" t="s">
        <v>717</v>
      </c>
      <c r="G153" s="67">
        <v>11812</v>
      </c>
      <c r="H153" s="68">
        <v>365.34</v>
      </c>
      <c r="I153" s="67">
        <f t="shared" si="6"/>
        <v>14125.714399999999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9"/>
    </row>
    <row r="157" spans="1:10" x14ac:dyDescent="0.3">
      <c r="B157" s="66" t="s">
        <v>232</v>
      </c>
      <c r="C157" s="80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/>
      <c r="H174" s="71"/>
      <c r="I174" s="67">
        <f>SUM(G174+H174)*1.16</f>
        <v>0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68">
        <v>0</v>
      </c>
      <c r="H176" s="71">
        <v>0</v>
      </c>
      <c r="I176" s="67">
        <f>SUM(G176+H176)*1.16</f>
        <v>0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10</v>
      </c>
      <c r="E191" s="155" t="s">
        <v>625</v>
      </c>
      <c r="G191" s="68">
        <v>0</v>
      </c>
      <c r="H191" s="71">
        <v>0</v>
      </c>
      <c r="I191" s="67">
        <f t="shared" si="7"/>
        <v>0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17</v>
      </c>
      <c r="E194" s="155" t="s">
        <v>15</v>
      </c>
      <c r="F194" s="82" t="s">
        <v>708</v>
      </c>
      <c r="G194" s="68">
        <v>0</v>
      </c>
      <c r="H194" s="71">
        <v>0</v>
      </c>
      <c r="I194" s="67">
        <f t="shared" si="7"/>
        <v>0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10</v>
      </c>
      <c r="E197" s="155" t="s">
        <v>625</v>
      </c>
      <c r="F197" s="53" t="s">
        <v>241</v>
      </c>
      <c r="G197" s="68">
        <v>0</v>
      </c>
      <c r="H197" s="71">
        <v>0</v>
      </c>
      <c r="I197" s="71">
        <f t="shared" si="7"/>
        <v>0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10</v>
      </c>
      <c r="E206" s="155" t="s">
        <v>11</v>
      </c>
      <c r="F206" s="160"/>
      <c r="G206" s="71">
        <v>0</v>
      </c>
      <c r="H206" s="71">
        <v>0</v>
      </c>
      <c r="I206" s="67">
        <f t="shared" si="7"/>
        <v>0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11</v>
      </c>
      <c r="F224" s="53" t="s">
        <v>714</v>
      </c>
      <c r="G224" s="73">
        <v>9248</v>
      </c>
      <c r="H224" s="71">
        <v>277.39999999999998</v>
      </c>
      <c r="I224" s="67">
        <f t="shared" si="8"/>
        <v>11049.463999999998</v>
      </c>
      <c r="J224" s="17"/>
    </row>
    <row r="225" spans="2:1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10</v>
      </c>
      <c r="E235" s="155" t="s">
        <v>625</v>
      </c>
      <c r="F235" s="53" t="s">
        <v>241</v>
      </c>
      <c r="G235" s="68">
        <v>0</v>
      </c>
      <c r="H235" s="71">
        <v>0</v>
      </c>
      <c r="I235" s="71">
        <f t="shared" si="9"/>
        <v>0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10</v>
      </c>
      <c r="E238" s="155" t="s">
        <v>625</v>
      </c>
      <c r="F238" s="53" t="s">
        <v>241</v>
      </c>
      <c r="G238" s="68">
        <v>0</v>
      </c>
      <c r="H238" s="71">
        <v>0</v>
      </c>
      <c r="I238" s="71">
        <f t="shared" si="9"/>
        <v>0</v>
      </c>
      <c r="J238" s="9"/>
    </row>
    <row r="239" spans="2:11" x14ac:dyDescent="0.3">
      <c r="B239" s="66" t="s">
        <v>74</v>
      </c>
      <c r="C239" s="53" t="s">
        <v>382</v>
      </c>
      <c r="D239" s="53" t="s">
        <v>10</v>
      </c>
      <c r="E239" s="155" t="s">
        <v>625</v>
      </c>
      <c r="F239" s="53" t="s">
        <v>241</v>
      </c>
      <c r="G239" s="68">
        <v>0</v>
      </c>
      <c r="H239" s="71">
        <v>0</v>
      </c>
      <c r="I239" s="71">
        <f t="shared" si="9"/>
        <v>0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10</v>
      </c>
      <c r="E240" s="155" t="s">
        <v>625</v>
      </c>
      <c r="G240" s="68">
        <v>0</v>
      </c>
      <c r="H240" s="71">
        <v>0</v>
      </c>
      <c r="I240" s="67">
        <f t="shared" si="9"/>
        <v>0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0</v>
      </c>
      <c r="H241" s="71">
        <v>0</v>
      </c>
      <c r="I241" s="67">
        <f t="shared" si="9"/>
        <v>0</v>
      </c>
      <c r="J241" s="9"/>
    </row>
    <row r="242" spans="2:13" x14ac:dyDescent="0.3">
      <c r="B242" s="66" t="s">
        <v>74</v>
      </c>
      <c r="C242" s="53" t="s">
        <v>386</v>
      </c>
      <c r="D242" s="53" t="s">
        <v>10</v>
      </c>
      <c r="E242" s="155" t="s">
        <v>625</v>
      </c>
      <c r="G242" s="68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387</v>
      </c>
      <c r="D243" s="53" t="s">
        <v>10</v>
      </c>
      <c r="E243" s="155" t="s">
        <v>625</v>
      </c>
      <c r="F243" s="53" t="s">
        <v>241</v>
      </c>
      <c r="G243" s="68">
        <v>0</v>
      </c>
      <c r="H243" s="71">
        <v>0</v>
      </c>
      <c r="I243" s="71">
        <f t="shared" si="9"/>
        <v>0</v>
      </c>
      <c r="J243" s="9"/>
      <c r="K243" s="38"/>
      <c r="L243" s="38"/>
      <c r="M243" s="38"/>
    </row>
    <row r="244" spans="2:13" x14ac:dyDescent="0.3">
      <c r="B244" s="66" t="s">
        <v>74</v>
      </c>
      <c r="C244" s="53" t="s">
        <v>388</v>
      </c>
      <c r="D244" s="53" t="s">
        <v>10</v>
      </c>
      <c r="E244" s="155" t="s">
        <v>625</v>
      </c>
      <c r="F244" s="53" t="s">
        <v>241</v>
      </c>
      <c r="G244" s="68">
        <v>0</v>
      </c>
      <c r="H244" s="71">
        <v>0</v>
      </c>
      <c r="I244" s="71">
        <f t="shared" si="9"/>
        <v>0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10</v>
      </c>
      <c r="E245" s="155" t="s">
        <v>625</v>
      </c>
      <c r="F245" s="53" t="s">
        <v>241</v>
      </c>
      <c r="G245" s="68">
        <v>0</v>
      </c>
      <c r="H245" s="71">
        <v>0</v>
      </c>
      <c r="I245" s="71">
        <f t="shared" si="9"/>
        <v>0</v>
      </c>
      <c r="J245" s="9"/>
      <c r="K245" s="38"/>
    </row>
    <row r="246" spans="2:13" x14ac:dyDescent="0.3">
      <c r="B246" s="66" t="s">
        <v>74</v>
      </c>
      <c r="C246" s="146" t="s">
        <v>390</v>
      </c>
      <c r="D246" s="53" t="s">
        <v>10</v>
      </c>
      <c r="E246" s="155" t="s">
        <v>625</v>
      </c>
      <c r="G246" s="151">
        <v>0</v>
      </c>
      <c r="H246" s="71">
        <v>0</v>
      </c>
      <c r="I246" s="71">
        <f t="shared" si="9"/>
        <v>0</v>
      </c>
      <c r="J246" s="9"/>
      <c r="K246" s="38"/>
      <c r="L246" s="38"/>
    </row>
    <row r="247" spans="2:13" x14ac:dyDescent="0.3">
      <c r="B247" s="66" t="s">
        <v>256</v>
      </c>
      <c r="C247" s="53" t="s">
        <v>391</v>
      </c>
      <c r="D247" s="53" t="s">
        <v>17</v>
      </c>
      <c r="E247" s="155" t="s">
        <v>624</v>
      </c>
      <c r="F247" s="78" t="s">
        <v>716</v>
      </c>
      <c r="G247" s="67">
        <v>9917.94</v>
      </c>
      <c r="H247" s="71">
        <v>297.54000000000002</v>
      </c>
      <c r="I247" s="67">
        <f t="shared" si="9"/>
        <v>11849.9568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9"/>
        <v>0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10</v>
      </c>
      <c r="E256" s="155" t="s">
        <v>625</v>
      </c>
      <c r="G256" s="71">
        <v>0</v>
      </c>
      <c r="H256" s="71">
        <v>0</v>
      </c>
      <c r="I256" s="67">
        <f t="shared" si="9"/>
        <v>0</v>
      </c>
      <c r="J256" s="9"/>
    </row>
    <row r="257" spans="2:10" x14ac:dyDescent="0.3"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9"/>
        <v>0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3">
      <c r="B259" s="66" t="s">
        <v>74</v>
      </c>
      <c r="C259" s="170" t="s">
        <v>405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10</v>
      </c>
      <c r="E260" s="155" t="s">
        <v>625</v>
      </c>
      <c r="F260" s="53" t="s">
        <v>241</v>
      </c>
      <c r="G260" s="71">
        <v>0</v>
      </c>
      <c r="H260" s="71">
        <v>0</v>
      </c>
      <c r="I260" s="71">
        <f t="shared" si="9"/>
        <v>0</v>
      </c>
      <c r="J260" s="9"/>
    </row>
    <row r="261" spans="2:10" x14ac:dyDescent="0.3"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9"/>
        <v>0</v>
      </c>
      <c r="J261" s="9"/>
    </row>
    <row r="262" spans="2:10" x14ac:dyDescent="0.3">
      <c r="B262" s="66" t="s">
        <v>78</v>
      </c>
      <c r="C262" s="53" t="s">
        <v>407</v>
      </c>
      <c r="D262" s="53" t="s">
        <v>10</v>
      </c>
      <c r="E262" s="155" t="s">
        <v>625</v>
      </c>
      <c r="F262" s="53" t="s">
        <v>241</v>
      </c>
      <c r="G262" s="91">
        <v>0</v>
      </c>
      <c r="H262" s="71">
        <v>0</v>
      </c>
      <c r="I262" s="71">
        <f t="shared" si="9"/>
        <v>0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10</v>
      </c>
      <c r="E264" s="155" t="s">
        <v>625</v>
      </c>
      <c r="G264" s="71">
        <v>0</v>
      </c>
      <c r="H264" s="71">
        <v>0</v>
      </c>
      <c r="I264" s="67">
        <f t="shared" si="9"/>
        <v>0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</v>
      </c>
      <c r="H267" s="71">
        <v>426.3</v>
      </c>
      <c r="I267" s="67">
        <f t="shared" si="9"/>
        <v>16977.991999999998</v>
      </c>
      <c r="J267" s="9"/>
    </row>
    <row r="268" spans="2:10" x14ac:dyDescent="0.3">
      <c r="B268" s="56" t="s">
        <v>274</v>
      </c>
      <c r="C268" s="53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10</v>
      </c>
      <c r="E270" s="155" t="s">
        <v>625</v>
      </c>
      <c r="F270" s="53" t="s">
        <v>384</v>
      </c>
      <c r="G270" s="90">
        <v>0</v>
      </c>
      <c r="H270" s="71">
        <v>0</v>
      </c>
      <c r="I270" s="67">
        <f t="shared" si="9"/>
        <v>0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x14ac:dyDescent="0.3">
      <c r="B274" s="66" t="s">
        <v>74</v>
      </c>
      <c r="C274" s="53" t="s">
        <v>422</v>
      </c>
      <c r="D274" s="53" t="s">
        <v>10</v>
      </c>
      <c r="E274" s="155" t="s">
        <v>625</v>
      </c>
      <c r="F274" s="53" t="s">
        <v>384</v>
      </c>
      <c r="G274" s="90">
        <v>0</v>
      </c>
      <c r="H274" s="71">
        <v>0</v>
      </c>
      <c r="I274" s="67">
        <f t="shared" si="9"/>
        <v>0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10</v>
      </c>
      <c r="E282" s="155" t="s">
        <v>625</v>
      </c>
      <c r="G282" s="90">
        <v>0</v>
      </c>
      <c r="H282" s="71">
        <v>0</v>
      </c>
      <c r="I282" s="67">
        <f t="shared" si="9"/>
        <v>0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2:10" x14ac:dyDescent="0.3">
      <c r="B285" s="66" t="s">
        <v>74</v>
      </c>
      <c r="C285" s="53" t="s">
        <v>437</v>
      </c>
      <c r="D285" s="53" t="s">
        <v>10</v>
      </c>
      <c r="E285" s="155" t="s">
        <v>625</v>
      </c>
      <c r="F285" s="53" t="s">
        <v>384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438</v>
      </c>
      <c r="D286" s="53" t="s">
        <v>10</v>
      </c>
      <c r="E286" s="155" t="s">
        <v>625</v>
      </c>
      <c r="G286" s="71">
        <v>0</v>
      </c>
      <c r="H286" s="71">
        <v>0</v>
      </c>
      <c r="I286" s="67">
        <f t="shared" si="9"/>
        <v>0</v>
      </c>
      <c r="J286" s="9"/>
    </row>
    <row r="287" spans="2:10" x14ac:dyDescent="0.3">
      <c r="B287" s="66" t="s">
        <v>74</v>
      </c>
      <c r="C287" s="53" t="s">
        <v>439</v>
      </c>
      <c r="D287" s="53" t="s">
        <v>10</v>
      </c>
      <c r="E287" s="155" t="s">
        <v>625</v>
      </c>
      <c r="F287" s="94"/>
      <c r="G287" s="71">
        <v>0</v>
      </c>
      <c r="H287" s="71">
        <v>0</v>
      </c>
      <c r="I287" s="67">
        <f t="shared" si="9"/>
        <v>0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10</v>
      </c>
      <c r="E290" s="155" t="s">
        <v>625</v>
      </c>
      <c r="F290" s="53" t="s">
        <v>241</v>
      </c>
      <c r="G290" s="91">
        <v>0</v>
      </c>
      <c r="H290" s="71">
        <v>0</v>
      </c>
      <c r="I290" s="71">
        <f t="shared" si="9"/>
        <v>0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x14ac:dyDescent="0.3">
      <c r="B293" s="66" t="s">
        <v>448</v>
      </c>
      <c r="C293" s="53" t="s">
        <v>449</v>
      </c>
      <c r="D293" s="53" t="s">
        <v>10</v>
      </c>
      <c r="E293" s="155" t="s">
        <v>625</v>
      </c>
      <c r="G293" s="71">
        <v>0</v>
      </c>
      <c r="H293" s="71">
        <v>0</v>
      </c>
      <c r="I293" s="67">
        <f t="shared" si="9"/>
        <v>0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59" si="10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10</v>
      </c>
      <c r="E318" s="155" t="s">
        <v>625</v>
      </c>
      <c r="F318" s="53" t="s">
        <v>241</v>
      </c>
      <c r="G318" s="71">
        <v>0</v>
      </c>
      <c r="H318" s="71">
        <v>0</v>
      </c>
      <c r="I318" s="71">
        <f t="shared" si="10"/>
        <v>0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10</v>
      </c>
      <c r="E330" s="155" t="s">
        <v>625</v>
      </c>
      <c r="G330" s="90">
        <v>0</v>
      </c>
      <c r="H330" s="71">
        <v>0</v>
      </c>
      <c r="I330" s="67">
        <f t="shared" si="10"/>
        <v>0</v>
      </c>
      <c r="J330" s="9"/>
    </row>
    <row r="331" spans="2:10" x14ac:dyDescent="0.3">
      <c r="B331" s="56" t="s">
        <v>500</v>
      </c>
      <c r="C331" s="53">
        <v>194600023</v>
      </c>
      <c r="D331" s="53" t="s">
        <v>10</v>
      </c>
      <c r="E331" s="155" t="s">
        <v>625</v>
      </c>
      <c r="G331" s="90">
        <v>0</v>
      </c>
      <c r="H331" s="71">
        <v>0</v>
      </c>
      <c r="I331" s="67">
        <f t="shared" si="10"/>
        <v>0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10</v>
      </c>
      <c r="E334" s="155" t="s">
        <v>625</v>
      </c>
      <c r="G334" s="90">
        <v>0</v>
      </c>
      <c r="H334" s="71">
        <v>0</v>
      </c>
      <c r="I334" s="67">
        <v>0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0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10</v>
      </c>
      <c r="E338" s="155" t="s">
        <v>625</v>
      </c>
      <c r="G338" s="90">
        <v>0</v>
      </c>
      <c r="H338" s="71">
        <v>0</v>
      </c>
      <c r="I338" s="67">
        <f t="shared" si="10"/>
        <v>0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0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0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10</v>
      </c>
      <c r="E342" s="155" t="s">
        <v>625</v>
      </c>
      <c r="F342" s="53" t="s">
        <v>384</v>
      </c>
      <c r="G342" s="71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0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0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10</v>
      </c>
      <c r="E346" s="155" t="s">
        <v>625</v>
      </c>
      <c r="F346" s="53" t="s">
        <v>241</v>
      </c>
      <c r="G346" s="91">
        <v>0</v>
      </c>
      <c r="H346" s="71">
        <v>0</v>
      </c>
      <c r="I346" s="71">
        <f t="shared" si="10"/>
        <v>0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0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10</v>
      </c>
      <c r="E349" s="155" t="s">
        <v>625</v>
      </c>
      <c r="F349" s="53" t="s">
        <v>384</v>
      </c>
      <c r="G349" s="71">
        <v>0</v>
      </c>
      <c r="H349" s="71">
        <v>0</v>
      </c>
      <c r="I349" s="71">
        <f t="shared" si="10"/>
        <v>0</v>
      </c>
      <c r="J349" s="9"/>
    </row>
    <row r="350" spans="2:10" x14ac:dyDescent="0.3">
      <c r="B350" s="66" t="s">
        <v>74</v>
      </c>
      <c r="C350" s="53" t="s">
        <v>524</v>
      </c>
      <c r="D350" s="53" t="s">
        <v>10</v>
      </c>
      <c r="E350" s="155" t="s">
        <v>625</v>
      </c>
      <c r="F350" s="53" t="s">
        <v>384</v>
      </c>
      <c r="G350" s="71">
        <v>0</v>
      </c>
      <c r="H350" s="71">
        <v>0</v>
      </c>
      <c r="I350" s="67">
        <f t="shared" si="10"/>
        <v>0</v>
      </c>
      <c r="J350" s="9"/>
    </row>
    <row r="351" spans="2:10" x14ac:dyDescent="0.3">
      <c r="B351" s="66" t="s">
        <v>74</v>
      </c>
      <c r="C351" s="53" t="s">
        <v>525</v>
      </c>
      <c r="D351" s="53" t="s">
        <v>10</v>
      </c>
      <c r="E351" s="155" t="s">
        <v>625</v>
      </c>
      <c r="F351" s="53" t="s">
        <v>384</v>
      </c>
      <c r="G351" s="71">
        <v>0</v>
      </c>
      <c r="H351" s="71">
        <v>0</v>
      </c>
      <c r="I351" s="67">
        <f t="shared" si="10"/>
        <v>0</v>
      </c>
      <c r="J351" s="9"/>
    </row>
    <row r="352" spans="2:10" x14ac:dyDescent="0.3">
      <c r="B352" s="66" t="s">
        <v>74</v>
      </c>
      <c r="C352" s="53" t="s">
        <v>526</v>
      </c>
      <c r="D352" s="53" t="s">
        <v>10</v>
      </c>
      <c r="E352" s="155" t="s">
        <v>625</v>
      </c>
      <c r="G352" s="71">
        <v>0</v>
      </c>
      <c r="H352" s="71">
        <v>0</v>
      </c>
      <c r="I352" s="67">
        <f t="shared" si="10"/>
        <v>0</v>
      </c>
      <c r="J352" s="9"/>
    </row>
    <row r="353" spans="2:10" x14ac:dyDescent="0.3">
      <c r="B353" s="66" t="s">
        <v>74</v>
      </c>
      <c r="C353" s="53" t="s">
        <v>527</v>
      </c>
      <c r="D353" s="53" t="s">
        <v>10</v>
      </c>
      <c r="E353" s="155" t="s">
        <v>625</v>
      </c>
      <c r="G353" s="71">
        <v>0</v>
      </c>
      <c r="H353" s="71">
        <v>0</v>
      </c>
      <c r="I353" s="67">
        <f t="shared" si="10"/>
        <v>0</v>
      </c>
      <c r="J353" s="9"/>
    </row>
    <row r="354" spans="2:10" x14ac:dyDescent="0.3">
      <c r="B354" s="66" t="s">
        <v>74</v>
      </c>
      <c r="C354" s="53" t="s">
        <v>528</v>
      </c>
      <c r="D354" s="53" t="s">
        <v>10</v>
      </c>
      <c r="E354" s="155" t="s">
        <v>625</v>
      </c>
      <c r="G354" s="71">
        <v>0</v>
      </c>
      <c r="H354" s="71">
        <v>0</v>
      </c>
      <c r="I354" s="67">
        <f t="shared" si="10"/>
        <v>0</v>
      </c>
      <c r="J354" s="9"/>
    </row>
    <row r="355" spans="2:10" x14ac:dyDescent="0.3">
      <c r="B355" s="66" t="s">
        <v>74</v>
      </c>
      <c r="C355" s="53" t="s">
        <v>529</v>
      </c>
      <c r="D355" s="53" t="s">
        <v>10</v>
      </c>
      <c r="E355" s="155" t="s">
        <v>625</v>
      </c>
      <c r="F355" s="53" t="s">
        <v>241</v>
      </c>
      <c r="G355" s="71">
        <v>0</v>
      </c>
      <c r="H355" s="71">
        <v>0</v>
      </c>
      <c r="I355" s="71">
        <f t="shared" si="10"/>
        <v>0</v>
      </c>
      <c r="J355" s="9"/>
    </row>
    <row r="356" spans="2:10" x14ac:dyDescent="0.3">
      <c r="B356" s="66" t="s">
        <v>78</v>
      </c>
      <c r="C356" s="53" t="s">
        <v>530</v>
      </c>
      <c r="D356" s="53" t="s">
        <v>10</v>
      </c>
      <c r="E356" s="155" t="s">
        <v>625</v>
      </c>
      <c r="F356" s="53" t="s">
        <v>241</v>
      </c>
      <c r="G356" s="71">
        <v>0</v>
      </c>
      <c r="H356" s="71">
        <v>0</v>
      </c>
      <c r="I356" s="71">
        <f t="shared" si="10"/>
        <v>0</v>
      </c>
      <c r="J356" s="9"/>
    </row>
    <row r="357" spans="2:10" x14ac:dyDescent="0.3">
      <c r="B357" s="56" t="s">
        <v>74</v>
      </c>
      <c r="C357" s="53" t="s">
        <v>531</v>
      </c>
      <c r="D357" s="53" t="s">
        <v>10</v>
      </c>
      <c r="E357" s="155" t="s">
        <v>625</v>
      </c>
      <c r="F357" s="53" t="s">
        <v>384</v>
      </c>
      <c r="G357" s="90">
        <v>0</v>
      </c>
      <c r="H357" s="71">
        <v>0</v>
      </c>
      <c r="I357" s="67">
        <f t="shared" si="10"/>
        <v>0</v>
      </c>
      <c r="J357" s="9"/>
    </row>
    <row r="358" spans="2:10" x14ac:dyDescent="0.3">
      <c r="B358" s="66" t="s">
        <v>74</v>
      </c>
      <c r="C358" s="53" t="s">
        <v>532</v>
      </c>
      <c r="D358" s="53" t="s">
        <v>10</v>
      </c>
      <c r="E358" s="155" t="s">
        <v>625</v>
      </c>
      <c r="F358" s="53" t="s">
        <v>241</v>
      </c>
      <c r="G358" s="71">
        <v>0</v>
      </c>
      <c r="H358" s="71">
        <v>0</v>
      </c>
      <c r="I358" s="71">
        <f t="shared" si="10"/>
        <v>0</v>
      </c>
      <c r="J358" s="9"/>
    </row>
    <row r="359" spans="2:10" x14ac:dyDescent="0.3">
      <c r="B359" s="56" t="s">
        <v>74</v>
      </c>
      <c r="C359" s="53" t="s">
        <v>533</v>
      </c>
      <c r="D359" s="53" t="s">
        <v>10</v>
      </c>
      <c r="E359" s="155" t="s">
        <v>625</v>
      </c>
      <c r="G359" s="71">
        <v>0</v>
      </c>
      <c r="H359" s="71">
        <v>0</v>
      </c>
      <c r="I359" s="67">
        <f t="shared" si="10"/>
        <v>0</v>
      </c>
      <c r="J359" s="9"/>
    </row>
    <row r="360" spans="2:10" x14ac:dyDescent="0.3">
      <c r="B360" s="56" t="s">
        <v>74</v>
      </c>
      <c r="C360" s="53" t="s">
        <v>534</v>
      </c>
      <c r="D360" s="53" t="s">
        <v>10</v>
      </c>
      <c r="E360" s="155" t="s">
        <v>625</v>
      </c>
      <c r="G360" s="71">
        <v>0</v>
      </c>
      <c r="H360" s="71">
        <v>0</v>
      </c>
      <c r="I360" s="67">
        <f t="shared" ref="I360:I368" si="11">SUM(G360+H360)*1.16</f>
        <v>0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10</v>
      </c>
      <c r="E367" s="155" t="s">
        <v>625</v>
      </c>
      <c r="F367" s="53" t="s">
        <v>241</v>
      </c>
      <c r="G367" s="71">
        <v>0</v>
      </c>
      <c r="H367" s="71">
        <v>0</v>
      </c>
      <c r="I367" s="71">
        <f t="shared" si="11"/>
        <v>0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68">
        <v>11561.63</v>
      </c>
      <c r="H385" s="71">
        <v>1277.51</v>
      </c>
      <c r="I385" s="67">
        <f t="shared" si="12"/>
        <v>14893.402399999999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68">
        <v>11561.63</v>
      </c>
      <c r="H389" s="71">
        <v>1277.51</v>
      </c>
      <c r="I389" s="67">
        <f t="shared" si="12"/>
        <v>14893.402399999999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68">
        <v>11561.63</v>
      </c>
      <c r="H391" s="71">
        <v>1277.51</v>
      </c>
      <c r="I391" s="67">
        <f t="shared" si="12"/>
        <v>14893.402399999999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68">
        <v>11561.63</v>
      </c>
      <c r="H397" s="71">
        <v>1277.51</v>
      </c>
      <c r="I397" s="67">
        <f t="shared" si="12"/>
        <v>14893.402399999999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1">
        <v>11562</v>
      </c>
      <c r="H402" s="71">
        <v>1278</v>
      </c>
      <c r="I402" s="67">
        <f t="shared" si="12"/>
        <v>14894.4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94" t="s">
        <v>590</v>
      </c>
      <c r="D405" s="85" t="s">
        <v>10</v>
      </c>
      <c r="E405" s="155" t="s">
        <v>15</v>
      </c>
      <c r="F405" s="53"/>
      <c r="G405" s="71">
        <v>0</v>
      </c>
      <c r="H405" s="71">
        <v>0</v>
      </c>
      <c r="I405" s="67">
        <f>(G405+H405)*1.16</f>
        <v>0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17</v>
      </c>
      <c r="E409" s="155" t="s">
        <v>11</v>
      </c>
      <c r="F409" s="53" t="s">
        <v>713</v>
      </c>
      <c r="G409" s="71">
        <v>5476</v>
      </c>
      <c r="H409" s="71">
        <v>164.28</v>
      </c>
      <c r="I409" s="67">
        <f>(G409+H409)*1.16</f>
        <v>6542.724799999999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17</v>
      </c>
      <c r="E411" s="155" t="s">
        <v>15</v>
      </c>
      <c r="F411" s="53" t="s">
        <v>715</v>
      </c>
      <c r="G411" s="71">
        <v>5999</v>
      </c>
      <c r="H411" s="71">
        <v>180</v>
      </c>
      <c r="I411" s="67">
        <f>SUM(G411+H411)*1.16</f>
        <v>7167.6399999999994</v>
      </c>
    </row>
    <row r="412" spans="1:9" x14ac:dyDescent="0.3">
      <c r="A412" s="162"/>
      <c r="B412" s="66" t="s">
        <v>242</v>
      </c>
      <c r="C412" s="174" t="s">
        <v>602</v>
      </c>
      <c r="D412" s="85" t="s">
        <v>10</v>
      </c>
      <c r="E412" s="155" t="s">
        <v>624</v>
      </c>
      <c r="G412" s="67">
        <v>0</v>
      </c>
      <c r="H412" s="68">
        <v>0</v>
      </c>
      <c r="I412" s="67">
        <f>SUM(G412+H412)*1.16</f>
        <v>0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>SUM(G416+H416)*1.16</f>
        <v>7167.5239999999994</v>
      </c>
    </row>
    <row r="417" spans="1:14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>SUM(G417+H417)*1.16</f>
        <v>6542.2839999999987</v>
      </c>
    </row>
    <row r="418" spans="1:14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>SUM(G418+H418)*1.16</f>
        <v>7020.32</v>
      </c>
    </row>
    <row r="419" spans="1:14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/>
      <c r="H419" s="71"/>
      <c r="I419" s="67"/>
    </row>
    <row r="420" spans="1:14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ref="I420:I426" si="13">SUM(G420+H420)*1.16</f>
        <v>7263.9199999999992</v>
      </c>
    </row>
    <row r="421" spans="1:14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4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4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4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4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4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4" s="56" customFormat="1" ht="12" x14ac:dyDescent="0.25">
      <c r="B427" s="99" t="s">
        <v>57</v>
      </c>
      <c r="C427" s="53" t="s">
        <v>631</v>
      </c>
      <c r="D427" s="85" t="s">
        <v>17</v>
      </c>
      <c r="E427" s="155" t="s">
        <v>625</v>
      </c>
      <c r="F427" s="53" t="s">
        <v>634</v>
      </c>
      <c r="G427" s="71">
        <v>16664</v>
      </c>
      <c r="H427" s="71">
        <v>500</v>
      </c>
      <c r="I427" s="67">
        <f t="shared" ref="I427:I432" si="14">(G427+H427)*1.16</f>
        <v>19910.239999999998</v>
      </c>
      <c r="L427" s="166"/>
    </row>
    <row r="428" spans="1:14" s="56" customFormat="1" ht="12" x14ac:dyDescent="0.25">
      <c r="B428" s="97" t="s">
        <v>57</v>
      </c>
      <c r="C428" s="53" t="s">
        <v>641</v>
      </c>
      <c r="D428" s="85" t="s">
        <v>17</v>
      </c>
      <c r="E428" s="155" t="s">
        <v>625</v>
      </c>
      <c r="F428" s="53" t="s">
        <v>645</v>
      </c>
      <c r="G428" s="71">
        <v>15589.8</v>
      </c>
      <c r="H428" s="151">
        <v>401</v>
      </c>
      <c r="I428" s="67">
        <f t="shared" si="14"/>
        <v>18549.327999999998</v>
      </c>
      <c r="L428" s="166"/>
    </row>
    <row r="429" spans="1:14" x14ac:dyDescent="0.3">
      <c r="A429" s="56"/>
      <c r="B429" s="97" t="s">
        <v>256</v>
      </c>
      <c r="C429" s="66" t="s">
        <v>657</v>
      </c>
      <c r="D429" s="85" t="s">
        <v>17</v>
      </c>
      <c r="E429" s="155" t="s">
        <v>11</v>
      </c>
      <c r="F429" s="53" t="s">
        <v>666</v>
      </c>
      <c r="G429" s="71">
        <v>8356</v>
      </c>
      <c r="H429" s="43">
        <v>251</v>
      </c>
      <c r="I429" s="67">
        <f t="shared" si="14"/>
        <v>9984.119999999999</v>
      </c>
      <c r="J429" s="56"/>
    </row>
    <row r="430" spans="1:14" x14ac:dyDescent="0.3">
      <c r="A430" s="56"/>
      <c r="B430" s="66" t="s">
        <v>70</v>
      </c>
      <c r="C430" s="66" t="s">
        <v>658</v>
      </c>
      <c r="D430" s="85" t="s">
        <v>17</v>
      </c>
      <c r="E430" s="155" t="s">
        <v>624</v>
      </c>
      <c r="F430" s="53" t="s">
        <v>661</v>
      </c>
      <c r="G430" s="71">
        <v>5876</v>
      </c>
      <c r="H430" s="43">
        <v>176.28</v>
      </c>
      <c r="I430" s="67">
        <f t="shared" si="14"/>
        <v>7020.6447999999991</v>
      </c>
      <c r="J430" s="56"/>
    </row>
    <row r="431" spans="1:14" x14ac:dyDescent="0.3">
      <c r="A431" s="56"/>
      <c r="B431" s="66" t="s">
        <v>65</v>
      </c>
      <c r="C431" s="66" t="s">
        <v>663</v>
      </c>
      <c r="D431" s="85" t="s">
        <v>17</v>
      </c>
      <c r="E431" s="155" t="s">
        <v>624</v>
      </c>
      <c r="F431" s="56" t="s">
        <v>668</v>
      </c>
      <c r="G431" s="71">
        <v>6542</v>
      </c>
      <c r="H431" s="43">
        <v>196</v>
      </c>
      <c r="I431" s="54">
        <f t="shared" si="14"/>
        <v>7816.079999999999</v>
      </c>
      <c r="J431" s="56"/>
      <c r="K431" s="148"/>
      <c r="L431" s="147"/>
    </row>
    <row r="432" spans="1:14" x14ac:dyDescent="0.3">
      <c r="A432" s="56"/>
      <c r="B432" s="66" t="s">
        <v>274</v>
      </c>
      <c r="C432" s="66" t="s">
        <v>664</v>
      </c>
      <c r="D432" s="85" t="s">
        <v>17</v>
      </c>
      <c r="E432" s="157" t="s">
        <v>11</v>
      </c>
      <c r="F432" s="152" t="s">
        <v>694</v>
      </c>
      <c r="G432" s="71">
        <v>5476</v>
      </c>
      <c r="H432" s="43">
        <v>164.28</v>
      </c>
      <c r="I432" s="54">
        <f t="shared" si="14"/>
        <v>6542.724799999999</v>
      </c>
      <c r="J432" s="56"/>
      <c r="K432" s="149"/>
      <c r="L432" s="18"/>
      <c r="M432" s="38"/>
      <c r="N432" s="38"/>
    </row>
    <row r="433" spans="1:15" x14ac:dyDescent="0.3">
      <c r="B433" s="66" t="s">
        <v>70</v>
      </c>
      <c r="C433" s="66" t="s">
        <v>665</v>
      </c>
      <c r="D433" s="85" t="s">
        <v>10</v>
      </c>
      <c r="E433" s="157" t="s">
        <v>15</v>
      </c>
      <c r="F433" s="153"/>
      <c r="G433" s="71"/>
      <c r="N433" s="38"/>
    </row>
    <row r="434" spans="1:15" x14ac:dyDescent="0.3">
      <c r="A434" s="162"/>
      <c r="B434" s="66" t="s">
        <v>274</v>
      </c>
      <c r="C434" s="175" t="s">
        <v>672</v>
      </c>
      <c r="D434" s="85" t="s">
        <v>10</v>
      </c>
      <c r="E434" s="155" t="s">
        <v>624</v>
      </c>
      <c r="G434" s="71"/>
      <c r="L434" s="38"/>
      <c r="N434" s="38"/>
    </row>
    <row r="435" spans="1:15" x14ac:dyDescent="0.3">
      <c r="A435" s="162"/>
      <c r="B435" s="66" t="s">
        <v>242</v>
      </c>
      <c r="C435" s="175" t="s">
        <v>676</v>
      </c>
      <c r="D435" s="85" t="s">
        <v>10</v>
      </c>
      <c r="E435" s="155" t="s">
        <v>624</v>
      </c>
      <c r="G435" s="71"/>
      <c r="J435" s="162"/>
      <c r="L435" s="38"/>
      <c r="M435" s="38"/>
      <c r="N435" s="38"/>
      <c r="O435" s="38"/>
    </row>
    <row r="436" spans="1:15" x14ac:dyDescent="0.3">
      <c r="A436" s="162"/>
      <c r="B436" s="66" t="s">
        <v>242</v>
      </c>
      <c r="C436" s="175" t="s">
        <v>680</v>
      </c>
      <c r="D436" s="85" t="s">
        <v>10</v>
      </c>
      <c r="E436" s="168" t="s">
        <v>624</v>
      </c>
    </row>
    <row r="437" spans="1:15" x14ac:dyDescent="0.3">
      <c r="B437" s="56" t="s">
        <v>70</v>
      </c>
      <c r="C437" s="175" t="s">
        <v>684</v>
      </c>
      <c r="D437" s="85" t="s">
        <v>10</v>
      </c>
      <c r="E437" s="155" t="s">
        <v>624</v>
      </c>
      <c r="G437" s="43">
        <v>0</v>
      </c>
      <c r="H437" s="43">
        <v>0</v>
      </c>
      <c r="I437" s="54">
        <f>(G437+H437)*1.16</f>
        <v>0</v>
      </c>
    </row>
    <row r="438" spans="1:15" x14ac:dyDescent="0.3">
      <c r="B438" s="66" t="s">
        <v>65</v>
      </c>
      <c r="C438" s="56" t="s">
        <v>687</v>
      </c>
      <c r="D438" s="85" t="s">
        <v>17</v>
      </c>
      <c r="E438" s="155" t="s">
        <v>624</v>
      </c>
      <c r="F438" s="53" t="s">
        <v>649</v>
      </c>
      <c r="G438" s="43">
        <v>6542</v>
      </c>
      <c r="H438" s="43">
        <v>196.26</v>
      </c>
      <c r="I438" s="54">
        <f>(G438+H438)*1.16</f>
        <v>7816.3815999999997</v>
      </c>
    </row>
    <row r="439" spans="1:15" x14ac:dyDescent="0.3">
      <c r="B439" s="56" t="s">
        <v>70</v>
      </c>
      <c r="C439" s="66" t="s">
        <v>692</v>
      </c>
      <c r="D439" s="85" t="s">
        <v>10</v>
      </c>
      <c r="E439" s="155" t="s">
        <v>624</v>
      </c>
    </row>
    <row r="440" spans="1:15" x14ac:dyDescent="0.3">
      <c r="B440" s="56" t="s">
        <v>232</v>
      </c>
      <c r="C440" s="66" t="s">
        <v>693</v>
      </c>
      <c r="D440" s="85" t="s">
        <v>10</v>
      </c>
      <c r="E440" s="155" t="s">
        <v>624</v>
      </c>
    </row>
    <row r="441" spans="1:15" x14ac:dyDescent="0.3">
      <c r="B441" s="56" t="s">
        <v>70</v>
      </c>
      <c r="C441" s="56" t="s">
        <v>697</v>
      </c>
      <c r="D441" s="85" t="s">
        <v>17</v>
      </c>
      <c r="E441" s="155" t="s">
        <v>624</v>
      </c>
      <c r="F441" s="53" t="s">
        <v>700</v>
      </c>
      <c r="G441" s="43">
        <v>5876</v>
      </c>
      <c r="H441" s="43">
        <v>176.28</v>
      </c>
      <c r="I441" s="54">
        <f>(G441+H441)*1.16</f>
        <v>7020.6447999999991</v>
      </c>
    </row>
    <row r="442" spans="1:15" x14ac:dyDescent="0.3">
      <c r="B442" s="56" t="s">
        <v>70</v>
      </c>
      <c r="C442" s="66" t="s">
        <v>698</v>
      </c>
      <c r="D442" s="85" t="s">
        <v>10</v>
      </c>
      <c r="E442" s="155" t="s">
        <v>624</v>
      </c>
    </row>
    <row r="443" spans="1:15" x14ac:dyDescent="0.3">
      <c r="B443" s="56" t="s">
        <v>65</v>
      </c>
      <c r="C443" s="56" t="s">
        <v>702</v>
      </c>
      <c r="D443" s="85" t="s">
        <v>17</v>
      </c>
      <c r="E443" s="155" t="s">
        <v>624</v>
      </c>
      <c r="F443" s="53" t="s">
        <v>712</v>
      </c>
      <c r="G443" s="43">
        <v>6542</v>
      </c>
      <c r="H443" s="43">
        <v>196.26</v>
      </c>
      <c r="I443" s="54">
        <f>(G443+H443)*1.16</f>
        <v>7816.3815999999997</v>
      </c>
    </row>
    <row r="444" spans="1:15" x14ac:dyDescent="0.3">
      <c r="B444" s="56" t="s">
        <v>274</v>
      </c>
      <c r="C444" s="56" t="s">
        <v>703</v>
      </c>
      <c r="D444" s="85" t="s">
        <v>10</v>
      </c>
      <c r="E444" s="155" t="s">
        <v>15</v>
      </c>
      <c r="G444" s="43">
        <v>0</v>
      </c>
      <c r="H444" s="43">
        <v>0</v>
      </c>
      <c r="I444" s="54">
        <f>(G444+H444)*1.16</f>
        <v>0</v>
      </c>
    </row>
    <row r="445" spans="1:15" x14ac:dyDescent="0.3">
      <c r="B445" s="56" t="s">
        <v>274</v>
      </c>
      <c r="C445" s="56" t="s">
        <v>704</v>
      </c>
      <c r="D445" s="85" t="s">
        <v>10</v>
      </c>
      <c r="E445" s="155" t="s">
        <v>15</v>
      </c>
      <c r="G445" s="43">
        <v>0</v>
      </c>
      <c r="H445" s="43">
        <v>0</v>
      </c>
      <c r="I445" s="54">
        <f>(G445+H445)*1.16</f>
        <v>0</v>
      </c>
    </row>
    <row r="446" spans="1:15" s="56" customFormat="1" ht="12" x14ac:dyDescent="0.25">
      <c r="B446" s="66" t="s">
        <v>242</v>
      </c>
      <c r="C446" s="56" t="s">
        <v>706</v>
      </c>
      <c r="D446" s="85" t="s">
        <v>10</v>
      </c>
      <c r="E446" s="155" t="s">
        <v>624</v>
      </c>
      <c r="F446" s="53"/>
      <c r="G446" s="43"/>
      <c r="H446" s="43"/>
      <c r="I446" s="54"/>
    </row>
    <row r="447" spans="1:15" s="56" customFormat="1" ht="12" x14ac:dyDescent="0.25">
      <c r="B447" s="66" t="s">
        <v>242</v>
      </c>
      <c r="C447" s="56" t="s">
        <v>707</v>
      </c>
      <c r="D447" s="85" t="s">
        <v>10</v>
      </c>
      <c r="E447" s="155" t="s">
        <v>624</v>
      </c>
      <c r="F447" s="53"/>
      <c r="G447" s="43"/>
      <c r="H447" s="43"/>
      <c r="I447" s="54"/>
    </row>
    <row r="1048558" spans="1:17" s="54" customFormat="1" x14ac:dyDescent="0.3">
      <c r="A1048558"/>
      <c r="B1048558" s="50"/>
      <c r="C1048558" s="51"/>
      <c r="D1048558" s="52"/>
      <c r="E1048558" s="159"/>
      <c r="F1048558" s="53"/>
      <c r="G1048558" s="43"/>
      <c r="H1048558" s="8"/>
      <c r="J1048558"/>
      <c r="K1048558"/>
      <c r="L1048558"/>
      <c r="M1048558"/>
      <c r="N1048558"/>
      <c r="O1048558"/>
      <c r="P1048558"/>
      <c r="Q1048558"/>
    </row>
  </sheetData>
  <autoFilter ref="B1:I447" xr:uid="{7E1580AC-5D85-42FF-A721-7DD24830F8A1}"/>
  <hyperlinks>
    <hyperlink ref="F175" r:id="rId1" location="id=1155&amp;model=res.partner" display="http://52.52.31.46:8069/web - id=1155&amp;model=res.partner" xr:uid="{6C00273A-325C-4E20-B2EA-FFBC3E036D25}"/>
    <hyperlink ref="F223" r:id="rId2" location="id=1155&amp;model=res.partner" display="http://52.52.31.46:8069/web - id=1155&amp;model=res.partner" xr:uid="{C3B77EEB-13D1-4AE6-9F11-6AB3C20C8FB8}"/>
  </hyperlinks>
  <pageMargins left="0.7" right="0.7" top="0.75" bottom="0.75" header="0.3" footer="0.3"/>
  <pageSetup paperSize="9" scale="63" fitToHeight="0" orientation="portrait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5E3F-B66B-4CF6-B0F3-0CC4C63FF2B3}">
  <sheetPr codeName="Sheet31">
    <pageSetUpPr fitToPage="1"/>
  </sheetPr>
  <dimension ref="A1:U1048559"/>
  <sheetViews>
    <sheetView showGridLines="0" topLeftCell="A146" zoomScaleNormal="100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  <col min="19" max="19" width="11.109375" bestFit="1" customWidth="1"/>
  </cols>
  <sheetData>
    <row r="1" spans="1:21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21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21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82</v>
      </c>
      <c r="M3" s="61">
        <f>+COUNTIF(E:E,M2)</f>
        <v>157</v>
      </c>
      <c r="N3" s="61">
        <f>+COUNTIF(E:E,N2)</f>
        <v>42</v>
      </c>
      <c r="O3" s="61">
        <f>+COUNTIF(E:E,O2)</f>
        <v>91</v>
      </c>
      <c r="P3" s="61">
        <f>+COUNTIF(E:E,P2)</f>
        <v>75</v>
      </c>
      <c r="Q3" s="61">
        <f>SUM(L3+M3+N3+O3+P3)</f>
        <v>447</v>
      </c>
    </row>
    <row r="4" spans="1:21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62</v>
      </c>
      <c r="M4" s="102">
        <f>COUNTIFS(D:D,K4,E:E,M2)</f>
        <v>46</v>
      </c>
      <c r="N4" s="102">
        <f>COUNTIFS(D:D,K4,E:E,N2)</f>
        <v>22</v>
      </c>
      <c r="O4" s="102">
        <f>COUNTIFS(D:D,K4,E:E,O2)</f>
        <v>81</v>
      </c>
      <c r="P4" s="102">
        <f>COUNTIFS(D:D,K4,E:E,P2)</f>
        <v>42</v>
      </c>
      <c r="Q4" s="102">
        <f>SUM(L4:P4)</f>
        <v>253</v>
      </c>
    </row>
    <row r="5" spans="1:21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16</v>
      </c>
      <c r="M5" s="104">
        <f>COUNTIFS(D:D,K5,E:E,M2)</f>
        <v>103</v>
      </c>
      <c r="N5" s="104">
        <f>COUNTIFS(D:D,K5,E:E,N2)</f>
        <v>18</v>
      </c>
      <c r="O5" s="104">
        <f>COUNTIFS(D:D,K5,E:E,O2)</f>
        <v>7</v>
      </c>
      <c r="P5" s="104">
        <f>COUNTIFS(D:D,K5,E:E,P2)</f>
        <v>30</v>
      </c>
      <c r="Q5" s="104">
        <f>SUM(L5:P5)</f>
        <v>174</v>
      </c>
    </row>
    <row r="6" spans="1:21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21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78</v>
      </c>
      <c r="M7" s="59">
        <f>M3-M6</f>
        <v>149</v>
      </c>
      <c r="N7" s="59">
        <f>N3-N6</f>
        <v>40</v>
      </c>
      <c r="O7" s="59">
        <f>O3-O6</f>
        <v>88</v>
      </c>
      <c r="P7" s="59">
        <f>P3-P6</f>
        <v>72</v>
      </c>
      <c r="Q7" s="59">
        <f>SUM(L7:P7)</f>
        <v>427</v>
      </c>
      <c r="R7" s="12"/>
      <c r="S7" s="176"/>
    </row>
    <row r="8" spans="1:21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0.79487179487179482</v>
      </c>
      <c r="M8" s="112">
        <f t="shared" si="1"/>
        <v>0.3087248322147651</v>
      </c>
      <c r="N8" s="112">
        <f t="shared" si="1"/>
        <v>0.55000000000000004</v>
      </c>
      <c r="O8" s="112">
        <f t="shared" si="1"/>
        <v>0.92045454545454541</v>
      </c>
      <c r="P8" s="112">
        <f t="shared" si="1"/>
        <v>0.58333333333333337</v>
      </c>
      <c r="Q8" s="112">
        <f t="shared" si="1"/>
        <v>0.59250585480093676</v>
      </c>
      <c r="S8" s="112"/>
    </row>
    <row r="9" spans="1:21" x14ac:dyDescent="0.3">
      <c r="B9" s="66" t="s">
        <v>36</v>
      </c>
      <c r="C9" s="53" t="s">
        <v>37</v>
      </c>
      <c r="D9" s="53" t="s">
        <v>10</v>
      </c>
      <c r="E9" s="155" t="s">
        <v>11</v>
      </c>
      <c r="G9" s="67">
        <v>0</v>
      </c>
      <c r="H9" s="68">
        <v>0</v>
      </c>
      <c r="I9" s="67">
        <f t="shared" si="0"/>
        <v>0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21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SUMIF(E2:E603,L2,I2:I603)</f>
        <v>515932.75920000026</v>
      </c>
      <c r="M10" s="68">
        <f>SUMIF(E2:E603,M2,I2:I603)</f>
        <v>543735.83640000003</v>
      </c>
      <c r="N10" s="68">
        <f>SUMIF(E2:E597,N2,I2:I597)</f>
        <v>193960.42159999997</v>
      </c>
      <c r="O10" s="68">
        <f>SUMIF(E2:E597,O2,I2:I597)</f>
        <v>1291968.4787999999</v>
      </c>
      <c r="P10" s="68">
        <f>SUMIF(E2:E597,P2,I2:I597)</f>
        <v>391488.33039999992</v>
      </c>
      <c r="Q10" s="68">
        <f>SUM(L10:P10)</f>
        <v>2937085.8264000001</v>
      </c>
      <c r="R10" s="114"/>
      <c r="S10" s="38"/>
      <c r="U10" s="179"/>
    </row>
    <row r="11" spans="1:21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/>
      <c r="M11" s="135"/>
      <c r="N11" s="43"/>
      <c r="O11" s="43"/>
      <c r="P11" s="43"/>
      <c r="Q11" s="43">
        <f>SUM(L11:P11)</f>
        <v>0</v>
      </c>
      <c r="R11" s="114"/>
    </row>
    <row r="12" spans="1:21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21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21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21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21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155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10</v>
      </c>
      <c r="E53" s="155" t="s">
        <v>14</v>
      </c>
      <c r="G53" s="73">
        <v>0</v>
      </c>
      <c r="H53" s="68">
        <v>0</v>
      </c>
      <c r="I53" s="67">
        <f t="shared" si="2"/>
        <v>0</v>
      </c>
      <c r="J53" s="17"/>
    </row>
    <row r="54" spans="2:10" x14ac:dyDescent="0.3">
      <c r="B54" s="66" t="s">
        <v>109</v>
      </c>
      <c r="C54" s="53" t="s">
        <v>120</v>
      </c>
      <c r="D54" s="53" t="s">
        <v>10</v>
      </c>
      <c r="E54" s="155" t="s">
        <v>14</v>
      </c>
      <c r="G54" s="73">
        <v>0</v>
      </c>
      <c r="H54" s="68">
        <v>0</v>
      </c>
      <c r="I54" s="67">
        <f t="shared" si="2"/>
        <v>0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53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10</v>
      </c>
      <c r="E125" s="155" t="s">
        <v>624</v>
      </c>
      <c r="G125" s="68">
        <v>0</v>
      </c>
      <c r="H125" s="68">
        <v>0</v>
      </c>
      <c r="I125" s="67">
        <f t="shared" si="5"/>
        <v>0</v>
      </c>
    </row>
    <row r="126" spans="1:10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5"/>
        <v>0</v>
      </c>
      <c r="J126" s="9"/>
    </row>
    <row r="127" spans="1:10" x14ac:dyDescent="0.3">
      <c r="B127" s="66" t="s">
        <v>242</v>
      </c>
      <c r="C127" s="53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711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10</v>
      </c>
      <c r="E138" s="155" t="s">
        <v>625</v>
      </c>
      <c r="F138" s="53" t="s">
        <v>384</v>
      </c>
      <c r="G138" s="68">
        <v>0</v>
      </c>
      <c r="H138" s="71">
        <v>0</v>
      </c>
      <c r="I138" s="67">
        <f t="shared" si="5"/>
        <v>0</v>
      </c>
      <c r="J138" s="9"/>
    </row>
    <row r="139" spans="1:10" x14ac:dyDescent="0.3">
      <c r="B139" s="66" t="s">
        <v>689</v>
      </c>
      <c r="C139" s="53" t="s">
        <v>240</v>
      </c>
      <c r="D139" s="53" t="s">
        <v>10</v>
      </c>
      <c r="E139" s="155" t="s">
        <v>625</v>
      </c>
      <c r="F139" s="53" t="s">
        <v>241</v>
      </c>
      <c r="G139" s="68">
        <v>0</v>
      </c>
      <c r="H139" s="71">
        <v>0</v>
      </c>
      <c r="I139" s="71">
        <f t="shared" si="5"/>
        <v>0</v>
      </c>
      <c r="J139" s="9"/>
    </row>
    <row r="140" spans="1:10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1:10" x14ac:dyDescent="0.3">
      <c r="A153" s="162"/>
      <c r="B153" s="66" t="s">
        <v>260</v>
      </c>
      <c r="C153" s="173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14</v>
      </c>
      <c r="F156" s="82" t="s">
        <v>709</v>
      </c>
      <c r="G156" s="68">
        <v>11463</v>
      </c>
      <c r="H156" s="68">
        <v>344</v>
      </c>
      <c r="I156" s="67">
        <f t="shared" si="6"/>
        <v>13696.119999999999</v>
      </c>
      <c r="J156" s="9"/>
    </row>
    <row r="157" spans="1:10" x14ac:dyDescent="0.3">
      <c r="B157" s="66" t="s">
        <v>232</v>
      </c>
      <c r="C157" s="80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/>
      <c r="H174" s="71"/>
      <c r="I174" s="67">
        <f>SUM(G174+H174)*1.16</f>
        <v>0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68">
        <v>0</v>
      </c>
      <c r="H176" s="71">
        <v>0</v>
      </c>
      <c r="I176" s="67">
        <f>SUM(G176+H176)*1.16</f>
        <v>0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10</v>
      </c>
      <c r="E191" s="155" t="s">
        <v>625</v>
      </c>
      <c r="F191" s="53" t="s">
        <v>384</v>
      </c>
      <c r="G191" s="68">
        <v>0</v>
      </c>
      <c r="H191" s="71">
        <v>0</v>
      </c>
      <c r="I191" s="67">
        <f t="shared" si="7"/>
        <v>0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17</v>
      </c>
      <c r="E194" s="155" t="s">
        <v>15</v>
      </c>
      <c r="F194" s="82" t="s">
        <v>708</v>
      </c>
      <c r="G194" s="68">
        <v>0</v>
      </c>
      <c r="H194" s="71">
        <v>0</v>
      </c>
      <c r="I194" s="67">
        <f t="shared" si="7"/>
        <v>0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10</v>
      </c>
      <c r="E197" s="155" t="s">
        <v>625</v>
      </c>
      <c r="F197" s="53" t="s">
        <v>241</v>
      </c>
      <c r="G197" s="68">
        <v>0</v>
      </c>
      <c r="H197" s="71">
        <v>0</v>
      </c>
      <c r="I197" s="71">
        <f t="shared" si="7"/>
        <v>0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10</v>
      </c>
      <c r="E206" s="155" t="s">
        <v>11</v>
      </c>
      <c r="F206" s="160"/>
      <c r="G206" s="71">
        <v>0</v>
      </c>
      <c r="H206" s="71">
        <v>0</v>
      </c>
      <c r="I206" s="67">
        <f t="shared" si="7"/>
        <v>0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10</v>
      </c>
      <c r="E224" s="155" t="s">
        <v>15</v>
      </c>
      <c r="G224" s="73">
        <v>0</v>
      </c>
      <c r="H224" s="71">
        <v>0</v>
      </c>
      <c r="I224" s="67">
        <f t="shared" si="8"/>
        <v>0</v>
      </c>
      <c r="J224" s="17"/>
    </row>
    <row r="225" spans="2:1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10</v>
      </c>
      <c r="E235" s="155" t="s">
        <v>625</v>
      </c>
      <c r="F235" s="53" t="s">
        <v>241</v>
      </c>
      <c r="G235" s="68">
        <v>0</v>
      </c>
      <c r="H235" s="71">
        <v>0</v>
      </c>
      <c r="I235" s="71">
        <f t="shared" si="9"/>
        <v>0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10</v>
      </c>
      <c r="E238" s="155" t="s">
        <v>625</v>
      </c>
      <c r="F238" s="53" t="s">
        <v>241</v>
      </c>
      <c r="G238" s="68">
        <v>0</v>
      </c>
      <c r="H238" s="71">
        <v>0</v>
      </c>
      <c r="I238" s="71">
        <f t="shared" si="9"/>
        <v>0</v>
      </c>
      <c r="J238" s="9"/>
    </row>
    <row r="239" spans="2:11" x14ac:dyDescent="0.3">
      <c r="B239" s="66" t="s">
        <v>74</v>
      </c>
      <c r="C239" s="53" t="s">
        <v>382</v>
      </c>
      <c r="D239" s="53" t="s">
        <v>10</v>
      </c>
      <c r="E239" s="155" t="s">
        <v>625</v>
      </c>
      <c r="F239" s="53" t="s">
        <v>241</v>
      </c>
      <c r="G239" s="68">
        <v>0</v>
      </c>
      <c r="H239" s="71">
        <v>0</v>
      </c>
      <c r="I239" s="71">
        <f t="shared" si="9"/>
        <v>0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10</v>
      </c>
      <c r="E240" s="155" t="s">
        <v>625</v>
      </c>
      <c r="F240" s="53" t="s">
        <v>384</v>
      </c>
      <c r="G240" s="68">
        <v>0</v>
      </c>
      <c r="H240" s="71">
        <v>0</v>
      </c>
      <c r="I240" s="67">
        <f t="shared" si="9"/>
        <v>0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0</v>
      </c>
      <c r="H241" s="71">
        <v>0</v>
      </c>
      <c r="I241" s="67">
        <f t="shared" si="9"/>
        <v>0</v>
      </c>
      <c r="J241" s="9"/>
    </row>
    <row r="242" spans="2:13" x14ac:dyDescent="0.3">
      <c r="B242" s="66" t="s">
        <v>74</v>
      </c>
      <c r="C242" s="53" t="s">
        <v>386</v>
      </c>
      <c r="D242" s="53" t="s">
        <v>10</v>
      </c>
      <c r="E242" s="155" t="s">
        <v>625</v>
      </c>
      <c r="G242" s="68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387</v>
      </c>
      <c r="D243" s="53" t="s">
        <v>10</v>
      </c>
      <c r="E243" s="155" t="s">
        <v>625</v>
      </c>
      <c r="F243" s="53" t="s">
        <v>241</v>
      </c>
      <c r="G243" s="68">
        <v>0</v>
      </c>
      <c r="H243" s="71">
        <v>0</v>
      </c>
      <c r="I243" s="71">
        <f t="shared" si="9"/>
        <v>0</v>
      </c>
      <c r="J243" s="9"/>
      <c r="K243" s="38"/>
      <c r="L243" s="38"/>
      <c r="M243" s="38"/>
    </row>
    <row r="244" spans="2:13" x14ac:dyDescent="0.3">
      <c r="B244" s="66" t="s">
        <v>74</v>
      </c>
      <c r="C244" s="53" t="s">
        <v>388</v>
      </c>
      <c r="D244" s="53" t="s">
        <v>10</v>
      </c>
      <c r="E244" s="155" t="s">
        <v>625</v>
      </c>
      <c r="F244" s="53" t="s">
        <v>241</v>
      </c>
      <c r="G244" s="68">
        <v>0</v>
      </c>
      <c r="H244" s="71">
        <v>0</v>
      </c>
      <c r="I244" s="71">
        <f t="shared" si="9"/>
        <v>0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10</v>
      </c>
      <c r="E245" s="155" t="s">
        <v>625</v>
      </c>
      <c r="F245" s="53" t="s">
        <v>241</v>
      </c>
      <c r="G245" s="68">
        <v>0</v>
      </c>
      <c r="H245" s="71">
        <v>0</v>
      </c>
      <c r="I245" s="71">
        <f t="shared" si="9"/>
        <v>0</v>
      </c>
      <c r="J245" s="9"/>
      <c r="K245" s="38"/>
    </row>
    <row r="246" spans="2:13" x14ac:dyDescent="0.3">
      <c r="B246" s="66" t="s">
        <v>74</v>
      </c>
      <c r="C246" s="146" t="s">
        <v>390</v>
      </c>
      <c r="D246" s="53" t="s">
        <v>10</v>
      </c>
      <c r="E246" s="155" t="s">
        <v>625</v>
      </c>
      <c r="G246" s="151">
        <v>0</v>
      </c>
      <c r="H246" s="71">
        <v>0</v>
      </c>
      <c r="I246" s="71">
        <f t="shared" si="9"/>
        <v>0</v>
      </c>
      <c r="J246" s="9"/>
      <c r="K246" s="38"/>
      <c r="L246" s="38"/>
    </row>
    <row r="247" spans="2:13" x14ac:dyDescent="0.3">
      <c r="B247" s="66" t="s">
        <v>256</v>
      </c>
      <c r="C247" s="53" t="s">
        <v>391</v>
      </c>
      <c r="D247" s="53" t="s">
        <v>10</v>
      </c>
      <c r="E247" s="155" t="s">
        <v>625</v>
      </c>
      <c r="F247" s="78"/>
      <c r="G247" s="67">
        <v>0</v>
      </c>
      <c r="H247" s="71">
        <v>0</v>
      </c>
      <c r="I247" s="67">
        <f t="shared" si="9"/>
        <v>0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10</v>
      </c>
      <c r="E255" s="155" t="s">
        <v>625</v>
      </c>
      <c r="F255" s="53" t="s">
        <v>241</v>
      </c>
      <c r="G255" s="91">
        <v>0</v>
      </c>
      <c r="H255" s="71">
        <v>0</v>
      </c>
      <c r="I255" s="71">
        <f t="shared" si="9"/>
        <v>0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10</v>
      </c>
      <c r="E256" s="155" t="s">
        <v>625</v>
      </c>
      <c r="G256" s="71">
        <v>0</v>
      </c>
      <c r="H256" s="71">
        <v>0</v>
      </c>
      <c r="I256" s="67">
        <f t="shared" si="9"/>
        <v>0</v>
      </c>
      <c r="J256" s="9"/>
    </row>
    <row r="257" spans="2:10" x14ac:dyDescent="0.3">
      <c r="B257" s="66" t="s">
        <v>78</v>
      </c>
      <c r="C257" s="53" t="s">
        <v>403</v>
      </c>
      <c r="D257" s="53" t="s">
        <v>10</v>
      </c>
      <c r="E257" s="155" t="s">
        <v>625</v>
      </c>
      <c r="F257" s="53" t="s">
        <v>241</v>
      </c>
      <c r="G257" s="91">
        <v>0</v>
      </c>
      <c r="H257" s="71">
        <v>0</v>
      </c>
      <c r="I257" s="71">
        <f t="shared" si="9"/>
        <v>0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3">
      <c r="B259" s="66" t="s">
        <v>74</v>
      </c>
      <c r="C259" s="170" t="s">
        <v>405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10</v>
      </c>
      <c r="E260" s="155" t="s">
        <v>625</v>
      </c>
      <c r="F260" s="53" t="s">
        <v>241</v>
      </c>
      <c r="G260" s="71">
        <v>0</v>
      </c>
      <c r="H260" s="71">
        <v>0</v>
      </c>
      <c r="I260" s="71">
        <f t="shared" si="9"/>
        <v>0</v>
      </c>
      <c r="J260" s="9"/>
    </row>
    <row r="261" spans="2:10" x14ac:dyDescent="0.3">
      <c r="B261" s="66" t="s">
        <v>262</v>
      </c>
      <c r="C261" s="53">
        <v>188320009</v>
      </c>
      <c r="D261" s="53" t="s">
        <v>10</v>
      </c>
      <c r="E261" s="155" t="s">
        <v>625</v>
      </c>
      <c r="F261" s="53" t="s">
        <v>241</v>
      </c>
      <c r="G261" s="71">
        <v>0</v>
      </c>
      <c r="H261" s="71">
        <v>0</v>
      </c>
      <c r="I261" s="71">
        <f t="shared" si="9"/>
        <v>0</v>
      </c>
      <c r="J261" s="9"/>
    </row>
    <row r="262" spans="2:10" x14ac:dyDescent="0.3">
      <c r="B262" s="66" t="s">
        <v>78</v>
      </c>
      <c r="C262" s="53" t="s">
        <v>407</v>
      </c>
      <c r="D262" s="53" t="s">
        <v>10</v>
      </c>
      <c r="E262" s="155" t="s">
        <v>625</v>
      </c>
      <c r="F262" s="53" t="s">
        <v>241</v>
      </c>
      <c r="G262" s="91">
        <v>0</v>
      </c>
      <c r="H262" s="71">
        <v>0</v>
      </c>
      <c r="I262" s="71">
        <f t="shared" si="9"/>
        <v>0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10</v>
      </c>
      <c r="E264" s="155" t="s">
        <v>625</v>
      </c>
      <c r="G264" s="71">
        <v>0</v>
      </c>
      <c r="H264" s="71">
        <v>0</v>
      </c>
      <c r="I264" s="67">
        <f t="shared" si="9"/>
        <v>0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10</v>
      </c>
      <c r="E267" s="15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56" t="s">
        <v>274</v>
      </c>
      <c r="C268" s="53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10</v>
      </c>
      <c r="E270" s="155" t="s">
        <v>625</v>
      </c>
      <c r="F270" s="53" t="s">
        <v>384</v>
      </c>
      <c r="G270" s="90">
        <v>0</v>
      </c>
      <c r="H270" s="71">
        <v>0</v>
      </c>
      <c r="I270" s="67">
        <f t="shared" si="9"/>
        <v>0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x14ac:dyDescent="0.3">
      <c r="B274" s="66" t="s">
        <v>74</v>
      </c>
      <c r="C274" s="53" t="s">
        <v>422</v>
      </c>
      <c r="D274" s="53" t="s">
        <v>10</v>
      </c>
      <c r="E274" s="155" t="s">
        <v>625</v>
      </c>
      <c r="F274" s="53" t="s">
        <v>384</v>
      </c>
      <c r="G274" s="90">
        <v>0</v>
      </c>
      <c r="H274" s="71">
        <v>0</v>
      </c>
      <c r="I274" s="67">
        <f t="shared" si="9"/>
        <v>0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10</v>
      </c>
      <c r="E282" s="155" t="s">
        <v>625</v>
      </c>
      <c r="G282" s="90">
        <v>0</v>
      </c>
      <c r="H282" s="71">
        <v>0</v>
      </c>
      <c r="I282" s="67">
        <f t="shared" si="9"/>
        <v>0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2:10" x14ac:dyDescent="0.3">
      <c r="B285" s="66" t="s">
        <v>74</v>
      </c>
      <c r="C285" s="53" t="s">
        <v>437</v>
      </c>
      <c r="D285" s="53" t="s">
        <v>10</v>
      </c>
      <c r="E285" s="155" t="s">
        <v>625</v>
      </c>
      <c r="F285" s="53" t="s">
        <v>384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438</v>
      </c>
      <c r="D286" s="53" t="s">
        <v>10</v>
      </c>
      <c r="E286" s="155" t="s">
        <v>625</v>
      </c>
      <c r="F286" s="53" t="s">
        <v>384</v>
      </c>
      <c r="G286" s="71">
        <v>0</v>
      </c>
      <c r="H286" s="71">
        <v>0</v>
      </c>
      <c r="I286" s="67">
        <f t="shared" si="9"/>
        <v>0</v>
      </c>
      <c r="J286" s="9"/>
    </row>
    <row r="287" spans="2:10" x14ac:dyDescent="0.3">
      <c r="B287" s="66" t="s">
        <v>74</v>
      </c>
      <c r="C287" s="53" t="s">
        <v>439</v>
      </c>
      <c r="D287" s="53" t="s">
        <v>10</v>
      </c>
      <c r="E287" s="155" t="s">
        <v>625</v>
      </c>
      <c r="F287" s="94"/>
      <c r="G287" s="71">
        <v>0</v>
      </c>
      <c r="H287" s="71">
        <v>0</v>
      </c>
      <c r="I287" s="67">
        <f t="shared" si="9"/>
        <v>0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10</v>
      </c>
      <c r="E290" s="155" t="s">
        <v>625</v>
      </c>
      <c r="F290" s="53" t="s">
        <v>241</v>
      </c>
      <c r="G290" s="91">
        <v>0</v>
      </c>
      <c r="H290" s="71">
        <v>0</v>
      </c>
      <c r="I290" s="71">
        <f t="shared" si="9"/>
        <v>0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x14ac:dyDescent="0.3">
      <c r="B293" s="66" t="s">
        <v>448</v>
      </c>
      <c r="C293" s="53" t="s">
        <v>449</v>
      </c>
      <c r="D293" s="53" t="s">
        <v>10</v>
      </c>
      <c r="E293" s="155" t="s">
        <v>625</v>
      </c>
      <c r="G293" s="71">
        <v>0</v>
      </c>
      <c r="H293" s="71">
        <v>0</v>
      </c>
      <c r="I293" s="67">
        <f t="shared" si="9"/>
        <v>0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59" si="10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10</v>
      </c>
      <c r="E318" s="155" t="s">
        <v>625</v>
      </c>
      <c r="F318" s="53" t="s">
        <v>241</v>
      </c>
      <c r="G318" s="71">
        <v>0</v>
      </c>
      <c r="H318" s="71">
        <v>0</v>
      </c>
      <c r="I318" s="71">
        <f t="shared" si="10"/>
        <v>0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710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10</v>
      </c>
      <c r="E330" s="155" t="s">
        <v>625</v>
      </c>
      <c r="G330" s="90">
        <v>0</v>
      </c>
      <c r="H330" s="71">
        <v>0</v>
      </c>
      <c r="I330" s="67">
        <f t="shared" si="10"/>
        <v>0</v>
      </c>
      <c r="J330" s="9"/>
    </row>
    <row r="331" spans="2:10" x14ac:dyDescent="0.3">
      <c r="B331" s="56" t="s">
        <v>500</v>
      </c>
      <c r="C331" s="53">
        <v>194600023</v>
      </c>
      <c r="D331" s="53" t="s">
        <v>10</v>
      </c>
      <c r="E331" s="155" t="s">
        <v>625</v>
      </c>
      <c r="G331" s="90">
        <v>0</v>
      </c>
      <c r="H331" s="71">
        <v>0</v>
      </c>
      <c r="I331" s="67">
        <f t="shared" si="10"/>
        <v>0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10</v>
      </c>
      <c r="E334" s="155" t="s">
        <v>625</v>
      </c>
      <c r="G334" s="90">
        <v>0</v>
      </c>
      <c r="H334" s="71">
        <v>0</v>
      </c>
      <c r="I334" s="67">
        <v>0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0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10</v>
      </c>
      <c r="E338" s="155" t="s">
        <v>625</v>
      </c>
      <c r="G338" s="90">
        <v>0</v>
      </c>
      <c r="H338" s="71">
        <v>0</v>
      </c>
      <c r="I338" s="67">
        <f t="shared" si="10"/>
        <v>0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0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0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10</v>
      </c>
      <c r="E342" s="155" t="s">
        <v>625</v>
      </c>
      <c r="F342" s="53" t="s">
        <v>384</v>
      </c>
      <c r="G342" s="71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0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0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10</v>
      </c>
      <c r="E346" s="155" t="s">
        <v>625</v>
      </c>
      <c r="F346" s="53" t="s">
        <v>241</v>
      </c>
      <c r="G346" s="91">
        <v>0</v>
      </c>
      <c r="H346" s="71">
        <v>0</v>
      </c>
      <c r="I346" s="71">
        <f t="shared" si="10"/>
        <v>0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0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10</v>
      </c>
      <c r="E349" s="155" t="s">
        <v>625</v>
      </c>
      <c r="F349" s="53" t="s">
        <v>384</v>
      </c>
      <c r="G349" s="71">
        <v>0</v>
      </c>
      <c r="H349" s="71">
        <v>0</v>
      </c>
      <c r="I349" s="71">
        <f t="shared" si="10"/>
        <v>0</v>
      </c>
      <c r="J349" s="9"/>
    </row>
    <row r="350" spans="2:10" x14ac:dyDescent="0.3">
      <c r="B350" s="66" t="s">
        <v>74</v>
      </c>
      <c r="C350" s="53" t="s">
        <v>524</v>
      </c>
      <c r="D350" s="53" t="s">
        <v>10</v>
      </c>
      <c r="E350" s="155" t="s">
        <v>625</v>
      </c>
      <c r="F350" s="53" t="s">
        <v>384</v>
      </c>
      <c r="G350" s="71">
        <v>0</v>
      </c>
      <c r="H350" s="71">
        <v>0</v>
      </c>
      <c r="I350" s="67">
        <f t="shared" si="10"/>
        <v>0</v>
      </c>
      <c r="J350" s="9"/>
    </row>
    <row r="351" spans="2:10" x14ac:dyDescent="0.3">
      <c r="B351" s="66" t="s">
        <v>74</v>
      </c>
      <c r="C351" s="53" t="s">
        <v>525</v>
      </c>
      <c r="D351" s="53" t="s">
        <v>10</v>
      </c>
      <c r="E351" s="155" t="s">
        <v>625</v>
      </c>
      <c r="F351" s="53" t="s">
        <v>384</v>
      </c>
      <c r="G351" s="71">
        <v>0</v>
      </c>
      <c r="H351" s="71">
        <v>0</v>
      </c>
      <c r="I351" s="67">
        <f t="shared" si="10"/>
        <v>0</v>
      </c>
      <c r="J351" s="9"/>
    </row>
    <row r="352" spans="2:10" x14ac:dyDescent="0.3">
      <c r="B352" s="66" t="s">
        <v>74</v>
      </c>
      <c r="C352" s="53" t="s">
        <v>526</v>
      </c>
      <c r="D352" s="53" t="s">
        <v>10</v>
      </c>
      <c r="E352" s="155" t="s">
        <v>625</v>
      </c>
      <c r="G352" s="71">
        <v>0</v>
      </c>
      <c r="H352" s="71">
        <v>0</v>
      </c>
      <c r="I352" s="67">
        <f t="shared" si="10"/>
        <v>0</v>
      </c>
      <c r="J352" s="9"/>
    </row>
    <row r="353" spans="2:10" x14ac:dyDescent="0.3">
      <c r="B353" s="66" t="s">
        <v>74</v>
      </c>
      <c r="C353" s="53" t="s">
        <v>527</v>
      </c>
      <c r="D353" s="53" t="s">
        <v>10</v>
      </c>
      <c r="E353" s="155" t="s">
        <v>625</v>
      </c>
      <c r="F353" s="53" t="s">
        <v>384</v>
      </c>
      <c r="G353" s="71">
        <v>0</v>
      </c>
      <c r="H353" s="71">
        <v>0</v>
      </c>
      <c r="I353" s="67">
        <f t="shared" si="10"/>
        <v>0</v>
      </c>
      <c r="J353" s="9"/>
    </row>
    <row r="354" spans="2:10" x14ac:dyDescent="0.3">
      <c r="B354" s="66" t="s">
        <v>74</v>
      </c>
      <c r="C354" s="53" t="s">
        <v>528</v>
      </c>
      <c r="D354" s="53" t="s">
        <v>10</v>
      </c>
      <c r="E354" s="155" t="s">
        <v>625</v>
      </c>
      <c r="G354" s="71">
        <v>0</v>
      </c>
      <c r="H354" s="71">
        <v>0</v>
      </c>
      <c r="I354" s="67">
        <f t="shared" si="10"/>
        <v>0</v>
      </c>
      <c r="J354" s="9"/>
    </row>
    <row r="355" spans="2:10" x14ac:dyDescent="0.3">
      <c r="B355" s="66" t="s">
        <v>74</v>
      </c>
      <c r="C355" s="53" t="s">
        <v>529</v>
      </c>
      <c r="D355" s="53" t="s">
        <v>10</v>
      </c>
      <c r="E355" s="155" t="s">
        <v>625</v>
      </c>
      <c r="F355" s="53" t="s">
        <v>241</v>
      </c>
      <c r="G355" s="71">
        <v>0</v>
      </c>
      <c r="H355" s="71">
        <v>0</v>
      </c>
      <c r="I355" s="71">
        <f t="shared" si="10"/>
        <v>0</v>
      </c>
      <c r="J355" s="9"/>
    </row>
    <row r="356" spans="2:10" x14ac:dyDescent="0.3">
      <c r="B356" s="66" t="s">
        <v>78</v>
      </c>
      <c r="C356" s="53" t="s">
        <v>530</v>
      </c>
      <c r="D356" s="53" t="s">
        <v>10</v>
      </c>
      <c r="E356" s="155" t="s">
        <v>625</v>
      </c>
      <c r="F356" s="53" t="s">
        <v>241</v>
      </c>
      <c r="G356" s="71">
        <v>0</v>
      </c>
      <c r="H356" s="71">
        <v>0</v>
      </c>
      <c r="I356" s="71">
        <f t="shared" si="10"/>
        <v>0</v>
      </c>
      <c r="J356" s="9"/>
    </row>
    <row r="357" spans="2:10" x14ac:dyDescent="0.3">
      <c r="B357" s="56" t="s">
        <v>74</v>
      </c>
      <c r="C357" s="53" t="s">
        <v>531</v>
      </c>
      <c r="D357" s="53" t="s">
        <v>10</v>
      </c>
      <c r="E357" s="155" t="s">
        <v>625</v>
      </c>
      <c r="F357" s="53" t="s">
        <v>384</v>
      </c>
      <c r="G357" s="90">
        <v>0</v>
      </c>
      <c r="H357" s="71">
        <v>0</v>
      </c>
      <c r="I357" s="67">
        <f t="shared" si="10"/>
        <v>0</v>
      </c>
      <c r="J357" s="9"/>
    </row>
    <row r="358" spans="2:10" x14ac:dyDescent="0.3">
      <c r="B358" s="66" t="s">
        <v>74</v>
      </c>
      <c r="C358" s="53" t="s">
        <v>532</v>
      </c>
      <c r="D358" s="53" t="s">
        <v>10</v>
      </c>
      <c r="E358" s="155" t="s">
        <v>625</v>
      </c>
      <c r="F358" s="53" t="s">
        <v>241</v>
      </c>
      <c r="G358" s="71">
        <v>0</v>
      </c>
      <c r="H358" s="71">
        <v>0</v>
      </c>
      <c r="I358" s="71">
        <f t="shared" si="10"/>
        <v>0</v>
      </c>
      <c r="J358" s="9"/>
    </row>
    <row r="359" spans="2:10" x14ac:dyDescent="0.3">
      <c r="B359" s="56" t="s">
        <v>74</v>
      </c>
      <c r="C359" s="53" t="s">
        <v>533</v>
      </c>
      <c r="D359" s="53" t="s">
        <v>10</v>
      </c>
      <c r="E359" s="155" t="s">
        <v>625</v>
      </c>
      <c r="F359" s="53" t="s">
        <v>384</v>
      </c>
      <c r="G359" s="71">
        <v>0</v>
      </c>
      <c r="H359" s="71">
        <v>0</v>
      </c>
      <c r="I359" s="67">
        <f t="shared" si="10"/>
        <v>0</v>
      </c>
      <c r="J359" s="9"/>
    </row>
    <row r="360" spans="2:10" x14ac:dyDescent="0.3">
      <c r="B360" s="56" t="s">
        <v>74</v>
      </c>
      <c r="C360" s="53" t="s">
        <v>534</v>
      </c>
      <c r="D360" s="53" t="s">
        <v>10</v>
      </c>
      <c r="E360" s="155" t="s">
        <v>625</v>
      </c>
      <c r="G360" s="71">
        <v>0</v>
      </c>
      <c r="H360" s="71">
        <v>0</v>
      </c>
      <c r="I360" s="67">
        <f t="shared" ref="I360:I368" si="11">SUM(G360+H360)*1.16</f>
        <v>0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10</v>
      </c>
      <c r="E367" s="155" t="s">
        <v>625</v>
      </c>
      <c r="F367" s="53" t="s">
        <v>241</v>
      </c>
      <c r="G367" s="71">
        <v>0</v>
      </c>
      <c r="H367" s="71">
        <v>0</v>
      </c>
      <c r="I367" s="71">
        <f t="shared" si="11"/>
        <v>0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68">
        <v>11561.63</v>
      </c>
      <c r="H385" s="71">
        <v>1277.51</v>
      </c>
      <c r="I385" s="67">
        <f t="shared" si="12"/>
        <v>14893.402399999999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68">
        <v>11561.63</v>
      </c>
      <c r="H389" s="71">
        <v>1277.51</v>
      </c>
      <c r="I389" s="67">
        <f t="shared" si="12"/>
        <v>14893.402399999999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68">
        <v>11561.63</v>
      </c>
      <c r="H391" s="71">
        <v>1277.51</v>
      </c>
      <c r="I391" s="67">
        <f t="shared" si="12"/>
        <v>14893.402399999999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68">
        <v>11561.63</v>
      </c>
      <c r="H397" s="71">
        <v>1277.51</v>
      </c>
      <c r="I397" s="67">
        <f t="shared" si="12"/>
        <v>14893.402399999999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1">
        <v>11562</v>
      </c>
      <c r="H402" s="71">
        <v>1278</v>
      </c>
      <c r="I402" s="67">
        <f t="shared" si="12"/>
        <v>14894.4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94" t="s">
        <v>590</v>
      </c>
      <c r="D405" s="85" t="s">
        <v>10</v>
      </c>
      <c r="E405" s="155" t="s">
        <v>15</v>
      </c>
      <c r="F405" s="53"/>
      <c r="G405" s="71">
        <v>0</v>
      </c>
      <c r="H405" s="71">
        <v>0</v>
      </c>
      <c r="I405" s="67">
        <f>(G405+H405)*1.16</f>
        <v>0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10</v>
      </c>
      <c r="E409" s="155" t="s">
        <v>11</v>
      </c>
      <c r="G409" s="71">
        <v>0</v>
      </c>
      <c r="H409" s="71">
        <v>0</v>
      </c>
      <c r="I409" s="67">
        <f>(G409+H409)*1.16</f>
        <v>0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10</v>
      </c>
      <c r="E411" s="155" t="s">
        <v>15</v>
      </c>
      <c r="G411" s="71"/>
      <c r="H411" s="71"/>
      <c r="I411" s="67"/>
    </row>
    <row r="412" spans="1:9" x14ac:dyDescent="0.3">
      <c r="A412" s="162"/>
      <c r="B412" s="66" t="s">
        <v>242</v>
      </c>
      <c r="C412" s="174" t="s">
        <v>602</v>
      </c>
      <c r="D412" s="85" t="s">
        <v>10</v>
      </c>
      <c r="E412" s="155" t="s">
        <v>624</v>
      </c>
      <c r="G412" s="67">
        <v>0</v>
      </c>
      <c r="H412" s="68">
        <v>0</v>
      </c>
      <c r="I412" s="67">
        <f>SUM(G412+H412)*1.16</f>
        <v>0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>SUM(G416+H416)*1.16</f>
        <v>7167.5239999999994</v>
      </c>
    </row>
    <row r="417" spans="1:12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>SUM(G417+H417)*1.16</f>
        <v>6542.2839999999987</v>
      </c>
    </row>
    <row r="418" spans="1:12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>SUM(G418+H418)*1.16</f>
        <v>7020.32</v>
      </c>
    </row>
    <row r="419" spans="1:12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/>
      <c r="H419" s="71"/>
      <c r="I419" s="67"/>
    </row>
    <row r="420" spans="1:12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ref="I420:I427" si="13">SUM(G420+H420)*1.16</f>
        <v>7263.9199999999992</v>
      </c>
    </row>
    <row r="421" spans="1:12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2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2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2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2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2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2" x14ac:dyDescent="0.3">
      <c r="A427" s="56"/>
      <c r="B427" s="99" t="s">
        <v>65</v>
      </c>
      <c r="C427" s="97" t="s">
        <v>621</v>
      </c>
      <c r="D427" s="85" t="s">
        <v>17</v>
      </c>
      <c r="E427" s="155" t="s">
        <v>624</v>
      </c>
      <c r="F427" s="53" t="s">
        <v>643</v>
      </c>
      <c r="G427" s="67">
        <v>6542.15</v>
      </c>
      <c r="H427" s="71">
        <v>196.26</v>
      </c>
      <c r="I427" s="67">
        <f t="shared" si="13"/>
        <v>7816.5555999999997</v>
      </c>
      <c r="J427" s="56"/>
      <c r="L427" s="165"/>
    </row>
    <row r="428" spans="1:12" s="56" customFormat="1" ht="12" x14ac:dyDescent="0.25">
      <c r="B428" s="99" t="s">
        <v>57</v>
      </c>
      <c r="C428" s="53" t="s">
        <v>631</v>
      </c>
      <c r="D428" s="85" t="s">
        <v>17</v>
      </c>
      <c r="E428" s="155" t="s">
        <v>625</v>
      </c>
      <c r="F428" s="53" t="s">
        <v>634</v>
      </c>
      <c r="G428" s="71">
        <v>16664</v>
      </c>
      <c r="H428" s="71">
        <v>500</v>
      </c>
      <c r="I428" s="67">
        <f t="shared" ref="I428:I433" si="14">(G428+H428)*1.16</f>
        <v>19910.239999999998</v>
      </c>
      <c r="L428" s="166"/>
    </row>
    <row r="429" spans="1:12" s="56" customFormat="1" ht="12" x14ac:dyDescent="0.25">
      <c r="B429" s="97" t="s">
        <v>57</v>
      </c>
      <c r="C429" s="53" t="s">
        <v>641</v>
      </c>
      <c r="D429" s="85" t="s">
        <v>17</v>
      </c>
      <c r="E429" s="155" t="s">
        <v>625</v>
      </c>
      <c r="F429" s="53" t="s">
        <v>645</v>
      </c>
      <c r="G429" s="71">
        <v>15589.8</v>
      </c>
      <c r="H429" s="151">
        <v>401</v>
      </c>
      <c r="I429" s="67">
        <f t="shared" si="14"/>
        <v>18549.327999999998</v>
      </c>
      <c r="L429" s="166"/>
    </row>
    <row r="430" spans="1:12" x14ac:dyDescent="0.3">
      <c r="A430" s="56"/>
      <c r="B430" s="97" t="s">
        <v>256</v>
      </c>
      <c r="C430" s="66" t="s">
        <v>657</v>
      </c>
      <c r="D430" s="85" t="s">
        <v>17</v>
      </c>
      <c r="E430" s="155" t="s">
        <v>11</v>
      </c>
      <c r="F430" s="53" t="s">
        <v>666</v>
      </c>
      <c r="G430" s="71">
        <v>8356</v>
      </c>
      <c r="H430" s="43">
        <v>251</v>
      </c>
      <c r="I430" s="67">
        <f t="shared" si="14"/>
        <v>9984.119999999999</v>
      </c>
      <c r="J430" s="56"/>
    </row>
    <row r="431" spans="1:12" x14ac:dyDescent="0.3">
      <c r="A431" s="56"/>
      <c r="B431" s="66" t="s">
        <v>70</v>
      </c>
      <c r="C431" s="66" t="s">
        <v>658</v>
      </c>
      <c r="D431" s="85" t="s">
        <v>17</v>
      </c>
      <c r="E431" s="155" t="s">
        <v>624</v>
      </c>
      <c r="F431" s="53" t="s">
        <v>661</v>
      </c>
      <c r="G431" s="71">
        <v>5876</v>
      </c>
      <c r="H431" s="43">
        <v>176.28</v>
      </c>
      <c r="I431" s="67">
        <f t="shared" si="14"/>
        <v>7020.6447999999991</v>
      </c>
      <c r="J431" s="56"/>
    </row>
    <row r="432" spans="1:12" x14ac:dyDescent="0.3">
      <c r="A432" s="56"/>
      <c r="B432" s="66" t="s">
        <v>65</v>
      </c>
      <c r="C432" s="66" t="s">
        <v>663</v>
      </c>
      <c r="D432" s="85" t="s">
        <v>17</v>
      </c>
      <c r="E432" s="155" t="s">
        <v>624</v>
      </c>
      <c r="F432" s="56" t="s">
        <v>668</v>
      </c>
      <c r="G432" s="71">
        <v>6542</v>
      </c>
      <c r="H432" s="43">
        <v>196</v>
      </c>
      <c r="I432" s="54">
        <f t="shared" si="14"/>
        <v>7816.079999999999</v>
      </c>
      <c r="J432" s="56"/>
      <c r="K432" s="148"/>
      <c r="L432" s="147"/>
    </row>
    <row r="433" spans="1:15" x14ac:dyDescent="0.3">
      <c r="A433" s="56"/>
      <c r="B433" s="66" t="s">
        <v>274</v>
      </c>
      <c r="C433" s="66" t="s">
        <v>664</v>
      </c>
      <c r="D433" s="85" t="s">
        <v>17</v>
      </c>
      <c r="E433" s="157" t="s">
        <v>11</v>
      </c>
      <c r="F433" s="152" t="s">
        <v>694</v>
      </c>
      <c r="G433" s="71">
        <v>5476</v>
      </c>
      <c r="H433" s="43">
        <v>164.28</v>
      </c>
      <c r="I433" s="54">
        <f t="shared" si="14"/>
        <v>6542.724799999999</v>
      </c>
      <c r="J433" s="56"/>
      <c r="K433" s="149"/>
      <c r="L433" s="18"/>
      <c r="M433" s="38"/>
      <c r="N433" s="38"/>
    </row>
    <row r="434" spans="1:15" x14ac:dyDescent="0.3">
      <c r="B434" s="66" t="s">
        <v>70</v>
      </c>
      <c r="C434" s="66" t="s">
        <v>665</v>
      </c>
      <c r="D434" s="85" t="s">
        <v>10</v>
      </c>
      <c r="E434" s="157" t="s">
        <v>15</v>
      </c>
      <c r="F434" s="153"/>
      <c r="G434" s="71"/>
      <c r="N434" s="38"/>
    </row>
    <row r="435" spans="1:15" x14ac:dyDescent="0.3">
      <c r="A435" s="162"/>
      <c r="B435" s="66" t="s">
        <v>274</v>
      </c>
      <c r="C435" s="175" t="s">
        <v>672</v>
      </c>
      <c r="D435" s="85" t="s">
        <v>10</v>
      </c>
      <c r="E435" s="155" t="s">
        <v>624</v>
      </c>
      <c r="G435" s="71"/>
      <c r="L435" s="38"/>
      <c r="N435" s="38"/>
    </row>
    <row r="436" spans="1:15" x14ac:dyDescent="0.3">
      <c r="A436" s="162"/>
      <c r="B436" s="66" t="s">
        <v>242</v>
      </c>
      <c r="C436" s="175" t="s">
        <v>676</v>
      </c>
      <c r="D436" s="85" t="s">
        <v>10</v>
      </c>
      <c r="E436" s="155" t="s">
        <v>624</v>
      </c>
      <c r="G436" s="71"/>
      <c r="J436" s="162"/>
      <c r="L436" s="38"/>
      <c r="M436" s="38"/>
      <c r="N436" s="38"/>
      <c r="O436" s="38"/>
    </row>
    <row r="437" spans="1:15" x14ac:dyDescent="0.3">
      <c r="A437" s="162"/>
      <c r="B437" s="66" t="s">
        <v>242</v>
      </c>
      <c r="C437" s="175" t="s">
        <v>680</v>
      </c>
      <c r="D437" s="85" t="s">
        <v>10</v>
      </c>
      <c r="E437" s="168" t="s">
        <v>624</v>
      </c>
    </row>
    <row r="438" spans="1:15" x14ac:dyDescent="0.3">
      <c r="B438" s="56" t="s">
        <v>70</v>
      </c>
      <c r="C438" s="175" t="s">
        <v>684</v>
      </c>
      <c r="D438" s="85" t="s">
        <v>17</v>
      </c>
      <c r="E438" s="155" t="s">
        <v>624</v>
      </c>
      <c r="F438" s="53" t="s">
        <v>691</v>
      </c>
      <c r="G438" s="43">
        <v>5288.8</v>
      </c>
      <c r="H438" s="43">
        <v>158.65</v>
      </c>
      <c r="I438" s="54">
        <f>(G438+H438)*1.16</f>
        <v>6319.0419999999995</v>
      </c>
    </row>
    <row r="439" spans="1:15" x14ac:dyDescent="0.3">
      <c r="B439" s="66" t="s">
        <v>65</v>
      </c>
      <c r="C439" s="56" t="s">
        <v>687</v>
      </c>
      <c r="D439" s="85" t="s">
        <v>17</v>
      </c>
      <c r="E439" s="155" t="s">
        <v>624</v>
      </c>
      <c r="F439" s="53" t="s">
        <v>649</v>
      </c>
      <c r="G439" s="43">
        <v>6542</v>
      </c>
      <c r="H439" s="43">
        <v>196.26</v>
      </c>
      <c r="I439" s="54">
        <f>(G439+H439)*1.16</f>
        <v>7816.3815999999997</v>
      </c>
    </row>
    <row r="440" spans="1:15" x14ac:dyDescent="0.3">
      <c r="B440" s="56" t="s">
        <v>70</v>
      </c>
      <c r="C440" s="66" t="s">
        <v>692</v>
      </c>
      <c r="D440" s="85" t="s">
        <v>10</v>
      </c>
      <c r="E440" s="155" t="s">
        <v>624</v>
      </c>
    </row>
    <row r="441" spans="1:15" x14ac:dyDescent="0.3">
      <c r="B441" s="56" t="s">
        <v>232</v>
      </c>
      <c r="C441" s="66" t="s">
        <v>693</v>
      </c>
      <c r="D441" s="85" t="s">
        <v>10</v>
      </c>
      <c r="E441" s="155" t="s">
        <v>624</v>
      </c>
    </row>
    <row r="442" spans="1:15" x14ac:dyDescent="0.3">
      <c r="B442" s="56" t="s">
        <v>70</v>
      </c>
      <c r="C442" s="56" t="s">
        <v>697</v>
      </c>
      <c r="D442" s="85" t="s">
        <v>17</v>
      </c>
      <c r="E442" s="155" t="s">
        <v>624</v>
      </c>
      <c r="F442" s="53" t="s">
        <v>700</v>
      </c>
      <c r="G442" s="43">
        <v>5876</v>
      </c>
      <c r="H442" s="43">
        <v>176.28</v>
      </c>
      <c r="I442" s="54">
        <f>(G442+H442)*1.16</f>
        <v>7020.6447999999991</v>
      </c>
    </row>
    <row r="443" spans="1:15" x14ac:dyDescent="0.3">
      <c r="B443" s="56" t="s">
        <v>70</v>
      </c>
      <c r="C443" s="66" t="s">
        <v>698</v>
      </c>
      <c r="D443" s="85" t="s">
        <v>10</v>
      </c>
      <c r="E443" s="155" t="s">
        <v>624</v>
      </c>
    </row>
    <row r="444" spans="1:15" x14ac:dyDescent="0.3">
      <c r="B444" s="56" t="s">
        <v>65</v>
      </c>
      <c r="C444" s="56" t="s">
        <v>702</v>
      </c>
      <c r="D444" s="85" t="s">
        <v>10</v>
      </c>
      <c r="E444" s="155" t="s">
        <v>624</v>
      </c>
    </row>
    <row r="445" spans="1:15" x14ac:dyDescent="0.3">
      <c r="B445" s="56" t="s">
        <v>274</v>
      </c>
      <c r="C445" s="56" t="s">
        <v>703</v>
      </c>
      <c r="D445" s="85" t="s">
        <v>10</v>
      </c>
      <c r="E445" s="155" t="s">
        <v>15</v>
      </c>
      <c r="F445" s="53" t="s">
        <v>705</v>
      </c>
      <c r="G445" s="43">
        <v>0</v>
      </c>
      <c r="H445" s="43">
        <v>0</v>
      </c>
      <c r="I445" s="54">
        <f>(G445+H445)*1.16</f>
        <v>0</v>
      </c>
    </row>
    <row r="446" spans="1:15" x14ac:dyDescent="0.3">
      <c r="B446" s="56" t="s">
        <v>274</v>
      </c>
      <c r="C446" s="56" t="s">
        <v>704</v>
      </c>
      <c r="D446" s="85" t="s">
        <v>10</v>
      </c>
      <c r="E446" s="155" t="s">
        <v>15</v>
      </c>
      <c r="F446" s="53" t="s">
        <v>705</v>
      </c>
      <c r="G446" s="43">
        <v>0</v>
      </c>
      <c r="H446" s="43">
        <v>0</v>
      </c>
      <c r="I446" s="54">
        <f>(G446+H446)*1.16</f>
        <v>0</v>
      </c>
    </row>
    <row r="447" spans="1:15" s="56" customFormat="1" ht="12" x14ac:dyDescent="0.25">
      <c r="B447" s="66" t="s">
        <v>242</v>
      </c>
      <c r="C447" s="56" t="s">
        <v>706</v>
      </c>
      <c r="D447" s="85" t="s">
        <v>10</v>
      </c>
      <c r="E447" s="155" t="s">
        <v>624</v>
      </c>
      <c r="F447" s="53"/>
      <c r="G447" s="43"/>
      <c r="H447" s="43"/>
      <c r="I447" s="54"/>
    </row>
    <row r="448" spans="1:15" s="56" customFormat="1" ht="12" x14ac:dyDescent="0.25">
      <c r="B448" s="66" t="s">
        <v>242</v>
      </c>
      <c r="C448" s="56" t="s">
        <v>707</v>
      </c>
      <c r="D448" s="85" t="s">
        <v>10</v>
      </c>
      <c r="E448" s="155" t="s">
        <v>624</v>
      </c>
      <c r="F448" s="53"/>
      <c r="G448" s="43"/>
      <c r="H448" s="43"/>
      <c r="I448" s="54"/>
    </row>
    <row r="1048559" spans="1:17" s="54" customFormat="1" x14ac:dyDescent="0.3">
      <c r="A1048559"/>
      <c r="B1048559" s="50"/>
      <c r="C1048559" s="51"/>
      <c r="D1048559" s="52"/>
      <c r="E1048559" s="159"/>
      <c r="F1048559" s="53"/>
      <c r="G1048559" s="43"/>
      <c r="H1048559" s="8"/>
      <c r="J1048559"/>
      <c r="K1048559"/>
      <c r="L1048559"/>
      <c r="M1048559"/>
      <c r="N1048559"/>
      <c r="O1048559"/>
      <c r="P1048559"/>
      <c r="Q1048559"/>
    </row>
  </sheetData>
  <autoFilter ref="B1:I448" xr:uid="{7E1580AC-5D85-42FF-A721-7DD24830F8A1}"/>
  <hyperlinks>
    <hyperlink ref="F175" r:id="rId1" location="id=1155&amp;model=res.partner" display="http://52.52.31.46:8069/web - id=1155&amp;model=res.partner" xr:uid="{851D2019-6A44-446F-B934-7796E4D8C1A9}"/>
    <hyperlink ref="F223" r:id="rId2" location="id=1155&amp;model=res.partner" display="http://52.52.31.46:8069/web - id=1155&amp;model=res.partner" xr:uid="{73D5EBD1-6C24-4EA4-BB5B-BAFDF4FF4FA1}"/>
  </hyperlinks>
  <pageMargins left="0.7" right="0.7" top="0.75" bottom="0.75" header="0.3" footer="0.3"/>
  <pageSetup paperSize="9" scale="63" fitToHeight="0" orientation="portrait"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9446-2A52-42DD-B64D-421F3B98F075}">
  <sheetPr codeName="Sheet27">
    <pageSetUpPr fitToPage="1"/>
  </sheetPr>
  <dimension ref="A1:S1048559"/>
  <sheetViews>
    <sheetView showGridLines="0" topLeftCell="A146" zoomScaleNormal="100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</cols>
  <sheetData>
    <row r="1" spans="1:19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9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9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82</v>
      </c>
      <c r="M3" s="61">
        <f>+COUNTIF(E:E,M2)</f>
        <v>157</v>
      </c>
      <c r="N3" s="61">
        <f>+COUNTIF(E:E,N2)</f>
        <v>42</v>
      </c>
      <c r="O3" s="61">
        <f>+COUNTIF(E:E,O2)</f>
        <v>91</v>
      </c>
      <c r="P3" s="61">
        <f>+COUNTIF(E:E,P2)</f>
        <v>75</v>
      </c>
      <c r="Q3" s="61">
        <f>SUM(L3+M3+N3+O3+P3)</f>
        <v>447</v>
      </c>
    </row>
    <row r="4" spans="1:19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63</v>
      </c>
      <c r="M4" s="102">
        <f>COUNTIFS(D:D,K4,E:E,M2)</f>
        <v>70</v>
      </c>
      <c r="N4" s="102">
        <f>COUNTIFS(D:D,K4,E:E,N2)</f>
        <v>22</v>
      </c>
      <c r="O4" s="102">
        <f>COUNTIFS(D:D,K4,E:E,O2)</f>
        <v>81</v>
      </c>
      <c r="P4" s="102">
        <f>COUNTIFS(D:D,K4,E:E,P2)</f>
        <v>45</v>
      </c>
      <c r="Q4" s="102">
        <f>SUM(L4:P4)</f>
        <v>281</v>
      </c>
    </row>
    <row r="5" spans="1:19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15</v>
      </c>
      <c r="M5" s="104">
        <f>COUNTIFS(D:D,K5,E:E,M2)</f>
        <v>79</v>
      </c>
      <c r="N5" s="104">
        <f>COUNTIFS(D:D,K5,E:E,N2)</f>
        <v>18</v>
      </c>
      <c r="O5" s="104">
        <f>COUNTIFS(D:D,K5,E:E,O2)</f>
        <v>7</v>
      </c>
      <c r="P5" s="104">
        <f>COUNTIFS(D:D,K5,E:E,P2)</f>
        <v>27</v>
      </c>
      <c r="Q5" s="104">
        <f>SUM(L5:P5)</f>
        <v>146</v>
      </c>
    </row>
    <row r="6" spans="1:19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9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78</v>
      </c>
      <c r="M7" s="59">
        <f>M3-M6</f>
        <v>149</v>
      </c>
      <c r="N7" s="59">
        <f>N3-N6</f>
        <v>40</v>
      </c>
      <c r="O7" s="59">
        <f>O3-O6</f>
        <v>88</v>
      </c>
      <c r="P7" s="59">
        <f>P3-P6</f>
        <v>72</v>
      </c>
      <c r="Q7" s="59">
        <f>SUM(L7:P7)</f>
        <v>427</v>
      </c>
      <c r="R7" s="12"/>
      <c r="S7" s="176"/>
    </row>
    <row r="8" spans="1:19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0.80769230769230771</v>
      </c>
      <c r="M8" s="112">
        <f t="shared" si="1"/>
        <v>0.46979865771812079</v>
      </c>
      <c r="N8" s="112">
        <f t="shared" si="1"/>
        <v>0.55000000000000004</v>
      </c>
      <c r="O8" s="112">
        <f t="shared" si="1"/>
        <v>0.92045454545454541</v>
      </c>
      <c r="P8" s="112">
        <f t="shared" si="1"/>
        <v>0.625</v>
      </c>
      <c r="Q8" s="112">
        <f t="shared" si="1"/>
        <v>0.65807962529274</v>
      </c>
    </row>
    <row r="9" spans="1:19" x14ac:dyDescent="0.3">
      <c r="B9" s="66" t="s">
        <v>36</v>
      </c>
      <c r="C9" s="53" t="s">
        <v>37</v>
      </c>
      <c r="D9" s="53" t="s">
        <v>10</v>
      </c>
      <c r="E9" s="155" t="s">
        <v>11</v>
      </c>
      <c r="G9" s="67">
        <v>0</v>
      </c>
      <c r="H9" s="68">
        <v>0</v>
      </c>
      <c r="I9" s="67">
        <f t="shared" si="0"/>
        <v>0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9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SUMIF(E2:E603,L2,I2:I603)</f>
        <v>526275.31920000026</v>
      </c>
      <c r="M10" s="68">
        <f>SUMIF(E2:E603,M2,I2:I603)</f>
        <v>1028827.1188000003</v>
      </c>
      <c r="N10" s="68">
        <f>SUMIF(E2:E597,N2,I2:I597)</f>
        <v>193960.42159999997</v>
      </c>
      <c r="O10" s="68">
        <f>SUMIF(E2:E597,O2,I2:I597)</f>
        <v>1296914.8579999998</v>
      </c>
      <c r="P10" s="68">
        <f>SUMIF(E2:E597,P2,I2:I597)</f>
        <v>411258.16399999999</v>
      </c>
      <c r="Q10" s="68">
        <f>SUM(L10:P10)</f>
        <v>3457235.8816</v>
      </c>
      <c r="R10" s="114"/>
    </row>
    <row r="11" spans="1:19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>
        <f>[3]Ocupación!$L$12</f>
        <v>948966.44999999984</v>
      </c>
      <c r="M11" s="135">
        <f>[3]Ocupación!$M$12</f>
        <v>2067369.7600000007</v>
      </c>
      <c r="N11" s="43">
        <f>[3]Ocupación!$N$12</f>
        <v>285523.65999999992</v>
      </c>
      <c r="O11" s="43">
        <f>[3]Ocupación!$O$12</f>
        <v>1425147.4999999981</v>
      </c>
      <c r="P11" s="43">
        <f>[3]Ocupación!$P$12</f>
        <v>430309.86</v>
      </c>
      <c r="Q11" s="43">
        <f>SUM(L11:P11)</f>
        <v>5157317.2299999986</v>
      </c>
      <c r="R11" s="114"/>
    </row>
    <row r="12" spans="1:19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9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19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9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9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155" t="s">
        <v>625</v>
      </c>
      <c r="F30" s="53" t="s">
        <v>80</v>
      </c>
      <c r="G30" s="68">
        <v>14748.35</v>
      </c>
      <c r="H30" s="68">
        <v>442.45</v>
      </c>
      <c r="I30" s="67">
        <f>SUM(G30+H30)*1.16</f>
        <v>17621.328000000001</v>
      </c>
    </row>
    <row r="31" spans="2:10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10</v>
      </c>
      <c r="E54" s="155" t="s">
        <v>14</v>
      </c>
      <c r="G54" s="73">
        <v>0</v>
      </c>
      <c r="H54" s="68">
        <v>0</v>
      </c>
      <c r="I54" s="67">
        <f t="shared" si="2"/>
        <v>0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53" t="s">
        <v>202</v>
      </c>
      <c r="D116" s="53" t="s">
        <v>17</v>
      </c>
      <c r="E116" s="155" t="s">
        <v>15</v>
      </c>
      <c r="F116" s="66" t="s">
        <v>313</v>
      </c>
      <c r="G116" s="68">
        <v>14626.77</v>
      </c>
      <c r="H116" s="68">
        <v>452.38</v>
      </c>
      <c r="I116" s="67">
        <f t="shared" si="4"/>
        <v>17491.813999999998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78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10</v>
      </c>
      <c r="E125" s="155" t="s">
        <v>624</v>
      </c>
      <c r="G125" s="68">
        <v>0</v>
      </c>
      <c r="H125" s="68">
        <v>0</v>
      </c>
      <c r="I125" s="67">
        <f t="shared" si="5"/>
        <v>0</v>
      </c>
    </row>
    <row r="126" spans="1:10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5"/>
        <v>0</v>
      </c>
      <c r="J126" s="9"/>
    </row>
    <row r="127" spans="1:10" x14ac:dyDescent="0.3">
      <c r="B127" s="66" t="s">
        <v>242</v>
      </c>
      <c r="C127" s="53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699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10</v>
      </c>
      <c r="E138" s="155" t="s">
        <v>625</v>
      </c>
      <c r="F138" s="53" t="s">
        <v>384</v>
      </c>
      <c r="G138" s="68">
        <v>0</v>
      </c>
      <c r="H138" s="71">
        <v>0</v>
      </c>
      <c r="I138" s="67">
        <f t="shared" si="5"/>
        <v>0</v>
      </c>
      <c r="J138" s="9"/>
    </row>
    <row r="139" spans="1:10" x14ac:dyDescent="0.3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1:10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1:10" x14ac:dyDescent="0.3">
      <c r="A153" s="162"/>
      <c r="B153" s="66" t="s">
        <v>260</v>
      </c>
      <c r="C153" s="173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10</v>
      </c>
      <c r="E156" s="155" t="s">
        <v>14</v>
      </c>
      <c r="F156" s="82"/>
      <c r="G156" s="68">
        <v>0</v>
      </c>
      <c r="H156" s="68">
        <v>0</v>
      </c>
      <c r="I156" s="67">
        <f t="shared" si="6"/>
        <v>0</v>
      </c>
      <c r="J156" s="9"/>
    </row>
    <row r="157" spans="1:10" x14ac:dyDescent="0.3">
      <c r="B157" s="66" t="s">
        <v>232</v>
      </c>
      <c r="C157" s="80" t="s">
        <v>267</v>
      </c>
      <c r="D157" s="53" t="s">
        <v>10</v>
      </c>
      <c r="E157" s="155" t="s">
        <v>14</v>
      </c>
      <c r="F157" s="82"/>
      <c r="G157" s="68">
        <v>0</v>
      </c>
      <c r="H157" s="68">
        <v>0</v>
      </c>
      <c r="I157" s="67">
        <f t="shared" si="6"/>
        <v>0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/>
      <c r="H174" s="71"/>
      <c r="I174" s="67">
        <f>SUM(G174+H174)*1.16</f>
        <v>0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17</v>
      </c>
      <c r="E176" s="155" t="s">
        <v>15</v>
      </c>
      <c r="F176" s="82" t="s">
        <v>708</v>
      </c>
      <c r="G176" s="68">
        <v>0</v>
      </c>
      <c r="H176" s="71">
        <v>0</v>
      </c>
      <c r="I176" s="67">
        <f>SUM(G176+H176)*1.16</f>
        <v>0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10</v>
      </c>
      <c r="E191" s="155" t="s">
        <v>625</v>
      </c>
      <c r="F191" s="53" t="s">
        <v>384</v>
      </c>
      <c r="G191" s="68">
        <v>0</v>
      </c>
      <c r="H191" s="71">
        <v>0</v>
      </c>
      <c r="I191" s="67">
        <f t="shared" si="7"/>
        <v>0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17</v>
      </c>
      <c r="E194" s="155" t="s">
        <v>15</v>
      </c>
      <c r="F194" s="82" t="s">
        <v>708</v>
      </c>
      <c r="G194" s="68">
        <v>0</v>
      </c>
      <c r="H194" s="71">
        <v>0</v>
      </c>
      <c r="I194" s="67">
        <f t="shared" si="7"/>
        <v>0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10</v>
      </c>
      <c r="E206" s="155" t="s">
        <v>11</v>
      </c>
      <c r="F206" s="160"/>
      <c r="G206" s="71">
        <v>0</v>
      </c>
      <c r="H206" s="71">
        <v>0</v>
      </c>
      <c r="I206" s="67">
        <f t="shared" si="7"/>
        <v>0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10</v>
      </c>
      <c r="E224" s="155" t="s">
        <v>15</v>
      </c>
      <c r="F224" s="53" t="s">
        <v>638</v>
      </c>
      <c r="G224" s="73">
        <v>0</v>
      </c>
      <c r="H224" s="71">
        <v>0</v>
      </c>
      <c r="I224" s="67">
        <f t="shared" si="8"/>
        <v>0</v>
      </c>
      <c r="J224" s="17"/>
    </row>
    <row r="225" spans="2:1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382</v>
      </c>
      <c r="D239" s="53" t="s">
        <v>17</v>
      </c>
      <c r="E239" s="15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10</v>
      </c>
      <c r="E240" s="155" t="s">
        <v>625</v>
      </c>
      <c r="F240" s="53" t="s">
        <v>384</v>
      </c>
      <c r="G240" s="68">
        <v>0</v>
      </c>
      <c r="H240" s="71">
        <v>0</v>
      </c>
      <c r="I240" s="67">
        <f t="shared" si="9"/>
        <v>0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0</v>
      </c>
      <c r="H241" s="71">
        <v>0</v>
      </c>
      <c r="I241" s="67">
        <f t="shared" si="9"/>
        <v>0</v>
      </c>
      <c r="J241" s="9"/>
    </row>
    <row r="242" spans="2:13" x14ac:dyDescent="0.3">
      <c r="B242" s="66" t="s">
        <v>74</v>
      </c>
      <c r="C242" s="53" t="s">
        <v>386</v>
      </c>
      <c r="D242" s="53" t="s">
        <v>10</v>
      </c>
      <c r="E242" s="155" t="s">
        <v>625</v>
      </c>
      <c r="F242" s="53" t="s">
        <v>384</v>
      </c>
      <c r="G242" s="68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387</v>
      </c>
      <c r="D243" s="53" t="s">
        <v>17</v>
      </c>
      <c r="E243" s="155" t="s">
        <v>625</v>
      </c>
      <c r="F243" s="53" t="s">
        <v>241</v>
      </c>
      <c r="G243" s="68">
        <v>16731</v>
      </c>
      <c r="H243" s="71">
        <v>1363</v>
      </c>
      <c r="I243" s="71">
        <f t="shared" si="9"/>
        <v>20989.039999999997</v>
      </c>
      <c r="J243" s="9"/>
      <c r="K243" s="38"/>
      <c r="L243" s="38"/>
      <c r="M243" s="38"/>
    </row>
    <row r="244" spans="2:13" x14ac:dyDescent="0.3">
      <c r="B244" s="66" t="s">
        <v>74</v>
      </c>
      <c r="C244" s="53" t="s">
        <v>388</v>
      </c>
      <c r="D244" s="53" t="s">
        <v>17</v>
      </c>
      <c r="E244" s="15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17</v>
      </c>
      <c r="E245" s="15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146" t="s">
        <v>390</v>
      </c>
      <c r="D246" s="53" t="s">
        <v>10</v>
      </c>
      <c r="E246" s="155" t="s">
        <v>625</v>
      </c>
      <c r="G246" s="151">
        <v>0</v>
      </c>
      <c r="H246" s="71">
        <v>0</v>
      </c>
      <c r="I246" s="71">
        <f t="shared" si="9"/>
        <v>0</v>
      </c>
      <c r="J246" s="9"/>
      <c r="K246" s="38"/>
      <c r="L246" s="38"/>
    </row>
    <row r="247" spans="2:13" x14ac:dyDescent="0.3">
      <c r="B247" s="66" t="s">
        <v>256</v>
      </c>
      <c r="C247" s="53" t="s">
        <v>391</v>
      </c>
      <c r="D247" s="53" t="s">
        <v>10</v>
      </c>
      <c r="E247" s="155" t="s">
        <v>625</v>
      </c>
      <c r="F247" s="78"/>
      <c r="G247" s="67">
        <v>0</v>
      </c>
      <c r="H247" s="71">
        <v>0</v>
      </c>
      <c r="I247" s="67">
        <f t="shared" si="9"/>
        <v>0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17</v>
      </c>
      <c r="E255" s="155" t="s">
        <v>625</v>
      </c>
      <c r="F255" s="53" t="s">
        <v>241</v>
      </c>
      <c r="G255" s="91">
        <v>14435</v>
      </c>
      <c r="H255" s="71">
        <v>1177</v>
      </c>
      <c r="I255" s="71">
        <f t="shared" si="9"/>
        <v>18109.919999999998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10</v>
      </c>
      <c r="E256" s="155" t="s">
        <v>625</v>
      </c>
      <c r="G256" s="71">
        <v>0</v>
      </c>
      <c r="H256" s="71">
        <v>0</v>
      </c>
      <c r="I256" s="67">
        <f t="shared" si="9"/>
        <v>0</v>
      </c>
      <c r="J256" s="9"/>
    </row>
    <row r="257" spans="2:10" x14ac:dyDescent="0.3">
      <c r="B257" s="66" t="s">
        <v>78</v>
      </c>
      <c r="C257" s="53" t="s">
        <v>403</v>
      </c>
      <c r="D257" s="53" t="s">
        <v>17</v>
      </c>
      <c r="E257" s="155" t="s">
        <v>625</v>
      </c>
      <c r="F257" s="53" t="s">
        <v>241</v>
      </c>
      <c r="G257" s="91">
        <v>17605</v>
      </c>
      <c r="H257" s="71">
        <v>1434</v>
      </c>
      <c r="I257" s="71">
        <f t="shared" si="9"/>
        <v>22085.239999999998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3">
      <c r="B259" s="66" t="s">
        <v>74</v>
      </c>
      <c r="C259" s="170" t="s">
        <v>405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17</v>
      </c>
      <c r="E260" s="155" t="s">
        <v>625</v>
      </c>
      <c r="F260" s="53" t="s">
        <v>241</v>
      </c>
      <c r="G260" s="71">
        <v>17605</v>
      </c>
      <c r="H260" s="71">
        <v>1434</v>
      </c>
      <c r="I260" s="71">
        <f t="shared" si="9"/>
        <v>22085.239999999998</v>
      </c>
      <c r="J260" s="9"/>
    </row>
    <row r="261" spans="2:10" x14ac:dyDescent="0.3">
      <c r="B261" s="66" t="s">
        <v>262</v>
      </c>
      <c r="C261" s="53">
        <v>188320009</v>
      </c>
      <c r="D261" s="53" t="s">
        <v>17</v>
      </c>
      <c r="E261" s="155" t="s">
        <v>625</v>
      </c>
      <c r="F261" s="53" t="s">
        <v>241</v>
      </c>
      <c r="G261" s="71">
        <v>14435</v>
      </c>
      <c r="H261" s="71">
        <v>1177.19</v>
      </c>
      <c r="I261" s="71">
        <f t="shared" si="9"/>
        <v>18110.1404</v>
      </c>
      <c r="J261" s="9"/>
    </row>
    <row r="262" spans="2:10" x14ac:dyDescent="0.3">
      <c r="B262" s="66" t="s">
        <v>78</v>
      </c>
      <c r="C262" s="53" t="s">
        <v>407</v>
      </c>
      <c r="D262" s="53" t="s">
        <v>17</v>
      </c>
      <c r="E262" s="155" t="s">
        <v>625</v>
      </c>
      <c r="F262" s="53" t="s">
        <v>241</v>
      </c>
      <c r="G262" s="91">
        <v>17605</v>
      </c>
      <c r="H262" s="71">
        <v>1434</v>
      </c>
      <c r="I262" s="71">
        <f t="shared" si="9"/>
        <v>22085.239999999998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10</v>
      </c>
      <c r="E264" s="155" t="s">
        <v>625</v>
      </c>
      <c r="G264" s="71">
        <v>0</v>
      </c>
      <c r="H264" s="71">
        <v>0</v>
      </c>
      <c r="I264" s="67">
        <f t="shared" si="9"/>
        <v>0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17</v>
      </c>
      <c r="E267" s="155" t="s">
        <v>625</v>
      </c>
      <c r="F267" s="53" t="s">
        <v>80</v>
      </c>
      <c r="G267" s="90">
        <v>14209.92</v>
      </c>
      <c r="H267" s="71">
        <v>426.3</v>
      </c>
      <c r="I267" s="67">
        <f t="shared" si="9"/>
        <v>16978.015199999998</v>
      </c>
      <c r="J267" s="9"/>
    </row>
    <row r="268" spans="2:10" x14ac:dyDescent="0.3">
      <c r="B268" s="56" t="s">
        <v>274</v>
      </c>
      <c r="C268" s="53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10</v>
      </c>
      <c r="E270" s="155" t="s">
        <v>625</v>
      </c>
      <c r="F270" s="53" t="s">
        <v>384</v>
      </c>
      <c r="G270" s="90">
        <v>0</v>
      </c>
      <c r="H270" s="71">
        <v>0</v>
      </c>
      <c r="I270" s="67">
        <f t="shared" si="9"/>
        <v>0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x14ac:dyDescent="0.3">
      <c r="B274" s="66" t="s">
        <v>74</v>
      </c>
      <c r="C274" s="53" t="s">
        <v>422</v>
      </c>
      <c r="D274" s="53" t="s">
        <v>10</v>
      </c>
      <c r="E274" s="155" t="s">
        <v>625</v>
      </c>
      <c r="F274" s="53" t="s">
        <v>384</v>
      </c>
      <c r="G274" s="90">
        <v>0</v>
      </c>
      <c r="H274" s="71">
        <v>0</v>
      </c>
      <c r="I274" s="67">
        <f t="shared" si="9"/>
        <v>0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10</v>
      </c>
      <c r="E282" s="155" t="s">
        <v>625</v>
      </c>
      <c r="F282" s="53" t="s">
        <v>384</v>
      </c>
      <c r="G282" s="90">
        <v>0</v>
      </c>
      <c r="H282" s="71">
        <v>0</v>
      </c>
      <c r="I282" s="67">
        <f t="shared" si="9"/>
        <v>0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17</v>
      </c>
      <c r="E284" s="155" t="s">
        <v>625</v>
      </c>
      <c r="F284" s="53" t="s">
        <v>701</v>
      </c>
      <c r="G284" s="71">
        <v>14748.35</v>
      </c>
      <c r="H284" s="71">
        <v>442.45</v>
      </c>
      <c r="I284" s="67">
        <f t="shared" si="9"/>
        <v>17621.328000000001</v>
      </c>
      <c r="J284" s="9"/>
    </row>
    <row r="285" spans="2:10" x14ac:dyDescent="0.3">
      <c r="B285" s="66" t="s">
        <v>74</v>
      </c>
      <c r="C285" s="53" t="s">
        <v>437</v>
      </c>
      <c r="D285" s="53" t="s">
        <v>10</v>
      </c>
      <c r="E285" s="155" t="s">
        <v>625</v>
      </c>
      <c r="F285" s="53" t="s">
        <v>384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438</v>
      </c>
      <c r="D286" s="53" t="s">
        <v>10</v>
      </c>
      <c r="E286" s="155" t="s">
        <v>625</v>
      </c>
      <c r="F286" s="53" t="s">
        <v>384</v>
      </c>
      <c r="G286" s="71">
        <v>0</v>
      </c>
      <c r="H286" s="71">
        <v>0</v>
      </c>
      <c r="I286" s="67">
        <f t="shared" si="9"/>
        <v>0</v>
      </c>
      <c r="J286" s="9"/>
    </row>
    <row r="287" spans="2:10" x14ac:dyDescent="0.3">
      <c r="B287" s="66" t="s">
        <v>74</v>
      </c>
      <c r="C287" s="53" t="s">
        <v>439</v>
      </c>
      <c r="D287" s="53" t="s">
        <v>10</v>
      </c>
      <c r="E287" s="155" t="s">
        <v>625</v>
      </c>
      <c r="F287" s="94" t="s">
        <v>384</v>
      </c>
      <c r="G287" s="71">
        <v>0</v>
      </c>
      <c r="H287" s="71">
        <v>0</v>
      </c>
      <c r="I287" s="67">
        <f t="shared" si="9"/>
        <v>0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17</v>
      </c>
      <c r="E290" s="155" t="s">
        <v>625</v>
      </c>
      <c r="F290" s="53" t="s">
        <v>241</v>
      </c>
      <c r="G290" s="91">
        <v>16215</v>
      </c>
      <c r="H290" s="71">
        <v>486</v>
      </c>
      <c r="I290" s="71">
        <f t="shared" si="9"/>
        <v>19373.16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x14ac:dyDescent="0.3">
      <c r="B293" s="66" t="s">
        <v>448</v>
      </c>
      <c r="C293" s="53" t="s">
        <v>449</v>
      </c>
      <c r="D293" s="53" t="s">
        <v>17</v>
      </c>
      <c r="E293" s="155" t="s">
        <v>625</v>
      </c>
      <c r="F293" s="53" t="s">
        <v>659</v>
      </c>
      <c r="G293" s="71">
        <v>11668.92</v>
      </c>
      <c r="H293" s="71">
        <v>350</v>
      </c>
      <c r="I293" s="67">
        <f t="shared" si="9"/>
        <v>13941.947199999999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59" si="10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17</v>
      </c>
      <c r="E318" s="155" t="s">
        <v>625</v>
      </c>
      <c r="F318" s="53" t="s">
        <v>241</v>
      </c>
      <c r="G318" s="71">
        <v>16731</v>
      </c>
      <c r="H318" s="71">
        <v>1363</v>
      </c>
      <c r="I318" s="71">
        <f t="shared" si="10"/>
        <v>20989.039999999997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497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10</v>
      </c>
      <c r="E330" s="155" t="s">
        <v>625</v>
      </c>
      <c r="G330" s="90">
        <v>0</v>
      </c>
      <c r="H330" s="71">
        <v>0</v>
      </c>
      <c r="I330" s="67">
        <f t="shared" si="10"/>
        <v>0</v>
      </c>
      <c r="J330" s="9"/>
    </row>
    <row r="331" spans="2:10" x14ac:dyDescent="0.3">
      <c r="B331" s="56" t="s">
        <v>500</v>
      </c>
      <c r="C331" s="53">
        <v>194600023</v>
      </c>
      <c r="D331" s="53" t="s">
        <v>10</v>
      </c>
      <c r="E331" s="155" t="s">
        <v>625</v>
      </c>
      <c r="G331" s="90">
        <v>0</v>
      </c>
      <c r="H331" s="71">
        <v>0</v>
      </c>
      <c r="I331" s="67">
        <f t="shared" si="10"/>
        <v>0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17</v>
      </c>
      <c r="E334" s="155" t="s">
        <v>625</v>
      </c>
      <c r="F334" s="53" t="s">
        <v>655</v>
      </c>
      <c r="G334" s="90">
        <v>11668.92</v>
      </c>
      <c r="H334" s="71">
        <v>350.07</v>
      </c>
      <c r="I334" s="67">
        <f t="shared" si="10"/>
        <v>13942.028399999999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0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10</v>
      </c>
      <c r="E338" s="155" t="s">
        <v>625</v>
      </c>
      <c r="G338" s="90">
        <v>0</v>
      </c>
      <c r="H338" s="71">
        <v>0</v>
      </c>
      <c r="I338" s="67">
        <f t="shared" si="10"/>
        <v>0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0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0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10</v>
      </c>
      <c r="E342" s="155" t="s">
        <v>625</v>
      </c>
      <c r="F342" s="53" t="s">
        <v>384</v>
      </c>
      <c r="G342" s="71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0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0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17</v>
      </c>
      <c r="E346" s="155" t="s">
        <v>625</v>
      </c>
      <c r="F346" s="53" t="s">
        <v>241</v>
      </c>
      <c r="G346" s="91">
        <v>14435</v>
      </c>
      <c r="H346" s="71">
        <v>1177</v>
      </c>
      <c r="I346" s="71">
        <f t="shared" si="10"/>
        <v>18109.919999999998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0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10</v>
      </c>
      <c r="E349" s="155" t="s">
        <v>625</v>
      </c>
      <c r="F349" s="53" t="s">
        <v>384</v>
      </c>
      <c r="G349" s="71">
        <v>0</v>
      </c>
      <c r="H349" s="71">
        <v>0</v>
      </c>
      <c r="I349" s="71">
        <f t="shared" si="10"/>
        <v>0</v>
      </c>
      <c r="J349" s="9"/>
    </row>
    <row r="350" spans="2:10" x14ac:dyDescent="0.3">
      <c r="B350" s="66" t="s">
        <v>74</v>
      </c>
      <c r="C350" s="53" t="s">
        <v>524</v>
      </c>
      <c r="D350" s="53" t="s">
        <v>10</v>
      </c>
      <c r="E350" s="155" t="s">
        <v>625</v>
      </c>
      <c r="F350" s="53" t="s">
        <v>384</v>
      </c>
      <c r="G350" s="71">
        <v>0</v>
      </c>
      <c r="H350" s="71">
        <v>0</v>
      </c>
      <c r="I350" s="67">
        <f t="shared" si="10"/>
        <v>0</v>
      </c>
      <c r="J350" s="9"/>
    </row>
    <row r="351" spans="2:10" x14ac:dyDescent="0.3">
      <c r="B351" s="66" t="s">
        <v>74</v>
      </c>
      <c r="C351" s="53" t="s">
        <v>525</v>
      </c>
      <c r="D351" s="53" t="s">
        <v>10</v>
      </c>
      <c r="E351" s="155" t="s">
        <v>625</v>
      </c>
      <c r="F351" s="53" t="s">
        <v>384</v>
      </c>
      <c r="G351" s="71">
        <v>0</v>
      </c>
      <c r="H351" s="71">
        <v>0</v>
      </c>
      <c r="I351" s="67">
        <f t="shared" si="10"/>
        <v>0</v>
      </c>
      <c r="J351" s="9"/>
    </row>
    <row r="352" spans="2:10" x14ac:dyDescent="0.3">
      <c r="B352" s="66" t="s">
        <v>74</v>
      </c>
      <c r="C352" s="53" t="s">
        <v>526</v>
      </c>
      <c r="D352" s="53" t="s">
        <v>10</v>
      </c>
      <c r="E352" s="155" t="s">
        <v>625</v>
      </c>
      <c r="F352" s="53" t="s">
        <v>384</v>
      </c>
      <c r="G352" s="71">
        <v>0</v>
      </c>
      <c r="H352" s="71">
        <v>0</v>
      </c>
      <c r="I352" s="67">
        <f t="shared" si="10"/>
        <v>0</v>
      </c>
      <c r="J352" s="9"/>
    </row>
    <row r="353" spans="2:10" x14ac:dyDescent="0.3">
      <c r="B353" s="66" t="s">
        <v>74</v>
      </c>
      <c r="C353" s="53" t="s">
        <v>527</v>
      </c>
      <c r="D353" s="53" t="s">
        <v>10</v>
      </c>
      <c r="E353" s="155" t="s">
        <v>625</v>
      </c>
      <c r="F353" s="53" t="s">
        <v>384</v>
      </c>
      <c r="G353" s="71">
        <v>0</v>
      </c>
      <c r="H353" s="71">
        <v>0</v>
      </c>
      <c r="I353" s="67">
        <f t="shared" si="10"/>
        <v>0</v>
      </c>
      <c r="J353" s="9"/>
    </row>
    <row r="354" spans="2:10" x14ac:dyDescent="0.3">
      <c r="B354" s="66" t="s">
        <v>74</v>
      </c>
      <c r="C354" s="53" t="s">
        <v>528</v>
      </c>
      <c r="D354" s="53" t="s">
        <v>10</v>
      </c>
      <c r="E354" s="155" t="s">
        <v>625</v>
      </c>
      <c r="G354" s="71">
        <v>0</v>
      </c>
      <c r="H354" s="71">
        <v>0</v>
      </c>
      <c r="I354" s="67">
        <f t="shared" si="10"/>
        <v>0</v>
      </c>
      <c r="J354" s="9"/>
    </row>
    <row r="355" spans="2:10" x14ac:dyDescent="0.3">
      <c r="B355" s="66" t="s">
        <v>74</v>
      </c>
      <c r="C355" s="53" t="s">
        <v>529</v>
      </c>
      <c r="D355" s="53" t="s">
        <v>17</v>
      </c>
      <c r="E355" s="155" t="s">
        <v>625</v>
      </c>
      <c r="F355" s="53" t="s">
        <v>241</v>
      </c>
      <c r="G355" s="71">
        <v>16731</v>
      </c>
      <c r="H355" s="71">
        <v>1363</v>
      </c>
      <c r="I355" s="71">
        <f t="shared" si="10"/>
        <v>20989.039999999997</v>
      </c>
      <c r="J355" s="9"/>
    </row>
    <row r="356" spans="2:10" x14ac:dyDescent="0.3">
      <c r="B356" s="66" t="s">
        <v>78</v>
      </c>
      <c r="C356" s="53" t="s">
        <v>530</v>
      </c>
      <c r="D356" s="53" t="s">
        <v>17</v>
      </c>
      <c r="E356" s="155" t="s">
        <v>625</v>
      </c>
      <c r="F356" s="53" t="s">
        <v>241</v>
      </c>
      <c r="G356" s="71">
        <v>17605</v>
      </c>
      <c r="H356" s="71">
        <v>1434</v>
      </c>
      <c r="I356" s="71">
        <f t="shared" si="10"/>
        <v>22085.239999999998</v>
      </c>
      <c r="J356" s="9"/>
    </row>
    <row r="357" spans="2:10" x14ac:dyDescent="0.3">
      <c r="B357" s="56" t="s">
        <v>74</v>
      </c>
      <c r="C357" s="53" t="s">
        <v>531</v>
      </c>
      <c r="D357" s="53" t="s">
        <v>10</v>
      </c>
      <c r="E357" s="155" t="s">
        <v>625</v>
      </c>
      <c r="F357" s="53" t="s">
        <v>384</v>
      </c>
      <c r="G357" s="90">
        <v>0</v>
      </c>
      <c r="H357" s="71">
        <v>0</v>
      </c>
      <c r="I357" s="67">
        <f t="shared" si="10"/>
        <v>0</v>
      </c>
      <c r="J357" s="9"/>
    </row>
    <row r="358" spans="2:10" x14ac:dyDescent="0.3">
      <c r="B358" s="66" t="s">
        <v>74</v>
      </c>
      <c r="C358" s="53" t="s">
        <v>532</v>
      </c>
      <c r="D358" s="53" t="s">
        <v>17</v>
      </c>
      <c r="E358" s="155" t="s">
        <v>625</v>
      </c>
      <c r="F358" s="53" t="s">
        <v>241</v>
      </c>
      <c r="G358" s="71">
        <v>16731</v>
      </c>
      <c r="H358" s="71">
        <v>1363.02</v>
      </c>
      <c r="I358" s="71">
        <f t="shared" si="10"/>
        <v>20989.063200000001</v>
      </c>
      <c r="J358" s="9"/>
    </row>
    <row r="359" spans="2:10" x14ac:dyDescent="0.3">
      <c r="B359" s="56" t="s">
        <v>74</v>
      </c>
      <c r="C359" s="53" t="s">
        <v>533</v>
      </c>
      <c r="D359" s="53" t="s">
        <v>10</v>
      </c>
      <c r="E359" s="155" t="s">
        <v>625</v>
      </c>
      <c r="F359" s="53" t="s">
        <v>384</v>
      </c>
      <c r="G359" s="71">
        <v>0</v>
      </c>
      <c r="H359" s="71">
        <v>0</v>
      </c>
      <c r="I359" s="67">
        <f t="shared" si="10"/>
        <v>0</v>
      </c>
      <c r="J359" s="9"/>
    </row>
    <row r="360" spans="2:10" x14ac:dyDescent="0.3">
      <c r="B360" s="56" t="s">
        <v>74</v>
      </c>
      <c r="C360" s="53" t="s">
        <v>534</v>
      </c>
      <c r="D360" s="53" t="s">
        <v>10</v>
      </c>
      <c r="E360" s="155" t="s">
        <v>625</v>
      </c>
      <c r="F360" s="53" t="s">
        <v>384</v>
      </c>
      <c r="G360" s="71">
        <v>0</v>
      </c>
      <c r="H360" s="71">
        <v>0</v>
      </c>
      <c r="I360" s="67">
        <f t="shared" ref="I360:I368" si="11">SUM(G360+H360)*1.16</f>
        <v>0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17</v>
      </c>
      <c r="E367" s="155" t="s">
        <v>625</v>
      </c>
      <c r="F367" s="53" t="s">
        <v>241</v>
      </c>
      <c r="G367" s="71">
        <v>24845</v>
      </c>
      <c r="H367" s="71">
        <v>745</v>
      </c>
      <c r="I367" s="71">
        <f t="shared" si="11"/>
        <v>29684.399999999998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68">
        <v>11561.63</v>
      </c>
      <c r="H385" s="71">
        <v>1277.51</v>
      </c>
      <c r="I385" s="67">
        <f t="shared" si="12"/>
        <v>14893.402399999999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68">
        <v>11561.63</v>
      </c>
      <c r="H389" s="71">
        <v>1277.51</v>
      </c>
      <c r="I389" s="67">
        <f t="shared" si="12"/>
        <v>14893.402399999999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68">
        <v>11561.63</v>
      </c>
      <c r="H391" s="71">
        <v>1277.51</v>
      </c>
      <c r="I391" s="67">
        <f t="shared" si="12"/>
        <v>14893.402399999999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68">
        <v>11561.63</v>
      </c>
      <c r="H397" s="71">
        <v>1277.51</v>
      </c>
      <c r="I397" s="67">
        <f t="shared" si="12"/>
        <v>14893.402399999999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1">
        <v>11562</v>
      </c>
      <c r="H402" s="71">
        <v>1278</v>
      </c>
      <c r="I402" s="67">
        <f t="shared" si="12"/>
        <v>14894.4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94" t="s">
        <v>590</v>
      </c>
      <c r="D405" s="85" t="s">
        <v>17</v>
      </c>
      <c r="E405" s="155" t="s">
        <v>15</v>
      </c>
      <c r="F405" s="53" t="s">
        <v>342</v>
      </c>
      <c r="G405" s="71">
        <v>5580</v>
      </c>
      <c r="H405" s="71">
        <v>182.4</v>
      </c>
      <c r="I405" s="67">
        <f>(G405+H405)*1.16</f>
        <v>6684.3839999999991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10</v>
      </c>
      <c r="E409" s="155" t="s">
        <v>11</v>
      </c>
      <c r="G409" s="71">
        <v>0</v>
      </c>
      <c r="H409" s="71">
        <v>0</v>
      </c>
      <c r="I409" s="67">
        <f>(G409+H409)*1.16</f>
        <v>0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10</v>
      </c>
      <c r="E411" s="155" t="s">
        <v>15</v>
      </c>
      <c r="G411" s="71"/>
      <c r="H411" s="71"/>
      <c r="I411" s="67"/>
    </row>
    <row r="412" spans="1:9" x14ac:dyDescent="0.3">
      <c r="A412" s="162"/>
      <c r="B412" s="66" t="s">
        <v>242</v>
      </c>
      <c r="C412" s="174" t="s">
        <v>602</v>
      </c>
      <c r="D412" s="85" t="s">
        <v>17</v>
      </c>
      <c r="E412" s="155" t="s">
        <v>624</v>
      </c>
      <c r="F412" s="53" t="s">
        <v>699</v>
      </c>
      <c r="G412" s="67">
        <v>8649</v>
      </c>
      <c r="H412" s="68">
        <v>267</v>
      </c>
      <c r="I412" s="67">
        <f>SUM(G412+H412)*1.16</f>
        <v>10342.56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>SUM(G416+H416)*1.16</f>
        <v>7167.5239999999994</v>
      </c>
    </row>
    <row r="417" spans="1:12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>SUM(G417+H417)*1.16</f>
        <v>6542.2839999999987</v>
      </c>
    </row>
    <row r="418" spans="1:12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>SUM(G418+H418)*1.16</f>
        <v>7020.32</v>
      </c>
    </row>
    <row r="419" spans="1:12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/>
      <c r="H419" s="71"/>
      <c r="I419" s="67"/>
    </row>
    <row r="420" spans="1:12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ref="I420:I427" si="13">SUM(G420+H420)*1.16</f>
        <v>7263.9199999999992</v>
      </c>
    </row>
    <row r="421" spans="1:12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2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2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2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2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2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2" x14ac:dyDescent="0.3">
      <c r="A427" s="56"/>
      <c r="B427" s="99" t="s">
        <v>65</v>
      </c>
      <c r="C427" s="97" t="s">
        <v>621</v>
      </c>
      <c r="D427" s="85" t="s">
        <v>17</v>
      </c>
      <c r="E427" s="155" t="s">
        <v>624</v>
      </c>
      <c r="F427" s="53" t="s">
        <v>643</v>
      </c>
      <c r="G427" s="67">
        <v>6542.15</v>
      </c>
      <c r="H427" s="71">
        <v>196.26</v>
      </c>
      <c r="I427" s="67">
        <f t="shared" si="13"/>
        <v>7816.5555999999997</v>
      </c>
      <c r="J427" s="56"/>
      <c r="L427" s="165"/>
    </row>
    <row r="428" spans="1:12" s="56" customFormat="1" ht="12" x14ac:dyDescent="0.25">
      <c r="B428" s="99" t="s">
        <v>57</v>
      </c>
      <c r="C428" s="53" t="s">
        <v>631</v>
      </c>
      <c r="D428" s="85" t="s">
        <v>17</v>
      </c>
      <c r="E428" s="155" t="s">
        <v>625</v>
      </c>
      <c r="F428" s="53" t="s">
        <v>634</v>
      </c>
      <c r="G428" s="71">
        <v>16664</v>
      </c>
      <c r="H428" s="71">
        <v>500</v>
      </c>
      <c r="I428" s="67">
        <f t="shared" ref="I428:I433" si="14">(G428+H428)*1.16</f>
        <v>19910.239999999998</v>
      </c>
      <c r="L428" s="166"/>
    </row>
    <row r="429" spans="1:12" s="56" customFormat="1" ht="12" x14ac:dyDescent="0.25">
      <c r="B429" s="97" t="s">
        <v>57</v>
      </c>
      <c r="C429" s="53" t="s">
        <v>641</v>
      </c>
      <c r="D429" s="85" t="s">
        <v>17</v>
      </c>
      <c r="E429" s="155" t="s">
        <v>625</v>
      </c>
      <c r="F429" s="53" t="s">
        <v>645</v>
      </c>
      <c r="G429" s="71">
        <v>15589.8</v>
      </c>
      <c r="H429" s="151">
        <v>401</v>
      </c>
      <c r="I429" s="67">
        <f t="shared" si="14"/>
        <v>18549.327999999998</v>
      </c>
      <c r="L429" s="166"/>
    </row>
    <row r="430" spans="1:12" x14ac:dyDescent="0.3">
      <c r="A430" s="56"/>
      <c r="B430" s="97" t="s">
        <v>256</v>
      </c>
      <c r="C430" s="66" t="s">
        <v>657</v>
      </c>
      <c r="D430" s="85" t="s">
        <v>17</v>
      </c>
      <c r="E430" s="155" t="s">
        <v>11</v>
      </c>
      <c r="F430" s="53" t="s">
        <v>666</v>
      </c>
      <c r="G430" s="71">
        <v>8356</v>
      </c>
      <c r="H430" s="43">
        <v>251</v>
      </c>
      <c r="I430" s="67">
        <f t="shared" si="14"/>
        <v>9984.119999999999</v>
      </c>
      <c r="J430" s="56"/>
    </row>
    <row r="431" spans="1:12" x14ac:dyDescent="0.3">
      <c r="A431" s="56"/>
      <c r="B431" s="66" t="s">
        <v>70</v>
      </c>
      <c r="C431" s="66" t="s">
        <v>658</v>
      </c>
      <c r="D431" s="85" t="s">
        <v>17</v>
      </c>
      <c r="E431" s="155" t="s">
        <v>624</v>
      </c>
      <c r="F431" s="53" t="s">
        <v>661</v>
      </c>
      <c r="G431" s="71">
        <v>5876</v>
      </c>
      <c r="H431" s="43">
        <v>176.28</v>
      </c>
      <c r="I431" s="67">
        <f t="shared" si="14"/>
        <v>7020.6447999999991</v>
      </c>
      <c r="J431" s="56"/>
    </row>
    <row r="432" spans="1:12" x14ac:dyDescent="0.3">
      <c r="A432" s="56"/>
      <c r="B432" s="66" t="s">
        <v>65</v>
      </c>
      <c r="C432" s="66" t="s">
        <v>663</v>
      </c>
      <c r="D432" s="85" t="s">
        <v>17</v>
      </c>
      <c r="E432" s="155" t="s">
        <v>624</v>
      </c>
      <c r="F432" s="56" t="s">
        <v>668</v>
      </c>
      <c r="G432" s="71">
        <v>6542</v>
      </c>
      <c r="H432" s="43">
        <v>196</v>
      </c>
      <c r="I432" s="54">
        <f t="shared" si="14"/>
        <v>7816.079999999999</v>
      </c>
      <c r="J432" s="56"/>
      <c r="K432" s="148"/>
      <c r="L432" s="147"/>
    </row>
    <row r="433" spans="1:15" x14ac:dyDescent="0.3">
      <c r="A433" s="56"/>
      <c r="B433" s="66" t="s">
        <v>274</v>
      </c>
      <c r="C433" s="66" t="s">
        <v>664</v>
      </c>
      <c r="D433" s="85" t="s">
        <v>17</v>
      </c>
      <c r="E433" s="157" t="s">
        <v>11</v>
      </c>
      <c r="F433" s="152" t="s">
        <v>694</v>
      </c>
      <c r="G433" s="71">
        <v>5476</v>
      </c>
      <c r="H433" s="43">
        <v>164.28</v>
      </c>
      <c r="I433" s="54">
        <f t="shared" si="14"/>
        <v>6542.724799999999</v>
      </c>
      <c r="J433" s="56"/>
      <c r="K433" s="149"/>
      <c r="L433" s="18"/>
      <c r="M433" s="38"/>
      <c r="N433" s="38"/>
    </row>
    <row r="434" spans="1:15" x14ac:dyDescent="0.3">
      <c r="B434" s="66" t="s">
        <v>70</v>
      </c>
      <c r="C434" s="66" t="s">
        <v>665</v>
      </c>
      <c r="D434" s="85" t="s">
        <v>10</v>
      </c>
      <c r="E434" s="157" t="s">
        <v>15</v>
      </c>
      <c r="F434" s="153"/>
      <c r="G434" s="71"/>
      <c r="N434" s="38"/>
    </row>
    <row r="435" spans="1:15" x14ac:dyDescent="0.3">
      <c r="A435" s="162"/>
      <c r="B435" s="66" t="s">
        <v>274</v>
      </c>
      <c r="C435" s="175" t="s">
        <v>672</v>
      </c>
      <c r="D435" s="85" t="s">
        <v>10</v>
      </c>
      <c r="E435" s="155" t="s">
        <v>624</v>
      </c>
      <c r="G435" s="71"/>
      <c r="L435" s="38"/>
      <c r="N435" s="38"/>
    </row>
    <row r="436" spans="1:15" x14ac:dyDescent="0.3">
      <c r="A436" s="162"/>
      <c r="B436" s="66" t="s">
        <v>242</v>
      </c>
      <c r="C436" s="175" t="s">
        <v>676</v>
      </c>
      <c r="D436" s="85" t="s">
        <v>10</v>
      </c>
      <c r="E436" s="155" t="s">
        <v>624</v>
      </c>
      <c r="G436" s="71"/>
      <c r="J436" s="162"/>
      <c r="L436" s="38"/>
      <c r="M436" s="38"/>
      <c r="N436" s="38"/>
      <c r="O436" s="38"/>
    </row>
    <row r="437" spans="1:15" x14ac:dyDescent="0.3">
      <c r="A437" s="162"/>
      <c r="B437" s="66" t="s">
        <v>242</v>
      </c>
      <c r="C437" s="175" t="s">
        <v>680</v>
      </c>
      <c r="D437" s="85" t="s">
        <v>10</v>
      </c>
      <c r="E437" s="168" t="s">
        <v>624</v>
      </c>
    </row>
    <row r="438" spans="1:15" x14ac:dyDescent="0.3">
      <c r="B438" s="56" t="s">
        <v>70</v>
      </c>
      <c r="C438" s="175" t="s">
        <v>684</v>
      </c>
      <c r="D438" s="85" t="s">
        <v>17</v>
      </c>
      <c r="E438" s="155" t="s">
        <v>624</v>
      </c>
      <c r="F438" s="53" t="s">
        <v>691</v>
      </c>
      <c r="G438" s="43">
        <v>5288.8</v>
      </c>
      <c r="H438" s="43">
        <v>158.65</v>
      </c>
      <c r="I438" s="54">
        <f>(G438+H438)*1.16</f>
        <v>6319.0419999999995</v>
      </c>
    </row>
    <row r="439" spans="1:15" x14ac:dyDescent="0.3">
      <c r="B439" s="66" t="s">
        <v>65</v>
      </c>
      <c r="C439" s="56" t="s">
        <v>687</v>
      </c>
      <c r="D439" s="85" t="s">
        <v>17</v>
      </c>
      <c r="E439" s="155" t="s">
        <v>624</v>
      </c>
      <c r="F439" s="53" t="s">
        <v>649</v>
      </c>
      <c r="G439" s="43">
        <v>6542</v>
      </c>
      <c r="H439" s="43">
        <v>196.26</v>
      </c>
      <c r="I439" s="54">
        <f>(G439+H439)*1.16</f>
        <v>7816.3815999999997</v>
      </c>
    </row>
    <row r="440" spans="1:15" x14ac:dyDescent="0.3">
      <c r="B440" s="56" t="s">
        <v>70</v>
      </c>
      <c r="C440" s="66" t="s">
        <v>692</v>
      </c>
      <c r="D440" s="85" t="s">
        <v>10</v>
      </c>
      <c r="E440" s="155" t="s">
        <v>624</v>
      </c>
    </row>
    <row r="441" spans="1:15" x14ac:dyDescent="0.3">
      <c r="B441" s="56" t="s">
        <v>232</v>
      </c>
      <c r="C441" s="66" t="s">
        <v>693</v>
      </c>
      <c r="D441" s="85" t="s">
        <v>10</v>
      </c>
      <c r="E441" s="155" t="s">
        <v>624</v>
      </c>
    </row>
    <row r="442" spans="1:15" x14ac:dyDescent="0.3">
      <c r="B442" s="56" t="s">
        <v>70</v>
      </c>
      <c r="C442" s="56" t="s">
        <v>697</v>
      </c>
      <c r="D442" s="85" t="s">
        <v>17</v>
      </c>
      <c r="E442" s="155" t="s">
        <v>624</v>
      </c>
      <c r="F442" s="53" t="s">
        <v>700</v>
      </c>
      <c r="G442" s="43">
        <v>5876</v>
      </c>
      <c r="H442" s="43">
        <v>176.28</v>
      </c>
      <c r="I442" s="54">
        <f>(G442+H442)*1.16</f>
        <v>7020.6447999999991</v>
      </c>
    </row>
    <row r="443" spans="1:15" x14ac:dyDescent="0.3">
      <c r="B443" s="56" t="s">
        <v>70</v>
      </c>
      <c r="C443" s="66" t="s">
        <v>698</v>
      </c>
      <c r="D443" s="85" t="s">
        <v>10</v>
      </c>
      <c r="E443" s="155" t="s">
        <v>624</v>
      </c>
    </row>
    <row r="444" spans="1:15" x14ac:dyDescent="0.3">
      <c r="B444" s="56" t="s">
        <v>65</v>
      </c>
      <c r="C444" s="56" t="s">
        <v>702</v>
      </c>
      <c r="D444" s="85" t="s">
        <v>10</v>
      </c>
      <c r="E444" s="155" t="s">
        <v>624</v>
      </c>
    </row>
    <row r="445" spans="1:15" x14ac:dyDescent="0.3">
      <c r="B445" s="56" t="s">
        <v>274</v>
      </c>
      <c r="C445" s="56" t="s">
        <v>703</v>
      </c>
      <c r="D445" s="85" t="s">
        <v>17</v>
      </c>
      <c r="E445" s="155" t="s">
        <v>15</v>
      </c>
      <c r="F445" s="53" t="s">
        <v>705</v>
      </c>
      <c r="G445" s="43">
        <v>5476</v>
      </c>
      <c r="H445" s="43">
        <v>164.28</v>
      </c>
      <c r="I445" s="54">
        <f>(G445+H445)*1.16</f>
        <v>6542.724799999999</v>
      </c>
    </row>
    <row r="446" spans="1:15" x14ac:dyDescent="0.3">
      <c r="B446" s="56" t="s">
        <v>274</v>
      </c>
      <c r="C446" s="56" t="s">
        <v>704</v>
      </c>
      <c r="D446" s="85" t="s">
        <v>17</v>
      </c>
      <c r="E446" s="155" t="s">
        <v>15</v>
      </c>
      <c r="F446" s="53" t="s">
        <v>705</v>
      </c>
      <c r="G446" s="43">
        <v>5476</v>
      </c>
      <c r="H446" s="43">
        <v>164.28</v>
      </c>
      <c r="I446" s="54">
        <f>(G446+H446)*1.16</f>
        <v>6542.724799999999</v>
      </c>
    </row>
    <row r="447" spans="1:15" s="56" customFormat="1" ht="12" x14ac:dyDescent="0.25">
      <c r="B447" s="66" t="s">
        <v>242</v>
      </c>
      <c r="C447" s="56" t="s">
        <v>706</v>
      </c>
      <c r="D447" s="85" t="s">
        <v>10</v>
      </c>
      <c r="E447" s="155" t="s">
        <v>624</v>
      </c>
      <c r="F447" s="53"/>
      <c r="G447" s="43"/>
      <c r="H447" s="43"/>
      <c r="I447" s="54"/>
    </row>
    <row r="448" spans="1:15" s="56" customFormat="1" ht="12" x14ac:dyDescent="0.25">
      <c r="B448" s="66" t="s">
        <v>242</v>
      </c>
      <c r="C448" s="56" t="s">
        <v>707</v>
      </c>
      <c r="D448" s="85" t="s">
        <v>10</v>
      </c>
      <c r="E448" s="155" t="s">
        <v>624</v>
      </c>
      <c r="F448" s="53"/>
      <c r="G448" s="43"/>
      <c r="H448" s="43"/>
      <c r="I448" s="54"/>
    </row>
    <row r="1048559" spans="1:17" s="54" customFormat="1" x14ac:dyDescent="0.3">
      <c r="A1048559"/>
      <c r="B1048559" s="50"/>
      <c r="C1048559" s="51"/>
      <c r="D1048559" s="52"/>
      <c r="E1048559" s="159"/>
      <c r="F1048559" s="53"/>
      <c r="G1048559" s="43"/>
      <c r="H1048559" s="8"/>
      <c r="J1048559"/>
      <c r="K1048559"/>
      <c r="L1048559"/>
      <c r="M1048559"/>
      <c r="N1048559"/>
      <c r="O1048559"/>
      <c r="P1048559"/>
      <c r="Q1048559"/>
    </row>
  </sheetData>
  <autoFilter ref="B1:I448" xr:uid="{7E1580AC-5D85-42FF-A721-7DD24830F8A1}"/>
  <hyperlinks>
    <hyperlink ref="F175" r:id="rId1" location="id=1155&amp;model=res.partner" display="http://52.52.31.46:8069/web - id=1155&amp;model=res.partner" xr:uid="{CDC16332-2C3F-4BC1-8D41-5BA1804E4F87}"/>
    <hyperlink ref="F223" r:id="rId2" location="id=1155&amp;model=res.partner" display="http://52.52.31.46:8069/web - id=1155&amp;model=res.partner" xr:uid="{04C58D65-79AA-4DAC-A3D4-3CA5BDB70602}"/>
  </hyperlinks>
  <pageMargins left="0.7" right="0.7" top="0.75" bottom="0.75" header="0.3" footer="0.3"/>
  <pageSetup paperSize="9" scale="63" fitToHeight="0" orientation="portrait"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85727-A137-4655-AE7F-D9EB4B4F606C}">
  <sheetPr codeName="Sheet12">
    <pageSetUpPr fitToPage="1"/>
  </sheetPr>
  <dimension ref="A1:S1048559"/>
  <sheetViews>
    <sheetView showGridLines="0" topLeftCell="A143" zoomScaleNormal="100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</cols>
  <sheetData>
    <row r="1" spans="1:19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9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9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81</v>
      </c>
      <c r="M3" s="61">
        <f>+COUNTIF(E:E,M2)</f>
        <v>157</v>
      </c>
      <c r="N3" s="61">
        <f>+COUNTIF(E:E,N2)</f>
        <v>42</v>
      </c>
      <c r="O3" s="61">
        <f>+COUNTIF(E:E,O2)</f>
        <v>89</v>
      </c>
      <c r="P3" s="61">
        <f>+COUNTIF(E:E,P2)</f>
        <v>74</v>
      </c>
      <c r="Q3" s="61">
        <f>SUM(L3+M3+N3+O3+P3)</f>
        <v>443</v>
      </c>
    </row>
    <row r="4" spans="1:19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61</v>
      </c>
      <c r="M4" s="102">
        <f>COUNTIFS(D:D,K4,E:E,M2)</f>
        <v>89</v>
      </c>
      <c r="N4" s="102">
        <f>COUNTIFS(D:D,K4,E:E,N2)</f>
        <v>22</v>
      </c>
      <c r="O4" s="102">
        <f>COUNTIFS(D:D,K4,E:E,O2)</f>
        <v>82</v>
      </c>
      <c r="P4" s="102">
        <f>COUNTIFS(D:D,K4,E:E,P2)</f>
        <v>43</v>
      </c>
      <c r="Q4" s="102">
        <f>SUM(L4:P4)</f>
        <v>297</v>
      </c>
    </row>
    <row r="5" spans="1:19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16</v>
      </c>
      <c r="M5" s="104">
        <f>COUNTIFS(D:D,K5,E:E,M2)</f>
        <v>60</v>
      </c>
      <c r="N5" s="104">
        <f>COUNTIFS(D:D,K5,E:E,N2)</f>
        <v>18</v>
      </c>
      <c r="O5" s="104">
        <f>COUNTIFS(D:D,K5,E:E,O2)</f>
        <v>4</v>
      </c>
      <c r="P5" s="104">
        <f>COUNTIFS(D:D,K5,E:E,P2)</f>
        <v>28</v>
      </c>
      <c r="Q5" s="104">
        <f>SUM(L5:P5)</f>
        <v>126</v>
      </c>
    </row>
    <row r="6" spans="1:19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9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77</v>
      </c>
      <c r="M7" s="59">
        <f>M3-M6</f>
        <v>149</v>
      </c>
      <c r="N7" s="59">
        <f>N3-N6</f>
        <v>40</v>
      </c>
      <c r="O7" s="59">
        <f>O3-O6</f>
        <v>86</v>
      </c>
      <c r="P7" s="59">
        <f>P3-P6</f>
        <v>71</v>
      </c>
      <c r="Q7" s="59">
        <f>SUM(L7:P7)</f>
        <v>423</v>
      </c>
      <c r="R7" s="12"/>
      <c r="S7" s="176"/>
    </row>
    <row r="8" spans="1:19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0.79220779220779225</v>
      </c>
      <c r="M8" s="112">
        <f>M4/M7</f>
        <v>0.59731543624161076</v>
      </c>
      <c r="N8" s="112">
        <f t="shared" si="1"/>
        <v>0.55000000000000004</v>
      </c>
      <c r="O8" s="112">
        <f t="shared" si="1"/>
        <v>0.95348837209302328</v>
      </c>
      <c r="P8" s="112">
        <f t="shared" si="1"/>
        <v>0.60563380281690138</v>
      </c>
      <c r="Q8" s="112">
        <f t="shared" si="1"/>
        <v>0.7021276595744681</v>
      </c>
    </row>
    <row r="9" spans="1:19" x14ac:dyDescent="0.3">
      <c r="B9" s="66" t="s">
        <v>36</v>
      </c>
      <c r="C9" s="53" t="s">
        <v>37</v>
      </c>
      <c r="D9" s="53" t="s">
        <v>10</v>
      </c>
      <c r="E9" s="155" t="s">
        <v>11</v>
      </c>
      <c r="G9" s="67">
        <v>0</v>
      </c>
      <c r="H9" s="68">
        <v>0</v>
      </c>
      <c r="I9" s="67">
        <f t="shared" si="0"/>
        <v>0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9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SUMIF(E2:E603,L2,I2:I603)</f>
        <v>511438.29280000023</v>
      </c>
      <c r="M10" s="68">
        <f>SUMIF(E2:E603,M2,I2:I603)</f>
        <v>1291219.838</v>
      </c>
      <c r="N10" s="68">
        <f>SUMIF(E2:E697,N2,I2:I697)</f>
        <v>193960.42159999997</v>
      </c>
      <c r="O10" s="68">
        <f>SUMIF(E2:E597,O2,I2:I597)</f>
        <v>1315557.3571999997</v>
      </c>
      <c r="P10" s="68">
        <f>SUMIF(E2:E597,P2,I2:I597)</f>
        <v>410523.93484666658</v>
      </c>
      <c r="Q10" s="68">
        <f>SUM(L10:P10)</f>
        <v>3722699.8444466665</v>
      </c>
      <c r="R10" s="114"/>
    </row>
    <row r="11" spans="1:19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/>
      <c r="M11" s="135"/>
      <c r="N11" s="43"/>
      <c r="O11" s="43"/>
      <c r="P11" s="43"/>
      <c r="Q11" s="43">
        <f>SUM(L11:P11)</f>
        <v>0</v>
      </c>
      <c r="R11" s="114"/>
    </row>
    <row r="12" spans="1:19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9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19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9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9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155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155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172" t="s">
        <v>202</v>
      </c>
      <c r="D116" s="53" t="s">
        <v>10</v>
      </c>
      <c r="E116" s="155" t="s">
        <v>624</v>
      </c>
      <c r="F116" s="66"/>
      <c r="G116" s="68">
        <v>0</v>
      </c>
      <c r="H116" s="68">
        <v>0</v>
      </c>
      <c r="I116" s="67">
        <f t="shared" si="4"/>
        <v>0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10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67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10</v>
      </c>
      <c r="E125" s="155" t="s">
        <v>624</v>
      </c>
      <c r="G125" s="68">
        <v>0</v>
      </c>
      <c r="H125" s="68">
        <v>0</v>
      </c>
      <c r="I125" s="67">
        <f t="shared" si="5"/>
        <v>0</v>
      </c>
    </row>
    <row r="126" spans="1:10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5"/>
        <v>0</v>
      </c>
      <c r="J126" s="9"/>
    </row>
    <row r="127" spans="1:10" x14ac:dyDescent="0.3">
      <c r="B127" s="66" t="s">
        <v>242</v>
      </c>
      <c r="C127" s="53" t="s">
        <v>223</v>
      </c>
      <c r="D127" s="53" t="s">
        <v>10</v>
      </c>
      <c r="E127" s="155" t="s">
        <v>624</v>
      </c>
      <c r="F127" s="78"/>
      <c r="G127" s="67">
        <v>0</v>
      </c>
      <c r="H127" s="68">
        <v>0</v>
      </c>
      <c r="I127" s="67">
        <f t="shared" si="5"/>
        <v>0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17</v>
      </c>
      <c r="E131" s="155" t="s">
        <v>624</v>
      </c>
      <c r="F131" s="78" t="s">
        <v>699</v>
      </c>
      <c r="G131" s="67">
        <v>8356</v>
      </c>
      <c r="H131" s="68">
        <v>250.68</v>
      </c>
      <c r="I131" s="67">
        <f t="shared" si="5"/>
        <v>9983.7487999999994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1:10" x14ac:dyDescent="0.3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1:10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1:10" x14ac:dyDescent="0.3">
      <c r="A153" s="162"/>
      <c r="B153" s="66" t="s">
        <v>260</v>
      </c>
      <c r="C153" s="173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15</v>
      </c>
      <c r="F156" s="82" t="s">
        <v>265</v>
      </c>
      <c r="G156" s="68">
        <v>8214.39</v>
      </c>
      <c r="H156" s="68">
        <v>911</v>
      </c>
      <c r="I156" s="67">
        <f t="shared" si="6"/>
        <v>10585.452399999998</v>
      </c>
      <c r="J156" s="9"/>
    </row>
    <row r="157" spans="1:10" x14ac:dyDescent="0.3">
      <c r="B157" s="66" t="s">
        <v>232</v>
      </c>
      <c r="C157" s="80" t="s">
        <v>267</v>
      </c>
      <c r="D157" s="53" t="s">
        <v>17</v>
      </c>
      <c r="E157" s="155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>
        <v>0</v>
      </c>
      <c r="H174" s="71">
        <v>0</v>
      </c>
      <c r="I174" s="67">
        <f>SUM(G174+H174)*1.16</f>
        <v>0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10</v>
      </c>
      <c r="E176" s="15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10</v>
      </c>
      <c r="E194" s="15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10</v>
      </c>
      <c r="E206" s="155" t="s">
        <v>11</v>
      </c>
      <c r="F206" s="160"/>
      <c r="G206" s="71">
        <v>0</v>
      </c>
      <c r="H206" s="71">
        <v>0</v>
      </c>
      <c r="I206" s="67">
        <f t="shared" si="7"/>
        <v>0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382</v>
      </c>
      <c r="D239" s="53" t="s">
        <v>17</v>
      </c>
      <c r="E239" s="15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17</v>
      </c>
      <c r="E240" s="155" t="s">
        <v>625</v>
      </c>
      <c r="F240" s="53" t="s">
        <v>384</v>
      </c>
      <c r="G240" s="68">
        <v>12621</v>
      </c>
      <c r="H240" s="71">
        <v>379</v>
      </c>
      <c r="I240" s="67">
        <f t="shared" si="9"/>
        <v>15079.999999999998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0</v>
      </c>
      <c r="H241" s="71">
        <v>0</v>
      </c>
      <c r="I241" s="67">
        <f t="shared" si="9"/>
        <v>0</v>
      </c>
      <c r="J241" s="9"/>
    </row>
    <row r="242" spans="2:13" x14ac:dyDescent="0.3">
      <c r="B242" s="66" t="s">
        <v>74</v>
      </c>
      <c r="C242" s="53" t="s">
        <v>386</v>
      </c>
      <c r="D242" s="53" t="s">
        <v>17</v>
      </c>
      <c r="E242" s="155" t="s">
        <v>625</v>
      </c>
      <c r="F242" s="53" t="s">
        <v>384</v>
      </c>
      <c r="G242" s="68">
        <v>12621</v>
      </c>
      <c r="H242" s="71">
        <v>379</v>
      </c>
      <c r="I242" s="67">
        <f t="shared" si="9"/>
        <v>15079.999999999998</v>
      </c>
      <c r="J242" s="9"/>
    </row>
    <row r="243" spans="2:13" x14ac:dyDescent="0.3">
      <c r="B243" s="66" t="s">
        <v>74</v>
      </c>
      <c r="C243" s="53" t="s">
        <v>387</v>
      </c>
      <c r="D243" s="53" t="s">
        <v>17</v>
      </c>
      <c r="E243" s="155" t="s">
        <v>625</v>
      </c>
      <c r="F243" s="53" t="s">
        <v>241</v>
      </c>
      <c r="G243" s="68">
        <v>16731</v>
      </c>
      <c r="H243" s="71">
        <v>1363</v>
      </c>
      <c r="I243" s="71">
        <f t="shared" si="9"/>
        <v>20989.039999999997</v>
      </c>
      <c r="J243" s="9"/>
      <c r="K243" s="38"/>
      <c r="L243" s="38"/>
      <c r="M243" s="38"/>
    </row>
    <row r="244" spans="2:13" x14ac:dyDescent="0.3">
      <c r="B244" s="66" t="s">
        <v>74</v>
      </c>
      <c r="C244" s="53" t="s">
        <v>388</v>
      </c>
      <c r="D244" s="53" t="s">
        <v>17</v>
      </c>
      <c r="E244" s="15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17</v>
      </c>
      <c r="E245" s="15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146" t="s">
        <v>390</v>
      </c>
      <c r="D246" s="53" t="s">
        <v>10</v>
      </c>
      <c r="E246" s="155" t="s">
        <v>625</v>
      </c>
      <c r="G246" s="151">
        <v>0</v>
      </c>
      <c r="H246" s="71">
        <v>0</v>
      </c>
      <c r="I246" s="71">
        <f t="shared" si="9"/>
        <v>0</v>
      </c>
      <c r="J246" s="9"/>
      <c r="K246" s="38"/>
      <c r="L246" s="38"/>
    </row>
    <row r="247" spans="2:13" x14ac:dyDescent="0.3">
      <c r="B247" s="66" t="s">
        <v>256</v>
      </c>
      <c r="C247" s="53" t="s">
        <v>391</v>
      </c>
      <c r="D247" s="53" t="s">
        <v>10</v>
      </c>
      <c r="E247" s="155" t="s">
        <v>625</v>
      </c>
      <c r="F247" s="78"/>
      <c r="G247" s="67">
        <v>0</v>
      </c>
      <c r="H247" s="71">
        <v>0</v>
      </c>
      <c r="I247" s="67">
        <f t="shared" si="9"/>
        <v>0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17</v>
      </c>
      <c r="E255" s="155" t="s">
        <v>625</v>
      </c>
      <c r="F255" s="53" t="s">
        <v>241</v>
      </c>
      <c r="G255" s="91">
        <v>14435</v>
      </c>
      <c r="H255" s="71">
        <v>1177</v>
      </c>
      <c r="I255" s="71">
        <f t="shared" si="9"/>
        <v>18109.919999999998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10</v>
      </c>
      <c r="E256" s="155" t="s">
        <v>625</v>
      </c>
      <c r="G256" s="71">
        <v>0</v>
      </c>
      <c r="H256" s="71">
        <v>0</v>
      </c>
      <c r="I256" s="67">
        <f t="shared" si="9"/>
        <v>0</v>
      </c>
      <c r="J256" s="9"/>
    </row>
    <row r="257" spans="2:10" x14ac:dyDescent="0.3">
      <c r="B257" s="66" t="s">
        <v>78</v>
      </c>
      <c r="C257" s="53" t="s">
        <v>403</v>
      </c>
      <c r="D257" s="53" t="s">
        <v>17</v>
      </c>
      <c r="E257" s="155" t="s">
        <v>625</v>
      </c>
      <c r="F257" s="53" t="s">
        <v>241</v>
      </c>
      <c r="G257" s="91">
        <v>17605</v>
      </c>
      <c r="H257" s="71">
        <v>1434</v>
      </c>
      <c r="I257" s="71">
        <f t="shared" si="9"/>
        <v>22085.239999999998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3">
      <c r="B259" s="66" t="s">
        <v>74</v>
      </c>
      <c r="C259" s="170" t="s">
        <v>405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17</v>
      </c>
      <c r="E260" s="155" t="s">
        <v>625</v>
      </c>
      <c r="F260" s="53" t="s">
        <v>241</v>
      </c>
      <c r="G260" s="71">
        <v>17605</v>
      </c>
      <c r="H260" s="71">
        <v>1434</v>
      </c>
      <c r="I260" s="71">
        <f t="shared" si="9"/>
        <v>22085.239999999998</v>
      </c>
      <c r="J260" s="9"/>
    </row>
    <row r="261" spans="2:10" x14ac:dyDescent="0.3">
      <c r="B261" s="66" t="s">
        <v>262</v>
      </c>
      <c r="C261" s="53">
        <v>188320009</v>
      </c>
      <c r="D261" s="53" t="s">
        <v>17</v>
      </c>
      <c r="E261" s="155" t="s">
        <v>625</v>
      </c>
      <c r="F261" s="53" t="s">
        <v>241</v>
      </c>
      <c r="G261" s="71">
        <v>14435</v>
      </c>
      <c r="H261" s="71">
        <v>1177.19</v>
      </c>
      <c r="I261" s="71">
        <f t="shared" si="9"/>
        <v>18110.1404</v>
      </c>
      <c r="J261" s="9"/>
    </row>
    <row r="262" spans="2:10" x14ac:dyDescent="0.3">
      <c r="B262" s="66" t="s">
        <v>78</v>
      </c>
      <c r="C262" s="53" t="s">
        <v>407</v>
      </c>
      <c r="D262" s="53" t="s">
        <v>17</v>
      </c>
      <c r="E262" s="155" t="s">
        <v>625</v>
      </c>
      <c r="F262" s="53" t="s">
        <v>241</v>
      </c>
      <c r="G262" s="91">
        <v>17605</v>
      </c>
      <c r="H262" s="71">
        <v>1434</v>
      </c>
      <c r="I262" s="71">
        <f t="shared" si="9"/>
        <v>22085.239999999998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10</v>
      </c>
      <c r="E264" s="155" t="s">
        <v>625</v>
      </c>
      <c r="G264" s="71">
        <v>0</v>
      </c>
      <c r="H264" s="71">
        <v>0</v>
      </c>
      <c r="I264" s="67">
        <f t="shared" si="9"/>
        <v>0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10</v>
      </c>
      <c r="E267" s="15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56" t="s">
        <v>274</v>
      </c>
      <c r="C268" s="53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17</v>
      </c>
      <c r="E270" s="155" t="s">
        <v>625</v>
      </c>
      <c r="F270" s="53" t="s">
        <v>384</v>
      </c>
      <c r="G270" s="90">
        <v>12621</v>
      </c>
      <c r="H270" s="71">
        <v>379</v>
      </c>
      <c r="I270" s="67">
        <f t="shared" si="9"/>
        <v>15079.999999999998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x14ac:dyDescent="0.3">
      <c r="B274" s="66" t="s">
        <v>74</v>
      </c>
      <c r="C274" s="53" t="s">
        <v>422</v>
      </c>
      <c r="D274" s="53" t="s">
        <v>17</v>
      </c>
      <c r="E274" s="155" t="s">
        <v>625</v>
      </c>
      <c r="F274" s="53" t="s">
        <v>384</v>
      </c>
      <c r="G274" s="90">
        <v>12621</v>
      </c>
      <c r="H274" s="71">
        <v>379</v>
      </c>
      <c r="I274" s="67">
        <f t="shared" si="9"/>
        <v>15079.999999999998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17</v>
      </c>
      <c r="E282" s="155" t="s">
        <v>625</v>
      </c>
      <c r="F282" s="53" t="s">
        <v>384</v>
      </c>
      <c r="G282" s="90">
        <v>12621</v>
      </c>
      <c r="H282" s="71">
        <v>379</v>
      </c>
      <c r="I282" s="67">
        <f t="shared" si="9"/>
        <v>15079.999999999998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10</v>
      </c>
      <c r="E284" s="155" t="s">
        <v>625</v>
      </c>
      <c r="G284" s="71">
        <v>0</v>
      </c>
      <c r="H284" s="71">
        <v>0</v>
      </c>
      <c r="I284" s="67">
        <f t="shared" si="9"/>
        <v>0</v>
      </c>
      <c r="J284" s="9"/>
    </row>
    <row r="285" spans="2:10" x14ac:dyDescent="0.3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384</v>
      </c>
      <c r="G285" s="71">
        <v>12621</v>
      </c>
      <c r="H285" s="71">
        <v>379</v>
      </c>
      <c r="I285" s="67">
        <f t="shared" si="9"/>
        <v>15079.999999999998</v>
      </c>
      <c r="J285" s="9"/>
    </row>
    <row r="286" spans="2:10" x14ac:dyDescent="0.3">
      <c r="B286" s="66" t="s">
        <v>74</v>
      </c>
      <c r="C286" s="53" t="s">
        <v>438</v>
      </c>
      <c r="D286" s="53" t="s">
        <v>17</v>
      </c>
      <c r="E286" s="15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439</v>
      </c>
      <c r="D287" s="53" t="s">
        <v>17</v>
      </c>
      <c r="E287" s="155" t="s">
        <v>625</v>
      </c>
      <c r="F287" s="94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17</v>
      </c>
      <c r="E290" s="155" t="s">
        <v>625</v>
      </c>
      <c r="F290" s="53" t="s">
        <v>241</v>
      </c>
      <c r="G290" s="91">
        <v>16215</v>
      </c>
      <c r="H290" s="71">
        <v>486</v>
      </c>
      <c r="I290" s="71">
        <f t="shared" si="9"/>
        <v>19373.16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x14ac:dyDescent="0.3">
      <c r="B293" s="66" t="s">
        <v>448</v>
      </c>
      <c r="C293" s="53" t="s">
        <v>449</v>
      </c>
      <c r="D293" s="53" t="s">
        <v>17</v>
      </c>
      <c r="E293" s="155" t="s">
        <v>625</v>
      </c>
      <c r="F293" s="53" t="s">
        <v>659</v>
      </c>
      <c r="G293" s="71">
        <v>11668.92</v>
      </c>
      <c r="H293" s="71">
        <v>350</v>
      </c>
      <c r="I293" s="67">
        <f t="shared" si="9"/>
        <v>13941.947199999999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59" si="10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17</v>
      </c>
      <c r="E307" s="155" t="s">
        <v>625</v>
      </c>
      <c r="F307" s="53" t="s">
        <v>80</v>
      </c>
      <c r="G307" s="90">
        <v>11382.83</v>
      </c>
      <c r="H307" s="71">
        <v>1022.15</v>
      </c>
      <c r="I307" s="67">
        <f t="shared" si="10"/>
        <v>14389.776799999998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17</v>
      </c>
      <c r="E318" s="155" t="s">
        <v>625</v>
      </c>
      <c r="F318" s="53" t="s">
        <v>241</v>
      </c>
      <c r="G318" s="71">
        <v>16731</v>
      </c>
      <c r="H318" s="71">
        <v>1363</v>
      </c>
      <c r="I318" s="71">
        <f t="shared" si="10"/>
        <v>20989.039999999997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497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17</v>
      </c>
      <c r="E330" s="155" t="s">
        <v>625</v>
      </c>
      <c r="F330" s="53" t="s">
        <v>499</v>
      </c>
      <c r="G330" s="90">
        <v>7830.76</v>
      </c>
      <c r="H330" s="71">
        <v>642.38</v>
      </c>
      <c r="I330" s="67">
        <f t="shared" si="10"/>
        <v>9828.8423999999995</v>
      </c>
      <c r="J330" s="9"/>
    </row>
    <row r="331" spans="2:10" x14ac:dyDescent="0.3">
      <c r="B331" s="56" t="s">
        <v>500</v>
      </c>
      <c r="C331" s="53">
        <v>194600023</v>
      </c>
      <c r="D331" s="53" t="s">
        <v>17</v>
      </c>
      <c r="E331" s="155" t="s">
        <v>625</v>
      </c>
      <c r="F331" s="53" t="s">
        <v>499</v>
      </c>
      <c r="G331" s="90">
        <v>3082.41</v>
      </c>
      <c r="H331" s="71">
        <v>257.91000000000003</v>
      </c>
      <c r="I331" s="67">
        <f t="shared" si="10"/>
        <v>3874.7711999999992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17</v>
      </c>
      <c r="E334" s="155" t="s">
        <v>625</v>
      </c>
      <c r="F334" s="53" t="s">
        <v>655</v>
      </c>
      <c r="G334" s="90">
        <v>11668.92</v>
      </c>
      <c r="H334" s="71">
        <v>350.07</v>
      </c>
      <c r="I334" s="67">
        <f t="shared" si="10"/>
        <v>13942.028399999999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0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10</v>
      </c>
      <c r="E338" s="155" t="s">
        <v>625</v>
      </c>
      <c r="G338" s="90">
        <v>0</v>
      </c>
      <c r="H338" s="71">
        <v>0</v>
      </c>
      <c r="I338" s="67">
        <f t="shared" si="10"/>
        <v>0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0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0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17</v>
      </c>
      <c r="E342" s="155" t="s">
        <v>625</v>
      </c>
      <c r="F342" s="53" t="s">
        <v>384</v>
      </c>
      <c r="G342" s="71">
        <v>12621</v>
      </c>
      <c r="H342" s="71">
        <v>379</v>
      </c>
      <c r="I342" s="67">
        <f t="shared" si="10"/>
        <v>15079.999999999998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0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0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17</v>
      </c>
      <c r="E346" s="155" t="s">
        <v>625</v>
      </c>
      <c r="F346" s="53" t="s">
        <v>241</v>
      </c>
      <c r="G346" s="91">
        <v>14435</v>
      </c>
      <c r="H346" s="71">
        <v>1177</v>
      </c>
      <c r="I346" s="71">
        <f t="shared" si="10"/>
        <v>18109.919999999998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0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17</v>
      </c>
      <c r="E349" s="155" t="s">
        <v>625</v>
      </c>
      <c r="F349" s="53" t="s">
        <v>384</v>
      </c>
      <c r="G349" s="71">
        <v>12621</v>
      </c>
      <c r="H349" s="71">
        <v>379</v>
      </c>
      <c r="I349" s="71">
        <f t="shared" si="10"/>
        <v>15079.999999999998</v>
      </c>
      <c r="J349" s="9"/>
    </row>
    <row r="350" spans="2:10" x14ac:dyDescent="0.3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384</v>
      </c>
      <c r="G350" s="71">
        <v>12621</v>
      </c>
      <c r="H350" s="71">
        <v>379</v>
      </c>
      <c r="I350" s="67">
        <f t="shared" si="10"/>
        <v>15079.999999999998</v>
      </c>
      <c r="J350" s="9"/>
    </row>
    <row r="351" spans="2:10" x14ac:dyDescent="0.3">
      <c r="B351" s="66" t="s">
        <v>74</v>
      </c>
      <c r="C351" s="53" t="s">
        <v>525</v>
      </c>
      <c r="D351" s="53" t="s">
        <v>17</v>
      </c>
      <c r="E351" s="15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527</v>
      </c>
      <c r="D353" s="53" t="s">
        <v>17</v>
      </c>
      <c r="E353" s="15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528</v>
      </c>
      <c r="D354" s="53" t="s">
        <v>10</v>
      </c>
      <c r="E354" s="155" t="s">
        <v>625</v>
      </c>
      <c r="G354" s="71">
        <v>0</v>
      </c>
      <c r="H354" s="71">
        <v>0</v>
      </c>
      <c r="I354" s="67">
        <f t="shared" si="10"/>
        <v>0</v>
      </c>
      <c r="J354" s="9"/>
    </row>
    <row r="355" spans="2:10" x14ac:dyDescent="0.3">
      <c r="B355" s="66" t="s">
        <v>74</v>
      </c>
      <c r="C355" s="53" t="s">
        <v>529</v>
      </c>
      <c r="D355" s="53" t="s">
        <v>17</v>
      </c>
      <c r="E355" s="155" t="s">
        <v>625</v>
      </c>
      <c r="F355" s="53" t="s">
        <v>241</v>
      </c>
      <c r="G355" s="71">
        <v>16731</v>
      </c>
      <c r="H355" s="71">
        <v>1363</v>
      </c>
      <c r="I355" s="71">
        <f t="shared" si="10"/>
        <v>20989.039999999997</v>
      </c>
      <c r="J355" s="9"/>
    </row>
    <row r="356" spans="2:10" x14ac:dyDescent="0.3">
      <c r="B356" s="66" t="s">
        <v>78</v>
      </c>
      <c r="C356" s="53" t="s">
        <v>530</v>
      </c>
      <c r="D356" s="53" t="s">
        <v>17</v>
      </c>
      <c r="E356" s="155" t="s">
        <v>625</v>
      </c>
      <c r="F356" s="53" t="s">
        <v>241</v>
      </c>
      <c r="G356" s="71">
        <v>17605</v>
      </c>
      <c r="H356" s="71">
        <v>1434</v>
      </c>
      <c r="I356" s="71">
        <f t="shared" si="10"/>
        <v>22085.239999999998</v>
      </c>
      <c r="J356" s="9"/>
    </row>
    <row r="357" spans="2:10" x14ac:dyDescent="0.3">
      <c r="B357" s="56" t="s">
        <v>74</v>
      </c>
      <c r="C357" s="53" t="s">
        <v>531</v>
      </c>
      <c r="D357" s="53" t="s">
        <v>17</v>
      </c>
      <c r="E357" s="155" t="s">
        <v>625</v>
      </c>
      <c r="F357" s="53" t="s">
        <v>384</v>
      </c>
      <c r="G357" s="90">
        <v>12621</v>
      </c>
      <c r="H357" s="71">
        <v>379</v>
      </c>
      <c r="I357" s="67">
        <f t="shared" si="10"/>
        <v>15079.999999999998</v>
      </c>
      <c r="J357" s="9"/>
    </row>
    <row r="358" spans="2:10" x14ac:dyDescent="0.3">
      <c r="B358" s="66" t="s">
        <v>74</v>
      </c>
      <c r="C358" s="53" t="s">
        <v>532</v>
      </c>
      <c r="D358" s="53" t="s">
        <v>17</v>
      </c>
      <c r="E358" s="155" t="s">
        <v>625</v>
      </c>
      <c r="F358" s="53" t="s">
        <v>241</v>
      </c>
      <c r="G358" s="71">
        <v>16731</v>
      </c>
      <c r="H358" s="71">
        <v>1363.02</v>
      </c>
      <c r="I358" s="71">
        <f t="shared" si="10"/>
        <v>20989.063200000001</v>
      </c>
      <c r="J358" s="9"/>
    </row>
    <row r="359" spans="2:10" x14ac:dyDescent="0.3">
      <c r="B359" s="56" t="s">
        <v>74</v>
      </c>
      <c r="C359" s="53" t="s">
        <v>533</v>
      </c>
      <c r="D359" s="53" t="s">
        <v>17</v>
      </c>
      <c r="E359" s="155" t="s">
        <v>625</v>
      </c>
      <c r="F359" s="53" t="s">
        <v>384</v>
      </c>
      <c r="G359" s="71">
        <v>12621</v>
      </c>
      <c r="H359" s="71">
        <v>379</v>
      </c>
      <c r="I359" s="67">
        <f t="shared" si="10"/>
        <v>15079.999999999998</v>
      </c>
      <c r="J359" s="9"/>
    </row>
    <row r="360" spans="2:10" x14ac:dyDescent="0.3">
      <c r="B360" s="56" t="s">
        <v>74</v>
      </c>
      <c r="C360" s="53" t="s">
        <v>534</v>
      </c>
      <c r="D360" s="53" t="s">
        <v>17</v>
      </c>
      <c r="E360" s="155" t="s">
        <v>625</v>
      </c>
      <c r="F360" s="53" t="s">
        <v>384</v>
      </c>
      <c r="G360" s="71">
        <v>12621</v>
      </c>
      <c r="H360" s="71">
        <v>379</v>
      </c>
      <c r="I360" s="67">
        <f t="shared" ref="I360:I368" si="11">SUM(G360+H360)*1.16</f>
        <v>15079.999999999998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17</v>
      </c>
      <c r="E367" s="155" t="s">
        <v>625</v>
      </c>
      <c r="F367" s="53" t="s">
        <v>241</v>
      </c>
      <c r="G367" s="71">
        <v>24845</v>
      </c>
      <c r="H367" s="71">
        <v>745</v>
      </c>
      <c r="I367" s="71">
        <f t="shared" si="11"/>
        <v>29684.399999999998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68">
        <v>11561.63</v>
      </c>
      <c r="H385" s="71">
        <v>1277.51</v>
      </c>
      <c r="I385" s="67">
        <f t="shared" si="12"/>
        <v>14893.402399999999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68">
        <v>11561.63</v>
      </c>
      <c r="H389" s="71">
        <v>1277.51</v>
      </c>
      <c r="I389" s="67">
        <f t="shared" si="12"/>
        <v>14893.402399999999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68">
        <v>11561.63</v>
      </c>
      <c r="H391" s="71">
        <v>1277.51</v>
      </c>
      <c r="I391" s="67">
        <f t="shared" si="12"/>
        <v>14893.402399999999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68">
        <v>11561.63</v>
      </c>
      <c r="H397" s="71">
        <v>1277.51</v>
      </c>
      <c r="I397" s="67">
        <f t="shared" si="12"/>
        <v>14893.402399999999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1">
        <v>11562</v>
      </c>
      <c r="H402" s="71">
        <v>1278</v>
      </c>
      <c r="I402" s="67">
        <f t="shared" si="12"/>
        <v>14894.4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94" t="s">
        <v>590</v>
      </c>
      <c r="D405" s="85" t="s">
        <v>17</v>
      </c>
      <c r="E405" s="155" t="s">
        <v>15</v>
      </c>
      <c r="F405" s="53" t="s">
        <v>342</v>
      </c>
      <c r="G405" s="71">
        <v>5580</v>
      </c>
      <c r="H405" s="71">
        <v>182.4</v>
      </c>
      <c r="I405" s="67">
        <f>(G405+H405)*1.16</f>
        <v>6684.3839999999991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10</v>
      </c>
      <c r="E409" s="155" t="s">
        <v>11</v>
      </c>
      <c r="G409" s="71">
        <v>0</v>
      </c>
      <c r="H409" s="71">
        <v>0</v>
      </c>
      <c r="I409" s="67">
        <f>(G409+H409)*1.16</f>
        <v>0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10</v>
      </c>
      <c r="E411" s="155" t="s">
        <v>15</v>
      </c>
      <c r="G411" s="71"/>
      <c r="H411" s="71"/>
      <c r="I411" s="67"/>
    </row>
    <row r="412" spans="1:9" x14ac:dyDescent="0.3">
      <c r="A412" s="162"/>
      <c r="B412" s="66" t="s">
        <v>242</v>
      </c>
      <c r="C412" s="174" t="s">
        <v>602</v>
      </c>
      <c r="D412" s="85" t="s">
        <v>17</v>
      </c>
      <c r="E412" s="155" t="s">
        <v>624</v>
      </c>
      <c r="F412" s="53" t="s">
        <v>699</v>
      </c>
      <c r="G412" s="67">
        <v>8649</v>
      </c>
      <c r="H412" s="68">
        <v>267</v>
      </c>
      <c r="I412" s="67">
        <f>SUM(G412+H412)*1.16</f>
        <v>10342.56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>SUM(G416+H416)*1.16</f>
        <v>7167.5239999999994</v>
      </c>
    </row>
    <row r="417" spans="1:12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>SUM(G417+H417)*1.16</f>
        <v>6542.2839999999987</v>
      </c>
    </row>
    <row r="418" spans="1:12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>SUM(G418+H418)*1.16</f>
        <v>7020.32</v>
      </c>
    </row>
    <row r="419" spans="1:12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/>
      <c r="H419" s="71"/>
      <c r="I419" s="67"/>
    </row>
    <row r="420" spans="1:12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ref="I420:I427" si="13">SUM(G420+H420)*1.16</f>
        <v>7263.9199999999992</v>
      </c>
    </row>
    <row r="421" spans="1:12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2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2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2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2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2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2" x14ac:dyDescent="0.3">
      <c r="A427" s="56"/>
      <c r="B427" s="99" t="s">
        <v>65</v>
      </c>
      <c r="C427" s="97" t="s">
        <v>621</v>
      </c>
      <c r="D427" s="85" t="s">
        <v>17</v>
      </c>
      <c r="E427" s="155" t="s">
        <v>624</v>
      </c>
      <c r="F427" s="53" t="s">
        <v>643</v>
      </c>
      <c r="G427" s="67">
        <v>6542.15</v>
      </c>
      <c r="H427" s="71">
        <v>196.26</v>
      </c>
      <c r="I427" s="67">
        <f t="shared" si="13"/>
        <v>7816.5555999999997</v>
      </c>
      <c r="J427" s="56"/>
      <c r="L427" s="165"/>
    </row>
    <row r="428" spans="1:12" s="56" customFormat="1" ht="12" x14ac:dyDescent="0.25">
      <c r="B428" s="99" t="s">
        <v>57</v>
      </c>
      <c r="C428" s="53" t="s">
        <v>631</v>
      </c>
      <c r="D428" s="85" t="s">
        <v>17</v>
      </c>
      <c r="E428" s="155" t="s">
        <v>625</v>
      </c>
      <c r="F428" s="53" t="s">
        <v>634</v>
      </c>
      <c r="G428" s="71">
        <v>16664</v>
      </c>
      <c r="H428" s="71">
        <v>500</v>
      </c>
      <c r="I428" s="67">
        <f t="shared" ref="I428:I433" si="14">(G428+H428)*1.16</f>
        <v>19910.239999999998</v>
      </c>
      <c r="L428" s="166"/>
    </row>
    <row r="429" spans="1:12" s="56" customFormat="1" ht="12" x14ac:dyDescent="0.25">
      <c r="B429" s="97" t="s">
        <v>57</v>
      </c>
      <c r="C429" s="53" t="s">
        <v>641</v>
      </c>
      <c r="D429" s="85" t="s">
        <v>17</v>
      </c>
      <c r="E429" s="155" t="s">
        <v>625</v>
      </c>
      <c r="F429" s="53" t="s">
        <v>645</v>
      </c>
      <c r="G429" s="71">
        <v>15589.8</v>
      </c>
      <c r="H429" s="151">
        <v>401</v>
      </c>
      <c r="I429" s="67">
        <f t="shared" si="14"/>
        <v>18549.327999999998</v>
      </c>
      <c r="L429" s="166"/>
    </row>
    <row r="430" spans="1:12" x14ac:dyDescent="0.3">
      <c r="A430" s="56"/>
      <c r="B430" s="97" t="s">
        <v>256</v>
      </c>
      <c r="C430" s="66" t="s">
        <v>657</v>
      </c>
      <c r="D430" s="85" t="s">
        <v>17</v>
      </c>
      <c r="E430" s="155" t="s">
        <v>11</v>
      </c>
      <c r="F430" s="53" t="s">
        <v>666</v>
      </c>
      <c r="G430" s="71">
        <v>8356</v>
      </c>
      <c r="H430" s="43">
        <v>251</v>
      </c>
      <c r="I430" s="67">
        <f t="shared" si="14"/>
        <v>9984.119999999999</v>
      </c>
      <c r="J430" s="56"/>
    </row>
    <row r="431" spans="1:12" x14ac:dyDescent="0.3">
      <c r="A431" s="56"/>
      <c r="B431" s="66" t="s">
        <v>70</v>
      </c>
      <c r="C431" s="66" t="s">
        <v>658</v>
      </c>
      <c r="D431" s="85" t="s">
        <v>17</v>
      </c>
      <c r="E431" s="155" t="s">
        <v>624</v>
      </c>
      <c r="F431" s="53" t="s">
        <v>661</v>
      </c>
      <c r="G431" s="71">
        <v>5876</v>
      </c>
      <c r="H431" s="43">
        <v>176.28</v>
      </c>
      <c r="I431" s="67">
        <f t="shared" si="14"/>
        <v>7020.6447999999991</v>
      </c>
      <c r="J431" s="56"/>
    </row>
    <row r="432" spans="1:12" x14ac:dyDescent="0.3">
      <c r="A432" s="56"/>
      <c r="B432" s="66" t="s">
        <v>65</v>
      </c>
      <c r="C432" s="66" t="s">
        <v>663</v>
      </c>
      <c r="D432" s="85" t="s">
        <v>17</v>
      </c>
      <c r="E432" s="155" t="s">
        <v>624</v>
      </c>
      <c r="F432" s="56" t="s">
        <v>668</v>
      </c>
      <c r="G432" s="71">
        <v>6542</v>
      </c>
      <c r="H432" s="43">
        <v>196</v>
      </c>
      <c r="I432" s="54">
        <f t="shared" si="14"/>
        <v>7816.079999999999</v>
      </c>
      <c r="J432" s="56"/>
      <c r="K432" s="148"/>
      <c r="L432" s="147"/>
    </row>
    <row r="433" spans="1:15" x14ac:dyDescent="0.3">
      <c r="A433" s="56"/>
      <c r="B433" s="66" t="s">
        <v>274</v>
      </c>
      <c r="C433" s="66" t="s">
        <v>664</v>
      </c>
      <c r="D433" s="85" t="s">
        <v>17</v>
      </c>
      <c r="E433" s="157" t="s">
        <v>11</v>
      </c>
      <c r="F433" s="152" t="s">
        <v>694</v>
      </c>
      <c r="G433" s="71">
        <v>5476</v>
      </c>
      <c r="H433" s="43">
        <v>164.28</v>
      </c>
      <c r="I433" s="54">
        <f t="shared" si="14"/>
        <v>6542.724799999999</v>
      </c>
      <c r="J433" s="56"/>
      <c r="K433" s="149"/>
      <c r="L433" s="18"/>
      <c r="M433" s="38"/>
      <c r="N433" s="38"/>
    </row>
    <row r="434" spans="1:15" x14ac:dyDescent="0.3">
      <c r="B434" s="66" t="s">
        <v>70</v>
      </c>
      <c r="C434" s="66" t="s">
        <v>665</v>
      </c>
      <c r="D434" s="85" t="s">
        <v>10</v>
      </c>
      <c r="E434" s="157" t="s">
        <v>15</v>
      </c>
      <c r="F434" s="153"/>
      <c r="G434" s="71"/>
      <c r="N434" s="38"/>
    </row>
    <row r="435" spans="1:15" x14ac:dyDescent="0.3">
      <c r="A435" s="162"/>
      <c r="B435" s="66" t="s">
        <v>274</v>
      </c>
      <c r="C435" s="175" t="s">
        <v>672</v>
      </c>
      <c r="D435" s="85" t="s">
        <v>10</v>
      </c>
      <c r="E435" s="155" t="s">
        <v>624</v>
      </c>
      <c r="G435" s="71"/>
      <c r="L435" s="38"/>
      <c r="N435" s="38"/>
    </row>
    <row r="436" spans="1:15" x14ac:dyDescent="0.3">
      <c r="A436" s="162"/>
      <c r="B436" s="66" t="s">
        <v>242</v>
      </c>
      <c r="C436" s="175" t="s">
        <v>676</v>
      </c>
      <c r="D436" s="85" t="s">
        <v>10</v>
      </c>
      <c r="E436" s="155" t="s">
        <v>624</v>
      </c>
      <c r="G436" s="71"/>
      <c r="J436" s="162"/>
      <c r="L436" s="38"/>
      <c r="M436" s="38"/>
      <c r="N436" s="38"/>
      <c r="O436" s="38"/>
    </row>
    <row r="437" spans="1:15" x14ac:dyDescent="0.3">
      <c r="A437" s="162"/>
      <c r="B437" s="66" t="s">
        <v>242</v>
      </c>
      <c r="C437" s="175" t="s">
        <v>680</v>
      </c>
      <c r="D437" s="85" t="s">
        <v>10</v>
      </c>
      <c r="E437" s="168" t="s">
        <v>624</v>
      </c>
    </row>
    <row r="438" spans="1:15" x14ac:dyDescent="0.3">
      <c r="B438" s="56" t="s">
        <v>70</v>
      </c>
      <c r="C438" s="175" t="s">
        <v>684</v>
      </c>
      <c r="D438" s="85" t="s">
        <v>17</v>
      </c>
      <c r="E438" s="155" t="s">
        <v>624</v>
      </c>
      <c r="F438" s="53" t="s">
        <v>691</v>
      </c>
      <c r="G438" s="43">
        <v>5288.8</v>
      </c>
      <c r="H438" s="43">
        <v>158.65</v>
      </c>
      <c r="I438" s="54">
        <f>(G438+H438)*1.16</f>
        <v>6319.0419999999995</v>
      </c>
    </row>
    <row r="439" spans="1:15" x14ac:dyDescent="0.3">
      <c r="B439" s="66" t="s">
        <v>65</v>
      </c>
      <c r="C439" s="56" t="s">
        <v>687</v>
      </c>
      <c r="D439" s="85" t="s">
        <v>10</v>
      </c>
      <c r="E439" s="155" t="s">
        <v>624</v>
      </c>
    </row>
    <row r="440" spans="1:15" x14ac:dyDescent="0.3">
      <c r="B440" s="56" t="s">
        <v>70</v>
      </c>
      <c r="C440" s="66" t="s">
        <v>692</v>
      </c>
      <c r="D440" s="85" t="s">
        <v>10</v>
      </c>
      <c r="E440" s="155" t="s">
        <v>624</v>
      </c>
    </row>
    <row r="441" spans="1:15" x14ac:dyDescent="0.3">
      <c r="B441" s="56" t="s">
        <v>232</v>
      </c>
      <c r="C441" s="66" t="s">
        <v>693</v>
      </c>
      <c r="D441" s="85" t="s">
        <v>10</v>
      </c>
      <c r="E441" s="155" t="s">
        <v>624</v>
      </c>
    </row>
    <row r="442" spans="1:15" x14ac:dyDescent="0.3">
      <c r="B442" s="56" t="s">
        <v>70</v>
      </c>
      <c r="C442" s="56" t="s">
        <v>697</v>
      </c>
      <c r="D442" s="85" t="s">
        <v>10</v>
      </c>
      <c r="E442" s="155" t="s">
        <v>624</v>
      </c>
    </row>
    <row r="443" spans="1:15" x14ac:dyDescent="0.3">
      <c r="B443" s="56" t="s">
        <v>70</v>
      </c>
      <c r="C443" s="66" t="s">
        <v>698</v>
      </c>
      <c r="D443" s="85" t="s">
        <v>10</v>
      </c>
      <c r="E443" s="155" t="s">
        <v>624</v>
      </c>
    </row>
    <row r="444" spans="1:15" x14ac:dyDescent="0.3">
      <c r="B444" s="56" t="s">
        <v>65</v>
      </c>
      <c r="C444" s="56" t="s">
        <v>702</v>
      </c>
      <c r="D444" s="85" t="s">
        <v>10</v>
      </c>
      <c r="E444" s="155" t="s">
        <v>624</v>
      </c>
    </row>
    <row r="445" spans="1:15" x14ac:dyDescent="0.3">
      <c r="B445" s="56"/>
      <c r="C445" s="53"/>
      <c r="D445" s="85"/>
      <c r="E445" s="155"/>
    </row>
    <row r="446" spans="1:15" x14ac:dyDescent="0.3">
      <c r="B446" s="56"/>
      <c r="C446" s="53"/>
      <c r="D446" s="85"/>
      <c r="E446" s="155"/>
    </row>
    <row r="447" spans="1:15" x14ac:dyDescent="0.3">
      <c r="B447" s="56"/>
      <c r="C447" s="53"/>
      <c r="D447" s="85"/>
      <c r="E447" s="155"/>
    </row>
    <row r="448" spans="1:15" x14ac:dyDescent="0.3">
      <c r="B448" s="56"/>
      <c r="C448" s="53"/>
      <c r="D448" s="85"/>
      <c r="E448" s="155"/>
    </row>
    <row r="449" spans="2:5" x14ac:dyDescent="0.3">
      <c r="B449" s="56"/>
      <c r="C449" s="53"/>
      <c r="D449" s="85"/>
      <c r="E449" s="155"/>
    </row>
    <row r="1048559" spans="1:17" s="54" customFormat="1" x14ac:dyDescent="0.3">
      <c r="A1048559"/>
      <c r="B1048559" s="50"/>
      <c r="C1048559" s="51"/>
      <c r="D1048559" s="52"/>
      <c r="E1048559" s="159"/>
      <c r="F1048559" s="53"/>
      <c r="G1048559" s="43"/>
      <c r="H1048559" s="8"/>
      <c r="J1048559"/>
      <c r="K1048559"/>
      <c r="L1048559"/>
      <c r="M1048559"/>
      <c r="N1048559"/>
      <c r="O1048559"/>
      <c r="P1048559"/>
      <c r="Q1048559"/>
    </row>
  </sheetData>
  <autoFilter ref="B1:I444" xr:uid="{7E1580AC-5D85-42FF-A721-7DD24830F8A1}"/>
  <hyperlinks>
    <hyperlink ref="F175" r:id="rId1" location="id=1155&amp;model=res.partner" display="http://52.52.31.46:8069/web - id=1155&amp;model=res.partner" xr:uid="{E7EC2B20-025F-4495-BA55-D9EC0ADAA48A}"/>
    <hyperlink ref="F223" r:id="rId2" location="id=1155&amp;model=res.partner" display="http://52.52.31.46:8069/web - id=1155&amp;model=res.partner" xr:uid="{D1646349-9731-4BE0-ADF1-586E9ACBAC8B}"/>
  </hyperlinks>
  <pageMargins left="0.7" right="0.7" top="0.75" bottom="0.75" header="0.3" footer="0.3"/>
  <pageSetup paperSize="9" scale="63" fitToHeight="0" orientation="portrait"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F14B-FF06-4604-9D4D-DCAA6DF10640}">
  <sheetPr codeName="Sheet13">
    <pageSetUpPr fitToPage="1"/>
  </sheetPr>
  <dimension ref="A1:S1048559"/>
  <sheetViews>
    <sheetView showGridLines="0" topLeftCell="A146" zoomScaleNormal="100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</cols>
  <sheetData>
    <row r="1" spans="1:19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9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9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79</v>
      </c>
      <c r="M3" s="61">
        <f>+COUNTIF(E:E,M2)</f>
        <v>157</v>
      </c>
      <c r="N3" s="61">
        <f>+COUNTIF(E:E,N2)</f>
        <v>42</v>
      </c>
      <c r="O3" s="61">
        <f>+COUNTIF(E:E,O2)</f>
        <v>89</v>
      </c>
      <c r="P3" s="61">
        <f>+COUNTIF(E:E,P2)</f>
        <v>74</v>
      </c>
      <c r="Q3" s="61">
        <f>SUM(L3+M3+N3+O3+P3)</f>
        <v>441</v>
      </c>
    </row>
    <row r="4" spans="1:19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61</v>
      </c>
      <c r="M4" s="102">
        <f>COUNTIFS(D:D,K4,E:E,M2)</f>
        <v>91</v>
      </c>
      <c r="N4" s="102">
        <f>COUNTIFS(D:D,K4,E:E,N2)</f>
        <v>23</v>
      </c>
      <c r="O4" s="102">
        <f>COUNTIFS(D:D,K4,E:E,O2)</f>
        <v>82</v>
      </c>
      <c r="P4" s="102">
        <f>COUNTIFS(D:D,K4,E:E,P2)</f>
        <v>44</v>
      </c>
      <c r="Q4" s="102">
        <f>SUM(L4:P4)</f>
        <v>301</v>
      </c>
    </row>
    <row r="5" spans="1:19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14</v>
      </c>
      <c r="M5" s="104">
        <f>COUNTIFS(D:D,K5,E:E,M2)</f>
        <v>58</v>
      </c>
      <c r="N5" s="104">
        <f>COUNTIFS(D:D,K5,E:E,N2)</f>
        <v>17</v>
      </c>
      <c r="O5" s="104">
        <f>COUNTIFS(D:D,K5,E:E,O2)</f>
        <v>4</v>
      </c>
      <c r="P5" s="104">
        <f>COUNTIFS(D:D,K5,E:E,P2)</f>
        <v>27</v>
      </c>
      <c r="Q5" s="104">
        <f>SUM(L5:P5)</f>
        <v>120</v>
      </c>
    </row>
    <row r="6" spans="1:19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9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75</v>
      </c>
      <c r="M7" s="59">
        <f>M3-M6</f>
        <v>149</v>
      </c>
      <c r="N7" s="59">
        <f>N3-N6</f>
        <v>40</v>
      </c>
      <c r="O7" s="59">
        <f>O3-O6</f>
        <v>86</v>
      </c>
      <c r="P7" s="59">
        <f>P3-P6</f>
        <v>71</v>
      </c>
      <c r="Q7" s="59">
        <f>SUM(L7:P7)</f>
        <v>421</v>
      </c>
      <c r="R7" s="12"/>
      <c r="S7" s="176"/>
    </row>
    <row r="8" spans="1:19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0.81333333333333335</v>
      </c>
      <c r="M8" s="112">
        <f>M4/M7</f>
        <v>0.61073825503355705</v>
      </c>
      <c r="N8" s="112">
        <f t="shared" si="1"/>
        <v>0.57499999999999996</v>
      </c>
      <c r="O8" s="112">
        <f t="shared" si="1"/>
        <v>0.95348837209302328</v>
      </c>
      <c r="P8" s="112">
        <f t="shared" si="1"/>
        <v>0.61971830985915488</v>
      </c>
      <c r="Q8" s="112">
        <f t="shared" si="1"/>
        <v>0.71496437054631834</v>
      </c>
    </row>
    <row r="9" spans="1:19" x14ac:dyDescent="0.3">
      <c r="B9" s="66" t="s">
        <v>36</v>
      </c>
      <c r="C9" s="53" t="s">
        <v>37</v>
      </c>
      <c r="D9" s="53" t="s">
        <v>10</v>
      </c>
      <c r="E9" s="155" t="s">
        <v>11</v>
      </c>
      <c r="G9" s="67">
        <v>0</v>
      </c>
      <c r="H9" s="68">
        <v>0</v>
      </c>
      <c r="I9" s="67">
        <f t="shared" si="0"/>
        <v>0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9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SUMIF(E2:E603,L2,I2:I603)</f>
        <v>505276.66280000022</v>
      </c>
      <c r="M10" s="68">
        <f>SUMIF(E2:E603,M2,I2:I603)</f>
        <v>1325629.4864000003</v>
      </c>
      <c r="N10" s="68">
        <f>SUMIF(E2:E597,N2,I2:I597)</f>
        <v>200981.06639999998</v>
      </c>
      <c r="O10" s="68">
        <f>SUMIF(E2:E597,O2,I2:I597)</f>
        <v>1315557.3571999997</v>
      </c>
      <c r="P10" s="68">
        <f>SUMIF(E2:E597,P2,I2:I597)</f>
        <v>410523.93484666658</v>
      </c>
      <c r="Q10" s="68">
        <f>SUM(L10:P10)</f>
        <v>3757968.5076466668</v>
      </c>
      <c r="R10" s="114"/>
    </row>
    <row r="11" spans="1:19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/>
      <c r="M11" s="135"/>
      <c r="N11" s="43"/>
      <c r="O11" s="43"/>
      <c r="P11" s="43"/>
      <c r="Q11" s="43"/>
      <c r="R11" s="114"/>
    </row>
    <row r="12" spans="1:19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9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19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9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9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155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155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172" t="s">
        <v>202</v>
      </c>
      <c r="D116" s="53" t="s">
        <v>10</v>
      </c>
      <c r="E116" s="155" t="s">
        <v>624</v>
      </c>
      <c r="F116" s="66"/>
      <c r="G116" s="68">
        <v>0</v>
      </c>
      <c r="H116" s="68">
        <v>0</v>
      </c>
      <c r="I116" s="67">
        <f t="shared" si="4"/>
        <v>0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5476</v>
      </c>
      <c r="H119" s="68">
        <v>164.28</v>
      </c>
      <c r="I119" s="67">
        <f t="shared" si="4"/>
        <v>6542.724799999999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17</v>
      </c>
      <c r="E122" s="155" t="s">
        <v>15</v>
      </c>
      <c r="F122" s="79"/>
      <c r="G122" s="68">
        <v>0</v>
      </c>
      <c r="H122" s="68">
        <v>0</v>
      </c>
      <c r="I122" s="67">
        <f t="shared" si="5"/>
        <v>0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67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17</v>
      </c>
      <c r="E125" s="155" t="s">
        <v>624</v>
      </c>
      <c r="F125" s="53" t="s">
        <v>643</v>
      </c>
      <c r="G125" s="68">
        <v>6542</v>
      </c>
      <c r="H125" s="68">
        <v>196.26</v>
      </c>
      <c r="I125" s="67">
        <f t="shared" si="5"/>
        <v>7816.3815999999997</v>
      </c>
    </row>
    <row r="126" spans="1:10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5"/>
        <v>0</v>
      </c>
      <c r="J126" s="9"/>
    </row>
    <row r="127" spans="1:10" x14ac:dyDescent="0.3">
      <c r="B127" s="66" t="s">
        <v>242</v>
      </c>
      <c r="C127" s="53" t="s">
        <v>223</v>
      </c>
      <c r="D127" s="53" t="s">
        <v>17</v>
      </c>
      <c r="E127" s="155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10</v>
      </c>
      <c r="E131" s="155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1:10" x14ac:dyDescent="0.3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1:10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1:10" x14ac:dyDescent="0.3">
      <c r="A153" s="162"/>
      <c r="B153" s="66" t="s">
        <v>260</v>
      </c>
      <c r="C153" s="173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15</v>
      </c>
      <c r="F156" s="82" t="s">
        <v>265</v>
      </c>
      <c r="G156" s="68">
        <v>8214.39</v>
      </c>
      <c r="H156" s="68">
        <v>911</v>
      </c>
      <c r="I156" s="67">
        <f t="shared" si="6"/>
        <v>10585.452399999998</v>
      </c>
      <c r="J156" s="9"/>
    </row>
    <row r="157" spans="1:10" x14ac:dyDescent="0.3">
      <c r="B157" s="66" t="s">
        <v>232</v>
      </c>
      <c r="C157" s="80" t="s">
        <v>267</v>
      </c>
      <c r="D157" s="53" t="s">
        <v>17</v>
      </c>
      <c r="E157" s="155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>
        <v>0</v>
      </c>
      <c r="H174" s="71">
        <v>0</v>
      </c>
      <c r="I174" s="67">
        <f>SUM(G174+H174)*1.16</f>
        <v>0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10</v>
      </c>
      <c r="E176" s="15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696</v>
      </c>
      <c r="G178" s="67">
        <v>8356</v>
      </c>
      <c r="H178" s="71">
        <v>251</v>
      </c>
      <c r="I178" s="67">
        <f>SUM(G178+H178)*1.16</f>
        <v>9984.119999999999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10</v>
      </c>
      <c r="E194" s="15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679</v>
      </c>
      <c r="G206" s="71">
        <v>5876</v>
      </c>
      <c r="H206" s="71">
        <v>176.28</v>
      </c>
      <c r="I206" s="67">
        <f t="shared" si="7"/>
        <v>7020.6447999999991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10</v>
      </c>
      <c r="E221" s="15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382</v>
      </c>
      <c r="D239" s="53" t="s">
        <v>17</v>
      </c>
      <c r="E239" s="15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17</v>
      </c>
      <c r="E240" s="155" t="s">
        <v>625</v>
      </c>
      <c r="F240" s="53" t="s">
        <v>384</v>
      </c>
      <c r="G240" s="68">
        <v>12621</v>
      </c>
      <c r="H240" s="71">
        <v>379</v>
      </c>
      <c r="I240" s="67">
        <f t="shared" si="9"/>
        <v>15079.999999999998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0</v>
      </c>
      <c r="H241" s="71">
        <v>0</v>
      </c>
      <c r="I241" s="67">
        <f t="shared" si="9"/>
        <v>0</v>
      </c>
      <c r="J241" s="9"/>
    </row>
    <row r="242" spans="2:13" x14ac:dyDescent="0.3">
      <c r="B242" s="66" t="s">
        <v>74</v>
      </c>
      <c r="C242" s="53" t="s">
        <v>386</v>
      </c>
      <c r="D242" s="53" t="s">
        <v>17</v>
      </c>
      <c r="E242" s="155" t="s">
        <v>625</v>
      </c>
      <c r="F242" s="53" t="s">
        <v>384</v>
      </c>
      <c r="G242" s="68">
        <v>12621</v>
      </c>
      <c r="H242" s="71">
        <v>379</v>
      </c>
      <c r="I242" s="67">
        <f t="shared" si="9"/>
        <v>15079.999999999998</v>
      </c>
      <c r="J242" s="9"/>
    </row>
    <row r="243" spans="2:13" x14ac:dyDescent="0.3">
      <c r="B243" s="66" t="s">
        <v>74</v>
      </c>
      <c r="C243" s="53" t="s">
        <v>387</v>
      </c>
      <c r="D243" s="53" t="s">
        <v>17</v>
      </c>
      <c r="E243" s="155" t="s">
        <v>625</v>
      </c>
      <c r="F243" s="53" t="s">
        <v>241</v>
      </c>
      <c r="G243" s="68">
        <v>16731</v>
      </c>
      <c r="H243" s="71">
        <v>1363</v>
      </c>
      <c r="I243" s="71">
        <f t="shared" si="9"/>
        <v>20989.039999999997</v>
      </c>
      <c r="J243" s="9"/>
      <c r="K243" s="38"/>
      <c r="L243" s="38"/>
      <c r="M243" s="38"/>
    </row>
    <row r="244" spans="2:13" x14ac:dyDescent="0.3">
      <c r="B244" s="66" t="s">
        <v>74</v>
      </c>
      <c r="C244" s="53" t="s">
        <v>388</v>
      </c>
      <c r="D244" s="53" t="s">
        <v>17</v>
      </c>
      <c r="E244" s="15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17</v>
      </c>
      <c r="E245" s="15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146" t="s">
        <v>390</v>
      </c>
      <c r="D246" s="53" t="s">
        <v>17</v>
      </c>
      <c r="E246" s="155" t="s">
        <v>625</v>
      </c>
      <c r="F246" s="53" t="s">
        <v>660</v>
      </c>
      <c r="G246" s="151">
        <v>16731</v>
      </c>
      <c r="H246" s="71">
        <v>502</v>
      </c>
      <c r="I246" s="71">
        <f t="shared" si="9"/>
        <v>19990.28</v>
      </c>
      <c r="J246" s="9"/>
      <c r="K246" s="38"/>
      <c r="L246" s="38"/>
    </row>
    <row r="247" spans="2:13" x14ac:dyDescent="0.3">
      <c r="B247" s="139" t="s">
        <v>215</v>
      </c>
      <c r="C247" s="53" t="s">
        <v>391</v>
      </c>
      <c r="D247" s="53" t="s">
        <v>10</v>
      </c>
      <c r="E247" s="155" t="s">
        <v>625</v>
      </c>
      <c r="F247" s="78"/>
      <c r="G247" s="67">
        <v>0</v>
      </c>
      <c r="H247" s="71">
        <v>0</v>
      </c>
      <c r="I247" s="67">
        <f t="shared" si="9"/>
        <v>0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17</v>
      </c>
      <c r="E255" s="155" t="s">
        <v>625</v>
      </c>
      <c r="F255" s="53" t="s">
        <v>241</v>
      </c>
      <c r="G255" s="91">
        <v>14435</v>
      </c>
      <c r="H255" s="71">
        <v>1177</v>
      </c>
      <c r="I255" s="71">
        <f t="shared" si="9"/>
        <v>18109.919999999998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10</v>
      </c>
      <c r="E256" s="155" t="s">
        <v>625</v>
      </c>
      <c r="G256" s="71">
        <v>0</v>
      </c>
      <c r="H256" s="71">
        <v>0</v>
      </c>
      <c r="I256" s="67">
        <f t="shared" si="9"/>
        <v>0</v>
      </c>
      <c r="J256" s="9"/>
    </row>
    <row r="257" spans="2:10" x14ac:dyDescent="0.3">
      <c r="B257" s="66" t="s">
        <v>78</v>
      </c>
      <c r="C257" s="53" t="s">
        <v>403</v>
      </c>
      <c r="D257" s="53" t="s">
        <v>17</v>
      </c>
      <c r="E257" s="155" t="s">
        <v>625</v>
      </c>
      <c r="F257" s="53" t="s">
        <v>241</v>
      </c>
      <c r="G257" s="91">
        <v>17605</v>
      </c>
      <c r="H257" s="71">
        <v>1434</v>
      </c>
      <c r="I257" s="71">
        <f t="shared" si="9"/>
        <v>22085.239999999998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3">
      <c r="B259" s="66" t="s">
        <v>74</v>
      </c>
      <c r="C259" s="170" t="s">
        <v>405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17</v>
      </c>
      <c r="E260" s="155" t="s">
        <v>625</v>
      </c>
      <c r="F260" s="53" t="s">
        <v>241</v>
      </c>
      <c r="G260" s="71">
        <v>17605</v>
      </c>
      <c r="H260" s="71">
        <v>1434</v>
      </c>
      <c r="I260" s="71">
        <f t="shared" si="9"/>
        <v>22085.239999999998</v>
      </c>
      <c r="J260" s="9"/>
    </row>
    <row r="261" spans="2:10" x14ac:dyDescent="0.3">
      <c r="B261" s="66" t="s">
        <v>262</v>
      </c>
      <c r="C261" s="53">
        <v>188320009</v>
      </c>
      <c r="D261" s="53" t="s">
        <v>17</v>
      </c>
      <c r="E261" s="155" t="s">
        <v>625</v>
      </c>
      <c r="F261" s="53" t="s">
        <v>241</v>
      </c>
      <c r="G261" s="71">
        <v>14435</v>
      </c>
      <c r="H261" s="71">
        <v>1177.19</v>
      </c>
      <c r="I261" s="71">
        <f t="shared" si="9"/>
        <v>18110.1404</v>
      </c>
      <c r="J261" s="9"/>
    </row>
    <row r="262" spans="2:10" x14ac:dyDescent="0.3">
      <c r="B262" s="66" t="s">
        <v>78</v>
      </c>
      <c r="C262" s="53" t="s">
        <v>407</v>
      </c>
      <c r="D262" s="53" t="s">
        <v>17</v>
      </c>
      <c r="E262" s="155" t="s">
        <v>625</v>
      </c>
      <c r="F262" s="53" t="s">
        <v>241</v>
      </c>
      <c r="G262" s="91">
        <v>17605</v>
      </c>
      <c r="H262" s="71">
        <v>1434</v>
      </c>
      <c r="I262" s="71">
        <f t="shared" si="9"/>
        <v>22085.239999999998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7">
        <v>9081.7199999999993</v>
      </c>
      <c r="H263" s="71">
        <v>272</v>
      </c>
      <c r="I263" s="67">
        <f t="shared" si="9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10</v>
      </c>
      <c r="E264" s="155" t="s">
        <v>625</v>
      </c>
      <c r="G264" s="71">
        <v>0</v>
      </c>
      <c r="H264" s="71">
        <v>0</v>
      </c>
      <c r="I264" s="67">
        <f t="shared" si="9"/>
        <v>0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10</v>
      </c>
      <c r="E267" s="15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56" t="s">
        <v>274</v>
      </c>
      <c r="C268" s="53" t="s">
        <v>414</v>
      </c>
      <c r="D268" s="53" t="s">
        <v>17</v>
      </c>
      <c r="E268" s="155" t="s">
        <v>625</v>
      </c>
      <c r="F268" s="53" t="s">
        <v>695</v>
      </c>
      <c r="G268" s="71">
        <v>6462</v>
      </c>
      <c r="H268" s="71">
        <v>193.87</v>
      </c>
      <c r="I268" s="67">
        <f t="shared" si="9"/>
        <v>7720.8091999999997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17</v>
      </c>
      <c r="E270" s="155" t="s">
        <v>625</v>
      </c>
      <c r="F270" s="53" t="s">
        <v>384</v>
      </c>
      <c r="G270" s="90">
        <v>12621</v>
      </c>
      <c r="H270" s="71">
        <v>379</v>
      </c>
      <c r="I270" s="67">
        <f t="shared" si="9"/>
        <v>15079.999999999998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x14ac:dyDescent="0.3">
      <c r="B274" s="66" t="s">
        <v>74</v>
      </c>
      <c r="C274" s="53" t="s">
        <v>422</v>
      </c>
      <c r="D274" s="53" t="s">
        <v>17</v>
      </c>
      <c r="E274" s="155" t="s">
        <v>625</v>
      </c>
      <c r="F274" s="53" t="s">
        <v>384</v>
      </c>
      <c r="G274" s="90">
        <v>12621</v>
      </c>
      <c r="H274" s="71">
        <v>379</v>
      </c>
      <c r="I274" s="67">
        <f t="shared" si="9"/>
        <v>15079.999999999998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17</v>
      </c>
      <c r="E282" s="155" t="s">
        <v>625</v>
      </c>
      <c r="F282" s="53" t="s">
        <v>384</v>
      </c>
      <c r="G282" s="90">
        <v>12621</v>
      </c>
      <c r="H282" s="71">
        <v>379</v>
      </c>
      <c r="I282" s="67">
        <f t="shared" si="9"/>
        <v>15079.999999999998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10</v>
      </c>
      <c r="E284" s="155" t="s">
        <v>625</v>
      </c>
      <c r="G284" s="71">
        <v>0</v>
      </c>
      <c r="H284" s="71">
        <v>0</v>
      </c>
      <c r="I284" s="67">
        <f t="shared" si="9"/>
        <v>0</v>
      </c>
      <c r="J284" s="9"/>
    </row>
    <row r="285" spans="2:10" x14ac:dyDescent="0.3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384</v>
      </c>
      <c r="G285" s="71">
        <v>12621</v>
      </c>
      <c r="H285" s="71">
        <v>379</v>
      </c>
      <c r="I285" s="67">
        <f t="shared" si="9"/>
        <v>15079.999999999998</v>
      </c>
      <c r="J285" s="9"/>
    </row>
    <row r="286" spans="2:10" x14ac:dyDescent="0.3">
      <c r="B286" s="66" t="s">
        <v>74</v>
      </c>
      <c r="C286" s="53" t="s">
        <v>438</v>
      </c>
      <c r="D286" s="53" t="s">
        <v>17</v>
      </c>
      <c r="E286" s="15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439</v>
      </c>
      <c r="D287" s="53" t="s">
        <v>17</v>
      </c>
      <c r="E287" s="155" t="s">
        <v>625</v>
      </c>
      <c r="F287" s="94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17</v>
      </c>
      <c r="E290" s="155" t="s">
        <v>625</v>
      </c>
      <c r="F290" s="53" t="s">
        <v>241</v>
      </c>
      <c r="G290" s="91">
        <v>16215</v>
      </c>
      <c r="H290" s="71">
        <v>486</v>
      </c>
      <c r="I290" s="71">
        <f t="shared" si="9"/>
        <v>19373.16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x14ac:dyDescent="0.3">
      <c r="B293" s="66" t="s">
        <v>448</v>
      </c>
      <c r="C293" s="53" t="s">
        <v>449</v>
      </c>
      <c r="D293" s="53" t="s">
        <v>17</v>
      </c>
      <c r="E293" s="155" t="s">
        <v>625</v>
      </c>
      <c r="F293" s="53" t="s">
        <v>659</v>
      </c>
      <c r="G293" s="71">
        <v>11668.92</v>
      </c>
      <c r="H293" s="71">
        <v>350</v>
      </c>
      <c r="I293" s="67">
        <f t="shared" si="9"/>
        <v>13941.947199999999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59" si="10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17</v>
      </c>
      <c r="E307" s="155" t="s">
        <v>625</v>
      </c>
      <c r="F307" s="53" t="s">
        <v>80</v>
      </c>
      <c r="G307" s="90">
        <v>11382.83</v>
      </c>
      <c r="H307" s="71">
        <v>1022.15</v>
      </c>
      <c r="I307" s="67">
        <f t="shared" si="10"/>
        <v>14389.776799999998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17</v>
      </c>
      <c r="E318" s="155" t="s">
        <v>625</v>
      </c>
      <c r="F318" s="53" t="s">
        <v>241</v>
      </c>
      <c r="G318" s="71">
        <v>16731</v>
      </c>
      <c r="H318" s="71">
        <v>1363</v>
      </c>
      <c r="I318" s="71">
        <f t="shared" si="10"/>
        <v>20989.039999999997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497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17</v>
      </c>
      <c r="E330" s="155" t="s">
        <v>625</v>
      </c>
      <c r="F330" s="53" t="s">
        <v>499</v>
      </c>
      <c r="G330" s="90">
        <v>7830.76</v>
      </c>
      <c r="H330" s="71">
        <v>642.38</v>
      </c>
      <c r="I330" s="67">
        <f t="shared" si="10"/>
        <v>9828.8423999999995</v>
      </c>
      <c r="J330" s="9"/>
    </row>
    <row r="331" spans="2:10" x14ac:dyDescent="0.3">
      <c r="B331" s="56" t="s">
        <v>500</v>
      </c>
      <c r="C331" s="53">
        <v>194600023</v>
      </c>
      <c r="D331" s="53" t="s">
        <v>17</v>
      </c>
      <c r="E331" s="155" t="s">
        <v>625</v>
      </c>
      <c r="F331" s="53" t="s">
        <v>499</v>
      </c>
      <c r="G331" s="90">
        <v>3082.41</v>
      </c>
      <c r="H331" s="71">
        <v>257.91000000000003</v>
      </c>
      <c r="I331" s="67">
        <f t="shared" si="10"/>
        <v>3874.7711999999992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17</v>
      </c>
      <c r="E334" s="155" t="s">
        <v>625</v>
      </c>
      <c r="F334" s="53" t="s">
        <v>655</v>
      </c>
      <c r="G334" s="90">
        <v>11668.92</v>
      </c>
      <c r="H334" s="71">
        <v>350.07</v>
      </c>
      <c r="I334" s="67">
        <f t="shared" si="10"/>
        <v>13942.028399999999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0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17</v>
      </c>
      <c r="E338" s="15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0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0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17</v>
      </c>
      <c r="E342" s="155" t="s">
        <v>625</v>
      </c>
      <c r="F342" s="53" t="s">
        <v>384</v>
      </c>
      <c r="G342" s="71">
        <v>12621</v>
      </c>
      <c r="H342" s="71">
        <v>379</v>
      </c>
      <c r="I342" s="67">
        <f t="shared" si="10"/>
        <v>15079.999999999998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0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0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17</v>
      </c>
      <c r="E346" s="155" t="s">
        <v>625</v>
      </c>
      <c r="F346" s="53" t="s">
        <v>241</v>
      </c>
      <c r="G346" s="91">
        <v>14435</v>
      </c>
      <c r="H346" s="71">
        <v>1177</v>
      </c>
      <c r="I346" s="71">
        <f t="shared" si="10"/>
        <v>18109.919999999998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0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17</v>
      </c>
      <c r="E349" s="155" t="s">
        <v>625</v>
      </c>
      <c r="F349" s="53" t="s">
        <v>384</v>
      </c>
      <c r="G349" s="71">
        <v>12621</v>
      </c>
      <c r="H349" s="71">
        <v>379</v>
      </c>
      <c r="I349" s="71">
        <f t="shared" si="10"/>
        <v>15079.999999999998</v>
      </c>
      <c r="J349" s="9"/>
    </row>
    <row r="350" spans="2:10" x14ac:dyDescent="0.3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384</v>
      </c>
      <c r="G350" s="71">
        <v>12621</v>
      </c>
      <c r="H350" s="71">
        <v>379</v>
      </c>
      <c r="I350" s="67">
        <f t="shared" si="10"/>
        <v>15079.999999999998</v>
      </c>
      <c r="J350" s="9"/>
    </row>
    <row r="351" spans="2:10" x14ac:dyDescent="0.3">
      <c r="B351" s="66" t="s">
        <v>74</v>
      </c>
      <c r="C351" s="53" t="s">
        <v>525</v>
      </c>
      <c r="D351" s="53" t="s">
        <v>17</v>
      </c>
      <c r="E351" s="15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527</v>
      </c>
      <c r="D353" s="53" t="s">
        <v>17</v>
      </c>
      <c r="E353" s="15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528</v>
      </c>
      <c r="D354" s="53" t="s">
        <v>10</v>
      </c>
      <c r="E354" s="155" t="s">
        <v>625</v>
      </c>
      <c r="G354" s="71">
        <v>0</v>
      </c>
      <c r="H354" s="71">
        <v>0</v>
      </c>
      <c r="I354" s="67">
        <f t="shared" si="10"/>
        <v>0</v>
      </c>
      <c r="J354" s="9"/>
    </row>
    <row r="355" spans="2:10" x14ac:dyDescent="0.3">
      <c r="B355" s="66" t="s">
        <v>74</v>
      </c>
      <c r="C355" s="53" t="s">
        <v>529</v>
      </c>
      <c r="D355" s="53" t="s">
        <v>17</v>
      </c>
      <c r="E355" s="155" t="s">
        <v>625</v>
      </c>
      <c r="F355" s="53" t="s">
        <v>241</v>
      </c>
      <c r="G355" s="71">
        <v>16731</v>
      </c>
      <c r="H355" s="71">
        <v>1363</v>
      </c>
      <c r="I355" s="71">
        <f t="shared" si="10"/>
        <v>20989.039999999997</v>
      </c>
      <c r="J355" s="9"/>
    </row>
    <row r="356" spans="2:10" x14ac:dyDescent="0.3">
      <c r="B356" s="66" t="s">
        <v>78</v>
      </c>
      <c r="C356" s="53" t="s">
        <v>530</v>
      </c>
      <c r="D356" s="53" t="s">
        <v>17</v>
      </c>
      <c r="E356" s="155" t="s">
        <v>625</v>
      </c>
      <c r="F356" s="53" t="s">
        <v>241</v>
      </c>
      <c r="G356" s="71">
        <v>17605</v>
      </c>
      <c r="H356" s="71">
        <v>1434</v>
      </c>
      <c r="I356" s="71">
        <f t="shared" si="10"/>
        <v>22085.239999999998</v>
      </c>
      <c r="J356" s="9"/>
    </row>
    <row r="357" spans="2:10" x14ac:dyDescent="0.3">
      <c r="B357" s="56" t="s">
        <v>74</v>
      </c>
      <c r="C357" s="53" t="s">
        <v>531</v>
      </c>
      <c r="D357" s="53" t="s">
        <v>17</v>
      </c>
      <c r="E357" s="155" t="s">
        <v>625</v>
      </c>
      <c r="F357" s="53" t="s">
        <v>384</v>
      </c>
      <c r="G357" s="90">
        <v>12621</v>
      </c>
      <c r="H357" s="71">
        <v>379</v>
      </c>
      <c r="I357" s="67">
        <f t="shared" si="10"/>
        <v>15079.999999999998</v>
      </c>
      <c r="J357" s="9"/>
    </row>
    <row r="358" spans="2:10" x14ac:dyDescent="0.3">
      <c r="B358" s="66" t="s">
        <v>74</v>
      </c>
      <c r="C358" s="53" t="s">
        <v>532</v>
      </c>
      <c r="D358" s="53" t="s">
        <v>17</v>
      </c>
      <c r="E358" s="155" t="s">
        <v>625</v>
      </c>
      <c r="F358" s="53" t="s">
        <v>241</v>
      </c>
      <c r="G358" s="71">
        <v>16731</v>
      </c>
      <c r="H358" s="71">
        <v>1363.02</v>
      </c>
      <c r="I358" s="71">
        <f t="shared" si="10"/>
        <v>20989.063200000001</v>
      </c>
      <c r="J358" s="9"/>
    </row>
    <row r="359" spans="2:10" x14ac:dyDescent="0.3">
      <c r="B359" s="56" t="s">
        <v>74</v>
      </c>
      <c r="C359" s="53" t="s">
        <v>533</v>
      </c>
      <c r="D359" s="53" t="s">
        <v>17</v>
      </c>
      <c r="E359" s="155" t="s">
        <v>625</v>
      </c>
      <c r="F359" s="53" t="s">
        <v>384</v>
      </c>
      <c r="G359" s="71">
        <v>12621</v>
      </c>
      <c r="H359" s="71">
        <v>379</v>
      </c>
      <c r="I359" s="67">
        <f t="shared" si="10"/>
        <v>15079.999999999998</v>
      </c>
      <c r="J359" s="9"/>
    </row>
    <row r="360" spans="2:10" x14ac:dyDescent="0.3">
      <c r="B360" s="56" t="s">
        <v>74</v>
      </c>
      <c r="C360" s="53" t="s">
        <v>534</v>
      </c>
      <c r="D360" s="53" t="s">
        <v>17</v>
      </c>
      <c r="E360" s="155" t="s">
        <v>625</v>
      </c>
      <c r="F360" s="53" t="s">
        <v>384</v>
      </c>
      <c r="G360" s="71">
        <v>12621</v>
      </c>
      <c r="H360" s="71">
        <v>379</v>
      </c>
      <c r="I360" s="67">
        <f t="shared" ref="I360:I368" si="11">SUM(G360+H360)*1.16</f>
        <v>15079.999999999998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17</v>
      </c>
      <c r="E367" s="155" t="s">
        <v>625</v>
      </c>
      <c r="F367" s="53" t="s">
        <v>241</v>
      </c>
      <c r="G367" s="71">
        <v>24845</v>
      </c>
      <c r="H367" s="71">
        <v>745</v>
      </c>
      <c r="I367" s="71">
        <f t="shared" si="11"/>
        <v>29684.399999999998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68">
        <v>11561.63</v>
      </c>
      <c r="H385" s="71">
        <v>1277.51</v>
      </c>
      <c r="I385" s="67">
        <f t="shared" si="12"/>
        <v>14893.402399999999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68">
        <v>11561.63</v>
      </c>
      <c r="H389" s="71">
        <v>1277.51</v>
      </c>
      <c r="I389" s="67">
        <f t="shared" si="12"/>
        <v>14893.402399999999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68">
        <v>11561.63</v>
      </c>
      <c r="H391" s="71">
        <v>1277.51</v>
      </c>
      <c r="I391" s="67">
        <f t="shared" si="12"/>
        <v>14893.402399999999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68">
        <v>11561.63</v>
      </c>
      <c r="H397" s="71">
        <v>1277.51</v>
      </c>
      <c r="I397" s="67">
        <f t="shared" si="12"/>
        <v>14893.402399999999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1">
        <v>11562</v>
      </c>
      <c r="H402" s="71">
        <v>1278</v>
      </c>
      <c r="I402" s="67">
        <f t="shared" si="12"/>
        <v>14894.4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94" t="s">
        <v>590</v>
      </c>
      <c r="D405" s="85" t="s">
        <v>17</v>
      </c>
      <c r="E405" s="155" t="s">
        <v>15</v>
      </c>
      <c r="F405" s="53" t="s">
        <v>342</v>
      </c>
      <c r="G405" s="71">
        <v>5580</v>
      </c>
      <c r="H405" s="71">
        <v>182.4</v>
      </c>
      <c r="I405" s="67">
        <f>(G405+H405)*1.16</f>
        <v>6684.3839999999991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10</v>
      </c>
      <c r="E409" s="155" t="s">
        <v>11</v>
      </c>
      <c r="G409" s="71">
        <v>0</v>
      </c>
      <c r="H409" s="71">
        <v>0</v>
      </c>
      <c r="I409" s="67">
        <f>(G409+H409)*1.16</f>
        <v>0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10</v>
      </c>
      <c r="E411" s="155" t="s">
        <v>15</v>
      </c>
      <c r="G411" s="71"/>
      <c r="H411" s="71"/>
      <c r="I411" s="67"/>
    </row>
    <row r="412" spans="1:9" x14ac:dyDescent="0.3">
      <c r="A412" s="162"/>
      <c r="B412" s="66" t="s">
        <v>242</v>
      </c>
      <c r="C412" s="174" t="s">
        <v>602</v>
      </c>
      <c r="D412" s="85" t="s">
        <v>10</v>
      </c>
      <c r="E412" s="155" t="s">
        <v>624</v>
      </c>
      <c r="G412" s="67">
        <v>0</v>
      </c>
      <c r="H412" s="68">
        <v>0</v>
      </c>
      <c r="I412" s="67">
        <f>SUM(G412+H412)*1.16</f>
        <v>0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>SUM(G416+H416)*1.16</f>
        <v>7167.5239999999994</v>
      </c>
    </row>
    <row r="417" spans="1:12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>SUM(G417+H417)*1.16</f>
        <v>6542.2839999999987</v>
      </c>
    </row>
    <row r="418" spans="1:12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>SUM(G418+H418)*1.16</f>
        <v>7020.32</v>
      </c>
    </row>
    <row r="419" spans="1:12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/>
      <c r="H419" s="71"/>
      <c r="I419" s="67"/>
    </row>
    <row r="420" spans="1:12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ref="I420:I427" si="13">SUM(G420+H420)*1.16</f>
        <v>7263.9199999999992</v>
      </c>
    </row>
    <row r="421" spans="1:12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2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2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2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2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2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2" x14ac:dyDescent="0.3">
      <c r="A427" s="56"/>
      <c r="B427" s="99" t="s">
        <v>65</v>
      </c>
      <c r="C427" s="97" t="s">
        <v>621</v>
      </c>
      <c r="D427" s="85" t="s">
        <v>17</v>
      </c>
      <c r="E427" s="155" t="s">
        <v>624</v>
      </c>
      <c r="F427" s="53" t="s">
        <v>643</v>
      </c>
      <c r="G427" s="67">
        <v>6542.15</v>
      </c>
      <c r="H427" s="71">
        <v>196.26</v>
      </c>
      <c r="I427" s="67">
        <f t="shared" si="13"/>
        <v>7816.5555999999997</v>
      </c>
      <c r="J427" s="56"/>
      <c r="L427" s="165"/>
    </row>
    <row r="428" spans="1:12" s="56" customFormat="1" ht="12" x14ac:dyDescent="0.25">
      <c r="B428" s="99" t="s">
        <v>57</v>
      </c>
      <c r="C428" s="53" t="s">
        <v>631</v>
      </c>
      <c r="D428" s="85" t="s">
        <v>17</v>
      </c>
      <c r="E428" s="155" t="s">
        <v>625</v>
      </c>
      <c r="F428" s="53" t="s">
        <v>634</v>
      </c>
      <c r="G428" s="71">
        <v>16664</v>
      </c>
      <c r="H428" s="71">
        <v>500</v>
      </c>
      <c r="I428" s="67">
        <f t="shared" ref="I428:I433" si="14">(G428+H428)*1.16</f>
        <v>19910.239999999998</v>
      </c>
      <c r="L428" s="166"/>
    </row>
    <row r="429" spans="1:12" s="56" customFormat="1" ht="12" x14ac:dyDescent="0.25">
      <c r="B429" s="97" t="s">
        <v>57</v>
      </c>
      <c r="C429" s="53" t="s">
        <v>641</v>
      </c>
      <c r="D429" s="85" t="s">
        <v>17</v>
      </c>
      <c r="E429" s="155" t="s">
        <v>625</v>
      </c>
      <c r="F429" s="53" t="s">
        <v>645</v>
      </c>
      <c r="G429" s="71">
        <v>15589.8</v>
      </c>
      <c r="H429" s="151">
        <v>401</v>
      </c>
      <c r="I429" s="67">
        <f t="shared" si="14"/>
        <v>18549.327999999998</v>
      </c>
      <c r="L429" s="166"/>
    </row>
    <row r="430" spans="1:12" x14ac:dyDescent="0.3">
      <c r="A430" s="56"/>
      <c r="B430" s="97" t="s">
        <v>256</v>
      </c>
      <c r="C430" s="66" t="s">
        <v>657</v>
      </c>
      <c r="D430" s="85" t="s">
        <v>17</v>
      </c>
      <c r="E430" s="155" t="s">
        <v>11</v>
      </c>
      <c r="F430" s="53" t="s">
        <v>666</v>
      </c>
      <c r="G430" s="71">
        <v>8356</v>
      </c>
      <c r="H430" s="43">
        <v>251</v>
      </c>
      <c r="I430" s="67">
        <f t="shared" si="14"/>
        <v>9984.119999999999</v>
      </c>
      <c r="J430" s="56"/>
    </row>
    <row r="431" spans="1:12" x14ac:dyDescent="0.3">
      <c r="A431" s="56"/>
      <c r="B431" s="66" t="s">
        <v>70</v>
      </c>
      <c r="C431" s="66" t="s">
        <v>658</v>
      </c>
      <c r="D431" s="85" t="s">
        <v>17</v>
      </c>
      <c r="E431" s="155" t="s">
        <v>624</v>
      </c>
      <c r="F431" s="53" t="s">
        <v>661</v>
      </c>
      <c r="G431" s="71">
        <v>5876</v>
      </c>
      <c r="H431" s="43">
        <v>176.28</v>
      </c>
      <c r="I431" s="67">
        <f t="shared" si="14"/>
        <v>7020.6447999999991</v>
      </c>
      <c r="J431" s="56"/>
    </row>
    <row r="432" spans="1:12" x14ac:dyDescent="0.3">
      <c r="A432" s="56"/>
      <c r="B432" s="66" t="s">
        <v>65</v>
      </c>
      <c r="C432" s="66" t="s">
        <v>663</v>
      </c>
      <c r="D432" s="85" t="s">
        <v>17</v>
      </c>
      <c r="E432" s="155" t="s">
        <v>624</v>
      </c>
      <c r="F432" s="56" t="s">
        <v>668</v>
      </c>
      <c r="G432" s="71">
        <v>6542</v>
      </c>
      <c r="H432" s="43">
        <v>196</v>
      </c>
      <c r="I432" s="54">
        <f t="shared" si="14"/>
        <v>7816.079999999999</v>
      </c>
      <c r="J432" s="56"/>
      <c r="K432" s="148"/>
      <c r="L432" s="147"/>
    </row>
    <row r="433" spans="1:15" x14ac:dyDescent="0.3">
      <c r="A433" s="56"/>
      <c r="B433" s="66" t="s">
        <v>274</v>
      </c>
      <c r="C433" s="66" t="s">
        <v>664</v>
      </c>
      <c r="D433" s="85" t="s">
        <v>17</v>
      </c>
      <c r="E433" s="157" t="s">
        <v>11</v>
      </c>
      <c r="F433" s="152" t="s">
        <v>694</v>
      </c>
      <c r="G433" s="71">
        <v>5476</v>
      </c>
      <c r="H433" s="43">
        <v>164.28</v>
      </c>
      <c r="I433" s="54">
        <f t="shared" si="14"/>
        <v>6542.724799999999</v>
      </c>
      <c r="J433" s="56"/>
      <c r="K433" s="149"/>
      <c r="L433" s="18"/>
      <c r="M433" s="38"/>
      <c r="N433" s="38"/>
    </row>
    <row r="434" spans="1:15" x14ac:dyDescent="0.3">
      <c r="B434" s="66" t="s">
        <v>70</v>
      </c>
      <c r="C434" s="66" t="s">
        <v>665</v>
      </c>
      <c r="D434" s="85" t="s">
        <v>10</v>
      </c>
      <c r="E434" s="157" t="s">
        <v>15</v>
      </c>
      <c r="F434" s="153"/>
      <c r="G434" s="71"/>
      <c r="N434" s="38"/>
    </row>
    <row r="435" spans="1:15" x14ac:dyDescent="0.3">
      <c r="A435" s="162"/>
      <c r="B435" s="66" t="s">
        <v>274</v>
      </c>
      <c r="C435" s="175" t="s">
        <v>672</v>
      </c>
      <c r="D435" s="85" t="s">
        <v>10</v>
      </c>
      <c r="E435" s="155" t="s">
        <v>624</v>
      </c>
      <c r="G435" s="71"/>
      <c r="L435" s="38"/>
      <c r="N435" s="38"/>
    </row>
    <row r="436" spans="1:15" x14ac:dyDescent="0.3">
      <c r="A436" s="162"/>
      <c r="B436" s="66" t="s">
        <v>242</v>
      </c>
      <c r="C436" s="175" t="s">
        <v>676</v>
      </c>
      <c r="D436" s="85" t="s">
        <v>10</v>
      </c>
      <c r="E436" s="155" t="s">
        <v>624</v>
      </c>
      <c r="G436" s="71"/>
      <c r="J436" s="162"/>
      <c r="L436" s="38"/>
      <c r="M436" s="38"/>
      <c r="N436" s="38"/>
      <c r="O436" s="38"/>
    </row>
    <row r="437" spans="1:15" x14ac:dyDescent="0.3">
      <c r="A437" s="162"/>
      <c r="B437" s="66" t="s">
        <v>242</v>
      </c>
      <c r="C437" s="175" t="s">
        <v>680</v>
      </c>
      <c r="D437" s="85" t="s">
        <v>10</v>
      </c>
      <c r="E437" s="168" t="s">
        <v>624</v>
      </c>
    </row>
    <row r="438" spans="1:15" x14ac:dyDescent="0.3">
      <c r="B438" s="56" t="s">
        <v>70</v>
      </c>
      <c r="C438" s="175" t="s">
        <v>684</v>
      </c>
      <c r="D438" s="85" t="s">
        <v>17</v>
      </c>
      <c r="E438" s="155" t="s">
        <v>624</v>
      </c>
      <c r="F438" s="53" t="s">
        <v>691</v>
      </c>
      <c r="G438" s="43">
        <v>5288.8</v>
      </c>
      <c r="H438" s="43">
        <v>158.65</v>
      </c>
      <c r="I438" s="54">
        <f>(G438+H438)*1.16</f>
        <v>6319.0419999999995</v>
      </c>
    </row>
    <row r="439" spans="1:15" x14ac:dyDescent="0.3">
      <c r="B439" s="66" t="s">
        <v>65</v>
      </c>
      <c r="C439" s="56" t="s">
        <v>687</v>
      </c>
      <c r="D439" s="85" t="s">
        <v>10</v>
      </c>
      <c r="E439" s="155" t="s">
        <v>624</v>
      </c>
    </row>
    <row r="440" spans="1:15" x14ac:dyDescent="0.3">
      <c r="B440" s="56" t="s">
        <v>70</v>
      </c>
      <c r="C440" s="66" t="s">
        <v>692</v>
      </c>
      <c r="D440" s="85" t="s">
        <v>10</v>
      </c>
      <c r="E440" s="155" t="s">
        <v>624</v>
      </c>
    </row>
    <row r="441" spans="1:15" x14ac:dyDescent="0.3">
      <c r="B441" s="56" t="s">
        <v>232</v>
      </c>
      <c r="C441" s="66" t="s">
        <v>693</v>
      </c>
      <c r="D441" s="85" t="s">
        <v>10</v>
      </c>
      <c r="E441" s="155" t="s">
        <v>624</v>
      </c>
    </row>
    <row r="442" spans="1:15" x14ac:dyDescent="0.3">
      <c r="B442" s="56" t="s">
        <v>70</v>
      </c>
      <c r="C442" s="56" t="s">
        <v>697</v>
      </c>
      <c r="D442" s="85" t="s">
        <v>10</v>
      </c>
      <c r="E442" s="155" t="s">
        <v>624</v>
      </c>
    </row>
    <row r="443" spans="1:15" x14ac:dyDescent="0.3">
      <c r="B443" s="56"/>
      <c r="C443" s="53"/>
      <c r="D443" s="85"/>
      <c r="E443" s="155"/>
    </row>
    <row r="1048559" spans="1:17" s="54" customFormat="1" x14ac:dyDescent="0.3">
      <c r="A1048559"/>
      <c r="B1048559" s="50"/>
      <c r="C1048559" s="51"/>
      <c r="D1048559" s="52"/>
      <c r="E1048559" s="159"/>
      <c r="F1048559" s="53"/>
      <c r="G1048559" s="43"/>
      <c r="H1048559" s="8"/>
      <c r="J1048559"/>
      <c r="K1048559"/>
      <c r="L1048559"/>
      <c r="M1048559"/>
      <c r="N1048559"/>
      <c r="O1048559"/>
      <c r="P1048559"/>
      <c r="Q1048559"/>
    </row>
  </sheetData>
  <autoFilter ref="B1:I441" xr:uid="{7E1580AC-5D85-42FF-A721-7DD24830F8A1}"/>
  <hyperlinks>
    <hyperlink ref="F175" r:id="rId1" location="id=1155&amp;model=res.partner" display="http://52.52.31.46:8069/web - id=1155&amp;model=res.partner" xr:uid="{386E6C70-34DF-4541-8E67-FAAEC1D5CA2E}"/>
    <hyperlink ref="F223" r:id="rId2" location="id=1155&amp;model=res.partner" display="http://52.52.31.46:8069/web - id=1155&amp;model=res.partner" xr:uid="{504D3C38-4E38-4D6E-8493-EF26467B6792}"/>
  </hyperlinks>
  <pageMargins left="0.7" right="0.7" top="0.75" bottom="0.75" header="0.3" footer="0.3"/>
  <pageSetup paperSize="9" scale="63" fitToHeight="0" orientation="portrait"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404AC-4193-42C2-940D-C97126168156}">
  <sheetPr codeName="Sheet14">
    <pageSetUpPr fitToPage="1"/>
  </sheetPr>
  <dimension ref="A1:S1048559"/>
  <sheetViews>
    <sheetView showGridLines="0" topLeftCell="A160" zoomScaleNormal="100" workbookViewId="0">
      <selection activeCell="C173" sqref="C173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</cols>
  <sheetData>
    <row r="1" spans="1:19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9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9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79</v>
      </c>
      <c r="M3" s="61">
        <f>+COUNTIF(E:E,M2)</f>
        <v>157</v>
      </c>
      <c r="N3" s="61">
        <f>+COUNTIF(E:E,N2)</f>
        <v>41</v>
      </c>
      <c r="O3" s="61">
        <f>+COUNTIF(E:E,O2)</f>
        <v>89</v>
      </c>
      <c r="P3" s="61">
        <f>+COUNTIF(E:E,P2)</f>
        <v>74</v>
      </c>
      <c r="Q3" s="61">
        <f>SUM(L3+M3+N3+O3+P3)</f>
        <v>440</v>
      </c>
    </row>
    <row r="4" spans="1:19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61</v>
      </c>
      <c r="M4" s="102">
        <f>COUNTIFS(D:D,K4,E:E,M2)</f>
        <v>89</v>
      </c>
      <c r="N4" s="102">
        <f>COUNTIFS(D:D,K4,E:E,N2)</f>
        <v>22</v>
      </c>
      <c r="O4" s="102">
        <f>COUNTIFS(D:D,K4,E:E,O2)</f>
        <v>82</v>
      </c>
      <c r="P4" s="102">
        <f>COUNTIFS(D:D,K4,E:E,P2)</f>
        <v>44</v>
      </c>
      <c r="Q4" s="102">
        <f>SUM(L4:P4)</f>
        <v>298</v>
      </c>
    </row>
    <row r="5" spans="1:19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14</v>
      </c>
      <c r="M5" s="104">
        <f>COUNTIFS(D:D,K5,E:E,M2)</f>
        <v>60</v>
      </c>
      <c r="N5" s="104">
        <f>COUNTIFS(D:D,K5,E:E,N2)</f>
        <v>17</v>
      </c>
      <c r="O5" s="104">
        <f>COUNTIFS(D:D,K5,E:E,O2)</f>
        <v>4</v>
      </c>
      <c r="P5" s="104">
        <f>COUNTIFS(D:D,K5,E:E,P2)</f>
        <v>27</v>
      </c>
      <c r="Q5" s="104">
        <f>SUM(L5:P5)</f>
        <v>122</v>
      </c>
    </row>
    <row r="6" spans="1:19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9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75</v>
      </c>
      <c r="M7" s="59">
        <f>M3-M6</f>
        <v>149</v>
      </c>
      <c r="N7" s="59">
        <f>N3-N6</f>
        <v>39</v>
      </c>
      <c r="O7" s="59">
        <f>O3-O6</f>
        <v>86</v>
      </c>
      <c r="P7" s="59">
        <f>P3-P6</f>
        <v>71</v>
      </c>
      <c r="Q7" s="59">
        <f>SUM(L7:P7)</f>
        <v>420</v>
      </c>
      <c r="R7" s="12"/>
      <c r="S7" s="176"/>
    </row>
    <row r="8" spans="1:19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0.81333333333333335</v>
      </c>
      <c r="M8" s="112">
        <f t="shared" si="1"/>
        <v>0.59731543624161076</v>
      </c>
      <c r="N8" s="112">
        <f t="shared" si="1"/>
        <v>0.5641025641025641</v>
      </c>
      <c r="O8" s="112">
        <f t="shared" si="1"/>
        <v>0.95348837209302328</v>
      </c>
      <c r="P8" s="112">
        <f t="shared" si="1"/>
        <v>0.61971830985915488</v>
      </c>
      <c r="Q8" s="112">
        <f t="shared" si="1"/>
        <v>0.70952380952380956</v>
      </c>
    </row>
    <row r="9" spans="1:19" x14ac:dyDescent="0.3">
      <c r="B9" s="66" t="s">
        <v>36</v>
      </c>
      <c r="C9" s="53" t="s">
        <v>37</v>
      </c>
      <c r="D9" s="53" t="s">
        <v>10</v>
      </c>
      <c r="E9" s="155" t="s">
        <v>11</v>
      </c>
      <c r="G9" s="67">
        <v>0</v>
      </c>
      <c r="H9" s="68">
        <v>0</v>
      </c>
      <c r="I9" s="67">
        <f t="shared" si="0"/>
        <v>0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9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SUMIF(E2:E603,L2,I2:I603)</f>
        <v>501744.5324000002</v>
      </c>
      <c r="M10" s="68">
        <f>SUMIF(E2:E603,M2,I2:I603)</f>
        <v>1296919.6372</v>
      </c>
      <c r="N10" s="68">
        <f>SUMIF(E2:E597,N2,I2:I597)</f>
        <v>194438.34159999999</v>
      </c>
      <c r="O10" s="68">
        <f>SUMIF(E2:E597,O2,I2:I597)</f>
        <v>1315557.3571999997</v>
      </c>
      <c r="P10" s="68">
        <f>SUMIF(E2:E597,P2,I2:I597)</f>
        <v>417544.57964666659</v>
      </c>
      <c r="Q10" s="68">
        <f>SUM(L10:P10)</f>
        <v>3726204.4480466666</v>
      </c>
      <c r="R10" s="114"/>
    </row>
    <row r="11" spans="1:19" x14ac:dyDescent="0.3">
      <c r="B11" s="66" t="s">
        <v>215</v>
      </c>
      <c r="C11" s="53">
        <v>234310945</v>
      </c>
      <c r="D11" s="53" t="s">
        <v>10</v>
      </c>
      <c r="E11" s="155" t="s">
        <v>11</v>
      </c>
      <c r="G11" s="68">
        <v>0</v>
      </c>
      <c r="H11" s="68">
        <v>0</v>
      </c>
      <c r="I11" s="67">
        <f t="shared" si="0"/>
        <v>0</v>
      </c>
      <c r="K11" s="85" t="s">
        <v>636</v>
      </c>
      <c r="L11" s="43"/>
      <c r="M11" s="135"/>
      <c r="N11" s="43"/>
      <c r="O11" s="43"/>
      <c r="P11" s="43"/>
      <c r="Q11" s="43">
        <f>SUM(L11:P11)</f>
        <v>0</v>
      </c>
      <c r="R11" s="114"/>
    </row>
    <row r="12" spans="1:19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9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19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9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9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155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10</v>
      </c>
      <c r="E31" s="155" t="s">
        <v>11</v>
      </c>
      <c r="G31" s="67">
        <v>0</v>
      </c>
      <c r="H31" s="68">
        <v>0</v>
      </c>
      <c r="I31" s="67">
        <f>SUM(G31+H31)*1.16</f>
        <v>0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155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172" t="s">
        <v>202</v>
      </c>
      <c r="D116" s="53" t="s">
        <v>10</v>
      </c>
      <c r="E116" s="155" t="s">
        <v>624</v>
      </c>
      <c r="F116" s="66"/>
      <c r="G116" s="68">
        <v>0</v>
      </c>
      <c r="H116" s="68">
        <v>0</v>
      </c>
      <c r="I116" s="67">
        <f t="shared" si="4"/>
        <v>0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17</v>
      </c>
      <c r="E122" s="155" t="s">
        <v>624</v>
      </c>
      <c r="F122" s="79" t="s">
        <v>214</v>
      </c>
      <c r="G122" s="68">
        <v>6080</v>
      </c>
      <c r="H122" s="68">
        <v>182.4</v>
      </c>
      <c r="I122" s="67">
        <f t="shared" si="5"/>
        <v>7264.3839999999991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67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17</v>
      </c>
      <c r="E125" s="155" t="s">
        <v>624</v>
      </c>
      <c r="F125" s="53" t="s">
        <v>643</v>
      </c>
      <c r="G125" s="68">
        <v>6542</v>
      </c>
      <c r="H125" s="68">
        <v>196.26</v>
      </c>
      <c r="I125" s="67">
        <f t="shared" si="5"/>
        <v>7816.3815999999997</v>
      </c>
    </row>
    <row r="126" spans="1:10" x14ac:dyDescent="0.3">
      <c r="B126" s="66" t="s">
        <v>215</v>
      </c>
      <c r="C126" s="53" t="s">
        <v>221</v>
      </c>
      <c r="D126" s="53" t="s">
        <v>10</v>
      </c>
      <c r="E126" s="155" t="s">
        <v>11</v>
      </c>
      <c r="G126" s="67">
        <v>0</v>
      </c>
      <c r="H126" s="68">
        <v>0</v>
      </c>
      <c r="I126" s="67">
        <f t="shared" si="5"/>
        <v>0</v>
      </c>
      <c r="J126" s="9"/>
    </row>
    <row r="127" spans="1:10" x14ac:dyDescent="0.3">
      <c r="B127" s="66" t="s">
        <v>242</v>
      </c>
      <c r="C127" s="53" t="s">
        <v>223</v>
      </c>
      <c r="D127" s="53" t="s">
        <v>17</v>
      </c>
      <c r="E127" s="155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10</v>
      </c>
      <c r="E131" s="155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1:10" x14ac:dyDescent="0.3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1:10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1:10" x14ac:dyDescent="0.3">
      <c r="A153" s="162"/>
      <c r="B153" s="66" t="s">
        <v>260</v>
      </c>
      <c r="C153" s="173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15</v>
      </c>
      <c r="F156" s="82" t="s">
        <v>265</v>
      </c>
      <c r="G156" s="68">
        <v>8214.39</v>
      </c>
      <c r="H156" s="68">
        <v>911</v>
      </c>
      <c r="I156" s="67">
        <f t="shared" si="6"/>
        <v>10585.452399999998</v>
      </c>
      <c r="J156" s="9"/>
    </row>
    <row r="157" spans="1:10" x14ac:dyDescent="0.3">
      <c r="B157" s="66" t="s">
        <v>232</v>
      </c>
      <c r="C157" s="80" t="s">
        <v>267</v>
      </c>
      <c r="D157" s="53" t="s">
        <v>17</v>
      </c>
      <c r="E157" s="155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65</v>
      </c>
      <c r="C169" s="83" t="s">
        <v>286</v>
      </c>
      <c r="D169" s="53" t="s">
        <v>10</v>
      </c>
      <c r="E169" s="155" t="s">
        <v>15</v>
      </c>
      <c r="F169" s="82"/>
      <c r="G169" s="68">
        <v>0</v>
      </c>
      <c r="H169" s="68">
        <v>0</v>
      </c>
      <c r="I169" s="67">
        <f t="shared" si="6"/>
        <v>0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>
        <v>0</v>
      </c>
      <c r="H174" s="71">
        <v>0</v>
      </c>
      <c r="I174" s="67">
        <f>SUM(G174+H174)*1.16</f>
        <v>0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10</v>
      </c>
      <c r="E176" s="15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10</v>
      </c>
      <c r="E178" s="155" t="s">
        <v>624</v>
      </c>
      <c r="F178" s="82"/>
      <c r="G178" s="67">
        <v>0</v>
      </c>
      <c r="H178" s="71">
        <v>0</v>
      </c>
      <c r="I178" s="67">
        <f>SUM(G178+H178)*1.16</f>
        <v>0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10</v>
      </c>
      <c r="E194" s="15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679</v>
      </c>
      <c r="G206" s="71">
        <v>5876</v>
      </c>
      <c r="H206" s="71">
        <v>176.28</v>
      </c>
      <c r="I206" s="67">
        <f t="shared" si="7"/>
        <v>7020.6447999999991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17</v>
      </c>
      <c r="E221" s="155" t="s">
        <v>15</v>
      </c>
      <c r="F221" s="88" t="s">
        <v>342</v>
      </c>
      <c r="G221" s="68">
        <v>5876</v>
      </c>
      <c r="H221" s="71">
        <v>176.28</v>
      </c>
      <c r="I221" s="67">
        <f t="shared" ref="I221:I226" si="8">SUM(G221+H221)*1.16</f>
        <v>7020.6447999999991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10</v>
      </c>
      <c r="E225" s="155" t="s">
        <v>15</v>
      </c>
      <c r="G225" s="68">
        <v>0</v>
      </c>
      <c r="H225" s="71">
        <v>0</v>
      </c>
      <c r="I225" s="67">
        <f t="shared" si="8"/>
        <v>0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382</v>
      </c>
      <c r="D239" s="53" t="s">
        <v>17</v>
      </c>
      <c r="E239" s="15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17</v>
      </c>
      <c r="E240" s="155" t="s">
        <v>625</v>
      </c>
      <c r="F240" s="53" t="s">
        <v>384</v>
      </c>
      <c r="G240" s="68">
        <v>12621</v>
      </c>
      <c r="H240" s="71">
        <v>379</v>
      </c>
      <c r="I240" s="67">
        <f t="shared" si="9"/>
        <v>15079.999999999998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0</v>
      </c>
      <c r="H241" s="71">
        <v>0</v>
      </c>
      <c r="I241" s="67">
        <f t="shared" si="9"/>
        <v>0</v>
      </c>
      <c r="J241" s="9"/>
    </row>
    <row r="242" spans="2:13" x14ac:dyDescent="0.3">
      <c r="B242" s="66" t="s">
        <v>74</v>
      </c>
      <c r="C242" s="53" t="s">
        <v>386</v>
      </c>
      <c r="D242" s="53" t="s">
        <v>17</v>
      </c>
      <c r="E242" s="155" t="s">
        <v>625</v>
      </c>
      <c r="F242" s="53" t="s">
        <v>384</v>
      </c>
      <c r="G242" s="68">
        <v>12621</v>
      </c>
      <c r="H242" s="71">
        <v>379</v>
      </c>
      <c r="I242" s="67">
        <f t="shared" si="9"/>
        <v>15079.999999999998</v>
      </c>
      <c r="J242" s="9"/>
    </row>
    <row r="243" spans="2:13" x14ac:dyDescent="0.3">
      <c r="B243" s="66" t="s">
        <v>74</v>
      </c>
      <c r="C243" s="53" t="s">
        <v>387</v>
      </c>
      <c r="D243" s="53" t="s">
        <v>17</v>
      </c>
      <c r="E243" s="155" t="s">
        <v>625</v>
      </c>
      <c r="F243" s="53" t="s">
        <v>241</v>
      </c>
      <c r="G243" s="68">
        <v>16731</v>
      </c>
      <c r="H243" s="71">
        <v>1363</v>
      </c>
      <c r="I243" s="71">
        <f t="shared" si="9"/>
        <v>20989.039999999997</v>
      </c>
      <c r="J243" s="9"/>
      <c r="K243" s="38"/>
      <c r="L243" s="38"/>
      <c r="M243" s="38"/>
    </row>
    <row r="244" spans="2:13" x14ac:dyDescent="0.3">
      <c r="B244" s="66" t="s">
        <v>74</v>
      </c>
      <c r="C244" s="53" t="s">
        <v>388</v>
      </c>
      <c r="D244" s="53" t="s">
        <v>17</v>
      </c>
      <c r="E244" s="15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10</v>
      </c>
      <c r="E245" s="155" t="s">
        <v>625</v>
      </c>
      <c r="G245" s="68">
        <v>0</v>
      </c>
      <c r="H245" s="71">
        <v>0</v>
      </c>
      <c r="I245" s="71">
        <f t="shared" si="9"/>
        <v>0</v>
      </c>
      <c r="J245" s="9"/>
      <c r="K245" s="38"/>
    </row>
    <row r="246" spans="2:13" x14ac:dyDescent="0.3">
      <c r="B246" s="66" t="s">
        <v>74</v>
      </c>
      <c r="C246" s="146" t="s">
        <v>390</v>
      </c>
      <c r="D246" s="53" t="s">
        <v>17</v>
      </c>
      <c r="E246" s="155" t="s">
        <v>625</v>
      </c>
      <c r="F246" s="53" t="s">
        <v>660</v>
      </c>
      <c r="G246" s="151">
        <v>16731</v>
      </c>
      <c r="H246" s="71">
        <v>502</v>
      </c>
      <c r="I246" s="71">
        <f t="shared" si="9"/>
        <v>19990.28</v>
      </c>
      <c r="J246" s="9"/>
      <c r="K246" s="38"/>
      <c r="L246" s="38"/>
    </row>
    <row r="247" spans="2:13" x14ac:dyDescent="0.3">
      <c r="B247" s="139" t="s">
        <v>215</v>
      </c>
      <c r="C247" s="53" t="s">
        <v>391</v>
      </c>
      <c r="D247" s="53" t="s">
        <v>10</v>
      </c>
      <c r="E247" s="155" t="s">
        <v>625</v>
      </c>
      <c r="F247" s="78"/>
      <c r="G247" s="67">
        <v>0</v>
      </c>
      <c r="H247" s="71">
        <v>0</v>
      </c>
      <c r="I247" s="67">
        <f t="shared" si="9"/>
        <v>0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17</v>
      </c>
      <c r="E255" s="155" t="s">
        <v>625</v>
      </c>
      <c r="F255" s="53" t="s">
        <v>241</v>
      </c>
      <c r="G255" s="91">
        <v>14435</v>
      </c>
      <c r="H255" s="71">
        <v>1177</v>
      </c>
      <c r="I255" s="71">
        <f t="shared" si="9"/>
        <v>18109.919999999998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10</v>
      </c>
      <c r="E256" s="155" t="s">
        <v>625</v>
      </c>
      <c r="G256" s="71">
        <v>0</v>
      </c>
      <c r="H256" s="71">
        <v>0</v>
      </c>
      <c r="I256" s="67">
        <f t="shared" si="9"/>
        <v>0</v>
      </c>
      <c r="J256" s="9"/>
    </row>
    <row r="257" spans="2:10" x14ac:dyDescent="0.3">
      <c r="B257" s="66" t="s">
        <v>78</v>
      </c>
      <c r="C257" s="53" t="s">
        <v>403</v>
      </c>
      <c r="D257" s="53" t="s">
        <v>17</v>
      </c>
      <c r="E257" s="155" t="s">
        <v>625</v>
      </c>
      <c r="F257" s="53" t="s">
        <v>241</v>
      </c>
      <c r="G257" s="91">
        <v>17605</v>
      </c>
      <c r="H257" s="71">
        <v>1434</v>
      </c>
      <c r="I257" s="71">
        <f t="shared" si="9"/>
        <v>22085.239999999998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3">
      <c r="B259" s="66" t="s">
        <v>74</v>
      </c>
      <c r="C259" s="170" t="s">
        <v>405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17</v>
      </c>
      <c r="E260" s="155" t="s">
        <v>625</v>
      </c>
      <c r="F260" s="53" t="s">
        <v>241</v>
      </c>
      <c r="G260" s="71">
        <v>17605</v>
      </c>
      <c r="H260" s="71">
        <v>1434</v>
      </c>
      <c r="I260" s="71">
        <f t="shared" si="9"/>
        <v>22085.239999999998</v>
      </c>
      <c r="J260" s="9"/>
    </row>
    <row r="261" spans="2:10" x14ac:dyDescent="0.3">
      <c r="B261" s="66" t="s">
        <v>262</v>
      </c>
      <c r="C261" s="53">
        <v>188320009</v>
      </c>
      <c r="D261" s="53" t="s">
        <v>17</v>
      </c>
      <c r="E261" s="155" t="s">
        <v>625</v>
      </c>
      <c r="F261" s="53" t="s">
        <v>241</v>
      </c>
      <c r="G261" s="71">
        <v>14435</v>
      </c>
      <c r="H261" s="71">
        <v>1177.19</v>
      </c>
      <c r="I261" s="71">
        <f t="shared" si="9"/>
        <v>18110.1404</v>
      </c>
      <c r="J261" s="9"/>
    </row>
    <row r="262" spans="2:10" x14ac:dyDescent="0.3">
      <c r="B262" s="66" t="s">
        <v>78</v>
      </c>
      <c r="C262" s="53" t="s">
        <v>407</v>
      </c>
      <c r="D262" s="53" t="s">
        <v>17</v>
      </c>
      <c r="E262" s="155" t="s">
        <v>625</v>
      </c>
      <c r="F262" s="53" t="s">
        <v>241</v>
      </c>
      <c r="G262" s="91">
        <v>17605</v>
      </c>
      <c r="H262" s="71">
        <v>1434</v>
      </c>
      <c r="I262" s="71">
        <f t="shared" si="9"/>
        <v>22085.239999999998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1">
        <v>9081.7199999999993</v>
      </c>
      <c r="H263" s="71">
        <v>272</v>
      </c>
      <c r="I263" s="67">
        <f t="shared" si="9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10</v>
      </c>
      <c r="E264" s="155" t="s">
        <v>625</v>
      </c>
      <c r="G264" s="71">
        <v>0</v>
      </c>
      <c r="H264" s="71">
        <v>0</v>
      </c>
      <c r="I264" s="67">
        <f t="shared" si="9"/>
        <v>0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10</v>
      </c>
      <c r="E267" s="15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56" t="s">
        <v>274</v>
      </c>
      <c r="C268" s="53" t="s">
        <v>414</v>
      </c>
      <c r="D268" s="53" t="s">
        <v>10</v>
      </c>
      <c r="E268" s="155" t="s">
        <v>625</v>
      </c>
      <c r="G268" s="71">
        <v>0</v>
      </c>
      <c r="H268" s="71">
        <v>0</v>
      </c>
      <c r="I268" s="67">
        <f t="shared" si="9"/>
        <v>0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17</v>
      </c>
      <c r="E270" s="155" t="s">
        <v>625</v>
      </c>
      <c r="F270" s="53" t="s">
        <v>384</v>
      </c>
      <c r="G270" s="90">
        <v>12621</v>
      </c>
      <c r="H270" s="71">
        <v>379</v>
      </c>
      <c r="I270" s="67">
        <f t="shared" si="9"/>
        <v>15079.999999999998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x14ac:dyDescent="0.3">
      <c r="B274" s="66" t="s">
        <v>74</v>
      </c>
      <c r="C274" s="53" t="s">
        <v>422</v>
      </c>
      <c r="D274" s="53" t="s">
        <v>17</v>
      </c>
      <c r="E274" s="155" t="s">
        <v>625</v>
      </c>
      <c r="F274" s="53" t="s">
        <v>384</v>
      </c>
      <c r="G274" s="90">
        <v>12621</v>
      </c>
      <c r="H274" s="71">
        <v>379</v>
      </c>
      <c r="I274" s="67">
        <f t="shared" si="9"/>
        <v>15079.999999999998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17</v>
      </c>
      <c r="E282" s="155" t="s">
        <v>625</v>
      </c>
      <c r="F282" s="53" t="s">
        <v>384</v>
      </c>
      <c r="G282" s="90">
        <v>12621</v>
      </c>
      <c r="H282" s="71">
        <v>379</v>
      </c>
      <c r="I282" s="67">
        <f t="shared" si="9"/>
        <v>15079.999999999998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10</v>
      </c>
      <c r="E284" s="155" t="s">
        <v>625</v>
      </c>
      <c r="G284" s="71">
        <v>0</v>
      </c>
      <c r="H284" s="71">
        <v>0</v>
      </c>
      <c r="I284" s="67">
        <f t="shared" si="9"/>
        <v>0</v>
      </c>
      <c r="J284" s="9"/>
    </row>
    <row r="285" spans="2:10" x14ac:dyDescent="0.3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384</v>
      </c>
      <c r="G285" s="71">
        <v>12621</v>
      </c>
      <c r="H285" s="71">
        <v>379</v>
      </c>
      <c r="I285" s="67">
        <f t="shared" si="9"/>
        <v>15079.999999999998</v>
      </c>
      <c r="J285" s="9"/>
    </row>
    <row r="286" spans="2:10" x14ac:dyDescent="0.3">
      <c r="B286" s="66" t="s">
        <v>74</v>
      </c>
      <c r="C286" s="53" t="s">
        <v>438</v>
      </c>
      <c r="D286" s="53" t="s">
        <v>17</v>
      </c>
      <c r="E286" s="15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439</v>
      </c>
      <c r="D287" s="53" t="s">
        <v>17</v>
      </c>
      <c r="E287" s="155" t="s">
        <v>625</v>
      </c>
      <c r="F287" s="94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17</v>
      </c>
      <c r="E290" s="155" t="s">
        <v>625</v>
      </c>
      <c r="F290" s="53" t="s">
        <v>241</v>
      </c>
      <c r="G290" s="91">
        <v>16215</v>
      </c>
      <c r="H290" s="71">
        <v>486</v>
      </c>
      <c r="I290" s="71">
        <f t="shared" si="9"/>
        <v>19373.16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x14ac:dyDescent="0.3">
      <c r="B293" s="66" t="s">
        <v>448</v>
      </c>
      <c r="C293" s="53" t="s">
        <v>449</v>
      </c>
      <c r="D293" s="53" t="s">
        <v>17</v>
      </c>
      <c r="E293" s="155" t="s">
        <v>625</v>
      </c>
      <c r="F293" s="53" t="s">
        <v>659</v>
      </c>
      <c r="G293" s="71">
        <v>11668.92</v>
      </c>
      <c r="H293" s="71">
        <v>350</v>
      </c>
      <c r="I293" s="67">
        <f t="shared" si="9"/>
        <v>13941.947199999999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59" si="10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17</v>
      </c>
      <c r="E307" s="155" t="s">
        <v>625</v>
      </c>
      <c r="F307" s="53" t="s">
        <v>80</v>
      </c>
      <c r="G307" s="90">
        <v>11382.83</v>
      </c>
      <c r="H307" s="71">
        <v>1022.15</v>
      </c>
      <c r="I307" s="67">
        <f t="shared" si="10"/>
        <v>14389.776799999998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17</v>
      </c>
      <c r="E318" s="155" t="s">
        <v>625</v>
      </c>
      <c r="F318" s="53" t="s">
        <v>241</v>
      </c>
      <c r="G318" s="71">
        <v>16731</v>
      </c>
      <c r="H318" s="71">
        <v>1363</v>
      </c>
      <c r="I318" s="71">
        <f t="shared" si="10"/>
        <v>20989.039999999997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497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17</v>
      </c>
      <c r="E330" s="155" t="s">
        <v>625</v>
      </c>
      <c r="F330" s="53" t="s">
        <v>499</v>
      </c>
      <c r="G330" s="90">
        <v>7830.76</v>
      </c>
      <c r="H330" s="71">
        <v>642.38</v>
      </c>
      <c r="I330" s="67">
        <f t="shared" si="10"/>
        <v>9828.8423999999995</v>
      </c>
      <c r="J330" s="9"/>
    </row>
    <row r="331" spans="2:10" x14ac:dyDescent="0.3">
      <c r="B331" s="56" t="s">
        <v>500</v>
      </c>
      <c r="C331" s="53">
        <v>194600023</v>
      </c>
      <c r="D331" s="53" t="s">
        <v>17</v>
      </c>
      <c r="E331" s="155" t="s">
        <v>625</v>
      </c>
      <c r="F331" s="53" t="s">
        <v>499</v>
      </c>
      <c r="G331" s="90">
        <v>3082.41</v>
      </c>
      <c r="H331" s="71">
        <v>257.91000000000003</v>
      </c>
      <c r="I331" s="67">
        <f t="shared" si="10"/>
        <v>3874.7711999999992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17</v>
      </c>
      <c r="E334" s="155" t="s">
        <v>625</v>
      </c>
      <c r="F334" s="53" t="s">
        <v>655</v>
      </c>
      <c r="G334" s="90">
        <v>11668.92</v>
      </c>
      <c r="H334" s="71">
        <v>350.07</v>
      </c>
      <c r="I334" s="67">
        <f t="shared" si="10"/>
        <v>13942.028399999999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0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17</v>
      </c>
      <c r="E338" s="15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0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0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17</v>
      </c>
      <c r="E342" s="155" t="s">
        <v>625</v>
      </c>
      <c r="F342" s="53" t="s">
        <v>384</v>
      </c>
      <c r="G342" s="71">
        <v>12621</v>
      </c>
      <c r="H342" s="71">
        <v>379</v>
      </c>
      <c r="I342" s="67">
        <f t="shared" si="10"/>
        <v>15079.999999999998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0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0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17</v>
      </c>
      <c r="E346" s="155" t="s">
        <v>625</v>
      </c>
      <c r="F346" s="53" t="s">
        <v>241</v>
      </c>
      <c r="G346" s="91">
        <v>14435</v>
      </c>
      <c r="H346" s="71">
        <v>1177</v>
      </c>
      <c r="I346" s="71">
        <f t="shared" si="10"/>
        <v>18109.919999999998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0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17</v>
      </c>
      <c r="E349" s="155" t="s">
        <v>625</v>
      </c>
      <c r="F349" s="53" t="s">
        <v>384</v>
      </c>
      <c r="G349" s="71">
        <v>12621</v>
      </c>
      <c r="H349" s="71">
        <v>379</v>
      </c>
      <c r="I349" s="71">
        <f t="shared" si="10"/>
        <v>15079.999999999998</v>
      </c>
      <c r="J349" s="9"/>
    </row>
    <row r="350" spans="2:10" x14ac:dyDescent="0.3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384</v>
      </c>
      <c r="G350" s="71">
        <v>12621</v>
      </c>
      <c r="H350" s="71">
        <v>379</v>
      </c>
      <c r="I350" s="67">
        <f t="shared" si="10"/>
        <v>15079.999999999998</v>
      </c>
      <c r="J350" s="9"/>
    </row>
    <row r="351" spans="2:10" x14ac:dyDescent="0.3">
      <c r="B351" s="66" t="s">
        <v>74</v>
      </c>
      <c r="C351" s="53" t="s">
        <v>525</v>
      </c>
      <c r="D351" s="53" t="s">
        <v>17</v>
      </c>
      <c r="E351" s="15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527</v>
      </c>
      <c r="D353" s="53" t="s">
        <v>17</v>
      </c>
      <c r="E353" s="15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528</v>
      </c>
      <c r="D354" s="53" t="s">
        <v>10</v>
      </c>
      <c r="E354" s="155" t="s">
        <v>625</v>
      </c>
      <c r="G354" s="71">
        <v>0</v>
      </c>
      <c r="H354" s="71">
        <v>0</v>
      </c>
      <c r="I354" s="67">
        <f t="shared" si="10"/>
        <v>0</v>
      </c>
      <c r="J354" s="9"/>
    </row>
    <row r="355" spans="2:10" x14ac:dyDescent="0.3">
      <c r="B355" s="66" t="s">
        <v>74</v>
      </c>
      <c r="C355" s="53" t="s">
        <v>529</v>
      </c>
      <c r="D355" s="53" t="s">
        <v>17</v>
      </c>
      <c r="E355" s="155" t="s">
        <v>625</v>
      </c>
      <c r="F355" s="53" t="s">
        <v>241</v>
      </c>
      <c r="G355" s="71">
        <v>16731</v>
      </c>
      <c r="H355" s="71">
        <v>1363</v>
      </c>
      <c r="I355" s="71">
        <f t="shared" si="10"/>
        <v>20989.039999999997</v>
      </c>
      <c r="J355" s="9"/>
    </row>
    <row r="356" spans="2:10" x14ac:dyDescent="0.3">
      <c r="B356" s="66" t="s">
        <v>78</v>
      </c>
      <c r="C356" s="53" t="s">
        <v>530</v>
      </c>
      <c r="D356" s="53" t="s">
        <v>17</v>
      </c>
      <c r="E356" s="155" t="s">
        <v>625</v>
      </c>
      <c r="F356" s="53" t="s">
        <v>241</v>
      </c>
      <c r="G356" s="71">
        <v>17605</v>
      </c>
      <c r="H356" s="71">
        <v>1434</v>
      </c>
      <c r="I356" s="71">
        <f t="shared" si="10"/>
        <v>22085.239999999998</v>
      </c>
      <c r="J356" s="9"/>
    </row>
    <row r="357" spans="2:10" x14ac:dyDescent="0.3">
      <c r="B357" s="56" t="s">
        <v>74</v>
      </c>
      <c r="C357" s="53" t="s">
        <v>531</v>
      </c>
      <c r="D357" s="53" t="s">
        <v>17</v>
      </c>
      <c r="E357" s="155" t="s">
        <v>625</v>
      </c>
      <c r="F357" s="53" t="s">
        <v>384</v>
      </c>
      <c r="G357" s="90">
        <v>12621</v>
      </c>
      <c r="H357" s="71">
        <v>379</v>
      </c>
      <c r="I357" s="67">
        <f t="shared" si="10"/>
        <v>15079.999999999998</v>
      </c>
      <c r="J357" s="9"/>
    </row>
    <row r="358" spans="2:10" x14ac:dyDescent="0.3">
      <c r="B358" s="66" t="s">
        <v>74</v>
      </c>
      <c r="C358" s="53" t="s">
        <v>532</v>
      </c>
      <c r="D358" s="53" t="s">
        <v>17</v>
      </c>
      <c r="E358" s="155" t="s">
        <v>625</v>
      </c>
      <c r="F358" s="53" t="s">
        <v>241</v>
      </c>
      <c r="G358" s="71">
        <v>16731</v>
      </c>
      <c r="H358" s="71">
        <v>1363.02</v>
      </c>
      <c r="I358" s="71">
        <f t="shared" si="10"/>
        <v>20989.063200000001</v>
      </c>
      <c r="J358" s="9"/>
    </row>
    <row r="359" spans="2:10" x14ac:dyDescent="0.3">
      <c r="B359" s="56" t="s">
        <v>74</v>
      </c>
      <c r="C359" s="53" t="s">
        <v>533</v>
      </c>
      <c r="D359" s="53" t="s">
        <v>17</v>
      </c>
      <c r="E359" s="155" t="s">
        <v>625</v>
      </c>
      <c r="F359" s="53" t="s">
        <v>384</v>
      </c>
      <c r="G359" s="71">
        <v>12621</v>
      </c>
      <c r="H359" s="71">
        <v>379</v>
      </c>
      <c r="I359" s="67">
        <f t="shared" si="10"/>
        <v>15079.999999999998</v>
      </c>
      <c r="J359" s="9"/>
    </row>
    <row r="360" spans="2:10" x14ac:dyDescent="0.3">
      <c r="B360" s="56" t="s">
        <v>74</v>
      </c>
      <c r="C360" s="53" t="s">
        <v>534</v>
      </c>
      <c r="D360" s="53" t="s">
        <v>17</v>
      </c>
      <c r="E360" s="155" t="s">
        <v>625</v>
      </c>
      <c r="F360" s="53" t="s">
        <v>384</v>
      </c>
      <c r="G360" s="71">
        <v>12621</v>
      </c>
      <c r="H360" s="71">
        <v>379</v>
      </c>
      <c r="I360" s="67">
        <f t="shared" ref="I360:I368" si="11">SUM(G360+H360)*1.16</f>
        <v>15079.999999999998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17</v>
      </c>
      <c r="E367" s="155" t="s">
        <v>625</v>
      </c>
      <c r="F367" s="53" t="s">
        <v>241</v>
      </c>
      <c r="G367" s="71">
        <v>24845</v>
      </c>
      <c r="H367" s="71">
        <v>745</v>
      </c>
      <c r="I367" s="71">
        <f t="shared" si="11"/>
        <v>29684.399999999998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68">
        <v>11561.63</v>
      </c>
      <c r="H385" s="71">
        <v>1277.51</v>
      </c>
      <c r="I385" s="67">
        <f t="shared" si="12"/>
        <v>14893.402399999999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68">
        <v>11561.63</v>
      </c>
      <c r="H389" s="71">
        <v>1277.51</v>
      </c>
      <c r="I389" s="67">
        <f t="shared" si="12"/>
        <v>14893.402399999999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68">
        <v>11561.63</v>
      </c>
      <c r="H391" s="71">
        <v>1277.51</v>
      </c>
      <c r="I391" s="67">
        <f t="shared" si="12"/>
        <v>14893.402399999999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68">
        <v>11561.63</v>
      </c>
      <c r="H397" s="71">
        <v>1277.51</v>
      </c>
      <c r="I397" s="67">
        <f t="shared" si="12"/>
        <v>14893.402399999999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1">
        <v>11562</v>
      </c>
      <c r="H402" s="71">
        <v>1278</v>
      </c>
      <c r="I402" s="67">
        <f t="shared" si="12"/>
        <v>14894.4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94" t="s">
        <v>590</v>
      </c>
      <c r="D405" s="85" t="s">
        <v>17</v>
      </c>
      <c r="E405" s="155" t="s">
        <v>15</v>
      </c>
      <c r="F405" s="53" t="s">
        <v>342</v>
      </c>
      <c r="G405" s="71">
        <v>5580</v>
      </c>
      <c r="H405" s="71">
        <v>182.4</v>
      </c>
      <c r="I405" s="67">
        <f>(G405+H405)*1.16</f>
        <v>6684.3839999999991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F408" s="53" t="s">
        <v>681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10</v>
      </c>
      <c r="E409" s="155" t="s">
        <v>11</v>
      </c>
      <c r="G409" s="71">
        <v>0</v>
      </c>
      <c r="H409" s="71">
        <v>0</v>
      </c>
      <c r="I409" s="67">
        <f>(G409+H409)*1.16</f>
        <v>0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10</v>
      </c>
      <c r="E411" s="155" t="s">
        <v>15</v>
      </c>
      <c r="G411" s="71"/>
      <c r="H411" s="71"/>
      <c r="I411" s="67"/>
    </row>
    <row r="412" spans="1:9" x14ac:dyDescent="0.3">
      <c r="A412" s="162"/>
      <c r="B412" s="66" t="s">
        <v>242</v>
      </c>
      <c r="C412" s="174" t="s">
        <v>602</v>
      </c>
      <c r="D412" s="85" t="s">
        <v>10</v>
      </c>
      <c r="E412" s="155" t="s">
        <v>624</v>
      </c>
      <c r="G412" s="67">
        <v>0</v>
      </c>
      <c r="H412" s="68">
        <v>0</v>
      </c>
      <c r="I412" s="67">
        <f>SUM(G412+H412)*1.16</f>
        <v>0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>SUM(G416+H416)*1.16</f>
        <v>7167.5239999999994</v>
      </c>
    </row>
    <row r="417" spans="1:12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>SUM(G417+H417)*1.16</f>
        <v>6542.2839999999987</v>
      </c>
    </row>
    <row r="418" spans="1:12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>SUM(G418+H418)*1.16</f>
        <v>7020.32</v>
      </c>
    </row>
    <row r="419" spans="1:12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/>
      <c r="H419" s="71"/>
      <c r="I419" s="67"/>
    </row>
    <row r="420" spans="1:12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ref="I420:I427" si="13">SUM(G420+H420)*1.16</f>
        <v>7263.9199999999992</v>
      </c>
    </row>
    <row r="421" spans="1:12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2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2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2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2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2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2" x14ac:dyDescent="0.3">
      <c r="A427" s="56"/>
      <c r="B427" s="99" t="s">
        <v>65</v>
      </c>
      <c r="C427" s="97" t="s">
        <v>621</v>
      </c>
      <c r="D427" s="85" t="s">
        <v>17</v>
      </c>
      <c r="E427" s="155" t="s">
        <v>624</v>
      </c>
      <c r="F427" s="53" t="s">
        <v>643</v>
      </c>
      <c r="G427" s="67">
        <v>6542.15</v>
      </c>
      <c r="H427" s="71">
        <v>196.26</v>
      </c>
      <c r="I427" s="67">
        <f t="shared" si="13"/>
        <v>7816.5555999999997</v>
      </c>
      <c r="J427" s="56"/>
      <c r="L427" s="165"/>
    </row>
    <row r="428" spans="1:12" s="56" customFormat="1" ht="12" x14ac:dyDescent="0.25">
      <c r="B428" s="99" t="s">
        <v>57</v>
      </c>
      <c r="C428" s="53" t="s">
        <v>631</v>
      </c>
      <c r="D428" s="85" t="s">
        <v>17</v>
      </c>
      <c r="E428" s="155" t="s">
        <v>625</v>
      </c>
      <c r="F428" s="53" t="s">
        <v>634</v>
      </c>
      <c r="G428" s="71">
        <v>16664</v>
      </c>
      <c r="H428" s="71">
        <v>500</v>
      </c>
      <c r="I428" s="67">
        <f>(G428+H428)*1.16</f>
        <v>19910.239999999998</v>
      </c>
      <c r="L428" s="166"/>
    </row>
    <row r="429" spans="1:12" s="56" customFormat="1" ht="12" x14ac:dyDescent="0.25">
      <c r="B429" s="97" t="s">
        <v>57</v>
      </c>
      <c r="C429" s="53" t="s">
        <v>641</v>
      </c>
      <c r="D429" s="85" t="s">
        <v>17</v>
      </c>
      <c r="E429" s="155" t="s">
        <v>625</v>
      </c>
      <c r="F429" s="53" t="s">
        <v>645</v>
      </c>
      <c r="G429" s="71">
        <v>15589.8</v>
      </c>
      <c r="H429" s="151">
        <v>401</v>
      </c>
      <c r="I429" s="67">
        <f>(G429+H429)*1.16</f>
        <v>18549.327999999998</v>
      </c>
      <c r="L429" s="166"/>
    </row>
    <row r="430" spans="1:12" x14ac:dyDescent="0.3">
      <c r="A430" s="56"/>
      <c r="B430" s="97" t="s">
        <v>256</v>
      </c>
      <c r="C430" s="66" t="s">
        <v>657</v>
      </c>
      <c r="D430" s="85" t="s">
        <v>17</v>
      </c>
      <c r="E430" s="155" t="s">
        <v>11</v>
      </c>
      <c r="F430" s="53" t="s">
        <v>666</v>
      </c>
      <c r="G430" s="71">
        <v>8356</v>
      </c>
      <c r="H430" s="43">
        <v>251</v>
      </c>
      <c r="I430" s="67">
        <f>(G430+H430)*1.16</f>
        <v>9984.119999999999</v>
      </c>
      <c r="J430" s="56"/>
    </row>
    <row r="431" spans="1:12" x14ac:dyDescent="0.3">
      <c r="A431" s="56"/>
      <c r="B431" s="66" t="s">
        <v>70</v>
      </c>
      <c r="C431" s="66" t="s">
        <v>658</v>
      </c>
      <c r="D431" s="85" t="s">
        <v>17</v>
      </c>
      <c r="E431" s="155" t="s">
        <v>624</v>
      </c>
      <c r="F431" s="53" t="s">
        <v>661</v>
      </c>
      <c r="G431" s="71">
        <v>5876</v>
      </c>
      <c r="H431" s="43">
        <v>176.28</v>
      </c>
      <c r="I431" s="67">
        <f>(G431+H431)*1.16</f>
        <v>7020.6447999999991</v>
      </c>
      <c r="J431" s="56"/>
    </row>
    <row r="432" spans="1:12" x14ac:dyDescent="0.3">
      <c r="A432" s="56"/>
      <c r="B432" s="66" t="s">
        <v>65</v>
      </c>
      <c r="C432" s="66" t="s">
        <v>663</v>
      </c>
      <c r="D432" s="85" t="s">
        <v>17</v>
      </c>
      <c r="E432" s="155" t="s">
        <v>624</v>
      </c>
      <c r="F432" s="56" t="s">
        <v>668</v>
      </c>
      <c r="G432" s="71">
        <v>6542</v>
      </c>
      <c r="H432" s="43">
        <v>196</v>
      </c>
      <c r="I432" s="54">
        <f>(G432+H432)*1.16</f>
        <v>7816.079999999999</v>
      </c>
      <c r="J432" s="56"/>
      <c r="K432" s="148"/>
      <c r="L432" s="147"/>
    </row>
    <row r="433" spans="1:15" x14ac:dyDescent="0.3">
      <c r="A433" s="56"/>
      <c r="B433" s="66" t="s">
        <v>274</v>
      </c>
      <c r="C433" s="66" t="s">
        <v>664</v>
      </c>
      <c r="D433" s="85" t="s">
        <v>10</v>
      </c>
      <c r="E433" s="157" t="s">
        <v>15</v>
      </c>
      <c r="F433" s="152"/>
      <c r="G433" s="71"/>
      <c r="J433" s="56"/>
      <c r="K433" s="149"/>
      <c r="L433" s="18"/>
      <c r="M433" s="38"/>
      <c r="N433" s="38"/>
    </row>
    <row r="434" spans="1:15" x14ac:dyDescent="0.3">
      <c r="B434" s="66" t="s">
        <v>70</v>
      </c>
      <c r="C434" s="66" t="s">
        <v>665</v>
      </c>
      <c r="D434" s="85" t="s">
        <v>10</v>
      </c>
      <c r="E434" s="157" t="s">
        <v>15</v>
      </c>
      <c r="F434" s="153"/>
      <c r="G434" s="71"/>
      <c r="N434" s="38"/>
    </row>
    <row r="435" spans="1:15" x14ac:dyDescent="0.3">
      <c r="A435" s="162"/>
      <c r="B435" s="66" t="s">
        <v>274</v>
      </c>
      <c r="C435" s="175" t="s">
        <v>672</v>
      </c>
      <c r="D435" s="85" t="s">
        <v>10</v>
      </c>
      <c r="E435" s="155" t="s">
        <v>624</v>
      </c>
      <c r="G435" s="71"/>
      <c r="L435" s="38"/>
      <c r="N435" s="38"/>
    </row>
    <row r="436" spans="1:15" x14ac:dyDescent="0.3">
      <c r="A436" s="162"/>
      <c r="B436" s="66" t="s">
        <v>242</v>
      </c>
      <c r="C436" s="175" t="s">
        <v>676</v>
      </c>
      <c r="D436" s="85" t="s">
        <v>10</v>
      </c>
      <c r="E436" s="155" t="s">
        <v>624</v>
      </c>
      <c r="G436" s="71"/>
      <c r="J436" s="162"/>
      <c r="L436" s="38"/>
      <c r="M436" s="38"/>
      <c r="N436" s="38"/>
      <c r="O436" s="38"/>
    </row>
    <row r="437" spans="1:15" x14ac:dyDescent="0.3">
      <c r="A437" s="162"/>
      <c r="B437" s="66" t="s">
        <v>242</v>
      </c>
      <c r="C437" s="175" t="s">
        <v>680</v>
      </c>
      <c r="D437" s="85" t="s">
        <v>10</v>
      </c>
      <c r="E437" s="168" t="s">
        <v>624</v>
      </c>
    </row>
    <row r="438" spans="1:15" x14ac:dyDescent="0.3">
      <c r="B438" s="56" t="s">
        <v>70</v>
      </c>
      <c r="C438" s="175" t="s">
        <v>684</v>
      </c>
      <c r="D438" s="85" t="s">
        <v>17</v>
      </c>
      <c r="E438" s="155" t="s">
        <v>624</v>
      </c>
      <c r="F438" s="53" t="s">
        <v>691</v>
      </c>
      <c r="G438" s="43">
        <v>5288.8</v>
      </c>
      <c r="H438" s="43">
        <v>158.65</v>
      </c>
      <c r="I438" s="54">
        <f>(G438+H438)*1.16</f>
        <v>6319.0419999999995</v>
      </c>
    </row>
    <row r="439" spans="1:15" x14ac:dyDescent="0.3">
      <c r="B439" s="66" t="s">
        <v>65</v>
      </c>
      <c r="C439" s="56" t="s">
        <v>687</v>
      </c>
      <c r="D439" s="85" t="s">
        <v>10</v>
      </c>
      <c r="E439" s="155" t="s">
        <v>624</v>
      </c>
    </row>
    <row r="440" spans="1:15" x14ac:dyDescent="0.3">
      <c r="B440" s="56" t="s">
        <v>70</v>
      </c>
      <c r="C440" s="66" t="s">
        <v>692</v>
      </c>
      <c r="D440" s="85" t="s">
        <v>10</v>
      </c>
      <c r="E440" s="155" t="s">
        <v>624</v>
      </c>
    </row>
    <row r="441" spans="1:15" x14ac:dyDescent="0.3">
      <c r="B441" s="56" t="s">
        <v>232</v>
      </c>
      <c r="C441" s="66" t="s">
        <v>693</v>
      </c>
      <c r="D441" s="85" t="s">
        <v>10</v>
      </c>
      <c r="E441" s="155" t="s">
        <v>624</v>
      </c>
    </row>
    <row r="442" spans="1:15" x14ac:dyDescent="0.3">
      <c r="B442" s="56"/>
      <c r="C442" s="53"/>
      <c r="D442" s="85"/>
      <c r="E442" s="155"/>
    </row>
    <row r="443" spans="1:15" x14ac:dyDescent="0.3">
      <c r="B443" s="56"/>
      <c r="C443" s="53"/>
      <c r="D443" s="85"/>
      <c r="E443" s="155"/>
    </row>
    <row r="1048559" spans="1:17" s="54" customFormat="1" x14ac:dyDescent="0.3">
      <c r="A1048559"/>
      <c r="B1048559" s="50"/>
      <c r="C1048559" s="51"/>
      <c r="D1048559" s="52"/>
      <c r="E1048559" s="159"/>
      <c r="F1048559" s="53"/>
      <c r="G1048559" s="43"/>
      <c r="H1048559" s="8"/>
      <c r="J1048559"/>
      <c r="K1048559"/>
      <c r="L1048559"/>
      <c r="M1048559"/>
      <c r="N1048559"/>
      <c r="O1048559"/>
      <c r="P1048559"/>
      <c r="Q1048559"/>
    </row>
  </sheetData>
  <autoFilter ref="B1:I439" xr:uid="{7E1580AC-5D85-42FF-A721-7DD24830F8A1}"/>
  <hyperlinks>
    <hyperlink ref="F175" r:id="rId1" location="id=1155&amp;model=res.partner" display="http://52.52.31.46:8069/web - id=1155&amp;model=res.partner" xr:uid="{03A3580D-6D67-4C3C-88CB-81238E6DE242}"/>
    <hyperlink ref="F223" r:id="rId2" location="id=1155&amp;model=res.partner" display="http://52.52.31.46:8069/web - id=1155&amp;model=res.partner" xr:uid="{5299E2DA-C936-4533-99AC-0A5E6F2FCB18}"/>
  </hyperlinks>
  <pageMargins left="0.7" right="0.7" top="0.75" bottom="0.75" header="0.3" footer="0.3"/>
  <pageSetup paperSize="9" scale="63" fitToHeight="0"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479F7-C51F-4B37-AC6E-36A9D0C06490}">
  <sheetPr codeName="Sheet15">
    <pageSetUpPr fitToPage="1"/>
  </sheetPr>
  <dimension ref="A1:S1048559"/>
  <sheetViews>
    <sheetView showGridLines="0" topLeftCell="C57" zoomScale="85" zoomScaleNormal="85" workbookViewId="0">
      <selection activeCell="C80" sqref="C80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0" bestFit="1" customWidth="1"/>
  </cols>
  <sheetData>
    <row r="1" spans="1:19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9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6080</v>
      </c>
      <c r="H2" s="68">
        <v>182.4</v>
      </c>
      <c r="I2" s="67">
        <f t="shared" ref="I2:I26" si="0">SUM(G2+H2)*1.16</f>
        <v>7264.3839999999991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9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77</v>
      </c>
      <c r="M3" s="61">
        <f>+COUNTIF(E:E,M2)</f>
        <v>157</v>
      </c>
      <c r="N3" s="61">
        <f>+COUNTIF(E:E,N2)</f>
        <v>41</v>
      </c>
      <c r="O3" s="61">
        <f>+COUNTIF(E:E,O2)</f>
        <v>89</v>
      </c>
      <c r="P3" s="61">
        <f>+COUNTIF(E:E,P2)</f>
        <v>74</v>
      </c>
      <c r="Q3" s="61">
        <f>SUM(L3+M3+N3+O3+P3)</f>
        <v>438</v>
      </c>
    </row>
    <row r="4" spans="1:19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60</v>
      </c>
      <c r="M4" s="102">
        <f>COUNTIFS(D:D,K4,E:E,M2)</f>
        <v>89</v>
      </c>
      <c r="N4" s="102">
        <f>COUNTIFS(D:D,K4,E:E,N2)</f>
        <v>25</v>
      </c>
      <c r="O4" s="102">
        <f>COUNTIFS(D:D,K4,E:E,O2)</f>
        <v>82</v>
      </c>
      <c r="P4" s="102">
        <f>COUNTIFS(D:D,K4,E:E,P2)</f>
        <v>46</v>
      </c>
      <c r="Q4" s="102">
        <f>SUM(L4:P4)</f>
        <v>302</v>
      </c>
    </row>
    <row r="5" spans="1:19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2849.5</v>
      </c>
      <c r="H5" s="68">
        <v>102</v>
      </c>
      <c r="I5" s="67">
        <f t="shared" si="0"/>
        <v>3423.74</v>
      </c>
      <c r="J5" s="9"/>
      <c r="K5" s="103" t="s">
        <v>27</v>
      </c>
      <c r="L5" s="104">
        <f>COUNTIFS(D:D,K5,E:E,L2)</f>
        <v>13</v>
      </c>
      <c r="M5" s="104">
        <f>COUNTIFS(D:D,K5,E:E,M2)</f>
        <v>60</v>
      </c>
      <c r="N5" s="104">
        <f>COUNTIFS(D:D,K5,E:E,N2)</f>
        <v>14</v>
      </c>
      <c r="O5" s="104">
        <f>COUNTIFS(D:D,K5,E:E,O2)</f>
        <v>4</v>
      </c>
      <c r="P5" s="104">
        <f>COUNTIFS(D:D,K5,E:E,P2)</f>
        <v>25</v>
      </c>
      <c r="Q5" s="104">
        <f>SUM(L5:P5)</f>
        <v>116</v>
      </c>
    </row>
    <row r="6" spans="1:19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9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73</v>
      </c>
      <c r="M7" s="59">
        <f>M3-M6</f>
        <v>149</v>
      </c>
      <c r="N7" s="59">
        <f>N3-N6</f>
        <v>39</v>
      </c>
      <c r="O7" s="59">
        <f>O3-O6</f>
        <v>86</v>
      </c>
      <c r="P7" s="59">
        <f>P3-P6</f>
        <v>71</v>
      </c>
      <c r="Q7" s="59">
        <f>SUM(L7:P7)</f>
        <v>418</v>
      </c>
      <c r="R7" s="12"/>
      <c r="S7" s="176"/>
    </row>
    <row r="8" spans="1:19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0.82191780821917804</v>
      </c>
      <c r="M8" s="112">
        <f t="shared" si="1"/>
        <v>0.59731543624161076</v>
      </c>
      <c r="N8" s="112">
        <f t="shared" si="1"/>
        <v>0.64102564102564108</v>
      </c>
      <c r="O8" s="112">
        <f t="shared" si="1"/>
        <v>0.95348837209302328</v>
      </c>
      <c r="P8" s="112">
        <f t="shared" si="1"/>
        <v>0.647887323943662</v>
      </c>
      <c r="Q8" s="112">
        <f t="shared" si="1"/>
        <v>0.72248803827751196</v>
      </c>
    </row>
    <row r="9" spans="1:19" x14ac:dyDescent="0.3">
      <c r="B9" s="66" t="s">
        <v>36</v>
      </c>
      <c r="C9" s="53" t="s">
        <v>37</v>
      </c>
      <c r="D9" s="53" t="s">
        <v>10</v>
      </c>
      <c r="E9" s="155" t="s">
        <v>11</v>
      </c>
      <c r="G9" s="67">
        <v>0</v>
      </c>
      <c r="H9" s="68">
        <v>0</v>
      </c>
      <c r="I9" s="67">
        <f t="shared" si="0"/>
        <v>0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9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SUMIF(E2:E603,L2,I2:I603)</f>
        <v>495425.49040000018</v>
      </c>
      <c r="M10" s="68">
        <f>SUMIF(E2:E603,M2,I2:I603)</f>
        <v>1296919.6372</v>
      </c>
      <c r="N10" s="68">
        <f>SUMIF(E2:E597,N2,I2:I597)</f>
        <v>221674.87480000002</v>
      </c>
      <c r="O10" s="68">
        <f>SUMIF(E2:E597,O2,I2:I597)</f>
        <v>1315557.3571999997</v>
      </c>
      <c r="P10" s="68">
        <f>SUMIF(E2:E597,P2,I2:I597)</f>
        <v>430607.44404666661</v>
      </c>
      <c r="Q10" s="68">
        <f>SUM(L10:P10)</f>
        <v>3760184.8036466669</v>
      </c>
      <c r="R10" s="114"/>
    </row>
    <row r="11" spans="1:19" x14ac:dyDescent="0.3">
      <c r="B11" s="66" t="s">
        <v>215</v>
      </c>
      <c r="C11" s="53">
        <v>234310945</v>
      </c>
      <c r="D11" s="53" t="s">
        <v>17</v>
      </c>
      <c r="E11" s="155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f>[2]Ocupación!$L$11</f>
        <v>615723.77</v>
      </c>
      <c r="M11" s="135">
        <f>[2]Ocupación!$M$11</f>
        <v>1965916.2700000005</v>
      </c>
      <c r="N11" s="43">
        <f>[2]Ocupación!$N$11</f>
        <v>522652.21</v>
      </c>
      <c r="O11" s="43">
        <f>[2]Ocupación!$O$11</f>
        <v>1272105.3200000003</v>
      </c>
      <c r="P11" s="43">
        <f>[2]Ocupación!$P$11</f>
        <v>548011.7300000001</v>
      </c>
      <c r="Q11" s="43">
        <f>SUM(L11:P11)</f>
        <v>4924409.3000000007</v>
      </c>
      <c r="R11" s="114"/>
    </row>
    <row r="12" spans="1:19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9" x14ac:dyDescent="0.3">
      <c r="B13" s="66" t="s">
        <v>45</v>
      </c>
      <c r="C13" s="53" t="s">
        <v>46</v>
      </c>
      <c r="D13" s="53" t="s">
        <v>10</v>
      </c>
      <c r="E13" s="155" t="s">
        <v>624</v>
      </c>
      <c r="F13" s="78"/>
      <c r="G13" s="68">
        <v>0</v>
      </c>
      <c r="H13" s="68">
        <v>0</v>
      </c>
      <c r="I13" s="67">
        <f t="shared" si="0"/>
        <v>0</v>
      </c>
      <c r="M13" s="38"/>
    </row>
    <row r="14" spans="1:19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9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9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5883.15</v>
      </c>
      <c r="H23" s="68">
        <v>655</v>
      </c>
      <c r="I23" s="67">
        <f t="shared" si="0"/>
        <v>7584.253999999999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155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155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155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172" t="s">
        <v>202</v>
      </c>
      <c r="D116" s="53" t="s">
        <v>10</v>
      </c>
      <c r="E116" s="155" t="s">
        <v>624</v>
      </c>
      <c r="F116" s="66"/>
      <c r="G116" s="68">
        <v>0</v>
      </c>
      <c r="H116" s="68">
        <v>0</v>
      </c>
      <c r="I116" s="67">
        <f t="shared" si="4"/>
        <v>0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17</v>
      </c>
      <c r="E122" s="155" t="s">
        <v>624</v>
      </c>
      <c r="F122" s="79" t="s">
        <v>214</v>
      </c>
      <c r="G122" s="68">
        <v>6080</v>
      </c>
      <c r="H122" s="68">
        <v>182.4</v>
      </c>
      <c r="I122" s="67">
        <f t="shared" si="5"/>
        <v>7264.3839999999991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67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17</v>
      </c>
      <c r="E125" s="155" t="s">
        <v>624</v>
      </c>
      <c r="F125" s="53" t="s">
        <v>643</v>
      </c>
      <c r="G125" s="68">
        <v>6542</v>
      </c>
      <c r="H125" s="68">
        <v>196.26</v>
      </c>
      <c r="I125" s="67">
        <f t="shared" si="5"/>
        <v>7816.3815999999997</v>
      </c>
    </row>
    <row r="126" spans="1:10" x14ac:dyDescent="0.3">
      <c r="B126" s="66" t="s">
        <v>215</v>
      </c>
      <c r="C126" s="53" t="s">
        <v>221</v>
      </c>
      <c r="D126" s="53" t="s">
        <v>17</v>
      </c>
      <c r="E126" s="155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1:10" x14ac:dyDescent="0.3">
      <c r="B127" s="66" t="s">
        <v>242</v>
      </c>
      <c r="C127" s="53" t="s">
        <v>223</v>
      </c>
      <c r="D127" s="53" t="s">
        <v>17</v>
      </c>
      <c r="E127" s="155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172" t="s">
        <v>229</v>
      </c>
      <c r="D131" s="53" t="s">
        <v>10</v>
      </c>
      <c r="E131" s="155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1:10" x14ac:dyDescent="0.3">
      <c r="B139" s="66" t="s">
        <v>689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1:10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172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1:10" x14ac:dyDescent="0.3">
      <c r="A153" s="162"/>
      <c r="B153" s="66" t="s">
        <v>260</v>
      </c>
      <c r="C153" s="173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15</v>
      </c>
      <c r="F156" s="82" t="s">
        <v>265</v>
      </c>
      <c r="G156" s="68">
        <v>8214.39</v>
      </c>
      <c r="H156" s="68">
        <v>911</v>
      </c>
      <c r="I156" s="67">
        <f t="shared" si="6"/>
        <v>10585.452399999998</v>
      </c>
      <c r="J156" s="9"/>
    </row>
    <row r="157" spans="1:10" x14ac:dyDescent="0.3">
      <c r="B157" s="66" t="s">
        <v>232</v>
      </c>
      <c r="C157" s="80" t="s">
        <v>267</v>
      </c>
      <c r="D157" s="53" t="s">
        <v>17</v>
      </c>
      <c r="E157" s="155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3401</v>
      </c>
      <c r="H158" s="68">
        <v>102</v>
      </c>
      <c r="I158" s="67">
        <f t="shared" si="6"/>
        <v>4063.4799999999996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5876</v>
      </c>
      <c r="H159" s="68">
        <v>176</v>
      </c>
      <c r="I159" s="67">
        <f t="shared" si="6"/>
        <v>7020.32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4783.58</v>
      </c>
      <c r="H166" s="68">
        <v>156</v>
      </c>
      <c r="I166" s="67">
        <f t="shared" si="6"/>
        <v>5729.9127999999992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9364</v>
      </c>
      <c r="H167" s="68">
        <v>307</v>
      </c>
      <c r="I167" s="67">
        <f t="shared" si="6"/>
        <v>11218.359999999999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242</v>
      </c>
      <c r="C169" s="83" t="s">
        <v>286</v>
      </c>
      <c r="D169" s="53" t="s">
        <v>17</v>
      </c>
      <c r="E169" s="155" t="s">
        <v>15</v>
      </c>
      <c r="F169" s="82" t="s">
        <v>287</v>
      </c>
      <c r="G169" s="68">
        <v>6542</v>
      </c>
      <c r="H169" s="68">
        <v>196</v>
      </c>
      <c r="I169" s="67">
        <f t="shared" si="6"/>
        <v>7816.079999999999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8356</v>
      </c>
      <c r="H172" s="71">
        <v>251</v>
      </c>
      <c r="I172" s="67">
        <f t="shared" si="6"/>
        <v>9984.119999999999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>
        <v>0</v>
      </c>
      <c r="H174" s="71">
        <v>0</v>
      </c>
      <c r="I174" s="67">
        <f>SUM(G174+H174)*1.16</f>
        <v>0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10</v>
      </c>
      <c r="E176" s="15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10</v>
      </c>
      <c r="E178" s="155" t="s">
        <v>624</v>
      </c>
      <c r="F178" s="82"/>
      <c r="G178" s="67">
        <v>0</v>
      </c>
      <c r="H178" s="71">
        <v>0</v>
      </c>
      <c r="I178" s="67">
        <f>SUM(G178+H178)*1.16</f>
        <v>0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10</v>
      </c>
      <c r="E194" s="15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679</v>
      </c>
      <c r="G206" s="71">
        <v>5876</v>
      </c>
      <c r="H206" s="71">
        <v>176.28</v>
      </c>
      <c r="I206" s="67">
        <f t="shared" si="7"/>
        <v>7020.6447999999991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7061.85</v>
      </c>
      <c r="H209" s="71">
        <v>784.06</v>
      </c>
      <c r="I209" s="67">
        <f t="shared" si="7"/>
        <v>9101.2555999999986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11817</v>
      </c>
      <c r="H216" s="71">
        <v>365</v>
      </c>
      <c r="I216" s="67">
        <f t="shared" si="7"/>
        <v>14131.119999999999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17</v>
      </c>
      <c r="E221" s="155" t="s">
        <v>15</v>
      </c>
      <c r="F221" s="88" t="s">
        <v>342</v>
      </c>
      <c r="G221" s="68">
        <v>5876</v>
      </c>
      <c r="H221" s="71">
        <v>176.28</v>
      </c>
      <c r="I221" s="67">
        <f t="shared" ref="I221:I226" si="8">SUM(G221+H221)*1.16</f>
        <v>7020.6447999999991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15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5386.9</v>
      </c>
      <c r="H229" s="71">
        <v>167</v>
      </c>
      <c r="I229" s="67">
        <f>SUM(G229+H229)*1.16</f>
        <v>6442.5239999999994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88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4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381</v>
      </c>
      <c r="D238" s="53" t="s">
        <v>17</v>
      </c>
      <c r="E238" s="15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382</v>
      </c>
      <c r="D239" s="53" t="s">
        <v>17</v>
      </c>
      <c r="E239" s="15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  <c r="K239" s="38"/>
    </row>
    <row r="240" spans="2:11" x14ac:dyDescent="0.3">
      <c r="B240" s="66" t="s">
        <v>74</v>
      </c>
      <c r="C240" s="53" t="s">
        <v>383</v>
      </c>
      <c r="D240" s="53" t="s">
        <v>17</v>
      </c>
      <c r="E240" s="155" t="s">
        <v>625</v>
      </c>
      <c r="F240" s="53" t="s">
        <v>384</v>
      </c>
      <c r="G240" s="68">
        <v>12621</v>
      </c>
      <c r="H240" s="71">
        <v>379</v>
      </c>
      <c r="I240" s="67">
        <f t="shared" si="9"/>
        <v>15079.999999999998</v>
      </c>
      <c r="J240" s="9"/>
    </row>
    <row r="241" spans="2:13" x14ac:dyDescent="0.3">
      <c r="B241" s="66" t="s">
        <v>688</v>
      </c>
      <c r="C241" s="53" t="s">
        <v>385</v>
      </c>
      <c r="D241" s="53" t="s">
        <v>17</v>
      </c>
      <c r="E241" s="155" t="s">
        <v>625</v>
      </c>
      <c r="F241" s="53" t="s">
        <v>545</v>
      </c>
      <c r="G241" s="90">
        <v>0</v>
      </c>
      <c r="H241" s="71">
        <v>0</v>
      </c>
      <c r="I241" s="67">
        <f t="shared" si="9"/>
        <v>0</v>
      </c>
      <c r="J241" s="9"/>
    </row>
    <row r="242" spans="2:13" x14ac:dyDescent="0.3">
      <c r="B242" s="66" t="s">
        <v>74</v>
      </c>
      <c r="C242" s="53" t="s">
        <v>386</v>
      </c>
      <c r="D242" s="53" t="s">
        <v>17</v>
      </c>
      <c r="E242" s="155" t="s">
        <v>625</v>
      </c>
      <c r="F242" s="53" t="s">
        <v>384</v>
      </c>
      <c r="G242" s="68">
        <v>12621</v>
      </c>
      <c r="H242" s="71">
        <v>379</v>
      </c>
      <c r="I242" s="67">
        <f t="shared" si="9"/>
        <v>15079.999999999998</v>
      </c>
      <c r="J242" s="9"/>
    </row>
    <row r="243" spans="2:13" x14ac:dyDescent="0.3">
      <c r="B243" s="66" t="s">
        <v>74</v>
      </c>
      <c r="C243" s="53" t="s">
        <v>387</v>
      </c>
      <c r="D243" s="53" t="s">
        <v>17</v>
      </c>
      <c r="E243" s="155" t="s">
        <v>625</v>
      </c>
      <c r="F243" s="53" t="s">
        <v>241</v>
      </c>
      <c r="G243" s="68">
        <v>16731</v>
      </c>
      <c r="H243" s="71">
        <v>1363</v>
      </c>
      <c r="I243" s="71">
        <f t="shared" si="9"/>
        <v>20989.039999999997</v>
      </c>
      <c r="J243" s="9"/>
      <c r="K243" s="38"/>
      <c r="L243" s="38"/>
      <c r="M243" s="38"/>
    </row>
    <row r="244" spans="2:13" x14ac:dyDescent="0.3">
      <c r="B244" s="66" t="s">
        <v>74</v>
      </c>
      <c r="C244" s="53" t="s">
        <v>388</v>
      </c>
      <c r="D244" s="53" t="s">
        <v>17</v>
      </c>
      <c r="E244" s="15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</row>
    <row r="245" spans="2:13" x14ac:dyDescent="0.3">
      <c r="B245" s="66" t="s">
        <v>74</v>
      </c>
      <c r="C245" s="53" t="s">
        <v>389</v>
      </c>
      <c r="D245" s="53" t="s">
        <v>10</v>
      </c>
      <c r="E245" s="155" t="s">
        <v>625</v>
      </c>
      <c r="G245" s="68">
        <v>0</v>
      </c>
      <c r="H245" s="71">
        <v>0</v>
      </c>
      <c r="I245" s="71">
        <f t="shared" si="9"/>
        <v>0</v>
      </c>
      <c r="J245" s="9"/>
      <c r="K245" s="38"/>
    </row>
    <row r="246" spans="2:13" x14ac:dyDescent="0.3">
      <c r="B246" s="66" t="s">
        <v>74</v>
      </c>
      <c r="C246" s="146" t="s">
        <v>390</v>
      </c>
      <c r="D246" s="53" t="s">
        <v>17</v>
      </c>
      <c r="E246" s="155" t="s">
        <v>625</v>
      </c>
      <c r="F246" s="53" t="s">
        <v>660</v>
      </c>
      <c r="G246" s="151">
        <v>16731</v>
      </c>
      <c r="H246" s="71">
        <v>502</v>
      </c>
      <c r="I246" s="71">
        <f t="shared" si="9"/>
        <v>19990.28</v>
      </c>
      <c r="J246" s="9"/>
      <c r="K246" s="38"/>
      <c r="L246" s="38"/>
    </row>
    <row r="247" spans="2:13" x14ac:dyDescent="0.3">
      <c r="B247" s="139" t="s">
        <v>215</v>
      </c>
      <c r="C247" s="53" t="s">
        <v>391</v>
      </c>
      <c r="D247" s="53" t="s">
        <v>10</v>
      </c>
      <c r="E247" s="155" t="s">
        <v>625</v>
      </c>
      <c r="F247" s="78"/>
      <c r="G247" s="67">
        <v>0</v>
      </c>
      <c r="H247" s="71">
        <v>0</v>
      </c>
      <c r="I247" s="67">
        <f t="shared" si="9"/>
        <v>0</v>
      </c>
      <c r="J247" s="9"/>
    </row>
    <row r="248" spans="2:13" x14ac:dyDescent="0.3">
      <c r="B248" s="66" t="s">
        <v>256</v>
      </c>
      <c r="C248" s="53" t="s">
        <v>393</v>
      </c>
      <c r="D248" s="53" t="s">
        <v>10</v>
      </c>
      <c r="E248" s="155" t="s">
        <v>625</v>
      </c>
      <c r="G248" s="71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96</v>
      </c>
      <c r="C249" s="53" t="s">
        <v>395</v>
      </c>
      <c r="D249" s="53" t="s">
        <v>17</v>
      </c>
      <c r="E249" s="155" t="s">
        <v>625</v>
      </c>
      <c r="F249" s="53" t="s">
        <v>396</v>
      </c>
      <c r="G249" s="90">
        <v>14250</v>
      </c>
      <c r="H249" s="71">
        <v>1277.52</v>
      </c>
      <c r="I249" s="67">
        <f t="shared" si="9"/>
        <v>18011.923199999997</v>
      </c>
      <c r="J249" s="9"/>
    </row>
    <row r="250" spans="2:13" x14ac:dyDescent="0.3">
      <c r="B250" s="66" t="s">
        <v>96</v>
      </c>
      <c r="C250" s="53" t="s">
        <v>397</v>
      </c>
      <c r="D250" s="53" t="s">
        <v>17</v>
      </c>
      <c r="E250" s="155" t="s">
        <v>625</v>
      </c>
      <c r="F250" s="53" t="s">
        <v>651</v>
      </c>
      <c r="G250" s="90">
        <v>16215</v>
      </c>
      <c r="H250" s="71">
        <v>486</v>
      </c>
      <c r="I250" s="67">
        <f t="shared" si="9"/>
        <v>19373.16</v>
      </c>
      <c r="J250" s="9"/>
    </row>
    <row r="251" spans="2:13" x14ac:dyDescent="0.3">
      <c r="B251" s="66" t="s">
        <v>96</v>
      </c>
      <c r="C251" s="53" t="s">
        <v>398</v>
      </c>
      <c r="D251" s="53" t="s">
        <v>10</v>
      </c>
      <c r="E251" s="155" t="s">
        <v>625</v>
      </c>
      <c r="G251" s="71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399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65</v>
      </c>
      <c r="C253" s="53">
        <v>188240011</v>
      </c>
      <c r="D253" s="53" t="s">
        <v>10</v>
      </c>
      <c r="E253" s="155" t="s">
        <v>625</v>
      </c>
      <c r="G253" s="90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74</v>
      </c>
      <c r="C254" s="53" t="s">
        <v>400</v>
      </c>
      <c r="D254" s="53" t="s">
        <v>17</v>
      </c>
      <c r="E254" s="155" t="s">
        <v>625</v>
      </c>
      <c r="F254" s="53" t="s">
        <v>634</v>
      </c>
      <c r="G254" s="68">
        <v>16731</v>
      </c>
      <c r="H254" s="71">
        <v>502</v>
      </c>
      <c r="I254" s="67">
        <f t="shared" si="9"/>
        <v>19990.28</v>
      </c>
      <c r="J254" s="9"/>
    </row>
    <row r="255" spans="2:13" x14ac:dyDescent="0.3">
      <c r="B255" s="66" t="s">
        <v>262</v>
      </c>
      <c r="C255" s="53" t="s">
        <v>401</v>
      </c>
      <c r="D255" s="53" t="s">
        <v>17</v>
      </c>
      <c r="E255" s="155" t="s">
        <v>625</v>
      </c>
      <c r="F255" s="53" t="s">
        <v>241</v>
      </c>
      <c r="G255" s="91">
        <v>14435</v>
      </c>
      <c r="H255" s="71">
        <v>1177</v>
      </c>
      <c r="I255" s="71">
        <f t="shared" si="9"/>
        <v>18109.919999999998</v>
      </c>
      <c r="J255" s="9"/>
      <c r="K255" s="38"/>
    </row>
    <row r="256" spans="2:13" x14ac:dyDescent="0.3">
      <c r="B256" s="66" t="s">
        <v>256</v>
      </c>
      <c r="C256" s="53" t="s">
        <v>402</v>
      </c>
      <c r="D256" s="53" t="s">
        <v>10</v>
      </c>
      <c r="E256" s="155" t="s">
        <v>625</v>
      </c>
      <c r="G256" s="71">
        <v>0</v>
      </c>
      <c r="H256" s="71">
        <v>0</v>
      </c>
      <c r="I256" s="67">
        <f t="shared" si="9"/>
        <v>0</v>
      </c>
      <c r="J256" s="9"/>
    </row>
    <row r="257" spans="2:10" x14ac:dyDescent="0.3">
      <c r="B257" s="66" t="s">
        <v>78</v>
      </c>
      <c r="C257" s="53" t="s">
        <v>403</v>
      </c>
      <c r="D257" s="53" t="s">
        <v>17</v>
      </c>
      <c r="E257" s="155" t="s">
        <v>625</v>
      </c>
      <c r="F257" s="53" t="s">
        <v>241</v>
      </c>
      <c r="G257" s="91">
        <v>17605</v>
      </c>
      <c r="H257" s="71">
        <v>1434</v>
      </c>
      <c r="I257" s="71">
        <f t="shared" si="9"/>
        <v>22085.239999999998</v>
      </c>
      <c r="J257" s="9"/>
    </row>
    <row r="258" spans="2:10" x14ac:dyDescent="0.3">
      <c r="B258" s="66" t="s">
        <v>215</v>
      </c>
      <c r="C258" s="53" t="s">
        <v>404</v>
      </c>
      <c r="D258" s="53" t="s">
        <v>10</v>
      </c>
      <c r="E258" s="155" t="s">
        <v>625</v>
      </c>
      <c r="G258" s="71">
        <v>0</v>
      </c>
      <c r="H258" s="71">
        <v>0</v>
      </c>
      <c r="I258" s="71">
        <f t="shared" si="9"/>
        <v>0</v>
      </c>
      <c r="J258" s="9"/>
    </row>
    <row r="259" spans="2:10" x14ac:dyDescent="0.3">
      <c r="B259" s="66" t="s">
        <v>74</v>
      </c>
      <c r="C259" s="170" t="s">
        <v>405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78</v>
      </c>
      <c r="C260" s="53" t="s">
        <v>406</v>
      </c>
      <c r="D260" s="53" t="s">
        <v>17</v>
      </c>
      <c r="E260" s="155" t="s">
        <v>625</v>
      </c>
      <c r="F260" s="53" t="s">
        <v>241</v>
      </c>
      <c r="G260" s="71">
        <v>17605</v>
      </c>
      <c r="H260" s="71">
        <v>1434</v>
      </c>
      <c r="I260" s="71">
        <f t="shared" si="9"/>
        <v>22085.239999999998</v>
      </c>
      <c r="J260" s="9"/>
    </row>
    <row r="261" spans="2:10" x14ac:dyDescent="0.3">
      <c r="B261" s="66" t="s">
        <v>262</v>
      </c>
      <c r="C261" s="53">
        <v>188320009</v>
      </c>
      <c r="D261" s="53" t="s">
        <v>17</v>
      </c>
      <c r="E261" s="155" t="s">
        <v>625</v>
      </c>
      <c r="F261" s="53" t="s">
        <v>241</v>
      </c>
      <c r="G261" s="71">
        <v>14435</v>
      </c>
      <c r="H261" s="71">
        <v>1177.19</v>
      </c>
      <c r="I261" s="71">
        <f t="shared" si="9"/>
        <v>18110.1404</v>
      </c>
      <c r="J261" s="9"/>
    </row>
    <row r="262" spans="2:10" x14ac:dyDescent="0.3">
      <c r="B262" s="66" t="s">
        <v>78</v>
      </c>
      <c r="C262" s="53" t="s">
        <v>407</v>
      </c>
      <c r="D262" s="53" t="s">
        <v>17</v>
      </c>
      <c r="E262" s="155" t="s">
        <v>625</v>
      </c>
      <c r="F262" s="53" t="s">
        <v>241</v>
      </c>
      <c r="G262" s="91">
        <v>17605</v>
      </c>
      <c r="H262" s="71">
        <v>1434</v>
      </c>
      <c r="I262" s="71">
        <f t="shared" si="9"/>
        <v>22085.239999999998</v>
      </c>
      <c r="J262" s="9"/>
    </row>
    <row r="263" spans="2:10" x14ac:dyDescent="0.3">
      <c r="B263" s="56" t="s">
        <v>215</v>
      </c>
      <c r="C263" s="53" t="s">
        <v>408</v>
      </c>
      <c r="D263" s="53" t="s">
        <v>17</v>
      </c>
      <c r="E263" s="155" t="s">
        <v>625</v>
      </c>
      <c r="F263" s="53" t="s">
        <v>409</v>
      </c>
      <c r="G263" s="171">
        <v>9081.7199999999993</v>
      </c>
      <c r="H263" s="71">
        <v>272</v>
      </c>
      <c r="I263" s="67">
        <f t="shared" si="9"/>
        <v>10850.315199999999</v>
      </c>
      <c r="J263" s="9"/>
    </row>
    <row r="264" spans="2:10" x14ac:dyDescent="0.3">
      <c r="B264" s="56" t="s">
        <v>242</v>
      </c>
      <c r="C264" s="53">
        <v>198240021</v>
      </c>
      <c r="D264" s="53" t="s">
        <v>10</v>
      </c>
      <c r="E264" s="155" t="s">
        <v>625</v>
      </c>
      <c r="G264" s="71">
        <v>0</v>
      </c>
      <c r="H264" s="71">
        <v>0</v>
      </c>
      <c r="I264" s="67">
        <f t="shared" si="9"/>
        <v>0</v>
      </c>
    </row>
    <row r="265" spans="2:10" x14ac:dyDescent="0.3">
      <c r="B265" s="56" t="s">
        <v>96</v>
      </c>
      <c r="C265" s="53" t="s">
        <v>410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  <c r="J265" s="9"/>
    </row>
    <row r="266" spans="2:10" x14ac:dyDescent="0.3">
      <c r="B266" s="56" t="s">
        <v>78</v>
      </c>
      <c r="C266" s="53" t="s">
        <v>411</v>
      </c>
      <c r="D266" s="53" t="s">
        <v>10</v>
      </c>
      <c r="E266" s="155" t="s">
        <v>625</v>
      </c>
      <c r="G266" s="90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66" t="s">
        <v>262</v>
      </c>
      <c r="C267" s="53" t="s">
        <v>413</v>
      </c>
      <c r="D267" s="53" t="s">
        <v>10</v>
      </c>
      <c r="E267" s="15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56" t="s">
        <v>274</v>
      </c>
      <c r="C268" s="53" t="s">
        <v>414</v>
      </c>
      <c r="D268" s="53" t="s">
        <v>10</v>
      </c>
      <c r="E268" s="155" t="s">
        <v>625</v>
      </c>
      <c r="G268" s="71">
        <v>0</v>
      </c>
      <c r="H268" s="71">
        <v>0</v>
      </c>
      <c r="I268" s="67">
        <f t="shared" si="9"/>
        <v>0</v>
      </c>
    </row>
    <row r="269" spans="2:10" x14ac:dyDescent="0.3">
      <c r="B269" s="66" t="s">
        <v>96</v>
      </c>
      <c r="C269" s="53" t="s">
        <v>416</v>
      </c>
      <c r="D269" s="53" t="s">
        <v>10</v>
      </c>
      <c r="E269" s="155" t="s">
        <v>625</v>
      </c>
      <c r="G269" s="91">
        <v>0</v>
      </c>
      <c r="H269" s="71">
        <v>0</v>
      </c>
      <c r="I269" s="71">
        <f t="shared" si="9"/>
        <v>0</v>
      </c>
      <c r="J269" s="9"/>
    </row>
    <row r="270" spans="2:10" x14ac:dyDescent="0.3">
      <c r="B270" s="66" t="s">
        <v>74</v>
      </c>
      <c r="C270" s="53" t="s">
        <v>417</v>
      </c>
      <c r="D270" s="53" t="s">
        <v>17</v>
      </c>
      <c r="E270" s="155" t="s">
        <v>625</v>
      </c>
      <c r="F270" s="53" t="s">
        <v>384</v>
      </c>
      <c r="G270" s="90">
        <v>12621</v>
      </c>
      <c r="H270" s="71">
        <v>379</v>
      </c>
      <c r="I270" s="67">
        <f t="shared" si="9"/>
        <v>15079.999999999998</v>
      </c>
      <c r="J270" s="9"/>
    </row>
    <row r="271" spans="2:10" x14ac:dyDescent="0.3">
      <c r="B271" s="56" t="s">
        <v>57</v>
      </c>
      <c r="C271" s="53" t="s">
        <v>418</v>
      </c>
      <c r="D271" s="53" t="s">
        <v>17</v>
      </c>
      <c r="E271" s="155" t="s">
        <v>625</v>
      </c>
      <c r="F271" s="53" t="s">
        <v>634</v>
      </c>
      <c r="G271" s="90">
        <v>16664</v>
      </c>
      <c r="H271" s="71">
        <v>500</v>
      </c>
      <c r="I271" s="67">
        <f t="shared" si="9"/>
        <v>19910.239999999998</v>
      </c>
      <c r="J271" s="9"/>
    </row>
    <row r="272" spans="2:10" x14ac:dyDescent="0.3">
      <c r="B272" s="56" t="s">
        <v>57</v>
      </c>
      <c r="C272" s="53" t="s">
        <v>419</v>
      </c>
      <c r="D272" s="53" t="s">
        <v>17</v>
      </c>
      <c r="E272" s="155" t="s">
        <v>625</v>
      </c>
      <c r="F272" s="53" t="s">
        <v>420</v>
      </c>
      <c r="G272" s="90">
        <v>13359</v>
      </c>
      <c r="H272" s="71">
        <v>401</v>
      </c>
      <c r="I272" s="67">
        <f t="shared" si="9"/>
        <v>15961.599999999999</v>
      </c>
      <c r="J272" s="9"/>
    </row>
    <row r="273" spans="2:10" x14ac:dyDescent="0.3">
      <c r="B273" s="66" t="s">
        <v>215</v>
      </c>
      <c r="C273" s="53" t="s">
        <v>421</v>
      </c>
      <c r="D273" s="53" t="s">
        <v>10</v>
      </c>
      <c r="E273" s="155" t="s">
        <v>625</v>
      </c>
      <c r="G273" s="71">
        <v>0</v>
      </c>
      <c r="H273" s="71">
        <v>0</v>
      </c>
      <c r="I273" s="71">
        <f t="shared" si="9"/>
        <v>0</v>
      </c>
    </row>
    <row r="274" spans="2:10" x14ac:dyDescent="0.3">
      <c r="B274" s="66" t="s">
        <v>74</v>
      </c>
      <c r="C274" s="53" t="s">
        <v>422</v>
      </c>
      <c r="D274" s="53" t="s">
        <v>17</v>
      </c>
      <c r="E274" s="155" t="s">
        <v>625</v>
      </c>
      <c r="F274" s="53" t="s">
        <v>384</v>
      </c>
      <c r="G274" s="90">
        <v>12621</v>
      </c>
      <c r="H274" s="71">
        <v>379</v>
      </c>
      <c r="I274" s="67">
        <f t="shared" si="9"/>
        <v>15079.999999999998</v>
      </c>
      <c r="J274" s="9"/>
    </row>
    <row r="275" spans="2:10" x14ac:dyDescent="0.3">
      <c r="B275" s="56" t="s">
        <v>215</v>
      </c>
      <c r="C275" s="53" t="s">
        <v>423</v>
      </c>
      <c r="D275" s="53" t="s">
        <v>17</v>
      </c>
      <c r="E275" s="155" t="s">
        <v>625</v>
      </c>
      <c r="F275" s="53" t="s">
        <v>424</v>
      </c>
      <c r="G275" s="71">
        <v>0</v>
      </c>
      <c r="H275" s="71">
        <v>0</v>
      </c>
      <c r="I275" s="67">
        <f t="shared" si="9"/>
        <v>0</v>
      </c>
      <c r="J275" s="9"/>
    </row>
    <row r="276" spans="2:10" x14ac:dyDescent="0.3">
      <c r="B276" s="56" t="s">
        <v>74</v>
      </c>
      <c r="C276" s="53" t="s">
        <v>425</v>
      </c>
      <c r="D276" s="53" t="s">
        <v>17</v>
      </c>
      <c r="E276" s="155" t="s">
        <v>625</v>
      </c>
      <c r="F276" s="53" t="s">
        <v>426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427</v>
      </c>
      <c r="D277" s="53" t="s">
        <v>17</v>
      </c>
      <c r="E277" s="155" t="s">
        <v>625</v>
      </c>
      <c r="F277" s="53" t="s">
        <v>428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65</v>
      </c>
      <c r="C278" s="53" t="s">
        <v>429</v>
      </c>
      <c r="D278" s="53" t="s">
        <v>10</v>
      </c>
      <c r="E278" s="155" t="s">
        <v>625</v>
      </c>
      <c r="G278" s="71">
        <v>0</v>
      </c>
      <c r="H278" s="71">
        <v>0</v>
      </c>
      <c r="I278" s="67">
        <f t="shared" si="9"/>
        <v>0</v>
      </c>
    </row>
    <row r="279" spans="2:10" x14ac:dyDescent="0.3">
      <c r="B279" s="56" t="s">
        <v>688</v>
      </c>
      <c r="C279" s="53" t="s">
        <v>430</v>
      </c>
      <c r="D279" s="53" t="s">
        <v>17</v>
      </c>
      <c r="E279" s="155" t="s">
        <v>625</v>
      </c>
      <c r="F279" s="53" t="s">
        <v>671</v>
      </c>
      <c r="G279" s="90">
        <v>0</v>
      </c>
      <c r="H279" s="71">
        <v>0</v>
      </c>
      <c r="I279" s="67">
        <f t="shared" si="9"/>
        <v>0</v>
      </c>
      <c r="J279" s="9"/>
    </row>
    <row r="280" spans="2:10" x14ac:dyDescent="0.3">
      <c r="B280" s="56" t="s">
        <v>688</v>
      </c>
      <c r="C280" s="53" t="s">
        <v>432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74</v>
      </c>
      <c r="C281" s="53" t="s">
        <v>433</v>
      </c>
      <c r="D281" s="53" t="s">
        <v>17</v>
      </c>
      <c r="E281" s="155" t="s">
        <v>625</v>
      </c>
      <c r="F281" s="53" t="s">
        <v>634</v>
      </c>
      <c r="G281" s="68">
        <v>16731</v>
      </c>
      <c r="H281" s="71">
        <v>502</v>
      </c>
      <c r="I281" s="67">
        <f t="shared" si="9"/>
        <v>19990.28</v>
      </c>
      <c r="J281" s="9"/>
    </row>
    <row r="282" spans="2:10" x14ac:dyDescent="0.3">
      <c r="B282" s="66" t="s">
        <v>74</v>
      </c>
      <c r="C282" s="53" t="s">
        <v>434</v>
      </c>
      <c r="D282" s="53" t="s">
        <v>17</v>
      </c>
      <c r="E282" s="155" t="s">
        <v>625</v>
      </c>
      <c r="F282" s="53" t="s">
        <v>384</v>
      </c>
      <c r="G282" s="90">
        <v>12621</v>
      </c>
      <c r="H282" s="71">
        <v>379</v>
      </c>
      <c r="I282" s="67">
        <f t="shared" si="9"/>
        <v>15079.999999999998</v>
      </c>
      <c r="J282" s="9"/>
    </row>
    <row r="283" spans="2:10" x14ac:dyDescent="0.3">
      <c r="B283" s="66" t="s">
        <v>262</v>
      </c>
      <c r="C283" s="53" t="s">
        <v>435</v>
      </c>
      <c r="D283" s="53" t="s">
        <v>17</v>
      </c>
      <c r="E283" s="155" t="s">
        <v>625</v>
      </c>
      <c r="F283" s="53" t="s">
        <v>634</v>
      </c>
      <c r="G283" s="71">
        <v>14210</v>
      </c>
      <c r="H283" s="71">
        <v>426</v>
      </c>
      <c r="I283" s="67">
        <f t="shared" si="9"/>
        <v>16977.759999999998</v>
      </c>
      <c r="J283" s="9"/>
    </row>
    <row r="284" spans="2:10" x14ac:dyDescent="0.3">
      <c r="B284" s="66" t="s">
        <v>78</v>
      </c>
      <c r="C284" s="53" t="s">
        <v>436</v>
      </c>
      <c r="D284" s="53" t="s">
        <v>10</v>
      </c>
      <c r="E284" s="155" t="s">
        <v>625</v>
      </c>
      <c r="G284" s="71">
        <v>0</v>
      </c>
      <c r="H284" s="71">
        <v>0</v>
      </c>
      <c r="I284" s="67">
        <f t="shared" si="9"/>
        <v>0</v>
      </c>
      <c r="J284" s="9"/>
    </row>
    <row r="285" spans="2:10" x14ac:dyDescent="0.3">
      <c r="B285" s="66" t="s">
        <v>74</v>
      </c>
      <c r="C285" s="53" t="s">
        <v>437</v>
      </c>
      <c r="D285" s="53" t="s">
        <v>17</v>
      </c>
      <c r="E285" s="155" t="s">
        <v>625</v>
      </c>
      <c r="F285" s="53" t="s">
        <v>384</v>
      </c>
      <c r="G285" s="71">
        <v>12621</v>
      </c>
      <c r="H285" s="71">
        <v>379</v>
      </c>
      <c r="I285" s="67">
        <f t="shared" si="9"/>
        <v>15079.999999999998</v>
      </c>
      <c r="J285" s="9"/>
    </row>
    <row r="286" spans="2:10" x14ac:dyDescent="0.3">
      <c r="B286" s="66" t="s">
        <v>74</v>
      </c>
      <c r="C286" s="53" t="s">
        <v>438</v>
      </c>
      <c r="D286" s="53" t="s">
        <v>17</v>
      </c>
      <c r="E286" s="15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439</v>
      </c>
      <c r="D287" s="53" t="s">
        <v>17</v>
      </c>
      <c r="E287" s="155" t="s">
        <v>625</v>
      </c>
      <c r="F287" s="94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56" t="s">
        <v>256</v>
      </c>
      <c r="C288" s="53" t="s">
        <v>440</v>
      </c>
      <c r="D288" s="53" t="s">
        <v>10</v>
      </c>
      <c r="E288" s="155" t="s">
        <v>625</v>
      </c>
      <c r="G288" s="90">
        <v>0</v>
      </c>
      <c r="H288" s="71">
        <v>0</v>
      </c>
      <c r="I288" s="67">
        <f t="shared" si="9"/>
        <v>0</v>
      </c>
      <c r="J288" s="9"/>
    </row>
    <row r="289" spans="2:10" x14ac:dyDescent="0.3">
      <c r="B289" s="56" t="s">
        <v>96</v>
      </c>
      <c r="C289" s="53" t="s">
        <v>441</v>
      </c>
      <c r="D289" s="53" t="s">
        <v>17</v>
      </c>
      <c r="E289" s="155" t="s">
        <v>625</v>
      </c>
      <c r="F289" s="53" t="s">
        <v>651</v>
      </c>
      <c r="G289" s="90">
        <v>16215</v>
      </c>
      <c r="H289" s="71">
        <v>486</v>
      </c>
      <c r="I289" s="67">
        <f t="shared" si="9"/>
        <v>19373.16</v>
      </c>
      <c r="J289" s="9"/>
    </row>
    <row r="290" spans="2:10" x14ac:dyDescent="0.3">
      <c r="B290" s="66" t="s">
        <v>215</v>
      </c>
      <c r="C290" s="53" t="s">
        <v>442</v>
      </c>
      <c r="D290" s="53" t="s">
        <v>17</v>
      </c>
      <c r="E290" s="155" t="s">
        <v>625</v>
      </c>
      <c r="F290" s="53" t="s">
        <v>241</v>
      </c>
      <c r="G290" s="91">
        <v>16215</v>
      </c>
      <c r="H290" s="71">
        <v>486</v>
      </c>
      <c r="I290" s="71">
        <f t="shared" si="9"/>
        <v>19373.16</v>
      </c>
      <c r="J290" s="9"/>
    </row>
    <row r="291" spans="2:10" x14ac:dyDescent="0.3">
      <c r="B291" s="66" t="s">
        <v>443</v>
      </c>
      <c r="C291" s="53" t="s">
        <v>444</v>
      </c>
      <c r="D291" s="53" t="s">
        <v>17</v>
      </c>
      <c r="E291" s="155" t="s">
        <v>625</v>
      </c>
      <c r="F291" s="53" t="s">
        <v>445</v>
      </c>
      <c r="G291" s="90">
        <v>11124.11</v>
      </c>
      <c r="H291" s="71">
        <v>909.04</v>
      </c>
      <c r="I291" s="67">
        <f t="shared" si="9"/>
        <v>13958.454000000002</v>
      </c>
      <c r="J291" s="9"/>
    </row>
    <row r="292" spans="2:10" x14ac:dyDescent="0.3">
      <c r="B292" s="66" t="s">
        <v>446</v>
      </c>
      <c r="C292" s="53" t="s">
        <v>447</v>
      </c>
      <c r="D292" s="53" t="s">
        <v>10</v>
      </c>
      <c r="E292" s="155" t="s">
        <v>625</v>
      </c>
      <c r="G292" s="71"/>
      <c r="H292" s="71"/>
      <c r="I292" s="67">
        <f t="shared" si="9"/>
        <v>0</v>
      </c>
    </row>
    <row r="293" spans="2:10" x14ac:dyDescent="0.3">
      <c r="B293" s="66" t="s">
        <v>448</v>
      </c>
      <c r="C293" s="53" t="s">
        <v>449</v>
      </c>
      <c r="D293" s="53" t="s">
        <v>17</v>
      </c>
      <c r="E293" s="155" t="s">
        <v>625</v>
      </c>
      <c r="F293" s="53" t="s">
        <v>659</v>
      </c>
      <c r="G293" s="71">
        <v>11668.92</v>
      </c>
      <c r="H293" s="71">
        <v>350</v>
      </c>
      <c r="I293" s="67">
        <f t="shared" si="9"/>
        <v>13941.947199999999</v>
      </c>
    </row>
    <row r="294" spans="2:10" x14ac:dyDescent="0.3">
      <c r="B294" s="66" t="s">
        <v>256</v>
      </c>
      <c r="C294" s="53" t="s">
        <v>450</v>
      </c>
      <c r="D294" s="53" t="s">
        <v>17</v>
      </c>
      <c r="E294" s="155" t="s">
        <v>625</v>
      </c>
      <c r="F294" s="53" t="s">
        <v>451</v>
      </c>
      <c r="G294" s="90">
        <v>6150.86</v>
      </c>
      <c r="H294" s="71">
        <v>506.36</v>
      </c>
      <c r="I294" s="67">
        <f t="shared" si="9"/>
        <v>7722.3751999999986</v>
      </c>
      <c r="J294" s="9"/>
    </row>
    <row r="295" spans="2:10" x14ac:dyDescent="0.3">
      <c r="B295" s="66" t="s">
        <v>242</v>
      </c>
      <c r="C295" s="53" t="s">
        <v>452</v>
      </c>
      <c r="D295" s="53" t="s">
        <v>10</v>
      </c>
      <c r="E295" s="155" t="s">
        <v>625</v>
      </c>
      <c r="G295" s="71"/>
      <c r="H295" s="71"/>
      <c r="I295" s="67"/>
    </row>
    <row r="296" spans="2:10" x14ac:dyDescent="0.3">
      <c r="B296" s="66" t="s">
        <v>160</v>
      </c>
      <c r="C296" s="53" t="s">
        <v>453</v>
      </c>
      <c r="D296" s="53" t="s">
        <v>17</v>
      </c>
      <c r="E296" s="155" t="s">
        <v>625</v>
      </c>
      <c r="F296" s="53" t="s">
        <v>454</v>
      </c>
      <c r="G296" s="90">
        <v>2089.63</v>
      </c>
      <c r="H296" s="71">
        <v>177.53</v>
      </c>
      <c r="I296" s="67">
        <f t="shared" ref="I296:I359" si="10">SUM(G296+H296)*1.16</f>
        <v>2629.9056</v>
      </c>
      <c r="J296" s="9"/>
    </row>
    <row r="297" spans="2:10" x14ac:dyDescent="0.3">
      <c r="B297" s="66" t="s">
        <v>455</v>
      </c>
      <c r="C297" s="53">
        <v>196800022</v>
      </c>
      <c r="D297" s="53" t="s">
        <v>10</v>
      </c>
      <c r="E297" s="155" t="s">
        <v>625</v>
      </c>
      <c r="G297" s="90">
        <v>0</v>
      </c>
      <c r="H297" s="71">
        <v>0</v>
      </c>
      <c r="I297" s="67">
        <f t="shared" si="10"/>
        <v>0</v>
      </c>
      <c r="J297" s="9"/>
    </row>
    <row r="298" spans="2:10" x14ac:dyDescent="0.3">
      <c r="B298" s="66" t="s">
        <v>70</v>
      </c>
      <c r="C298" s="53" t="s">
        <v>456</v>
      </c>
      <c r="D298" s="53" t="s">
        <v>17</v>
      </c>
      <c r="E298" s="155" t="s">
        <v>625</v>
      </c>
      <c r="F298" s="53" t="s">
        <v>646</v>
      </c>
      <c r="G298" s="71">
        <v>6942.66</v>
      </c>
      <c r="H298" s="71">
        <v>208.28</v>
      </c>
      <c r="I298" s="67">
        <f t="shared" si="10"/>
        <v>8295.0903999999991</v>
      </c>
    </row>
    <row r="299" spans="2:10" x14ac:dyDescent="0.3">
      <c r="B299" s="66" t="s">
        <v>256</v>
      </c>
      <c r="C299" s="53" t="s">
        <v>457</v>
      </c>
      <c r="D299" s="53" t="s">
        <v>10</v>
      </c>
      <c r="E299" s="155" t="s">
        <v>625</v>
      </c>
      <c r="G299" s="90">
        <v>0</v>
      </c>
      <c r="H299" s="71">
        <v>0</v>
      </c>
      <c r="I299" s="67">
        <f t="shared" si="10"/>
        <v>0</v>
      </c>
      <c r="J299" s="9"/>
    </row>
    <row r="300" spans="2:10" x14ac:dyDescent="0.3">
      <c r="B300" s="66" t="s">
        <v>78</v>
      </c>
      <c r="C300" s="53" t="s">
        <v>458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74</v>
      </c>
      <c r="C301" s="53" t="s">
        <v>460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56" t="s">
        <v>262</v>
      </c>
      <c r="C302" s="53" t="s">
        <v>461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96</v>
      </c>
      <c r="C303" s="53" t="s">
        <v>462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463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53</v>
      </c>
      <c r="C305" s="53" t="s">
        <v>464</v>
      </c>
      <c r="D305" s="53" t="s">
        <v>17</v>
      </c>
      <c r="E305" s="155" t="s">
        <v>625</v>
      </c>
      <c r="F305" s="53" t="s">
        <v>465</v>
      </c>
      <c r="G305" s="171">
        <v>9104.94</v>
      </c>
      <c r="H305" s="71">
        <v>273</v>
      </c>
      <c r="I305" s="67">
        <f t="shared" si="10"/>
        <v>10878.410400000001</v>
      </c>
      <c r="J305" s="9"/>
    </row>
    <row r="306" spans="2:10" x14ac:dyDescent="0.3">
      <c r="B306" s="56" t="s">
        <v>376</v>
      </c>
      <c r="C306" s="53" t="s">
        <v>466</v>
      </c>
      <c r="D306" s="53" t="s">
        <v>10</v>
      </c>
      <c r="E306" s="155" t="s">
        <v>625</v>
      </c>
      <c r="G306" s="90">
        <v>0</v>
      </c>
      <c r="H306" s="71">
        <v>0</v>
      </c>
      <c r="I306" s="67">
        <f t="shared" si="10"/>
        <v>0</v>
      </c>
      <c r="J306" s="9"/>
    </row>
    <row r="307" spans="2:10" x14ac:dyDescent="0.3">
      <c r="B307" s="56" t="s">
        <v>467</v>
      </c>
      <c r="C307" s="53" t="s">
        <v>468</v>
      </c>
      <c r="D307" s="53" t="s">
        <v>17</v>
      </c>
      <c r="E307" s="155" t="s">
        <v>625</v>
      </c>
      <c r="F307" s="53" t="s">
        <v>80</v>
      </c>
      <c r="G307" s="90">
        <v>11382.83</v>
      </c>
      <c r="H307" s="71">
        <v>1022.15</v>
      </c>
      <c r="I307" s="67">
        <f t="shared" si="10"/>
        <v>14389.776799999998</v>
      </c>
      <c r="J307" s="9"/>
    </row>
    <row r="308" spans="2:10" x14ac:dyDescent="0.3">
      <c r="B308" s="56" t="s">
        <v>262</v>
      </c>
      <c r="C308" s="53" t="s">
        <v>469</v>
      </c>
      <c r="D308" s="53" t="s">
        <v>17</v>
      </c>
      <c r="E308" s="155" t="s">
        <v>625</v>
      </c>
      <c r="F308" s="53" t="s">
        <v>80</v>
      </c>
      <c r="G308" s="90">
        <v>8977.6</v>
      </c>
      <c r="H308" s="71">
        <v>807.93</v>
      </c>
      <c r="I308" s="67">
        <f t="shared" si="10"/>
        <v>11351.2148</v>
      </c>
      <c r="J308" s="9"/>
    </row>
    <row r="309" spans="2:10" x14ac:dyDescent="0.3">
      <c r="B309" s="56" t="s">
        <v>96</v>
      </c>
      <c r="C309" s="53" t="s">
        <v>470</v>
      </c>
      <c r="D309" s="53" t="s">
        <v>10</v>
      </c>
      <c r="E309" s="155" t="s">
        <v>625</v>
      </c>
      <c r="G309" s="90">
        <v>0</v>
      </c>
      <c r="H309" s="71">
        <v>0</v>
      </c>
      <c r="I309" s="67">
        <f t="shared" si="10"/>
        <v>0</v>
      </c>
      <c r="J309" s="9"/>
    </row>
    <row r="310" spans="2:10" x14ac:dyDescent="0.3">
      <c r="B310" s="56" t="s">
        <v>96</v>
      </c>
      <c r="C310" s="53" t="s">
        <v>471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88</v>
      </c>
      <c r="C311" s="53" t="s">
        <v>472</v>
      </c>
      <c r="D311" s="53" t="s">
        <v>10</v>
      </c>
      <c r="E311" s="155" t="s">
        <v>625</v>
      </c>
      <c r="G311" s="71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256</v>
      </c>
      <c r="C312" s="53" t="s">
        <v>474</v>
      </c>
      <c r="D312" s="53" t="s">
        <v>17</v>
      </c>
      <c r="E312" s="155" t="s">
        <v>625</v>
      </c>
      <c r="F312" s="53" t="s">
        <v>396</v>
      </c>
      <c r="G312" s="90">
        <v>11975</v>
      </c>
      <c r="H312" s="71">
        <v>1074.8900000000001</v>
      </c>
      <c r="I312" s="67">
        <f t="shared" si="10"/>
        <v>15137.872399999998</v>
      </c>
      <c r="J312" s="9"/>
    </row>
    <row r="313" spans="2:10" x14ac:dyDescent="0.3">
      <c r="B313" s="56" t="s">
        <v>256</v>
      </c>
      <c r="C313" s="53" t="s">
        <v>475</v>
      </c>
      <c r="D313" s="53" t="s">
        <v>17</v>
      </c>
      <c r="E313" s="155" t="s">
        <v>625</v>
      </c>
      <c r="F313" s="53" t="s">
        <v>476</v>
      </c>
      <c r="G313" s="90">
        <v>6567.49</v>
      </c>
      <c r="H313" s="71">
        <v>593.27</v>
      </c>
      <c r="I313" s="67">
        <f t="shared" si="10"/>
        <v>8306.4815999999992</v>
      </c>
      <c r="J313" s="9"/>
    </row>
    <row r="314" spans="2:10" x14ac:dyDescent="0.3">
      <c r="B314" s="56" t="s">
        <v>690</v>
      </c>
      <c r="C314" s="53">
        <v>188160012</v>
      </c>
      <c r="D314" s="53" t="s">
        <v>17</v>
      </c>
      <c r="E314" s="155" t="s">
        <v>625</v>
      </c>
      <c r="F314" s="53" t="s">
        <v>478</v>
      </c>
      <c r="G314" s="90">
        <v>3292.63</v>
      </c>
      <c r="H314" s="71">
        <v>301.58999999999997</v>
      </c>
      <c r="I314" s="67">
        <f t="shared" si="10"/>
        <v>4169.2951999999996</v>
      </c>
      <c r="J314" s="9"/>
    </row>
    <row r="315" spans="2:10" x14ac:dyDescent="0.3">
      <c r="B315" s="56" t="s">
        <v>53</v>
      </c>
      <c r="C315" s="53" t="s">
        <v>479</v>
      </c>
      <c r="D315" s="53" t="s">
        <v>10</v>
      </c>
      <c r="E315" s="155" t="s">
        <v>625</v>
      </c>
      <c r="G315" s="90">
        <v>0</v>
      </c>
      <c r="H315" s="71">
        <v>0</v>
      </c>
      <c r="I315" s="67">
        <f t="shared" si="10"/>
        <v>0</v>
      </c>
      <c r="J315" s="9"/>
    </row>
    <row r="316" spans="2:10" x14ac:dyDescent="0.3">
      <c r="B316" s="56" t="s">
        <v>274</v>
      </c>
      <c r="C316" s="53" t="s">
        <v>480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160</v>
      </c>
      <c r="C317" s="53" t="s">
        <v>481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66" t="s">
        <v>482</v>
      </c>
      <c r="C318" s="53" t="s">
        <v>483</v>
      </c>
      <c r="D318" s="53" t="s">
        <v>17</v>
      </c>
      <c r="E318" s="155" t="s">
        <v>625</v>
      </c>
      <c r="F318" s="53" t="s">
        <v>241</v>
      </c>
      <c r="G318" s="71">
        <v>16731</v>
      </c>
      <c r="H318" s="71">
        <v>1363</v>
      </c>
      <c r="I318" s="71">
        <f t="shared" si="10"/>
        <v>20989.039999999997</v>
      </c>
    </row>
    <row r="319" spans="2:10" x14ac:dyDescent="0.3">
      <c r="B319" s="66" t="s">
        <v>484</v>
      </c>
      <c r="C319" s="53" t="s">
        <v>485</v>
      </c>
      <c r="D319" s="53" t="s">
        <v>10</v>
      </c>
      <c r="E319" s="155" t="s">
        <v>625</v>
      </c>
      <c r="G319" s="68">
        <v>0</v>
      </c>
      <c r="H319" s="68">
        <v>0</v>
      </c>
      <c r="I319" s="67">
        <f t="shared" si="10"/>
        <v>0</v>
      </c>
      <c r="J319" s="9"/>
    </row>
    <row r="320" spans="2:10" x14ac:dyDescent="0.3">
      <c r="B320" s="66" t="s">
        <v>65</v>
      </c>
      <c r="C320" s="53">
        <v>188240010</v>
      </c>
      <c r="D320" s="53" t="s">
        <v>10</v>
      </c>
      <c r="E320" s="15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74</v>
      </c>
      <c r="C321" s="53" t="s">
        <v>486</v>
      </c>
      <c r="D321" s="53" t="s">
        <v>17</v>
      </c>
      <c r="E321" s="155" t="s">
        <v>625</v>
      </c>
      <c r="F321" s="53" t="s">
        <v>420</v>
      </c>
      <c r="G321" s="90">
        <v>9287.26</v>
      </c>
      <c r="H321" s="71">
        <v>835.51</v>
      </c>
      <c r="I321" s="67">
        <f t="shared" si="10"/>
        <v>11742.413199999999</v>
      </c>
      <c r="J321" s="9"/>
    </row>
    <row r="322" spans="2:10" x14ac:dyDescent="0.3">
      <c r="B322" s="66" t="s">
        <v>215</v>
      </c>
      <c r="C322" s="53" t="s">
        <v>487</v>
      </c>
      <c r="D322" s="53" t="s">
        <v>17</v>
      </c>
      <c r="E322" s="155" t="s">
        <v>624</v>
      </c>
      <c r="F322" s="78" t="s">
        <v>197</v>
      </c>
      <c r="G322" s="71">
        <v>9081.7199999999993</v>
      </c>
      <c r="H322" s="71">
        <v>272.45</v>
      </c>
      <c r="I322" s="67">
        <f t="shared" si="10"/>
        <v>10850.8372</v>
      </c>
      <c r="J322" s="9"/>
    </row>
    <row r="323" spans="2:10" x14ac:dyDescent="0.3">
      <c r="B323" s="66" t="s">
        <v>96</v>
      </c>
      <c r="C323" s="53" t="s">
        <v>488</v>
      </c>
      <c r="D323" s="53" t="s">
        <v>10</v>
      </c>
      <c r="E323" s="155" t="s">
        <v>625</v>
      </c>
      <c r="G323" s="90">
        <v>0</v>
      </c>
      <c r="H323" s="71">
        <v>0</v>
      </c>
      <c r="I323" s="67">
        <f t="shared" si="10"/>
        <v>0</v>
      </c>
      <c r="J323" s="9"/>
    </row>
    <row r="324" spans="2:10" x14ac:dyDescent="0.3">
      <c r="B324" s="66" t="s">
        <v>256</v>
      </c>
      <c r="C324" s="53" t="s">
        <v>489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65</v>
      </c>
      <c r="C325" s="53" t="s">
        <v>490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491</v>
      </c>
      <c r="D326" s="53" t="s">
        <v>17</v>
      </c>
      <c r="E326" s="155" t="s">
        <v>625</v>
      </c>
      <c r="F326" s="53" t="s">
        <v>492</v>
      </c>
      <c r="G326" s="171">
        <v>7741.92</v>
      </c>
      <c r="H326" s="71">
        <v>232</v>
      </c>
      <c r="I326" s="67">
        <f t="shared" si="10"/>
        <v>9249.7471999999998</v>
      </c>
      <c r="J326" s="9"/>
    </row>
    <row r="327" spans="2:10" x14ac:dyDescent="0.3">
      <c r="B327" s="66" t="s">
        <v>74</v>
      </c>
      <c r="C327" s="53" t="s">
        <v>493</v>
      </c>
      <c r="D327" s="53" t="s">
        <v>17</v>
      </c>
      <c r="E327" s="155" t="s">
        <v>625</v>
      </c>
      <c r="F327" s="53" t="s">
        <v>494</v>
      </c>
      <c r="G327" s="90">
        <v>13660.83</v>
      </c>
      <c r="H327" s="71">
        <v>1225</v>
      </c>
      <c r="I327" s="67">
        <f t="shared" si="10"/>
        <v>17267.5628</v>
      </c>
      <c r="J327" s="9"/>
    </row>
    <row r="328" spans="2:10" x14ac:dyDescent="0.3">
      <c r="B328" s="66" t="s">
        <v>274</v>
      </c>
      <c r="C328" s="53">
        <v>198200020</v>
      </c>
      <c r="D328" s="53" t="s">
        <v>17</v>
      </c>
      <c r="E328" s="155" t="s">
        <v>625</v>
      </c>
      <c r="F328" s="53" t="s">
        <v>495</v>
      </c>
      <c r="G328" s="171">
        <v>6942.66</v>
      </c>
      <c r="H328" s="71">
        <v>208</v>
      </c>
      <c r="I328" s="67">
        <f t="shared" si="10"/>
        <v>8294.7655999999988</v>
      </c>
      <c r="J328" s="9"/>
    </row>
    <row r="329" spans="2:10" x14ac:dyDescent="0.3">
      <c r="B329" s="66" t="s">
        <v>72</v>
      </c>
      <c r="C329" s="53" t="s">
        <v>496</v>
      </c>
      <c r="D329" s="53" t="s">
        <v>17</v>
      </c>
      <c r="E329" s="155" t="s">
        <v>14</v>
      </c>
      <c r="F329" s="53" t="s">
        <v>497</v>
      </c>
      <c r="G329" s="90">
        <v>11333.31</v>
      </c>
      <c r="H329" s="71">
        <v>340</v>
      </c>
      <c r="I329" s="67">
        <f t="shared" si="10"/>
        <v>13541.039599999998</v>
      </c>
      <c r="J329" s="9"/>
    </row>
    <row r="330" spans="2:10" x14ac:dyDescent="0.3">
      <c r="B330" s="56" t="s">
        <v>215</v>
      </c>
      <c r="C330" s="53" t="s">
        <v>498</v>
      </c>
      <c r="D330" s="53" t="s">
        <v>17</v>
      </c>
      <c r="E330" s="155" t="s">
        <v>625</v>
      </c>
      <c r="F330" s="53" t="s">
        <v>499</v>
      </c>
      <c r="G330" s="90">
        <v>7830.76</v>
      </c>
      <c r="H330" s="71">
        <v>642.38</v>
      </c>
      <c r="I330" s="67">
        <f t="shared" si="10"/>
        <v>9828.8423999999995</v>
      </c>
      <c r="J330" s="9"/>
    </row>
    <row r="331" spans="2:10" x14ac:dyDescent="0.3">
      <c r="B331" s="56" t="s">
        <v>500</v>
      </c>
      <c r="C331" s="53">
        <v>194600023</v>
      </c>
      <c r="D331" s="53" t="s">
        <v>17</v>
      </c>
      <c r="E331" s="155" t="s">
        <v>625</v>
      </c>
      <c r="F331" s="53" t="s">
        <v>499</v>
      </c>
      <c r="G331" s="90">
        <v>3082.41</v>
      </c>
      <c r="H331" s="71">
        <v>257.91000000000003</v>
      </c>
      <c r="I331" s="67">
        <f t="shared" si="10"/>
        <v>3874.7711999999992</v>
      </c>
      <c r="J331" s="9"/>
    </row>
    <row r="332" spans="2:10" x14ac:dyDescent="0.3">
      <c r="B332" s="56" t="s">
        <v>501</v>
      </c>
      <c r="C332" s="53" t="s">
        <v>502</v>
      </c>
      <c r="D332" s="53" t="s">
        <v>10</v>
      </c>
      <c r="E332" s="155" t="s">
        <v>625</v>
      </c>
      <c r="G332" s="71">
        <v>0</v>
      </c>
      <c r="H332" s="71">
        <v>0</v>
      </c>
      <c r="I332" s="67">
        <f t="shared" si="10"/>
        <v>0</v>
      </c>
      <c r="J332" s="9"/>
    </row>
    <row r="333" spans="2:10" x14ac:dyDescent="0.3">
      <c r="B333" s="56" t="s">
        <v>256</v>
      </c>
      <c r="C333" s="53" t="s">
        <v>504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45</v>
      </c>
      <c r="C334" s="53" t="s">
        <v>505</v>
      </c>
      <c r="D334" s="53" t="s">
        <v>17</v>
      </c>
      <c r="E334" s="155" t="s">
        <v>625</v>
      </c>
      <c r="F334" s="53" t="s">
        <v>655</v>
      </c>
      <c r="G334" s="90">
        <v>11668.92</v>
      </c>
      <c r="H334" s="71">
        <v>350.07</v>
      </c>
      <c r="I334" s="67">
        <f t="shared" si="10"/>
        <v>13942.028399999999</v>
      </c>
      <c r="J334" s="9"/>
    </row>
    <row r="335" spans="2:10" x14ac:dyDescent="0.3">
      <c r="B335" s="66" t="s">
        <v>506</v>
      </c>
      <c r="C335" s="53" t="s">
        <v>507</v>
      </c>
      <c r="D335" s="53" t="s">
        <v>10</v>
      </c>
      <c r="E335" s="15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215</v>
      </c>
      <c r="C336" s="53" t="s">
        <v>508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x14ac:dyDescent="0.3">
      <c r="B337" s="66" t="s">
        <v>96</v>
      </c>
      <c r="C337" s="53" t="s">
        <v>509</v>
      </c>
      <c r="D337" s="53" t="s">
        <v>17</v>
      </c>
      <c r="E337" s="155" t="s">
        <v>625</v>
      </c>
      <c r="F337" s="53" t="s">
        <v>80</v>
      </c>
      <c r="G337" s="90">
        <v>11406.25</v>
      </c>
      <c r="H337" s="71">
        <v>1024.24</v>
      </c>
      <c r="I337" s="67">
        <f t="shared" si="10"/>
        <v>14419.368399999999</v>
      </c>
      <c r="J337" s="9"/>
    </row>
    <row r="338" spans="2:10" x14ac:dyDescent="0.3">
      <c r="B338" s="66" t="s">
        <v>96</v>
      </c>
      <c r="C338" s="53" t="s">
        <v>510</v>
      </c>
      <c r="D338" s="53" t="s">
        <v>17</v>
      </c>
      <c r="E338" s="15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688</v>
      </c>
      <c r="C339" s="53" t="s">
        <v>511</v>
      </c>
      <c r="D339" s="53" t="s">
        <v>17</v>
      </c>
      <c r="E339" s="155" t="s">
        <v>625</v>
      </c>
      <c r="F339" s="53" t="s">
        <v>512</v>
      </c>
      <c r="G339" s="171">
        <v>2510</v>
      </c>
      <c r="H339" s="71">
        <v>201</v>
      </c>
      <c r="I339" s="67">
        <f t="shared" si="10"/>
        <v>3144.7599999999998</v>
      </c>
      <c r="J339" s="9"/>
    </row>
    <row r="340" spans="2:10" x14ac:dyDescent="0.3">
      <c r="B340" s="66" t="s">
        <v>65</v>
      </c>
      <c r="C340" s="53" t="s">
        <v>513</v>
      </c>
      <c r="D340" s="53" t="s">
        <v>10</v>
      </c>
      <c r="E340" s="155" t="s">
        <v>625</v>
      </c>
      <c r="G340" s="90">
        <v>0</v>
      </c>
      <c r="H340" s="71">
        <v>0</v>
      </c>
      <c r="I340" s="67">
        <f t="shared" si="10"/>
        <v>0</v>
      </c>
      <c r="J340" s="9"/>
    </row>
    <row r="341" spans="2:10" x14ac:dyDescent="0.3">
      <c r="B341" s="66" t="s">
        <v>501</v>
      </c>
      <c r="C341" s="53" t="s">
        <v>515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74</v>
      </c>
      <c r="C342" s="53" t="s">
        <v>516</v>
      </c>
      <c r="D342" s="53" t="s">
        <v>17</v>
      </c>
      <c r="E342" s="155" t="s">
        <v>625</v>
      </c>
      <c r="F342" s="53" t="s">
        <v>384</v>
      </c>
      <c r="G342" s="71">
        <v>12621</v>
      </c>
      <c r="H342" s="71">
        <v>379</v>
      </c>
      <c r="I342" s="67">
        <f t="shared" si="10"/>
        <v>15079.999999999998</v>
      </c>
      <c r="J342" s="9"/>
    </row>
    <row r="343" spans="2:10" x14ac:dyDescent="0.3">
      <c r="B343" s="66" t="s">
        <v>262</v>
      </c>
      <c r="C343" s="53" t="s">
        <v>517</v>
      </c>
      <c r="D343" s="53" t="s">
        <v>17</v>
      </c>
      <c r="E343" s="155" t="s">
        <v>625</v>
      </c>
      <c r="F343" s="53" t="s">
        <v>80</v>
      </c>
      <c r="G343" s="71">
        <v>14210</v>
      </c>
      <c r="H343" s="71">
        <v>426</v>
      </c>
      <c r="I343" s="67">
        <f t="shared" si="10"/>
        <v>16977.759999999998</v>
      </c>
      <c r="J343" s="9"/>
    </row>
    <row r="344" spans="2:10" x14ac:dyDescent="0.3">
      <c r="B344" s="66" t="s">
        <v>78</v>
      </c>
      <c r="C344" s="53" t="s">
        <v>518</v>
      </c>
      <c r="D344" s="53" t="s">
        <v>17</v>
      </c>
      <c r="E344" s="155" t="s">
        <v>625</v>
      </c>
      <c r="F344" s="53" t="s">
        <v>80</v>
      </c>
      <c r="G344" s="74">
        <v>14748</v>
      </c>
      <c r="H344" s="71">
        <v>442</v>
      </c>
      <c r="I344" s="67">
        <f t="shared" si="10"/>
        <v>17620.399999999998</v>
      </c>
      <c r="J344" s="9"/>
    </row>
    <row r="345" spans="2:10" x14ac:dyDescent="0.3">
      <c r="B345" s="66" t="s">
        <v>256</v>
      </c>
      <c r="C345" s="53" t="s">
        <v>519</v>
      </c>
      <c r="D345" s="53" t="s">
        <v>10</v>
      </c>
      <c r="E345" s="155" t="s">
        <v>625</v>
      </c>
      <c r="G345" s="71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262</v>
      </c>
      <c r="C346" s="53" t="s">
        <v>520</v>
      </c>
      <c r="D346" s="53" t="s">
        <v>17</v>
      </c>
      <c r="E346" s="155" t="s">
        <v>625</v>
      </c>
      <c r="F346" s="53" t="s">
        <v>241</v>
      </c>
      <c r="G346" s="91">
        <v>14435</v>
      </c>
      <c r="H346" s="71">
        <v>1177</v>
      </c>
      <c r="I346" s="71">
        <f t="shared" si="10"/>
        <v>18109.919999999998</v>
      </c>
      <c r="J346" s="9"/>
    </row>
    <row r="347" spans="2:10" x14ac:dyDescent="0.3">
      <c r="B347" s="66" t="s">
        <v>78</v>
      </c>
      <c r="C347" s="53" t="s">
        <v>521</v>
      </c>
      <c r="D347" s="53" t="s">
        <v>10</v>
      </c>
      <c r="E347" s="155" t="s">
        <v>625</v>
      </c>
      <c r="G347" s="74">
        <v>0</v>
      </c>
      <c r="H347" s="71">
        <v>0</v>
      </c>
      <c r="I347" s="67">
        <f t="shared" si="10"/>
        <v>0</v>
      </c>
      <c r="J347" s="9"/>
    </row>
    <row r="348" spans="2:10" x14ac:dyDescent="0.3">
      <c r="B348" s="66" t="s">
        <v>78</v>
      </c>
      <c r="C348" s="53" t="s">
        <v>522</v>
      </c>
      <c r="D348" s="53" t="s">
        <v>17</v>
      </c>
      <c r="E348" s="15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74</v>
      </c>
      <c r="C349" s="53" t="s">
        <v>523</v>
      </c>
      <c r="D349" s="53" t="s">
        <v>17</v>
      </c>
      <c r="E349" s="155" t="s">
        <v>625</v>
      </c>
      <c r="F349" s="53" t="s">
        <v>384</v>
      </c>
      <c r="G349" s="71">
        <v>12621</v>
      </c>
      <c r="H349" s="71">
        <v>379</v>
      </c>
      <c r="I349" s="71">
        <f t="shared" si="10"/>
        <v>15079.999999999998</v>
      </c>
      <c r="J349" s="9"/>
    </row>
    <row r="350" spans="2:10" x14ac:dyDescent="0.3">
      <c r="B350" s="66" t="s">
        <v>74</v>
      </c>
      <c r="C350" s="53" t="s">
        <v>524</v>
      </c>
      <c r="D350" s="53" t="s">
        <v>17</v>
      </c>
      <c r="E350" s="155" t="s">
        <v>625</v>
      </c>
      <c r="F350" s="53" t="s">
        <v>384</v>
      </c>
      <c r="G350" s="71">
        <v>12621</v>
      </c>
      <c r="H350" s="71">
        <v>379</v>
      </c>
      <c r="I350" s="67">
        <f t="shared" si="10"/>
        <v>15079.999999999998</v>
      </c>
      <c r="J350" s="9"/>
    </row>
    <row r="351" spans="2:10" x14ac:dyDescent="0.3">
      <c r="B351" s="66" t="s">
        <v>74</v>
      </c>
      <c r="C351" s="53" t="s">
        <v>525</v>
      </c>
      <c r="D351" s="53" t="s">
        <v>17</v>
      </c>
      <c r="E351" s="15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526</v>
      </c>
      <c r="D352" s="53" t="s">
        <v>17</v>
      </c>
      <c r="E352" s="15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527</v>
      </c>
      <c r="D353" s="53" t="s">
        <v>17</v>
      </c>
      <c r="E353" s="15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528</v>
      </c>
      <c r="D354" s="53" t="s">
        <v>10</v>
      </c>
      <c r="E354" s="155" t="s">
        <v>625</v>
      </c>
      <c r="G354" s="71">
        <v>0</v>
      </c>
      <c r="H354" s="71">
        <v>0</v>
      </c>
      <c r="I354" s="67">
        <f t="shared" si="10"/>
        <v>0</v>
      </c>
      <c r="J354" s="9"/>
    </row>
    <row r="355" spans="2:10" x14ac:dyDescent="0.3">
      <c r="B355" s="66" t="s">
        <v>74</v>
      </c>
      <c r="C355" s="53" t="s">
        <v>529</v>
      </c>
      <c r="D355" s="53" t="s">
        <v>17</v>
      </c>
      <c r="E355" s="155" t="s">
        <v>625</v>
      </c>
      <c r="F355" s="53" t="s">
        <v>241</v>
      </c>
      <c r="G355" s="71">
        <v>16731</v>
      </c>
      <c r="H355" s="71">
        <v>1363</v>
      </c>
      <c r="I355" s="71">
        <f t="shared" si="10"/>
        <v>20989.039999999997</v>
      </c>
      <c r="J355" s="9"/>
    </row>
    <row r="356" spans="2:10" x14ac:dyDescent="0.3">
      <c r="B356" s="66" t="s">
        <v>78</v>
      </c>
      <c r="C356" s="53" t="s">
        <v>530</v>
      </c>
      <c r="D356" s="53" t="s">
        <v>17</v>
      </c>
      <c r="E356" s="155" t="s">
        <v>625</v>
      </c>
      <c r="F356" s="53" t="s">
        <v>241</v>
      </c>
      <c r="G356" s="71">
        <v>17605</v>
      </c>
      <c r="H356" s="71">
        <v>1434</v>
      </c>
      <c r="I356" s="71">
        <f t="shared" si="10"/>
        <v>22085.239999999998</v>
      </c>
      <c r="J356" s="9"/>
    </row>
    <row r="357" spans="2:10" x14ac:dyDescent="0.3">
      <c r="B357" s="56" t="s">
        <v>74</v>
      </c>
      <c r="C357" s="53" t="s">
        <v>531</v>
      </c>
      <c r="D357" s="53" t="s">
        <v>17</v>
      </c>
      <c r="E357" s="155" t="s">
        <v>625</v>
      </c>
      <c r="F357" s="53" t="s">
        <v>384</v>
      </c>
      <c r="G357" s="90">
        <v>12621</v>
      </c>
      <c r="H357" s="71">
        <v>379</v>
      </c>
      <c r="I357" s="67">
        <f t="shared" si="10"/>
        <v>15079.999999999998</v>
      </c>
      <c r="J357" s="9"/>
    </row>
    <row r="358" spans="2:10" x14ac:dyDescent="0.3">
      <c r="B358" s="66" t="s">
        <v>74</v>
      </c>
      <c r="C358" s="53" t="s">
        <v>532</v>
      </c>
      <c r="D358" s="53" t="s">
        <v>17</v>
      </c>
      <c r="E358" s="155" t="s">
        <v>625</v>
      </c>
      <c r="F358" s="53" t="s">
        <v>241</v>
      </c>
      <c r="G358" s="71">
        <v>16731</v>
      </c>
      <c r="H358" s="71">
        <v>1363.02</v>
      </c>
      <c r="I358" s="71">
        <f t="shared" si="10"/>
        <v>20989.063200000001</v>
      </c>
      <c r="J358" s="9"/>
    </row>
    <row r="359" spans="2:10" x14ac:dyDescent="0.3">
      <c r="B359" s="56" t="s">
        <v>74</v>
      </c>
      <c r="C359" s="53" t="s">
        <v>533</v>
      </c>
      <c r="D359" s="53" t="s">
        <v>17</v>
      </c>
      <c r="E359" s="155" t="s">
        <v>625</v>
      </c>
      <c r="F359" s="53" t="s">
        <v>384</v>
      </c>
      <c r="G359" s="71">
        <v>12621</v>
      </c>
      <c r="H359" s="71">
        <v>379</v>
      </c>
      <c r="I359" s="67">
        <f t="shared" si="10"/>
        <v>15079.999999999998</v>
      </c>
      <c r="J359" s="9"/>
    </row>
    <row r="360" spans="2:10" x14ac:dyDescent="0.3">
      <c r="B360" s="56" t="s">
        <v>74</v>
      </c>
      <c r="C360" s="53" t="s">
        <v>534</v>
      </c>
      <c r="D360" s="53" t="s">
        <v>17</v>
      </c>
      <c r="E360" s="155" t="s">
        <v>625</v>
      </c>
      <c r="F360" s="53" t="s">
        <v>384</v>
      </c>
      <c r="G360" s="71">
        <v>12621</v>
      </c>
      <c r="H360" s="71">
        <v>379</v>
      </c>
      <c r="I360" s="67">
        <f t="shared" ref="I360:I368" si="11">SUM(G360+H360)*1.16</f>
        <v>15079.999999999998</v>
      </c>
      <c r="J360" s="9"/>
    </row>
    <row r="361" spans="2:10" x14ac:dyDescent="0.3">
      <c r="B361" s="56" t="s">
        <v>535</v>
      </c>
      <c r="C361" s="53" t="s">
        <v>536</v>
      </c>
      <c r="D361" s="53" t="s">
        <v>17</v>
      </c>
      <c r="E361" s="155" t="s">
        <v>625</v>
      </c>
      <c r="F361" s="53" t="s">
        <v>537</v>
      </c>
      <c r="G361" s="90">
        <v>3218.6</v>
      </c>
      <c r="H361" s="71">
        <v>97</v>
      </c>
      <c r="I361" s="67">
        <f t="shared" si="11"/>
        <v>3846.0959999999995</v>
      </c>
      <c r="J361" s="9"/>
    </row>
    <row r="362" spans="2:10" x14ac:dyDescent="0.3">
      <c r="B362" s="56" t="s">
        <v>477</v>
      </c>
      <c r="C362" s="53">
        <v>188160016</v>
      </c>
      <c r="D362" s="53" t="s">
        <v>10</v>
      </c>
      <c r="E362" s="155" t="s">
        <v>625</v>
      </c>
      <c r="G362" s="90">
        <v>0</v>
      </c>
      <c r="H362" s="71">
        <v>0</v>
      </c>
      <c r="I362" s="67">
        <f t="shared" si="11"/>
        <v>0</v>
      </c>
      <c r="J362" s="9"/>
    </row>
    <row r="363" spans="2:10" x14ac:dyDescent="0.3">
      <c r="B363" s="56" t="s">
        <v>215</v>
      </c>
      <c r="C363" s="53" t="s">
        <v>539</v>
      </c>
      <c r="D363" s="53" t="s">
        <v>17</v>
      </c>
      <c r="E363" s="155" t="s">
        <v>625</v>
      </c>
      <c r="F363" s="53" t="s">
        <v>540</v>
      </c>
      <c r="G363" s="90">
        <v>7010.25</v>
      </c>
      <c r="H363" s="71">
        <v>632.70000000000005</v>
      </c>
      <c r="I363" s="67">
        <f t="shared" si="11"/>
        <v>8865.8219999999983</v>
      </c>
      <c r="J363" s="9"/>
    </row>
    <row r="364" spans="2:10" x14ac:dyDescent="0.3">
      <c r="B364" s="56" t="s">
        <v>65</v>
      </c>
      <c r="C364" s="53" t="s">
        <v>541</v>
      </c>
      <c r="D364" s="53" t="s">
        <v>17</v>
      </c>
      <c r="E364" s="155" t="s">
        <v>625</v>
      </c>
      <c r="F364" s="53" t="s">
        <v>542</v>
      </c>
      <c r="G364" s="90">
        <v>4395.3</v>
      </c>
      <c r="H364" s="71">
        <v>399.8</v>
      </c>
      <c r="I364" s="67">
        <f t="shared" si="11"/>
        <v>5562.3159999999998</v>
      </c>
      <c r="J364" s="9"/>
    </row>
    <row r="365" spans="2:10" x14ac:dyDescent="0.3">
      <c r="B365" s="56" t="s">
        <v>74</v>
      </c>
      <c r="C365" s="53" t="s">
        <v>543</v>
      </c>
      <c r="D365" s="53" t="s">
        <v>17</v>
      </c>
      <c r="E365" s="155" t="s">
        <v>625</v>
      </c>
      <c r="F365" s="53" t="s">
        <v>542</v>
      </c>
      <c r="G365" s="90">
        <v>9495.49</v>
      </c>
      <c r="H365" s="71">
        <v>854</v>
      </c>
      <c r="I365" s="67">
        <f t="shared" si="11"/>
        <v>12005.408399999998</v>
      </c>
      <c r="J365" s="9"/>
    </row>
    <row r="366" spans="2:10" x14ac:dyDescent="0.3">
      <c r="B366" s="56" t="s">
        <v>24</v>
      </c>
      <c r="C366" s="53" t="s">
        <v>544</v>
      </c>
      <c r="D366" s="53" t="s">
        <v>10</v>
      </c>
      <c r="E366" s="155" t="s">
        <v>625</v>
      </c>
      <c r="G366" s="90">
        <v>0</v>
      </c>
      <c r="H366" s="71">
        <v>0</v>
      </c>
      <c r="I366" s="67">
        <f t="shared" si="11"/>
        <v>0</v>
      </c>
      <c r="J366" s="9"/>
    </row>
    <row r="367" spans="2:10" x14ac:dyDescent="0.3">
      <c r="B367" s="66" t="s">
        <v>546</v>
      </c>
      <c r="C367" s="53" t="s">
        <v>547</v>
      </c>
      <c r="D367" s="53" t="s">
        <v>17</v>
      </c>
      <c r="E367" s="155" t="s">
        <v>625</v>
      </c>
      <c r="F367" s="53" t="s">
        <v>241</v>
      </c>
      <c r="G367" s="71">
        <v>24845</v>
      </c>
      <c r="H367" s="71">
        <v>745</v>
      </c>
      <c r="I367" s="71">
        <f t="shared" si="11"/>
        <v>29684.399999999998</v>
      </c>
    </row>
    <row r="368" spans="2:10" x14ac:dyDescent="0.3">
      <c r="B368" s="66" t="s">
        <v>256</v>
      </c>
      <c r="C368" s="53" t="s">
        <v>548</v>
      </c>
      <c r="D368" s="53" t="s">
        <v>10</v>
      </c>
      <c r="E368" s="155" t="s">
        <v>625</v>
      </c>
      <c r="G368" s="90">
        <v>0</v>
      </c>
      <c r="H368" s="71">
        <v>0</v>
      </c>
      <c r="I368" s="67">
        <f t="shared" si="11"/>
        <v>0</v>
      </c>
      <c r="J368" s="9"/>
    </row>
    <row r="369" spans="2:10" x14ac:dyDescent="0.3">
      <c r="B369" s="66" t="s">
        <v>96</v>
      </c>
      <c r="C369" s="53" t="s">
        <v>549</v>
      </c>
      <c r="D369" s="53" t="s">
        <v>76</v>
      </c>
      <c r="E369" s="155" t="s">
        <v>15</v>
      </c>
      <c r="G369" s="71"/>
      <c r="H369" s="71"/>
      <c r="I369" s="67"/>
    </row>
    <row r="370" spans="2:10" x14ac:dyDescent="0.3">
      <c r="B370" s="66" t="s">
        <v>109</v>
      </c>
      <c r="C370" s="53" t="s">
        <v>550</v>
      </c>
      <c r="D370" s="53" t="s">
        <v>17</v>
      </c>
      <c r="E370" s="155" t="s">
        <v>14</v>
      </c>
      <c r="F370" s="53" t="s">
        <v>108</v>
      </c>
      <c r="G370" s="73">
        <v>14579.49</v>
      </c>
      <c r="H370" s="71">
        <v>1489.79</v>
      </c>
      <c r="I370" s="67">
        <f t="shared" ref="I370:I402" si="12">SUM(G370+H370)*1.16</f>
        <v>18640.364799999996</v>
      </c>
      <c r="J370" s="17"/>
    </row>
    <row r="371" spans="2:10" x14ac:dyDescent="0.3">
      <c r="B371" s="66" t="s">
        <v>109</v>
      </c>
      <c r="C371" s="53" t="s">
        <v>551</v>
      </c>
      <c r="D371" s="53" t="s">
        <v>17</v>
      </c>
      <c r="E371" s="155" t="s">
        <v>14</v>
      </c>
      <c r="F371" s="53" t="s">
        <v>112</v>
      </c>
      <c r="G371" s="73">
        <v>13486.4</v>
      </c>
      <c r="H371" s="68">
        <v>1489.7</v>
      </c>
      <c r="I371" s="67">
        <f t="shared" si="12"/>
        <v>17372.275999999998</v>
      </c>
      <c r="J371" s="17"/>
    </row>
    <row r="372" spans="2:10" x14ac:dyDescent="0.3">
      <c r="B372" s="66" t="s">
        <v>109</v>
      </c>
      <c r="C372" s="53" t="s">
        <v>552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553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554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555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556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557</v>
      </c>
      <c r="D377" s="53" t="s">
        <v>17</v>
      </c>
      <c r="E377" s="155" t="s">
        <v>14</v>
      </c>
      <c r="F377" s="53" t="s">
        <v>675</v>
      </c>
      <c r="G377" s="68">
        <v>13486</v>
      </c>
      <c r="H377" s="71">
        <v>1490</v>
      </c>
      <c r="I377" s="67">
        <f t="shared" si="12"/>
        <v>17372.16</v>
      </c>
      <c r="J377" s="42"/>
    </row>
    <row r="378" spans="2:10" x14ac:dyDescent="0.3">
      <c r="B378" s="66" t="s">
        <v>109</v>
      </c>
      <c r="C378" s="53" t="s">
        <v>558</v>
      </c>
      <c r="D378" s="53" t="s">
        <v>17</v>
      </c>
      <c r="E378" s="155" t="s">
        <v>14</v>
      </c>
      <c r="F378" s="53" t="s">
        <v>112</v>
      </c>
      <c r="G378" s="68">
        <v>13082</v>
      </c>
      <c r="H378" s="71">
        <v>1145</v>
      </c>
      <c r="I378" s="67">
        <f t="shared" si="12"/>
        <v>16503.32</v>
      </c>
      <c r="J378" s="42"/>
    </row>
    <row r="379" spans="2:10" x14ac:dyDescent="0.3">
      <c r="B379" s="66" t="s">
        <v>109</v>
      </c>
      <c r="C379" s="53" t="s">
        <v>559</v>
      </c>
      <c r="D379" s="53" t="s">
        <v>17</v>
      </c>
      <c r="E379" s="155" t="s">
        <v>14</v>
      </c>
      <c r="F379" s="53" t="s">
        <v>108</v>
      </c>
      <c r="G379" s="68">
        <v>13486.49</v>
      </c>
      <c r="H379" s="68">
        <v>1489.79</v>
      </c>
      <c r="I379" s="67">
        <f t="shared" si="12"/>
        <v>17372.484799999998</v>
      </c>
      <c r="J379" s="42"/>
    </row>
    <row r="380" spans="2:10" x14ac:dyDescent="0.3">
      <c r="B380" s="66" t="s">
        <v>256</v>
      </c>
      <c r="C380" s="53" t="s">
        <v>560</v>
      </c>
      <c r="D380" s="53" t="s">
        <v>17</v>
      </c>
      <c r="E380" s="155" t="s">
        <v>15</v>
      </c>
      <c r="F380" s="82" t="s">
        <v>561</v>
      </c>
      <c r="G380" s="68">
        <v>6007.39</v>
      </c>
      <c r="H380" s="71">
        <v>668.2</v>
      </c>
      <c r="I380" s="67">
        <f t="shared" si="12"/>
        <v>7743.6843999999992</v>
      </c>
      <c r="J380" s="9"/>
    </row>
    <row r="381" spans="2:10" x14ac:dyDescent="0.3">
      <c r="B381" s="66" t="s">
        <v>109</v>
      </c>
      <c r="C381" s="53" t="s">
        <v>562</v>
      </c>
      <c r="D381" s="53" t="s">
        <v>17</v>
      </c>
      <c r="E381" s="155" t="s">
        <v>14</v>
      </c>
      <c r="F381" s="53" t="s">
        <v>108</v>
      </c>
      <c r="G381" s="68">
        <v>13486.49</v>
      </c>
      <c r="H381" s="68">
        <v>1489.79</v>
      </c>
      <c r="I381" s="67">
        <f t="shared" si="12"/>
        <v>17372.484799999998</v>
      </c>
      <c r="J381" s="42"/>
    </row>
    <row r="382" spans="2:10" x14ac:dyDescent="0.3">
      <c r="B382" s="66" t="s">
        <v>215</v>
      </c>
      <c r="C382" s="53" t="s">
        <v>563</v>
      </c>
      <c r="D382" s="53" t="s">
        <v>17</v>
      </c>
      <c r="E382" s="155" t="s">
        <v>15</v>
      </c>
      <c r="F382" s="53" t="s">
        <v>561</v>
      </c>
      <c r="G382" s="68">
        <v>5550.08</v>
      </c>
      <c r="H382" s="71">
        <v>493.75</v>
      </c>
      <c r="I382" s="67">
        <f t="shared" si="12"/>
        <v>7010.8427999999994</v>
      </c>
      <c r="J382" s="9"/>
    </row>
    <row r="383" spans="2:10" x14ac:dyDescent="0.3">
      <c r="B383" s="66" t="s">
        <v>109</v>
      </c>
      <c r="C383" s="53" t="s">
        <v>564</v>
      </c>
      <c r="D383" s="85" t="s">
        <v>17</v>
      </c>
      <c r="E383" s="155" t="s">
        <v>14</v>
      </c>
      <c r="F383" s="53" t="s">
        <v>108</v>
      </c>
      <c r="G383" s="68">
        <v>14579</v>
      </c>
      <c r="H383" s="71">
        <v>1490</v>
      </c>
      <c r="I383" s="67">
        <f t="shared" si="12"/>
        <v>18640.039999999997</v>
      </c>
      <c r="J383" s="42"/>
    </row>
    <row r="384" spans="2:10" s="46" customFormat="1" ht="12" x14ac:dyDescent="0.25">
      <c r="B384" s="85" t="s">
        <v>109</v>
      </c>
      <c r="C384" s="53" t="s">
        <v>565</v>
      </c>
      <c r="D384" s="85" t="s">
        <v>17</v>
      </c>
      <c r="E384" s="155" t="s">
        <v>14</v>
      </c>
      <c r="F384" s="53" t="s">
        <v>112</v>
      </c>
      <c r="G384" s="71">
        <v>13082</v>
      </c>
      <c r="H384" s="95">
        <v>1445</v>
      </c>
      <c r="I384" s="71">
        <f t="shared" si="12"/>
        <v>16851.32</v>
      </c>
      <c r="J384" s="45"/>
    </row>
    <row r="385" spans="2:10" x14ac:dyDescent="0.3">
      <c r="B385" s="66" t="s">
        <v>109</v>
      </c>
      <c r="C385" s="49" t="s">
        <v>566</v>
      </c>
      <c r="D385" s="85" t="s">
        <v>17</v>
      </c>
      <c r="E385" s="155" t="s">
        <v>14</v>
      </c>
      <c r="F385" s="53" t="s">
        <v>103</v>
      </c>
      <c r="G385" s="68">
        <v>11561.63</v>
      </c>
      <c r="H385" s="71">
        <v>1277.51</v>
      </c>
      <c r="I385" s="67">
        <f t="shared" si="12"/>
        <v>14893.402399999999</v>
      </c>
      <c r="J385" s="42"/>
    </row>
    <row r="386" spans="2:10" x14ac:dyDescent="0.3">
      <c r="B386" s="66" t="s">
        <v>109</v>
      </c>
      <c r="C386" s="53" t="s">
        <v>567</v>
      </c>
      <c r="D386" s="85" t="s">
        <v>17</v>
      </c>
      <c r="E386" s="155" t="s">
        <v>14</v>
      </c>
      <c r="F386" s="53" t="s">
        <v>112</v>
      </c>
      <c r="G386" s="68">
        <v>13486</v>
      </c>
      <c r="H386" s="71">
        <v>1490</v>
      </c>
      <c r="I386" s="67">
        <f t="shared" si="12"/>
        <v>17372.16</v>
      </c>
      <c r="J386" s="42"/>
    </row>
    <row r="387" spans="2:10" x14ac:dyDescent="0.3">
      <c r="B387" s="66" t="s">
        <v>109</v>
      </c>
      <c r="C387" s="96" t="s">
        <v>568</v>
      </c>
      <c r="D387" s="85" t="s">
        <v>17</v>
      </c>
      <c r="E387" s="155" t="s">
        <v>14</v>
      </c>
      <c r="F387" s="53" t="s">
        <v>108</v>
      </c>
      <c r="G387" s="68">
        <v>14579.49</v>
      </c>
      <c r="H387" s="71">
        <v>1489.79</v>
      </c>
      <c r="I387" s="67">
        <f t="shared" si="12"/>
        <v>18640.364799999996</v>
      </c>
      <c r="J387" s="42"/>
    </row>
    <row r="388" spans="2:10" x14ac:dyDescent="0.3">
      <c r="B388" s="66" t="s">
        <v>109</v>
      </c>
      <c r="C388" s="53" t="s">
        <v>569</v>
      </c>
      <c r="D388" s="85" t="s">
        <v>17</v>
      </c>
      <c r="E388" s="155" t="s">
        <v>14</v>
      </c>
      <c r="F388" s="53" t="s">
        <v>112</v>
      </c>
      <c r="G388" s="73">
        <v>13486.49</v>
      </c>
      <c r="H388" s="68">
        <v>1489.79</v>
      </c>
      <c r="I388" s="67">
        <f t="shared" si="12"/>
        <v>17372.484799999998</v>
      </c>
      <c r="J388" s="42"/>
    </row>
    <row r="389" spans="2:10" x14ac:dyDescent="0.3">
      <c r="B389" s="66" t="s">
        <v>570</v>
      </c>
      <c r="C389" s="96" t="s">
        <v>571</v>
      </c>
      <c r="D389" s="85" t="s">
        <v>17</v>
      </c>
      <c r="E389" s="155" t="s">
        <v>14</v>
      </c>
      <c r="F389" s="53" t="s">
        <v>103</v>
      </c>
      <c r="G389" s="68">
        <v>11561.63</v>
      </c>
      <c r="H389" s="71">
        <v>1277.51</v>
      </c>
      <c r="I389" s="67">
        <f t="shared" si="12"/>
        <v>14893.402399999999</v>
      </c>
      <c r="J389" s="42"/>
    </row>
    <row r="390" spans="2:10" x14ac:dyDescent="0.3">
      <c r="B390" s="66" t="s">
        <v>274</v>
      </c>
      <c r="C390" s="53" t="s">
        <v>572</v>
      </c>
      <c r="D390" s="85" t="s">
        <v>10</v>
      </c>
      <c r="E390" s="155" t="s">
        <v>625</v>
      </c>
      <c r="G390" s="71">
        <v>0</v>
      </c>
      <c r="H390" s="71">
        <v>0</v>
      </c>
      <c r="I390" s="67">
        <f t="shared" si="12"/>
        <v>0</v>
      </c>
    </row>
    <row r="391" spans="2:10" x14ac:dyDescent="0.3">
      <c r="B391" s="66" t="s">
        <v>109</v>
      </c>
      <c r="C391" s="49" t="s">
        <v>573</v>
      </c>
      <c r="D391" s="85" t="s">
        <v>17</v>
      </c>
      <c r="E391" s="155" t="s">
        <v>14</v>
      </c>
      <c r="F391" s="53" t="s">
        <v>103</v>
      </c>
      <c r="G391" s="68">
        <v>11561.63</v>
      </c>
      <c r="H391" s="71">
        <v>1277.51</v>
      </c>
      <c r="I391" s="67">
        <f t="shared" si="12"/>
        <v>14893.402399999999</v>
      </c>
      <c r="J391" s="42"/>
    </row>
    <row r="392" spans="2:10" x14ac:dyDescent="0.3">
      <c r="B392" s="66" t="s">
        <v>109</v>
      </c>
      <c r="C392" s="88" t="s">
        <v>574</v>
      </c>
      <c r="D392" s="85" t="s">
        <v>17</v>
      </c>
      <c r="E392" s="155" t="s">
        <v>14</v>
      </c>
      <c r="F392" s="53" t="s">
        <v>112</v>
      </c>
      <c r="G392" s="73">
        <v>13486.49</v>
      </c>
      <c r="H392" s="68">
        <v>1489.79</v>
      </c>
      <c r="I392" s="67">
        <f t="shared" si="12"/>
        <v>17372.484799999998</v>
      </c>
      <c r="J392" s="42"/>
    </row>
    <row r="393" spans="2:10" x14ac:dyDescent="0.3">
      <c r="B393" s="66" t="s">
        <v>109</v>
      </c>
      <c r="C393" s="88" t="s">
        <v>575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576</v>
      </c>
      <c r="D394" s="85" t="s">
        <v>17</v>
      </c>
      <c r="E394" s="155" t="s">
        <v>14</v>
      </c>
      <c r="F394" s="53" t="s">
        <v>101</v>
      </c>
      <c r="G394" s="73">
        <v>16664</v>
      </c>
      <c r="H394" s="68">
        <v>500</v>
      </c>
      <c r="I394" s="67">
        <f t="shared" si="12"/>
        <v>19910.239999999998</v>
      </c>
      <c r="J394" s="42"/>
    </row>
    <row r="395" spans="2:10" x14ac:dyDescent="0.3">
      <c r="B395" s="66" t="s">
        <v>109</v>
      </c>
      <c r="C395" s="88" t="s">
        <v>577</v>
      </c>
      <c r="D395" s="85" t="s">
        <v>17</v>
      </c>
      <c r="E395" s="155" t="s">
        <v>14</v>
      </c>
      <c r="F395" s="53" t="s">
        <v>112</v>
      </c>
      <c r="G395" s="73">
        <v>13486.49</v>
      </c>
      <c r="H395" s="68">
        <v>1489.79</v>
      </c>
      <c r="I395" s="67">
        <f t="shared" si="12"/>
        <v>17372.484799999998</v>
      </c>
      <c r="J395" s="42"/>
    </row>
    <row r="396" spans="2:10" x14ac:dyDescent="0.3">
      <c r="B396" s="66" t="s">
        <v>109</v>
      </c>
      <c r="C396" s="53" t="s">
        <v>578</v>
      </c>
      <c r="D396" s="85" t="s">
        <v>17</v>
      </c>
      <c r="E396" s="155" t="s">
        <v>14</v>
      </c>
      <c r="F396" s="53" t="s">
        <v>108</v>
      </c>
      <c r="G396" s="73">
        <v>13486.49</v>
      </c>
      <c r="H396" s="68">
        <v>1489.79</v>
      </c>
      <c r="I396" s="67">
        <f t="shared" si="12"/>
        <v>17372.484799999998</v>
      </c>
    </row>
    <row r="397" spans="2:10" x14ac:dyDescent="0.3">
      <c r="B397" s="66" t="s">
        <v>109</v>
      </c>
      <c r="C397" s="88" t="s">
        <v>579</v>
      </c>
      <c r="D397" s="85" t="s">
        <v>17</v>
      </c>
      <c r="E397" s="155" t="s">
        <v>14</v>
      </c>
      <c r="F397" s="53" t="s">
        <v>103</v>
      </c>
      <c r="G397" s="68">
        <v>11561.63</v>
      </c>
      <c r="H397" s="71">
        <v>1277.51</v>
      </c>
      <c r="I397" s="67">
        <f t="shared" si="12"/>
        <v>14893.402399999999</v>
      </c>
    </row>
    <row r="398" spans="2:10" x14ac:dyDescent="0.3">
      <c r="B398" s="66" t="s">
        <v>109</v>
      </c>
      <c r="C398" s="53" t="s">
        <v>580</v>
      </c>
      <c r="D398" s="85" t="s">
        <v>17</v>
      </c>
      <c r="E398" s="155" t="s">
        <v>14</v>
      </c>
      <c r="F398" s="53" t="s">
        <v>112</v>
      </c>
      <c r="G398" s="68">
        <v>13082</v>
      </c>
      <c r="H398" s="71">
        <v>1445</v>
      </c>
      <c r="I398" s="67">
        <f t="shared" si="12"/>
        <v>16851.32</v>
      </c>
    </row>
    <row r="399" spans="2:10" x14ac:dyDescent="0.3">
      <c r="B399" s="66" t="s">
        <v>109</v>
      </c>
      <c r="C399" s="53" t="s">
        <v>581</v>
      </c>
      <c r="D399" s="85" t="s">
        <v>17</v>
      </c>
      <c r="E399" s="155" t="s">
        <v>14</v>
      </c>
      <c r="F399" s="49" t="s">
        <v>662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582</v>
      </c>
      <c r="D400" s="85" t="s">
        <v>17</v>
      </c>
      <c r="E400" s="155" t="s">
        <v>14</v>
      </c>
      <c r="F400" s="53" t="s">
        <v>108</v>
      </c>
      <c r="G400" s="73">
        <v>13486.49</v>
      </c>
      <c r="H400" s="68">
        <v>1489.79</v>
      </c>
      <c r="I400" s="67">
        <f t="shared" si="12"/>
        <v>17372.484799999998</v>
      </c>
    </row>
    <row r="401" spans="1:9" x14ac:dyDescent="0.3">
      <c r="B401" s="66" t="s">
        <v>109</v>
      </c>
      <c r="C401" s="53" t="s">
        <v>583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584</v>
      </c>
      <c r="D402" s="85" t="s">
        <v>17</v>
      </c>
      <c r="E402" s="155" t="s">
        <v>14</v>
      </c>
      <c r="F402" s="53" t="s">
        <v>103</v>
      </c>
      <c r="G402" s="71">
        <v>11562</v>
      </c>
      <c r="H402" s="71">
        <v>1278</v>
      </c>
      <c r="I402" s="67">
        <f t="shared" si="12"/>
        <v>14894.4</v>
      </c>
    </row>
    <row r="403" spans="1:9" x14ac:dyDescent="0.3">
      <c r="B403" s="66" t="s">
        <v>586</v>
      </c>
      <c r="C403" s="88" t="s">
        <v>587</v>
      </c>
      <c r="D403" s="85" t="s">
        <v>17</v>
      </c>
      <c r="E403" s="155" t="s">
        <v>625</v>
      </c>
      <c r="F403" s="53" t="s">
        <v>420</v>
      </c>
      <c r="G403" s="71">
        <v>11014</v>
      </c>
      <c r="H403" s="71">
        <v>330</v>
      </c>
      <c r="I403" s="67">
        <f>(G403+H403)*1.16</f>
        <v>13159.039999999999</v>
      </c>
    </row>
    <row r="404" spans="1:9" x14ac:dyDescent="0.3">
      <c r="B404" s="66" t="s">
        <v>57</v>
      </c>
      <c r="C404" s="53" t="s">
        <v>589</v>
      </c>
      <c r="D404" s="85" t="s">
        <v>17</v>
      </c>
      <c r="E404" s="155" t="s">
        <v>625</v>
      </c>
      <c r="F404" s="53" t="s">
        <v>634</v>
      </c>
      <c r="G404" s="71">
        <v>16664</v>
      </c>
      <c r="H404" s="71">
        <v>500</v>
      </c>
      <c r="I404" s="67">
        <f>(G404+H404)*1.16</f>
        <v>19910.239999999998</v>
      </c>
    </row>
    <row r="405" spans="1:9" s="56" customFormat="1" ht="12" x14ac:dyDescent="0.25">
      <c r="B405" s="66" t="s">
        <v>242</v>
      </c>
      <c r="C405" s="94" t="s">
        <v>590</v>
      </c>
      <c r="D405" s="85" t="s">
        <v>17</v>
      </c>
      <c r="E405" s="155" t="s">
        <v>15</v>
      </c>
      <c r="F405" s="53" t="s">
        <v>342</v>
      </c>
      <c r="G405" s="71">
        <v>5580</v>
      </c>
      <c r="H405" s="71">
        <v>182.4</v>
      </c>
      <c r="I405" s="67">
        <f>(G405+H405)*1.16</f>
        <v>6684.3839999999991</v>
      </c>
    </row>
    <row r="406" spans="1:9" s="56" customFormat="1" ht="12" x14ac:dyDescent="0.25">
      <c r="B406" s="66" t="s">
        <v>274</v>
      </c>
      <c r="C406" s="94" t="s">
        <v>591</v>
      </c>
      <c r="D406" s="85" t="s">
        <v>17</v>
      </c>
      <c r="E406" s="155" t="s">
        <v>624</v>
      </c>
      <c r="F406" s="53" t="s">
        <v>627</v>
      </c>
      <c r="G406" s="71">
        <v>5476</v>
      </c>
      <c r="H406" s="71">
        <v>164</v>
      </c>
      <c r="I406" s="67">
        <f>(G406+H406)*1.16</f>
        <v>6542.4</v>
      </c>
    </row>
    <row r="407" spans="1:9" x14ac:dyDescent="0.3">
      <c r="B407" s="66" t="s">
        <v>65</v>
      </c>
      <c r="C407" s="53" t="s">
        <v>595</v>
      </c>
      <c r="D407" s="85" t="s">
        <v>10</v>
      </c>
      <c r="E407" s="155" t="s">
        <v>625</v>
      </c>
      <c r="G407" s="71"/>
      <c r="H407" s="71"/>
      <c r="I407" s="67"/>
    </row>
    <row r="408" spans="1:9" x14ac:dyDescent="0.3">
      <c r="B408" s="56" t="s">
        <v>70</v>
      </c>
      <c r="C408" s="53" t="s">
        <v>596</v>
      </c>
      <c r="D408" s="85" t="s">
        <v>10</v>
      </c>
      <c r="E408" s="155" t="s">
        <v>15</v>
      </c>
      <c r="F408" s="53" t="s">
        <v>681</v>
      </c>
      <c r="G408" s="71">
        <v>0</v>
      </c>
      <c r="H408" s="71">
        <v>0</v>
      </c>
      <c r="I408" s="67">
        <f>(G408+H408)*1.16</f>
        <v>0</v>
      </c>
    </row>
    <row r="409" spans="1:9" x14ac:dyDescent="0.3">
      <c r="B409" s="56" t="s">
        <v>274</v>
      </c>
      <c r="C409" s="56" t="s">
        <v>597</v>
      </c>
      <c r="D409" s="85" t="s">
        <v>10</v>
      </c>
      <c r="E409" s="155" t="s">
        <v>11</v>
      </c>
      <c r="G409" s="71">
        <v>0</v>
      </c>
      <c r="H409" s="71">
        <v>0</v>
      </c>
      <c r="I409" s="67">
        <f>(G409+H409)*1.16</f>
        <v>0</v>
      </c>
    </row>
    <row r="410" spans="1:9" x14ac:dyDescent="0.3">
      <c r="B410" s="56" t="s">
        <v>232</v>
      </c>
      <c r="C410" s="56" t="s">
        <v>598</v>
      </c>
      <c r="D410" s="85" t="s">
        <v>17</v>
      </c>
      <c r="E410" s="155" t="s">
        <v>624</v>
      </c>
      <c r="F410" s="167" t="s">
        <v>678</v>
      </c>
      <c r="G410" s="67">
        <v>5999</v>
      </c>
      <c r="H410" s="68">
        <v>179.97</v>
      </c>
      <c r="I410" s="67">
        <f>SUM(G410+H410)*1.16</f>
        <v>7167.6052</v>
      </c>
    </row>
    <row r="411" spans="1:9" x14ac:dyDescent="0.3">
      <c r="B411" s="56" t="s">
        <v>232</v>
      </c>
      <c r="C411" s="56" t="s">
        <v>599</v>
      </c>
      <c r="D411" s="85" t="s">
        <v>10</v>
      </c>
      <c r="E411" s="155" t="s">
        <v>15</v>
      </c>
      <c r="G411" s="71"/>
      <c r="H411" s="71"/>
      <c r="I411" s="67"/>
    </row>
    <row r="412" spans="1:9" x14ac:dyDescent="0.3">
      <c r="A412" s="162"/>
      <c r="B412" s="66" t="s">
        <v>242</v>
      </c>
      <c r="C412" s="174" t="s">
        <v>602</v>
      </c>
      <c r="D412" s="85" t="s">
        <v>10</v>
      </c>
      <c r="E412" s="155" t="s">
        <v>624</v>
      </c>
      <c r="G412" s="67">
        <v>0</v>
      </c>
      <c r="H412" s="68">
        <v>0</v>
      </c>
      <c r="I412" s="67">
        <f>SUM(G412+H412)*1.16</f>
        <v>0</v>
      </c>
    </row>
    <row r="413" spans="1:9" x14ac:dyDescent="0.3">
      <c r="B413" s="66" t="s">
        <v>65</v>
      </c>
      <c r="C413" s="97" t="s">
        <v>603</v>
      </c>
      <c r="D413" s="85" t="s">
        <v>17</v>
      </c>
      <c r="E413" s="155" t="s">
        <v>11</v>
      </c>
      <c r="F413" s="53" t="s">
        <v>640</v>
      </c>
      <c r="G413" s="71">
        <v>6542</v>
      </c>
      <c r="H413" s="71">
        <v>196</v>
      </c>
      <c r="I413" s="67">
        <f>SUM(G413:H413)*1.16</f>
        <v>7816.079999999999</v>
      </c>
    </row>
    <row r="414" spans="1:9" x14ac:dyDescent="0.3">
      <c r="B414" s="66" t="s">
        <v>256</v>
      </c>
      <c r="C414" s="97" t="s">
        <v>604</v>
      </c>
      <c r="D414" s="85" t="s">
        <v>17</v>
      </c>
      <c r="E414" s="155" t="s">
        <v>624</v>
      </c>
      <c r="F414" s="53" t="s">
        <v>633</v>
      </c>
      <c r="G414" s="71">
        <v>8356</v>
      </c>
      <c r="H414" s="71">
        <v>251</v>
      </c>
      <c r="I414" s="67">
        <f>SUM(G414:H414)*1.16</f>
        <v>9984.119999999999</v>
      </c>
    </row>
    <row r="415" spans="1:9" x14ac:dyDescent="0.3">
      <c r="B415" s="66" t="s">
        <v>242</v>
      </c>
      <c r="C415" s="66" t="s">
        <v>608</v>
      </c>
      <c r="D415" s="85" t="s">
        <v>17</v>
      </c>
      <c r="E415" s="155" t="s">
        <v>624</v>
      </c>
      <c r="F415" s="53" t="s">
        <v>674</v>
      </c>
      <c r="G415" s="67">
        <v>6080</v>
      </c>
      <c r="H415" s="68">
        <v>182.4</v>
      </c>
      <c r="I415" s="67">
        <f>SUM(G415+H415)*1.16</f>
        <v>7264.3839999999991</v>
      </c>
    </row>
    <row r="416" spans="1:9" x14ac:dyDescent="0.3">
      <c r="B416" s="97" t="s">
        <v>232</v>
      </c>
      <c r="C416" s="97" t="s">
        <v>610</v>
      </c>
      <c r="D416" s="85" t="s">
        <v>17</v>
      </c>
      <c r="E416" s="155" t="s">
        <v>624</v>
      </c>
      <c r="F416" s="53" t="s">
        <v>643</v>
      </c>
      <c r="G416" s="67">
        <v>5999</v>
      </c>
      <c r="H416" s="68">
        <v>179.9</v>
      </c>
      <c r="I416" s="67">
        <f>SUM(G416+H416)*1.16</f>
        <v>7167.5239999999994</v>
      </c>
    </row>
    <row r="417" spans="1:12" x14ac:dyDescent="0.3">
      <c r="B417" s="99" t="s">
        <v>274</v>
      </c>
      <c r="C417" s="97" t="s">
        <v>611</v>
      </c>
      <c r="D417" s="85" t="s">
        <v>17</v>
      </c>
      <c r="E417" s="155" t="s">
        <v>624</v>
      </c>
      <c r="F417" s="53" t="s">
        <v>644</v>
      </c>
      <c r="G417" s="67">
        <v>5475.7</v>
      </c>
      <c r="H417" s="68">
        <v>164.2</v>
      </c>
      <c r="I417" s="67">
        <f>SUM(G417+H417)*1.16</f>
        <v>6542.2839999999987</v>
      </c>
    </row>
    <row r="418" spans="1:12" x14ac:dyDescent="0.3">
      <c r="B418" s="99" t="s">
        <v>274</v>
      </c>
      <c r="C418" s="97" t="s">
        <v>612</v>
      </c>
      <c r="D418" s="85" t="s">
        <v>17</v>
      </c>
      <c r="E418" s="155" t="s">
        <v>624</v>
      </c>
      <c r="F418" s="53" t="s">
        <v>653</v>
      </c>
      <c r="G418" s="67">
        <v>5876</v>
      </c>
      <c r="H418" s="68">
        <v>176</v>
      </c>
      <c r="I418" s="67">
        <f>SUM(G418+H418)*1.16</f>
        <v>7020.32</v>
      </c>
    </row>
    <row r="419" spans="1:12" x14ac:dyDescent="0.3">
      <c r="B419" s="99" t="s">
        <v>70</v>
      </c>
      <c r="C419" s="97" t="s">
        <v>613</v>
      </c>
      <c r="D419" s="85" t="s">
        <v>10</v>
      </c>
      <c r="E419" s="156" t="s">
        <v>15</v>
      </c>
      <c r="G419" s="71"/>
      <c r="H419" s="71"/>
      <c r="I419" s="67"/>
    </row>
    <row r="420" spans="1:12" x14ac:dyDescent="0.3">
      <c r="B420" s="99" t="s">
        <v>242</v>
      </c>
      <c r="C420" s="97" t="s">
        <v>614</v>
      </c>
      <c r="D420" s="85" t="s">
        <v>17</v>
      </c>
      <c r="E420" s="155" t="s">
        <v>624</v>
      </c>
      <c r="F420" s="53" t="s">
        <v>677</v>
      </c>
      <c r="G420" s="67">
        <v>6080</v>
      </c>
      <c r="H420" s="68">
        <v>182</v>
      </c>
      <c r="I420" s="67">
        <f t="shared" ref="I420:I427" si="13">SUM(G420+H420)*1.16</f>
        <v>7263.9199999999992</v>
      </c>
    </row>
    <row r="421" spans="1:12" x14ac:dyDescent="0.3">
      <c r="B421" s="99" t="s">
        <v>65</v>
      </c>
      <c r="C421" s="97" t="s">
        <v>615</v>
      </c>
      <c r="D421" s="85" t="s">
        <v>17</v>
      </c>
      <c r="E421" s="155" t="s">
        <v>624</v>
      </c>
      <c r="F421" s="53" t="s">
        <v>649</v>
      </c>
      <c r="G421" s="67">
        <v>6542</v>
      </c>
      <c r="H421" s="68">
        <v>196</v>
      </c>
      <c r="I421" s="67">
        <f t="shared" si="13"/>
        <v>7816.079999999999</v>
      </c>
    </row>
    <row r="422" spans="1:12" x14ac:dyDescent="0.3">
      <c r="B422" s="99" t="s">
        <v>256</v>
      </c>
      <c r="C422" s="97" t="s">
        <v>616</v>
      </c>
      <c r="D422" s="85" t="s">
        <v>17</v>
      </c>
      <c r="E422" s="156" t="s">
        <v>624</v>
      </c>
      <c r="F422" s="53" t="s">
        <v>217</v>
      </c>
      <c r="G422" s="67">
        <v>8356</v>
      </c>
      <c r="H422" s="68">
        <v>251</v>
      </c>
      <c r="I422" s="67">
        <f t="shared" si="13"/>
        <v>9984.119999999999</v>
      </c>
    </row>
    <row r="423" spans="1:12" x14ac:dyDescent="0.3">
      <c r="A423" s="162"/>
      <c r="B423" s="97" t="s">
        <v>274</v>
      </c>
      <c r="C423" s="174" t="s">
        <v>617</v>
      </c>
      <c r="D423" s="85" t="s">
        <v>10</v>
      </c>
      <c r="E423" s="155" t="s">
        <v>624</v>
      </c>
      <c r="G423" s="67">
        <v>0</v>
      </c>
      <c r="H423" s="68">
        <v>0</v>
      </c>
      <c r="I423" s="67">
        <f t="shared" si="13"/>
        <v>0</v>
      </c>
      <c r="L423" s="165"/>
    </row>
    <row r="424" spans="1:12" x14ac:dyDescent="0.3">
      <c r="B424" s="99" t="s">
        <v>70</v>
      </c>
      <c r="C424" s="97" t="s">
        <v>618</v>
      </c>
      <c r="D424" s="85" t="s">
        <v>17</v>
      </c>
      <c r="E424" s="156" t="s">
        <v>11</v>
      </c>
      <c r="F424" s="53" t="s">
        <v>629</v>
      </c>
      <c r="G424" s="71">
        <v>5876</v>
      </c>
      <c r="H424" s="71">
        <v>176.28</v>
      </c>
      <c r="I424" s="67">
        <f t="shared" si="13"/>
        <v>7020.6447999999991</v>
      </c>
      <c r="L424" s="165"/>
    </row>
    <row r="425" spans="1:12" x14ac:dyDescent="0.3">
      <c r="B425" s="99" t="s">
        <v>70</v>
      </c>
      <c r="C425" s="97" t="s">
        <v>619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2" x14ac:dyDescent="0.3">
      <c r="B426" s="99" t="s">
        <v>242</v>
      </c>
      <c r="C426" s="97" t="s">
        <v>620</v>
      </c>
      <c r="D426" s="85" t="s">
        <v>17</v>
      </c>
      <c r="E426" s="156" t="s">
        <v>15</v>
      </c>
      <c r="F426" s="53" t="s">
        <v>342</v>
      </c>
      <c r="G426" s="150">
        <v>5580</v>
      </c>
      <c r="H426" s="71">
        <v>182</v>
      </c>
      <c r="I426" s="67">
        <f t="shared" si="13"/>
        <v>6683.9199999999992</v>
      </c>
      <c r="L426" s="165"/>
    </row>
    <row r="427" spans="1:12" x14ac:dyDescent="0.3">
      <c r="A427" s="56"/>
      <c r="B427" s="99" t="s">
        <v>65</v>
      </c>
      <c r="C427" s="97" t="s">
        <v>621</v>
      </c>
      <c r="D427" s="85" t="s">
        <v>17</v>
      </c>
      <c r="E427" s="155" t="s">
        <v>624</v>
      </c>
      <c r="F427" s="53" t="s">
        <v>643</v>
      </c>
      <c r="G427" s="67">
        <v>6542.15</v>
      </c>
      <c r="H427" s="71">
        <v>196.26</v>
      </c>
      <c r="I427" s="67">
        <f t="shared" si="13"/>
        <v>7816.5555999999997</v>
      </c>
      <c r="J427" s="56"/>
      <c r="L427" s="165"/>
    </row>
    <row r="428" spans="1:12" s="56" customFormat="1" ht="12" x14ac:dyDescent="0.25">
      <c r="B428" s="99" t="s">
        <v>57</v>
      </c>
      <c r="C428" s="53" t="s">
        <v>631</v>
      </c>
      <c r="D428" s="85" t="s">
        <v>17</v>
      </c>
      <c r="E428" s="155" t="s">
        <v>625</v>
      </c>
      <c r="F428" s="53" t="s">
        <v>634</v>
      </c>
      <c r="G428" s="71">
        <v>16664</v>
      </c>
      <c r="H428" s="71">
        <v>500</v>
      </c>
      <c r="I428" s="67">
        <f>(G428+H428)*1.16</f>
        <v>19910.239999999998</v>
      </c>
      <c r="L428" s="166"/>
    </row>
    <row r="429" spans="1:12" s="56" customFormat="1" ht="12" x14ac:dyDescent="0.25">
      <c r="B429" s="97" t="s">
        <v>57</v>
      </c>
      <c r="C429" s="53" t="s">
        <v>641</v>
      </c>
      <c r="D429" s="85" t="s">
        <v>17</v>
      </c>
      <c r="E429" s="155" t="s">
        <v>625</v>
      </c>
      <c r="F429" s="53" t="s">
        <v>645</v>
      </c>
      <c r="G429" s="71">
        <v>15589.8</v>
      </c>
      <c r="H429" s="151">
        <v>401</v>
      </c>
      <c r="I429" s="67">
        <f>(G429+H429)*1.16</f>
        <v>18549.327999999998</v>
      </c>
      <c r="L429" s="166"/>
    </row>
    <row r="430" spans="1:12" x14ac:dyDescent="0.3">
      <c r="A430" s="56"/>
      <c r="B430" s="97" t="s">
        <v>256</v>
      </c>
      <c r="C430" s="66" t="s">
        <v>657</v>
      </c>
      <c r="D430" s="85" t="s">
        <v>17</v>
      </c>
      <c r="E430" s="155" t="s">
        <v>11</v>
      </c>
      <c r="F430" s="53" t="s">
        <v>666</v>
      </c>
      <c r="G430" s="71">
        <v>8356</v>
      </c>
      <c r="H430" s="43">
        <v>251</v>
      </c>
      <c r="I430" s="67">
        <f>(G430+H430)*1.16</f>
        <v>9984.119999999999</v>
      </c>
      <c r="J430" s="56"/>
    </row>
    <row r="431" spans="1:12" x14ac:dyDescent="0.3">
      <c r="A431" s="56"/>
      <c r="B431" s="66" t="s">
        <v>70</v>
      </c>
      <c r="C431" s="66" t="s">
        <v>658</v>
      </c>
      <c r="D431" s="85" t="s">
        <v>17</v>
      </c>
      <c r="E431" s="155" t="s">
        <v>624</v>
      </c>
      <c r="F431" s="53" t="s">
        <v>661</v>
      </c>
      <c r="G431" s="71">
        <v>5876</v>
      </c>
      <c r="H431" s="43">
        <v>176.28</v>
      </c>
      <c r="I431" s="67">
        <f>(G431+H431)*1.16</f>
        <v>7020.6447999999991</v>
      </c>
      <c r="J431" s="56"/>
    </row>
    <row r="432" spans="1:12" x14ac:dyDescent="0.3">
      <c r="A432" s="56"/>
      <c r="B432" s="66" t="s">
        <v>65</v>
      </c>
      <c r="C432" s="66" t="s">
        <v>663</v>
      </c>
      <c r="D432" s="85" t="s">
        <v>17</v>
      </c>
      <c r="E432" s="155" t="s">
        <v>624</v>
      </c>
      <c r="F432" s="56" t="s">
        <v>668</v>
      </c>
      <c r="G432" s="71">
        <v>6542</v>
      </c>
      <c r="H432" s="43">
        <v>196</v>
      </c>
      <c r="I432" s="54">
        <f>(G432+H432)*1.16</f>
        <v>7816.079999999999</v>
      </c>
      <c r="J432" s="56"/>
      <c r="K432" s="148"/>
      <c r="L432" s="147"/>
    </row>
    <row r="433" spans="1:15" x14ac:dyDescent="0.3">
      <c r="A433" s="56"/>
      <c r="B433" s="66" t="s">
        <v>274</v>
      </c>
      <c r="C433" s="66" t="s">
        <v>664</v>
      </c>
      <c r="D433" s="85" t="s">
        <v>10</v>
      </c>
      <c r="E433" s="157" t="s">
        <v>15</v>
      </c>
      <c r="F433" s="152"/>
      <c r="G433" s="71"/>
      <c r="J433" s="56"/>
      <c r="K433" s="149"/>
      <c r="L433" s="18"/>
      <c r="M433" s="38"/>
      <c r="N433" s="38"/>
    </row>
    <row r="434" spans="1:15" x14ac:dyDescent="0.3">
      <c r="B434" s="66" t="s">
        <v>70</v>
      </c>
      <c r="C434" s="66" t="s">
        <v>665</v>
      </c>
      <c r="D434" s="85" t="s">
        <v>10</v>
      </c>
      <c r="E434" s="157" t="s">
        <v>15</v>
      </c>
      <c r="F434" s="153"/>
      <c r="G434" s="71"/>
      <c r="N434" s="38"/>
    </row>
    <row r="435" spans="1:15" x14ac:dyDescent="0.3">
      <c r="A435" s="162"/>
      <c r="B435" s="66" t="s">
        <v>274</v>
      </c>
      <c r="C435" s="175" t="s">
        <v>672</v>
      </c>
      <c r="D435" s="85" t="s">
        <v>10</v>
      </c>
      <c r="E435" s="155" t="s">
        <v>624</v>
      </c>
      <c r="G435" s="71"/>
      <c r="L435" s="38"/>
      <c r="N435" s="38"/>
    </row>
    <row r="436" spans="1:15" x14ac:dyDescent="0.3">
      <c r="A436" s="162"/>
      <c r="B436" s="66" t="s">
        <v>242</v>
      </c>
      <c r="C436" s="175" t="s">
        <v>676</v>
      </c>
      <c r="D436" s="85" t="s">
        <v>10</v>
      </c>
      <c r="E436" s="155" t="s">
        <v>624</v>
      </c>
      <c r="G436" s="71"/>
      <c r="J436" s="162"/>
      <c r="L436" s="38"/>
      <c r="M436" s="38"/>
      <c r="N436" s="38"/>
      <c r="O436" s="38"/>
    </row>
    <row r="437" spans="1:15" x14ac:dyDescent="0.3">
      <c r="A437" s="162"/>
      <c r="B437" s="66" t="s">
        <v>242</v>
      </c>
      <c r="C437" s="175" t="s">
        <v>680</v>
      </c>
      <c r="D437" s="85" t="s">
        <v>10</v>
      </c>
      <c r="E437" s="168" t="s">
        <v>624</v>
      </c>
    </row>
    <row r="438" spans="1:15" x14ac:dyDescent="0.3">
      <c r="B438" s="56" t="s">
        <v>70</v>
      </c>
      <c r="C438" s="175" t="s">
        <v>684</v>
      </c>
      <c r="D438" s="85" t="s">
        <v>10</v>
      </c>
      <c r="E438" s="155" t="s">
        <v>624</v>
      </c>
    </row>
    <row r="439" spans="1:15" x14ac:dyDescent="0.3">
      <c r="B439" s="66" t="s">
        <v>65</v>
      </c>
      <c r="C439" s="56" t="s">
        <v>687</v>
      </c>
      <c r="D439" s="85" t="s">
        <v>10</v>
      </c>
      <c r="E439" s="155" t="s">
        <v>624</v>
      </c>
    </row>
    <row r="440" spans="1:15" x14ac:dyDescent="0.3">
      <c r="B440" s="56"/>
      <c r="C440" s="53"/>
      <c r="D440" s="85"/>
      <c r="E440" s="155"/>
    </row>
    <row r="441" spans="1:15" x14ac:dyDescent="0.3">
      <c r="B441" s="56"/>
      <c r="C441" s="53"/>
      <c r="D441" s="85"/>
      <c r="E441" s="155"/>
    </row>
    <row r="442" spans="1:15" x14ac:dyDescent="0.3">
      <c r="B442" s="56"/>
      <c r="C442" s="53"/>
      <c r="D442" s="85"/>
      <c r="E442" s="155"/>
    </row>
    <row r="443" spans="1:15" x14ac:dyDescent="0.3">
      <c r="B443" s="56"/>
      <c r="C443" s="53"/>
      <c r="D443" s="85"/>
      <c r="E443" s="155"/>
    </row>
    <row r="1048559" spans="1:17" s="54" customFormat="1" x14ac:dyDescent="0.3">
      <c r="A1048559"/>
      <c r="B1048559" s="50"/>
      <c r="C1048559" s="51"/>
      <c r="D1048559" s="52"/>
      <c r="E1048559" s="159"/>
      <c r="F1048559" s="53"/>
      <c r="G1048559" s="43"/>
      <c r="H1048559" s="8"/>
      <c r="J1048559"/>
      <c r="K1048559"/>
      <c r="L1048559"/>
      <c r="M1048559"/>
      <c r="N1048559"/>
      <c r="O1048559"/>
      <c r="P1048559"/>
      <c r="Q1048559"/>
    </row>
  </sheetData>
  <autoFilter ref="B1:I439" xr:uid="{7E1580AC-5D85-42FF-A721-7DD24830F8A1}"/>
  <hyperlinks>
    <hyperlink ref="F175" r:id="rId1" location="id=1155&amp;model=res.partner" display="http://52.52.31.46:8069/web - id=1155&amp;model=res.partner" xr:uid="{8B873AE5-4452-4060-B6F6-8210D0D16ACC}"/>
    <hyperlink ref="F223" r:id="rId2" location="id=1155&amp;model=res.partner" display="http://52.52.31.46:8069/web - id=1155&amp;model=res.partner" xr:uid="{C5E52F69-7931-46DE-B01F-2069EC516CCF}"/>
  </hyperlinks>
  <pageMargins left="0.7" right="0.7" top="0.75" bottom="0.75" header="0.3" footer="0.3"/>
  <pageSetup paperSize="9" scale="63" fitToHeight="0"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2455-892E-457B-9D3E-9CD9F55D95B6}">
  <sheetPr codeName="Sheet16">
    <pageSetUpPr fitToPage="1"/>
  </sheetPr>
  <dimension ref="A1:R1048560"/>
  <sheetViews>
    <sheetView showGridLines="0" topLeftCell="A143" zoomScale="85" zoomScaleNormal="85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17</v>
      </c>
      <c r="E2" s="155" t="s">
        <v>11</v>
      </c>
      <c r="F2" s="53" t="s">
        <v>683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76</v>
      </c>
      <c r="M3" s="61">
        <f>+COUNTIF(E:E,M2)</f>
        <v>158</v>
      </c>
      <c r="N3" s="61">
        <f>+COUNTIF(E:E,N2)</f>
        <v>41</v>
      </c>
      <c r="O3" s="61">
        <f>+COUNTIF(E:E,O2)</f>
        <v>89</v>
      </c>
      <c r="P3" s="61">
        <f>+COUNTIF(E:E,P2)</f>
        <v>74</v>
      </c>
      <c r="Q3" s="61">
        <f>SUM(L3+M3+N3+O3+P3)</f>
        <v>438</v>
      </c>
    </row>
    <row r="4" spans="1:18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62</v>
      </c>
      <c r="M4" s="102">
        <f>COUNTIFS(D:D,K4,E:E,M2)</f>
        <v>90</v>
      </c>
      <c r="N4" s="102">
        <f>COUNTIFS(D:D,K4,E:E,N2)</f>
        <v>25</v>
      </c>
      <c r="O4" s="102">
        <f>COUNTIFS(D:D,K4,E:E,O2)</f>
        <v>82</v>
      </c>
      <c r="P4" s="102">
        <f>COUNTIFS(D:D,K4,E:E,P2)</f>
        <v>46</v>
      </c>
      <c r="Q4" s="102">
        <f>SUM(L4:P4)</f>
        <v>305</v>
      </c>
    </row>
    <row r="5" spans="1:18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10</v>
      </c>
      <c r="M5" s="104">
        <f>COUNTIFS(D:D,K5,E:E,M2)</f>
        <v>60</v>
      </c>
      <c r="N5" s="104">
        <f>COUNTIFS(D:D,K5,E:E,N2)</f>
        <v>14</v>
      </c>
      <c r="O5" s="104">
        <f>COUNTIFS(D:D,K5,E:E,O2)</f>
        <v>4</v>
      </c>
      <c r="P5" s="104">
        <f>COUNTIFS(D:D,K5,E:E,P2)</f>
        <v>25</v>
      </c>
      <c r="Q5" s="104">
        <f>SUM(L5:P5)</f>
        <v>113</v>
      </c>
    </row>
    <row r="6" spans="1:18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72</v>
      </c>
      <c r="M7" s="59">
        <f>M3-M6</f>
        <v>150</v>
      </c>
      <c r="N7" s="59">
        <f>N3-N6</f>
        <v>39</v>
      </c>
      <c r="O7" s="59">
        <f>O3-O6</f>
        <v>86</v>
      </c>
      <c r="P7" s="59">
        <f>P3-P6</f>
        <v>71</v>
      </c>
      <c r="Q7" s="59">
        <f>SUM(L7:P7)</f>
        <v>418</v>
      </c>
      <c r="R7" s="12"/>
    </row>
    <row r="8" spans="1:18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0.86111111111111116</v>
      </c>
      <c r="M8" s="112">
        <f t="shared" si="1"/>
        <v>0.6</v>
      </c>
      <c r="N8" s="112">
        <f t="shared" si="1"/>
        <v>0.64102564102564108</v>
      </c>
      <c r="O8" s="112">
        <f t="shared" si="1"/>
        <v>0.95348837209302328</v>
      </c>
      <c r="P8" s="112">
        <f t="shared" si="1"/>
        <v>0.647887323943662</v>
      </c>
      <c r="Q8" s="112">
        <f t="shared" si="1"/>
        <v>0.72966507177033491</v>
      </c>
    </row>
    <row r="9" spans="1:18" x14ac:dyDescent="0.3">
      <c r="B9" s="66" t="s">
        <v>36</v>
      </c>
      <c r="C9" s="53" t="s">
        <v>37</v>
      </c>
      <c r="D9" s="53" t="s">
        <v>10</v>
      </c>
      <c r="E9" s="155" t="s">
        <v>11</v>
      </c>
      <c r="G9" s="67">
        <v>0</v>
      </c>
      <c r="H9" s="68">
        <v>0</v>
      </c>
      <c r="I9" s="67">
        <f t="shared" si="0"/>
        <v>0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SUMIF(E2:E404,L2,I2:I404)</f>
        <v>412986.4248000001</v>
      </c>
      <c r="M10" s="68">
        <f>SUMIF(E2:E404,M2,I2:I404)</f>
        <v>1253205.7216</v>
      </c>
      <c r="N10" s="68">
        <f>SUMIF(E2:E598,N2,I2:I598)</f>
        <v>213899.19760000001</v>
      </c>
      <c r="O10" s="68">
        <f>SUMIF(E2:E598,O2,I2:I598)</f>
        <v>1315557.3571999997</v>
      </c>
      <c r="P10" s="68">
        <f>SUMIF(E2:E598,P2,I2:I598)</f>
        <v>417672.29564666667</v>
      </c>
      <c r="Q10" s="68">
        <f>SUM(L10:P10)</f>
        <v>3613320.9968466666</v>
      </c>
      <c r="R10" s="114"/>
    </row>
    <row r="11" spans="1:18" x14ac:dyDescent="0.3">
      <c r="B11" s="66" t="s">
        <v>215</v>
      </c>
      <c r="C11" s="53">
        <v>234310945</v>
      </c>
      <c r="D11" s="53" t="s">
        <v>17</v>
      </c>
      <c r="E11" s="155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155" t="s">
        <v>624</v>
      </c>
      <c r="F13" s="78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155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155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155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14</v>
      </c>
      <c r="F59" s="53" t="s">
        <v>682</v>
      </c>
      <c r="G59" s="73">
        <v>13486</v>
      </c>
      <c r="H59" s="68">
        <v>1490</v>
      </c>
      <c r="I59" s="67">
        <f t="shared" si="2"/>
        <v>17372.16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53" t="s">
        <v>202</v>
      </c>
      <c r="D116" s="53" t="s">
        <v>10</v>
      </c>
      <c r="E116" s="155" t="s">
        <v>624</v>
      </c>
      <c r="F116" s="66"/>
      <c r="G116" s="68">
        <v>0</v>
      </c>
      <c r="H116" s="68">
        <v>0</v>
      </c>
      <c r="I116" s="67">
        <f t="shared" si="4"/>
        <v>0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17</v>
      </c>
      <c r="E122" s="155" t="s">
        <v>624</v>
      </c>
      <c r="F122" s="79" t="s">
        <v>214</v>
      </c>
      <c r="G122" s="68">
        <v>6080</v>
      </c>
      <c r="H122" s="68">
        <v>182.4</v>
      </c>
      <c r="I122" s="67">
        <f t="shared" si="5"/>
        <v>7264.3839999999991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17</v>
      </c>
      <c r="E124" s="155" t="s">
        <v>624</v>
      </c>
      <c r="F124" s="167" t="s">
        <v>686</v>
      </c>
      <c r="G124" s="169">
        <v>5476</v>
      </c>
      <c r="H124" s="68">
        <v>164</v>
      </c>
      <c r="I124" s="67">
        <f t="shared" si="5"/>
        <v>6542.4</v>
      </c>
      <c r="J124" s="9"/>
    </row>
    <row r="125" spans="1:10" x14ac:dyDescent="0.3">
      <c r="B125" s="66" t="s">
        <v>65</v>
      </c>
      <c r="C125" s="53" t="s">
        <v>220</v>
      </c>
      <c r="D125" s="53" t="s">
        <v>17</v>
      </c>
      <c r="E125" s="155" t="s">
        <v>624</v>
      </c>
      <c r="F125" s="53" t="s">
        <v>643</v>
      </c>
      <c r="G125" s="68">
        <v>6542</v>
      </c>
      <c r="H125" s="68">
        <v>196.26</v>
      </c>
      <c r="I125" s="67">
        <f t="shared" si="5"/>
        <v>7816.3815999999997</v>
      </c>
    </row>
    <row r="126" spans="1:10" x14ac:dyDescent="0.3">
      <c r="B126" s="66" t="s">
        <v>215</v>
      </c>
      <c r="C126" s="53" t="s">
        <v>221</v>
      </c>
      <c r="D126" s="53" t="s">
        <v>17</v>
      </c>
      <c r="E126" s="155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1:10" x14ac:dyDescent="0.3">
      <c r="B127" s="66" t="s">
        <v>242</v>
      </c>
      <c r="C127" s="53" t="s">
        <v>223</v>
      </c>
      <c r="D127" s="53" t="s">
        <v>17</v>
      </c>
      <c r="E127" s="155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53" t="s">
        <v>229</v>
      </c>
      <c r="D131" s="53" t="s">
        <v>10</v>
      </c>
      <c r="E131" s="155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1:10" x14ac:dyDescent="0.3">
      <c r="B139" s="66" t="s">
        <v>74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1:10" x14ac:dyDescent="0.3">
      <c r="B140" s="66" t="s">
        <v>242</v>
      </c>
      <c r="C140" s="53" t="s">
        <v>243</v>
      </c>
      <c r="D140" s="53" t="s">
        <v>10</v>
      </c>
      <c r="E140" s="155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53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1:10" x14ac:dyDescent="0.3">
      <c r="A153" s="162"/>
      <c r="B153" s="66" t="s">
        <v>260</v>
      </c>
      <c r="C153" s="80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1:10" x14ac:dyDescent="0.3">
      <c r="B157" s="66" t="s">
        <v>232</v>
      </c>
      <c r="C157" s="80" t="s">
        <v>267</v>
      </c>
      <c r="D157" s="53" t="s">
        <v>17</v>
      </c>
      <c r="E157" s="155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242</v>
      </c>
      <c r="C169" s="83" t="s">
        <v>286</v>
      </c>
      <c r="D169" s="53" t="s">
        <v>17</v>
      </c>
      <c r="E169" s="155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10</v>
      </c>
      <c r="E174" s="155" t="s">
        <v>15</v>
      </c>
      <c r="F174" s="82"/>
      <c r="G174" s="68">
        <v>0</v>
      </c>
      <c r="H174" s="71">
        <v>0</v>
      </c>
      <c r="I174" s="67">
        <f>SUM(G174+H174)*1.16</f>
        <v>0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10</v>
      </c>
      <c r="E176" s="15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10</v>
      </c>
      <c r="E194" s="15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679</v>
      </c>
      <c r="G206" s="71">
        <v>5876</v>
      </c>
      <c r="H206" s="71">
        <v>176.28</v>
      </c>
      <c r="I206" s="67">
        <f t="shared" si="7"/>
        <v>7020.6447999999991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17</v>
      </c>
      <c r="E215" s="155" t="s">
        <v>14</v>
      </c>
      <c r="F215" s="53" t="s">
        <v>685</v>
      </c>
      <c r="G215" s="68">
        <v>14197</v>
      </c>
      <c r="H215" s="71">
        <v>425.9</v>
      </c>
      <c r="I215" s="67">
        <f t="shared" si="7"/>
        <v>16962.563999999998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17</v>
      </c>
      <c r="E221" s="155" t="s">
        <v>15</v>
      </c>
      <c r="F221" s="88" t="s">
        <v>342</v>
      </c>
      <c r="G221" s="68">
        <v>5876</v>
      </c>
      <c r="H221" s="71">
        <v>176.28</v>
      </c>
      <c r="I221" s="67">
        <f t="shared" ref="I221:I226" si="8">SUM(G221+H221)*1.16</f>
        <v>7020.6447999999991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15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15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15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15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15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15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15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15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/>
    </row>
    <row r="245" spans="2:13" x14ac:dyDescent="0.3">
      <c r="B245" s="66" t="s">
        <v>74</v>
      </c>
      <c r="C245" s="53" t="s">
        <v>388</v>
      </c>
      <c r="D245" s="53" t="s">
        <v>17</v>
      </c>
      <c r="E245" s="15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10</v>
      </c>
      <c r="E246" s="155" t="s">
        <v>625</v>
      </c>
      <c r="G246" s="68">
        <v>0</v>
      </c>
      <c r="H246" s="71">
        <v>0</v>
      </c>
      <c r="I246" s="71">
        <f t="shared" si="9"/>
        <v>0</v>
      </c>
      <c r="J246" s="9"/>
      <c r="K246" s="38"/>
    </row>
    <row r="247" spans="2:13" x14ac:dyDescent="0.3">
      <c r="B247" s="66" t="s">
        <v>74</v>
      </c>
      <c r="C247" s="146" t="s">
        <v>390</v>
      </c>
      <c r="D247" s="53" t="s">
        <v>17</v>
      </c>
      <c r="E247" s="155" t="s">
        <v>625</v>
      </c>
      <c r="F247" s="53" t="s">
        <v>660</v>
      </c>
      <c r="G247" s="151">
        <v>16731</v>
      </c>
      <c r="H247" s="71">
        <v>502</v>
      </c>
      <c r="I247" s="71">
        <f t="shared" si="9"/>
        <v>19990.28</v>
      </c>
      <c r="J247" s="9"/>
      <c r="K247" s="38"/>
      <c r="L247" s="38"/>
    </row>
    <row r="248" spans="2:13" x14ac:dyDescent="0.3">
      <c r="B248" s="139" t="s">
        <v>215</v>
      </c>
      <c r="C248" s="53" t="s">
        <v>391</v>
      </c>
      <c r="D248" s="53" t="s">
        <v>10</v>
      </c>
      <c r="E248" s="155" t="s">
        <v>625</v>
      </c>
      <c r="F248" s="78"/>
      <c r="G248" s="67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10</v>
      </c>
      <c r="E249" s="155" t="s">
        <v>625</v>
      </c>
      <c r="G249" s="71">
        <v>0</v>
      </c>
      <c r="H249" s="71">
        <v>0</v>
      </c>
      <c r="I249" s="67">
        <f t="shared" si="9"/>
        <v>0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15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155" t="s">
        <v>625</v>
      </c>
      <c r="F251" s="53" t="s">
        <v>651</v>
      </c>
      <c r="G251" s="90">
        <v>16215</v>
      </c>
      <c r="H251" s="71">
        <v>486</v>
      </c>
      <c r="I251" s="67">
        <f t="shared" si="9"/>
        <v>19373.16</v>
      </c>
      <c r="J251" s="9"/>
    </row>
    <row r="252" spans="2:13" x14ac:dyDescent="0.3">
      <c r="B252" s="66" t="s">
        <v>96</v>
      </c>
      <c r="C252" s="53" t="s">
        <v>398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96</v>
      </c>
      <c r="C253" s="53" t="s">
        <v>399</v>
      </c>
      <c r="D253" s="53" t="s">
        <v>10</v>
      </c>
      <c r="E253" s="155" t="s">
        <v>625</v>
      </c>
      <c r="G253" s="71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15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15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15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10</v>
      </c>
      <c r="E257" s="155" t="s">
        <v>625</v>
      </c>
      <c r="G257" s="71">
        <v>0</v>
      </c>
      <c r="H257" s="71">
        <v>0</v>
      </c>
      <c r="I257" s="67">
        <f t="shared" si="9"/>
        <v>0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15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215</v>
      </c>
      <c r="C259" s="53" t="s">
        <v>404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15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15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15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15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15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10</v>
      </c>
      <c r="E266" s="155" t="s">
        <v>625</v>
      </c>
      <c r="G266" s="71">
        <v>0</v>
      </c>
      <c r="H266" s="71">
        <v>0</v>
      </c>
      <c r="I266" s="67">
        <f t="shared" si="9"/>
        <v>0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15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15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15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10</v>
      </c>
      <c r="E270" s="155" t="s">
        <v>625</v>
      </c>
      <c r="G270" s="91">
        <v>0</v>
      </c>
      <c r="H270" s="71">
        <v>0</v>
      </c>
      <c r="I270" s="71">
        <f t="shared" si="9"/>
        <v>0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15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15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15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10</v>
      </c>
      <c r="E274" s="155" t="s">
        <v>625</v>
      </c>
      <c r="G274" s="71">
        <v>0</v>
      </c>
      <c r="H274" s="71">
        <v>0</v>
      </c>
      <c r="I274" s="71">
        <f t="shared" si="9"/>
        <v>0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15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15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15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15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15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17</v>
      </c>
      <c r="E280" s="155" t="s">
        <v>625</v>
      </c>
      <c r="F280" s="53" t="s">
        <v>671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15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15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15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155" t="s">
        <v>625</v>
      </c>
      <c r="F284" s="53" t="s">
        <v>634</v>
      </c>
      <c r="G284" s="71">
        <v>14210</v>
      </c>
      <c r="H284" s="71">
        <v>426</v>
      </c>
      <c r="I284" s="67">
        <f t="shared" si="9"/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155" t="s">
        <v>625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15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15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15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256</v>
      </c>
      <c r="C289" s="53" t="s">
        <v>440</v>
      </c>
      <c r="D289" s="53" t="s">
        <v>10</v>
      </c>
      <c r="E289" s="155" t="s">
        <v>625</v>
      </c>
      <c r="G289" s="90">
        <v>0</v>
      </c>
      <c r="H289" s="71">
        <v>0</v>
      </c>
      <c r="I289" s="67">
        <f t="shared" si="9"/>
        <v>0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155" t="s">
        <v>625</v>
      </c>
      <c r="F290" s="53" t="s">
        <v>651</v>
      </c>
      <c r="G290" s="90">
        <v>16215</v>
      </c>
      <c r="H290" s="71">
        <v>486</v>
      </c>
      <c r="I290" s="67">
        <f t="shared" si="9"/>
        <v>19373.16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15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15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15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155" t="s">
        <v>625</v>
      </c>
      <c r="F294" s="53" t="s">
        <v>659</v>
      </c>
      <c r="G294" s="71">
        <v>11668.92</v>
      </c>
      <c r="H294" s="71">
        <v>350</v>
      </c>
      <c r="I294" s="67">
        <f t="shared" si="9"/>
        <v>13941.947199999999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15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15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155" t="s">
        <v>625</v>
      </c>
      <c r="F297" s="53" t="s">
        <v>454</v>
      </c>
      <c r="G297" s="90">
        <v>2089.63</v>
      </c>
      <c r="H297" s="71">
        <v>177.53</v>
      </c>
      <c r="I297" s="67">
        <f t="shared" ref="I297:I360" si="10"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155" t="s">
        <v>625</v>
      </c>
      <c r="G298" s="90">
        <v>0</v>
      </c>
      <c r="H298" s="71">
        <v>0</v>
      </c>
      <c r="I298" s="67">
        <f t="shared" si="10"/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155" t="s">
        <v>625</v>
      </c>
      <c r="F299" s="53" t="s">
        <v>646</v>
      </c>
      <c r="G299" s="71">
        <v>6942.66</v>
      </c>
      <c r="H299" s="71">
        <v>208.28</v>
      </c>
      <c r="I299" s="67">
        <f t="shared" si="10"/>
        <v>8295.0903999999991</v>
      </c>
    </row>
    <row r="300" spans="2:10" x14ac:dyDescent="0.3">
      <c r="B300" s="66" t="s">
        <v>256</v>
      </c>
      <c r="C300" s="53" t="s">
        <v>457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78</v>
      </c>
      <c r="C301" s="53" t="s">
        <v>458</v>
      </c>
      <c r="D301" s="53" t="s">
        <v>10</v>
      </c>
      <c r="E301" s="155" t="s">
        <v>625</v>
      </c>
      <c r="G301" s="90">
        <v>0</v>
      </c>
      <c r="H301" s="71">
        <v>0</v>
      </c>
      <c r="I301" s="67">
        <f t="shared" si="10"/>
        <v>0</v>
      </c>
      <c r="J301" s="9"/>
    </row>
    <row r="302" spans="2:10" x14ac:dyDescent="0.3">
      <c r="B302" s="66" t="s">
        <v>74</v>
      </c>
      <c r="C302" s="53" t="s">
        <v>460</v>
      </c>
      <c r="D302" s="53" t="s">
        <v>10</v>
      </c>
      <c r="E302" s="155" t="s">
        <v>625</v>
      </c>
      <c r="G302" s="90">
        <v>0</v>
      </c>
      <c r="H302" s="71">
        <v>0</v>
      </c>
      <c r="I302" s="67">
        <f t="shared" si="10"/>
        <v>0</v>
      </c>
      <c r="J302" s="9"/>
    </row>
    <row r="303" spans="2:10" x14ac:dyDescent="0.3">
      <c r="B303" s="56" t="s">
        <v>262</v>
      </c>
      <c r="C303" s="53" t="s">
        <v>461</v>
      </c>
      <c r="D303" s="53" t="s">
        <v>10</v>
      </c>
      <c r="E303" s="155" t="s">
        <v>625</v>
      </c>
      <c r="G303" s="90">
        <v>0</v>
      </c>
      <c r="H303" s="71">
        <v>0</v>
      </c>
      <c r="I303" s="67">
        <f t="shared" si="10"/>
        <v>0</v>
      </c>
      <c r="J303" s="9"/>
    </row>
    <row r="304" spans="2:10" x14ac:dyDescent="0.3">
      <c r="B304" s="56" t="s">
        <v>96</v>
      </c>
      <c r="C304" s="53" t="s">
        <v>462</v>
      </c>
      <c r="D304" s="53" t="s">
        <v>10</v>
      </c>
      <c r="E304" s="155" t="s">
        <v>625</v>
      </c>
      <c r="G304" s="90">
        <v>0</v>
      </c>
      <c r="H304" s="71">
        <v>0</v>
      </c>
      <c r="I304" s="67">
        <f t="shared" si="10"/>
        <v>0</v>
      </c>
      <c r="J304" s="9"/>
    </row>
    <row r="305" spans="2:10" x14ac:dyDescent="0.3">
      <c r="B305" s="56" t="s">
        <v>96</v>
      </c>
      <c r="C305" s="53" t="s">
        <v>463</v>
      </c>
      <c r="D305" s="53" t="s">
        <v>10</v>
      </c>
      <c r="E305" s="155" t="s">
        <v>625</v>
      </c>
      <c r="G305" s="90">
        <v>0</v>
      </c>
      <c r="H305" s="71">
        <v>0</v>
      </c>
      <c r="I305" s="67">
        <f t="shared" si="10"/>
        <v>0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15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15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15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10</v>
      </c>
      <c r="E310" s="155" t="s">
        <v>625</v>
      </c>
      <c r="G310" s="90">
        <v>0</v>
      </c>
      <c r="H310" s="71">
        <v>0</v>
      </c>
      <c r="I310" s="67">
        <f t="shared" si="10"/>
        <v>0</v>
      </c>
      <c r="J310" s="9"/>
    </row>
    <row r="311" spans="2:10" x14ac:dyDescent="0.3">
      <c r="B311" s="56" t="s">
        <v>96</v>
      </c>
      <c r="C311" s="53" t="s">
        <v>471</v>
      </c>
      <c r="D311" s="53" t="s">
        <v>10</v>
      </c>
      <c r="E311" s="155" t="s">
        <v>625</v>
      </c>
      <c r="G311" s="90">
        <v>0</v>
      </c>
      <c r="H311" s="71">
        <v>0</v>
      </c>
      <c r="I311" s="67">
        <f t="shared" si="10"/>
        <v>0</v>
      </c>
      <c r="J311" s="9"/>
    </row>
    <row r="312" spans="2:10" x14ac:dyDescent="0.3">
      <c r="B312" s="56" t="s">
        <v>88</v>
      </c>
      <c r="C312" s="53" t="s">
        <v>472</v>
      </c>
      <c r="D312" s="53" t="s">
        <v>10</v>
      </c>
      <c r="E312" s="155" t="s">
        <v>625</v>
      </c>
      <c r="G312" s="71">
        <v>0</v>
      </c>
      <c r="H312" s="71">
        <v>0</v>
      </c>
      <c r="I312" s="67">
        <f t="shared" si="10"/>
        <v>0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15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256</v>
      </c>
      <c r="C314" s="53" t="s">
        <v>475</v>
      </c>
      <c r="D314" s="53" t="s">
        <v>17</v>
      </c>
      <c r="E314" s="15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15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15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10</v>
      </c>
      <c r="E319" s="155" t="s">
        <v>625</v>
      </c>
      <c r="G319" s="71">
        <v>0</v>
      </c>
      <c r="H319" s="71">
        <v>0</v>
      </c>
      <c r="I319" s="71">
        <f t="shared" si="10"/>
        <v>0</v>
      </c>
    </row>
    <row r="320" spans="2:10" x14ac:dyDescent="0.3">
      <c r="B320" s="66" t="s">
        <v>484</v>
      </c>
      <c r="C320" s="53" t="s">
        <v>485</v>
      </c>
      <c r="D320" s="53" t="s">
        <v>10</v>
      </c>
      <c r="E320" s="155" t="s">
        <v>625</v>
      </c>
      <c r="G320" s="68">
        <v>0</v>
      </c>
      <c r="H320" s="68">
        <v>0</v>
      </c>
      <c r="I320" s="67">
        <f t="shared" si="10"/>
        <v>0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155" t="s">
        <v>625</v>
      </c>
      <c r="G321" s="90">
        <v>0</v>
      </c>
      <c r="H321" s="71">
        <v>0</v>
      </c>
      <c r="I321" s="67">
        <f t="shared" si="10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15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215</v>
      </c>
      <c r="C323" s="53" t="s">
        <v>487</v>
      </c>
      <c r="D323" s="53" t="s">
        <v>17</v>
      </c>
      <c r="E323" s="155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10</v>
      </c>
      <c r="E324" s="155" t="s">
        <v>625</v>
      </c>
      <c r="G324" s="90">
        <v>0</v>
      </c>
      <c r="H324" s="71">
        <v>0</v>
      </c>
      <c r="I324" s="67">
        <f t="shared" si="10"/>
        <v>0</v>
      </c>
      <c r="J324" s="9"/>
    </row>
    <row r="325" spans="2:10" x14ac:dyDescent="0.3">
      <c r="B325" s="66" t="s">
        <v>42</v>
      </c>
      <c r="C325" s="53" t="s">
        <v>489</v>
      </c>
      <c r="D325" s="53" t="s">
        <v>10</v>
      </c>
      <c r="E325" s="155" t="s">
        <v>625</v>
      </c>
      <c r="G325" s="90">
        <v>0</v>
      </c>
      <c r="H325" s="71">
        <v>0</v>
      </c>
      <c r="I325" s="67">
        <f t="shared" si="10"/>
        <v>0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15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15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15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274</v>
      </c>
      <c r="C329" s="53">
        <v>198200020</v>
      </c>
      <c r="D329" s="53" t="s">
        <v>17</v>
      </c>
      <c r="E329" s="15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15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15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15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10</v>
      </c>
      <c r="E334" s="155" t="s">
        <v>625</v>
      </c>
      <c r="G334" s="71">
        <v>0</v>
      </c>
      <c r="H334" s="71">
        <v>0</v>
      </c>
      <c r="I334" s="67">
        <f t="shared" si="10"/>
        <v>0</v>
      </c>
      <c r="J334" s="9"/>
    </row>
    <row r="335" spans="2:10" x14ac:dyDescent="0.3">
      <c r="B335" s="66" t="s">
        <v>45</v>
      </c>
      <c r="C335" s="53" t="s">
        <v>505</v>
      </c>
      <c r="D335" s="53" t="s">
        <v>17</v>
      </c>
      <c r="E335" s="155" t="s">
        <v>625</v>
      </c>
      <c r="F335" s="53" t="s">
        <v>655</v>
      </c>
      <c r="G335" s="90">
        <v>11668.92</v>
      </c>
      <c r="H335" s="71">
        <v>350.07</v>
      </c>
      <c r="I335" s="67">
        <f t="shared" si="10"/>
        <v>13942.028399999999</v>
      </c>
      <c r="J335" s="9"/>
    </row>
    <row r="336" spans="2:10" x14ac:dyDescent="0.3">
      <c r="B336" s="66" t="s">
        <v>506</v>
      </c>
      <c r="C336" s="53" t="s">
        <v>507</v>
      </c>
      <c r="D336" s="53" t="s">
        <v>10</v>
      </c>
      <c r="E336" s="155" t="s">
        <v>625</v>
      </c>
      <c r="G336" s="90">
        <v>0</v>
      </c>
      <c r="H336" s="71">
        <v>0</v>
      </c>
      <c r="I336" s="67">
        <f t="shared" si="10"/>
        <v>0</v>
      </c>
      <c r="J336" s="9"/>
    </row>
    <row r="337" spans="2:10" x14ac:dyDescent="0.3">
      <c r="B337" s="66" t="s">
        <v>42</v>
      </c>
      <c r="C337" s="53" t="s">
        <v>508</v>
      </c>
      <c r="D337" s="53" t="s">
        <v>10</v>
      </c>
      <c r="E337" s="155" t="s">
        <v>625</v>
      </c>
      <c r="G337" s="90">
        <v>0</v>
      </c>
      <c r="H337" s="71">
        <v>0</v>
      </c>
      <c r="I337" s="67">
        <f t="shared" si="10"/>
        <v>0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15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15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15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65</v>
      </c>
      <c r="C341" s="53" t="s">
        <v>513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15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15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155" t="s">
        <v>625</v>
      </c>
      <c r="F344" s="53" t="s">
        <v>80</v>
      </c>
      <c r="G344" s="71">
        <v>14210</v>
      </c>
      <c r="H344" s="71">
        <v>426</v>
      </c>
      <c r="I344" s="67">
        <f t="shared" si="10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155" t="s">
        <v>625</v>
      </c>
      <c r="F345" s="53" t="s">
        <v>80</v>
      </c>
      <c r="G345" s="74">
        <v>14748</v>
      </c>
      <c r="H345" s="71">
        <v>442</v>
      </c>
      <c r="I345" s="67">
        <f t="shared" si="10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10</v>
      </c>
      <c r="E346" s="155" t="s">
        <v>625</v>
      </c>
      <c r="G346" s="71">
        <v>0</v>
      </c>
      <c r="H346" s="71">
        <v>0</v>
      </c>
      <c r="I346" s="67">
        <f t="shared" si="10"/>
        <v>0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15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15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155" t="s">
        <v>625</v>
      </c>
      <c r="F349" s="53" t="s">
        <v>634</v>
      </c>
      <c r="G349" s="74">
        <v>14748</v>
      </c>
      <c r="H349" s="71">
        <v>442</v>
      </c>
      <c r="I349" s="67">
        <f t="shared" si="10"/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15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15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15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15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15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10</v>
      </c>
      <c r="E355" s="155" t="s">
        <v>625</v>
      </c>
      <c r="G355" s="71">
        <v>0</v>
      </c>
      <c r="H355" s="71">
        <v>0</v>
      </c>
      <c r="I355" s="67">
        <f t="shared" si="10"/>
        <v>0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15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15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15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15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15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155" t="s">
        <v>625</v>
      </c>
      <c r="F361" s="53" t="s">
        <v>384</v>
      </c>
      <c r="G361" s="71">
        <v>12621</v>
      </c>
      <c r="H361" s="71">
        <v>379</v>
      </c>
      <c r="I361" s="67">
        <f t="shared" ref="I361:I369" si="11">SUM(G361+H361)*1.16</f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155" t="s">
        <v>625</v>
      </c>
      <c r="F362" s="53" t="s">
        <v>537</v>
      </c>
      <c r="G362" s="90">
        <v>3218.6</v>
      </c>
      <c r="H362" s="71">
        <v>97</v>
      </c>
      <c r="I362" s="67">
        <f t="shared" si="11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155" t="s">
        <v>625</v>
      </c>
      <c r="G363" s="90">
        <v>0</v>
      </c>
      <c r="H363" s="71">
        <v>0</v>
      </c>
      <c r="I363" s="67">
        <f t="shared" si="11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15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si="11"/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15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15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15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15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256</v>
      </c>
      <c r="C369" s="53" t="s">
        <v>548</v>
      </c>
      <c r="D369" s="53" t="s">
        <v>10</v>
      </c>
      <c r="E369" s="155" t="s">
        <v>625</v>
      </c>
      <c r="G369" s="90">
        <v>0</v>
      </c>
      <c r="H369" s="71">
        <v>0</v>
      </c>
      <c r="I369" s="67">
        <f t="shared" si="11"/>
        <v>0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15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17</v>
      </c>
      <c r="E371" s="155" t="s">
        <v>14</v>
      </c>
      <c r="F371" s="53" t="s">
        <v>108</v>
      </c>
      <c r="G371" s="73">
        <v>14579.49</v>
      </c>
      <c r="H371" s="71">
        <v>1489.79</v>
      </c>
      <c r="I371" s="67">
        <f t="shared" ref="I371:I403" si="12">SUM(G371+H371)*1.16</f>
        <v>18640.364799999996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155" t="s">
        <v>14</v>
      </c>
      <c r="F377" s="53" t="s">
        <v>112</v>
      </c>
      <c r="G377" s="73">
        <v>13486.4</v>
      </c>
      <c r="H377" s="68">
        <v>1489.7</v>
      </c>
      <c r="I377" s="67">
        <f t="shared" si="12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155" t="s">
        <v>14</v>
      </c>
      <c r="F378" s="53" t="s">
        <v>675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15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155" t="s">
        <v>14</v>
      </c>
      <c r="F380" s="53" t="s">
        <v>108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15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155" t="s">
        <v>14</v>
      </c>
      <c r="F382" s="53" t="s">
        <v>108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15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17</v>
      </c>
      <c r="E384" s="155" t="s">
        <v>14</v>
      </c>
      <c r="F384" s="53" t="s">
        <v>108</v>
      </c>
      <c r="G384" s="68">
        <v>14579</v>
      </c>
      <c r="H384" s="71">
        <v>1490</v>
      </c>
      <c r="I384" s="67">
        <f t="shared" si="12"/>
        <v>18640.039999999997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15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15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17</v>
      </c>
      <c r="E387" s="155" t="s">
        <v>14</v>
      </c>
      <c r="F387" s="53" t="s">
        <v>112</v>
      </c>
      <c r="G387" s="68">
        <v>13486</v>
      </c>
      <c r="H387" s="71">
        <v>1490</v>
      </c>
      <c r="I387" s="67">
        <f t="shared" si="12"/>
        <v>17372.16</v>
      </c>
      <c r="J387" s="42"/>
    </row>
    <row r="388" spans="2:10" x14ac:dyDescent="0.3">
      <c r="B388" s="66" t="s">
        <v>109</v>
      </c>
      <c r="C388" s="96" t="s">
        <v>568</v>
      </c>
      <c r="D388" s="85" t="s">
        <v>17</v>
      </c>
      <c r="E388" s="155" t="s">
        <v>14</v>
      </c>
      <c r="F388" s="53" t="s">
        <v>108</v>
      </c>
      <c r="G388" s="68">
        <v>14579.49</v>
      </c>
      <c r="H388" s="71">
        <v>1489.79</v>
      </c>
      <c r="I388" s="67">
        <f t="shared" si="12"/>
        <v>18640.364799999996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15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15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10</v>
      </c>
      <c r="E391" s="155" t="s">
        <v>625</v>
      </c>
      <c r="G391" s="71">
        <v>0</v>
      </c>
      <c r="H391" s="71">
        <v>0</v>
      </c>
      <c r="I391" s="67">
        <f t="shared" si="12"/>
        <v>0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15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15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15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15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15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15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15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17</v>
      </c>
      <c r="E400" s="155" t="s">
        <v>14</v>
      </c>
      <c r="F400" s="49" t="s">
        <v>662</v>
      </c>
      <c r="G400" s="68">
        <v>13082</v>
      </c>
      <c r="H400" s="71">
        <v>1445</v>
      </c>
      <c r="I400" s="67">
        <f t="shared" si="12"/>
        <v>16851.32</v>
      </c>
    </row>
    <row r="401" spans="1:9" x14ac:dyDescent="0.3">
      <c r="B401" s="66" t="s">
        <v>109</v>
      </c>
      <c r="C401" s="53" t="s">
        <v>582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583</v>
      </c>
      <c r="D402" s="85" t="s">
        <v>17</v>
      </c>
      <c r="E402" s="15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1:9" x14ac:dyDescent="0.3">
      <c r="B403" s="66" t="s">
        <v>109</v>
      </c>
      <c r="C403" s="53" t="s">
        <v>584</v>
      </c>
      <c r="D403" s="85" t="s">
        <v>17</v>
      </c>
      <c r="E403" s="155" t="s">
        <v>14</v>
      </c>
      <c r="F403" s="53" t="s">
        <v>103</v>
      </c>
      <c r="G403" s="71">
        <v>11562</v>
      </c>
      <c r="H403" s="71">
        <v>1278</v>
      </c>
      <c r="I403" s="67">
        <f t="shared" si="12"/>
        <v>14894.4</v>
      </c>
    </row>
    <row r="404" spans="1:9" x14ac:dyDescent="0.3">
      <c r="B404" s="66" t="s">
        <v>586</v>
      </c>
      <c r="C404" s="88" t="s">
        <v>587</v>
      </c>
      <c r="D404" s="85" t="s">
        <v>17</v>
      </c>
      <c r="E404" s="15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1:9" x14ac:dyDescent="0.3">
      <c r="B405" s="66" t="s">
        <v>57</v>
      </c>
      <c r="C405" s="53" t="s">
        <v>589</v>
      </c>
      <c r="D405" s="85" t="s">
        <v>17</v>
      </c>
      <c r="E405" s="15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1:9" s="56" customFormat="1" ht="12" x14ac:dyDescent="0.25">
      <c r="B406" s="66" t="s">
        <v>242</v>
      </c>
      <c r="C406" s="94" t="s">
        <v>590</v>
      </c>
      <c r="D406" s="85" t="s">
        <v>17</v>
      </c>
      <c r="E406" s="155" t="s">
        <v>15</v>
      </c>
      <c r="F406" s="53" t="s">
        <v>342</v>
      </c>
      <c r="G406" s="71">
        <v>5580</v>
      </c>
      <c r="H406" s="71">
        <v>182.4</v>
      </c>
      <c r="I406" s="67">
        <f>(G406+H406)*1.16</f>
        <v>6684.3839999999991</v>
      </c>
    </row>
    <row r="407" spans="1:9" s="56" customFormat="1" ht="12" x14ac:dyDescent="0.25">
      <c r="B407" s="66" t="s">
        <v>274</v>
      </c>
      <c r="C407" s="94" t="s">
        <v>591</v>
      </c>
      <c r="D407" s="85" t="s">
        <v>17</v>
      </c>
      <c r="E407" s="155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1:9" x14ac:dyDescent="0.3">
      <c r="B408" s="66" t="s">
        <v>65</v>
      </c>
      <c r="C408" s="53" t="s">
        <v>595</v>
      </c>
      <c r="D408" s="85" t="s">
        <v>10</v>
      </c>
      <c r="E408" s="155" t="s">
        <v>625</v>
      </c>
      <c r="G408" s="71"/>
      <c r="H408" s="71"/>
      <c r="I408" s="67"/>
    </row>
    <row r="409" spans="1:9" x14ac:dyDescent="0.3">
      <c r="B409" s="56" t="s">
        <v>70</v>
      </c>
      <c r="C409" s="53" t="s">
        <v>596</v>
      </c>
      <c r="D409" s="85" t="s">
        <v>10</v>
      </c>
      <c r="E409" s="155" t="s">
        <v>15</v>
      </c>
      <c r="F409" s="53" t="s">
        <v>681</v>
      </c>
      <c r="G409" s="71">
        <v>0</v>
      </c>
      <c r="H409" s="71">
        <v>0</v>
      </c>
      <c r="I409" s="67">
        <f>(G409+H409)*1.16</f>
        <v>0</v>
      </c>
    </row>
    <row r="410" spans="1:9" x14ac:dyDescent="0.3">
      <c r="B410" s="56" t="s">
        <v>274</v>
      </c>
      <c r="C410" s="56" t="s">
        <v>597</v>
      </c>
      <c r="D410" s="85" t="s">
        <v>10</v>
      </c>
      <c r="E410" s="155" t="s">
        <v>11</v>
      </c>
      <c r="G410" s="71">
        <v>0</v>
      </c>
      <c r="H410" s="71">
        <v>0</v>
      </c>
      <c r="I410" s="67">
        <f>(G410+H410)*1.16</f>
        <v>0</v>
      </c>
    </row>
    <row r="411" spans="1:9" x14ac:dyDescent="0.3">
      <c r="B411" s="56" t="s">
        <v>232</v>
      </c>
      <c r="C411" s="56" t="s">
        <v>598</v>
      </c>
      <c r="D411" s="85" t="s">
        <v>17</v>
      </c>
      <c r="E411" s="155" t="s">
        <v>624</v>
      </c>
      <c r="F411" s="167" t="s">
        <v>678</v>
      </c>
      <c r="G411" s="67">
        <v>5999</v>
      </c>
      <c r="H411" s="68">
        <v>179.97</v>
      </c>
      <c r="I411" s="67">
        <f>SUM(G411+H411)*1.16</f>
        <v>7167.6052</v>
      </c>
    </row>
    <row r="412" spans="1:9" x14ac:dyDescent="0.3">
      <c r="B412" s="56" t="s">
        <v>232</v>
      </c>
      <c r="C412" s="56" t="s">
        <v>599</v>
      </c>
      <c r="D412" s="85" t="s">
        <v>10</v>
      </c>
      <c r="E412" s="155" t="s">
        <v>15</v>
      </c>
      <c r="G412" s="71"/>
      <c r="H412" s="71"/>
      <c r="I412" s="67"/>
    </row>
    <row r="413" spans="1:9" x14ac:dyDescent="0.3">
      <c r="A413" s="162"/>
      <c r="B413" s="66" t="s">
        <v>242</v>
      </c>
      <c r="C413" s="97" t="s">
        <v>602</v>
      </c>
      <c r="D413" s="85" t="s">
        <v>10</v>
      </c>
      <c r="E413" s="155" t="s">
        <v>624</v>
      </c>
      <c r="G413" s="67">
        <v>0</v>
      </c>
      <c r="H413" s="68">
        <v>0</v>
      </c>
      <c r="I413" s="67">
        <f>SUM(G413+H413)*1.16</f>
        <v>0</v>
      </c>
    </row>
    <row r="414" spans="1:9" x14ac:dyDescent="0.3">
      <c r="B414" s="66" t="s">
        <v>65</v>
      </c>
      <c r="C414" s="97" t="s">
        <v>603</v>
      </c>
      <c r="D414" s="85" t="s">
        <v>17</v>
      </c>
      <c r="E414" s="15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1:9" x14ac:dyDescent="0.3">
      <c r="B415" s="66" t="s">
        <v>256</v>
      </c>
      <c r="C415" s="97" t="s">
        <v>604</v>
      </c>
      <c r="D415" s="85" t="s">
        <v>17</v>
      </c>
      <c r="E415" s="155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1:9" x14ac:dyDescent="0.3">
      <c r="B416" s="66" t="s">
        <v>242</v>
      </c>
      <c r="C416" s="66" t="s">
        <v>608</v>
      </c>
      <c r="D416" s="85" t="s">
        <v>17</v>
      </c>
      <c r="E416" s="155" t="s">
        <v>624</v>
      </c>
      <c r="F416" s="53" t="s">
        <v>674</v>
      </c>
      <c r="G416" s="67">
        <v>6080</v>
      </c>
      <c r="H416" s="68">
        <v>182.4</v>
      </c>
      <c r="I416" s="67">
        <f>SUM(G416+H416)*1.16</f>
        <v>7264.3839999999991</v>
      </c>
    </row>
    <row r="417" spans="1:12" x14ac:dyDescent="0.3">
      <c r="B417" s="97" t="s">
        <v>232</v>
      </c>
      <c r="C417" s="97" t="s">
        <v>610</v>
      </c>
      <c r="D417" s="85" t="s">
        <v>17</v>
      </c>
      <c r="E417" s="155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1:12" x14ac:dyDescent="0.3">
      <c r="B418" s="99" t="s">
        <v>274</v>
      </c>
      <c r="C418" s="97" t="s">
        <v>611</v>
      </c>
      <c r="D418" s="85" t="s">
        <v>17</v>
      </c>
      <c r="E418" s="155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1:12" x14ac:dyDescent="0.3">
      <c r="B419" s="99" t="s">
        <v>274</v>
      </c>
      <c r="C419" s="97" t="s">
        <v>612</v>
      </c>
      <c r="D419" s="85" t="s">
        <v>17</v>
      </c>
      <c r="E419" s="155" t="s">
        <v>624</v>
      </c>
      <c r="F419" s="53" t="s">
        <v>653</v>
      </c>
      <c r="G419" s="67">
        <v>5876</v>
      </c>
      <c r="H419" s="68">
        <v>176</v>
      </c>
      <c r="I419" s="67">
        <f>SUM(G419+H419)*1.16</f>
        <v>7020.32</v>
      </c>
    </row>
    <row r="420" spans="1:12" x14ac:dyDescent="0.3">
      <c r="B420" s="99" t="s">
        <v>70</v>
      </c>
      <c r="C420" s="97" t="s">
        <v>613</v>
      </c>
      <c r="D420" s="85" t="s">
        <v>10</v>
      </c>
      <c r="E420" s="156" t="s">
        <v>15</v>
      </c>
      <c r="G420" s="71"/>
      <c r="H420" s="71"/>
      <c r="I420" s="67"/>
    </row>
    <row r="421" spans="1:12" x14ac:dyDescent="0.3">
      <c r="B421" s="99" t="s">
        <v>242</v>
      </c>
      <c r="C421" s="97" t="s">
        <v>614</v>
      </c>
      <c r="D421" s="85" t="s">
        <v>17</v>
      </c>
      <c r="E421" s="155" t="s">
        <v>624</v>
      </c>
      <c r="F421" s="53" t="s">
        <v>677</v>
      </c>
      <c r="G421" s="67">
        <v>6080</v>
      </c>
      <c r="H421" s="68">
        <v>182</v>
      </c>
      <c r="I421" s="67">
        <f t="shared" ref="I421:I428" si="13">SUM(G421+H421)*1.16</f>
        <v>7263.9199999999992</v>
      </c>
    </row>
    <row r="422" spans="1:12" x14ac:dyDescent="0.3">
      <c r="B422" s="99" t="s">
        <v>65</v>
      </c>
      <c r="C422" s="97" t="s">
        <v>615</v>
      </c>
      <c r="D422" s="85" t="s">
        <v>17</v>
      </c>
      <c r="E422" s="155" t="s">
        <v>624</v>
      </c>
      <c r="F422" s="53" t="s">
        <v>649</v>
      </c>
      <c r="G422" s="67">
        <v>6542</v>
      </c>
      <c r="H422" s="68">
        <v>196</v>
      </c>
      <c r="I422" s="67">
        <f t="shared" si="13"/>
        <v>7816.079999999999</v>
      </c>
    </row>
    <row r="423" spans="1:12" x14ac:dyDescent="0.3">
      <c r="B423" s="99" t="s">
        <v>256</v>
      </c>
      <c r="C423" s="97" t="s">
        <v>616</v>
      </c>
      <c r="D423" s="85" t="s">
        <v>17</v>
      </c>
      <c r="E423" s="156" t="s">
        <v>624</v>
      </c>
      <c r="F423" s="53" t="s">
        <v>217</v>
      </c>
      <c r="G423" s="67">
        <v>8356</v>
      </c>
      <c r="H423" s="68">
        <v>251</v>
      </c>
      <c r="I423" s="67">
        <f t="shared" si="13"/>
        <v>9984.119999999999</v>
      </c>
    </row>
    <row r="424" spans="1:12" x14ac:dyDescent="0.3">
      <c r="A424" s="162"/>
      <c r="B424" s="97" t="s">
        <v>274</v>
      </c>
      <c r="C424" s="97" t="s">
        <v>617</v>
      </c>
      <c r="D424" s="85" t="s">
        <v>10</v>
      </c>
      <c r="E424" s="155" t="s">
        <v>624</v>
      </c>
      <c r="G424" s="67">
        <v>0</v>
      </c>
      <c r="H424" s="68">
        <v>0</v>
      </c>
      <c r="I424" s="67">
        <f t="shared" si="13"/>
        <v>0</v>
      </c>
      <c r="L424" s="165"/>
    </row>
    <row r="425" spans="1:12" x14ac:dyDescent="0.3">
      <c r="B425" s="99" t="s">
        <v>70</v>
      </c>
      <c r="C425" s="97" t="s">
        <v>618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2" x14ac:dyDescent="0.3">
      <c r="B426" s="99" t="s">
        <v>70</v>
      </c>
      <c r="C426" s="97" t="s">
        <v>619</v>
      </c>
      <c r="D426" s="85" t="s">
        <v>17</v>
      </c>
      <c r="E426" s="156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  <c r="L426" s="165"/>
    </row>
    <row r="427" spans="1:12" x14ac:dyDescent="0.3">
      <c r="B427" s="99" t="s">
        <v>242</v>
      </c>
      <c r="C427" s="97" t="s">
        <v>620</v>
      </c>
      <c r="D427" s="85" t="s">
        <v>17</v>
      </c>
      <c r="E427" s="156" t="s">
        <v>15</v>
      </c>
      <c r="F427" s="53" t="s">
        <v>342</v>
      </c>
      <c r="G427" s="150">
        <v>5580</v>
      </c>
      <c r="H427" s="71">
        <v>182</v>
      </c>
      <c r="I427" s="67">
        <f t="shared" si="13"/>
        <v>6683.9199999999992</v>
      </c>
      <c r="L427" s="165"/>
    </row>
    <row r="428" spans="1:12" x14ac:dyDescent="0.3">
      <c r="A428" s="56"/>
      <c r="B428" s="99" t="s">
        <v>65</v>
      </c>
      <c r="C428" s="97" t="s">
        <v>621</v>
      </c>
      <c r="D428" s="85" t="s">
        <v>17</v>
      </c>
      <c r="E428" s="155" t="s">
        <v>624</v>
      </c>
      <c r="F428" s="53" t="s">
        <v>643</v>
      </c>
      <c r="G428" s="67">
        <v>6542.15</v>
      </c>
      <c r="H428" s="71">
        <v>196.26</v>
      </c>
      <c r="I428" s="67">
        <f t="shared" si="13"/>
        <v>7816.5555999999997</v>
      </c>
      <c r="J428" s="56"/>
      <c r="L428" s="165"/>
    </row>
    <row r="429" spans="1:12" s="56" customFormat="1" ht="12" x14ac:dyDescent="0.25">
      <c r="B429" s="99" t="s">
        <v>57</v>
      </c>
      <c r="C429" s="53" t="s">
        <v>631</v>
      </c>
      <c r="D429" s="85" t="s">
        <v>17</v>
      </c>
      <c r="E429" s="15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  <c r="L429" s="166"/>
    </row>
    <row r="430" spans="1:12" s="56" customFormat="1" ht="12" x14ac:dyDescent="0.25">
      <c r="B430" s="97" t="s">
        <v>57</v>
      </c>
      <c r="C430" s="53" t="s">
        <v>641</v>
      </c>
      <c r="D430" s="85" t="s">
        <v>17</v>
      </c>
      <c r="E430" s="155" t="s">
        <v>625</v>
      </c>
      <c r="F430" s="53" t="s">
        <v>645</v>
      </c>
      <c r="G430" s="71">
        <v>15589.8</v>
      </c>
      <c r="H430" s="151">
        <v>401</v>
      </c>
      <c r="I430" s="67">
        <f>(G430+H430)*1.16</f>
        <v>18549.327999999998</v>
      </c>
      <c r="L430" s="166"/>
    </row>
    <row r="431" spans="1:12" x14ac:dyDescent="0.3">
      <c r="A431" s="56"/>
      <c r="B431" s="97" t="s">
        <v>256</v>
      </c>
      <c r="C431" s="66" t="s">
        <v>657</v>
      </c>
      <c r="D431" s="85" t="s">
        <v>17</v>
      </c>
      <c r="E431" s="155" t="s">
        <v>11</v>
      </c>
      <c r="F431" s="53" t="s">
        <v>666</v>
      </c>
      <c r="G431" s="71">
        <v>8356</v>
      </c>
      <c r="H431" s="43">
        <v>251</v>
      </c>
      <c r="I431" s="67">
        <f>(G431+H431)*1.16</f>
        <v>9984.119999999999</v>
      </c>
      <c r="J431" s="56"/>
    </row>
    <row r="432" spans="1:12" x14ac:dyDescent="0.3">
      <c r="A432" s="56"/>
      <c r="B432" s="66" t="s">
        <v>70</v>
      </c>
      <c r="C432" s="66" t="s">
        <v>658</v>
      </c>
      <c r="D432" s="85" t="s">
        <v>17</v>
      </c>
      <c r="E432" s="155" t="s">
        <v>624</v>
      </c>
      <c r="F432" s="53" t="s">
        <v>661</v>
      </c>
      <c r="G432" s="71">
        <v>5876</v>
      </c>
      <c r="H432" s="43">
        <v>176.28</v>
      </c>
      <c r="I432" s="67">
        <f>(G432+H432)*1.16</f>
        <v>7020.6447999999991</v>
      </c>
      <c r="J432" s="56"/>
    </row>
    <row r="433" spans="1:15" x14ac:dyDescent="0.3">
      <c r="A433" s="56"/>
      <c r="B433" s="66" t="s">
        <v>65</v>
      </c>
      <c r="C433" s="66" t="s">
        <v>663</v>
      </c>
      <c r="D433" s="85" t="s">
        <v>17</v>
      </c>
      <c r="E433" s="155" t="s">
        <v>624</v>
      </c>
      <c r="F433" s="56" t="s">
        <v>668</v>
      </c>
      <c r="G433" s="71">
        <v>6542</v>
      </c>
      <c r="H433" s="43">
        <v>196</v>
      </c>
      <c r="I433" s="54">
        <f>(G433+H433)*1.16</f>
        <v>7816.079999999999</v>
      </c>
      <c r="J433" s="56"/>
      <c r="K433" s="148"/>
      <c r="L433" s="147"/>
    </row>
    <row r="434" spans="1:15" x14ac:dyDescent="0.3">
      <c r="A434" s="56"/>
      <c r="B434" s="66" t="s">
        <v>274</v>
      </c>
      <c r="C434" s="66" t="s">
        <v>664</v>
      </c>
      <c r="D434" s="85" t="s">
        <v>10</v>
      </c>
      <c r="E434" s="157" t="s">
        <v>15</v>
      </c>
      <c r="F434" s="152"/>
      <c r="G434" s="71"/>
      <c r="J434" s="56"/>
      <c r="K434" s="149"/>
      <c r="L434" s="18"/>
      <c r="M434" s="38"/>
      <c r="N434" s="38"/>
    </row>
    <row r="435" spans="1:15" x14ac:dyDescent="0.3">
      <c r="B435" s="66" t="s">
        <v>70</v>
      </c>
      <c r="C435" s="66" t="s">
        <v>665</v>
      </c>
      <c r="D435" s="85" t="s">
        <v>10</v>
      </c>
      <c r="E435" s="157" t="s">
        <v>15</v>
      </c>
      <c r="F435" s="153"/>
      <c r="G435" s="71"/>
      <c r="N435" s="38"/>
    </row>
    <row r="436" spans="1:15" x14ac:dyDescent="0.3">
      <c r="A436" s="162"/>
      <c r="B436" s="66" t="s">
        <v>274</v>
      </c>
      <c r="C436" s="66" t="s">
        <v>672</v>
      </c>
      <c r="D436" s="85" t="s">
        <v>10</v>
      </c>
      <c r="E436" s="155" t="s">
        <v>624</v>
      </c>
      <c r="G436" s="71"/>
      <c r="L436" s="38"/>
      <c r="N436" s="38"/>
    </row>
    <row r="437" spans="1:15" x14ac:dyDescent="0.3">
      <c r="A437" s="162"/>
      <c r="B437" s="66" t="s">
        <v>242</v>
      </c>
      <c r="C437" s="66" t="s">
        <v>676</v>
      </c>
      <c r="D437" s="85" t="s">
        <v>10</v>
      </c>
      <c r="E437" s="155" t="s">
        <v>624</v>
      </c>
      <c r="G437" s="71"/>
      <c r="J437" s="162"/>
      <c r="L437" s="38"/>
      <c r="M437" s="38"/>
      <c r="N437" s="38"/>
      <c r="O437" s="38"/>
    </row>
    <row r="438" spans="1:15" x14ac:dyDescent="0.3">
      <c r="A438" s="162"/>
      <c r="B438" s="66" t="s">
        <v>242</v>
      </c>
      <c r="C438" s="66" t="s">
        <v>680</v>
      </c>
      <c r="D438" s="85" t="s">
        <v>10</v>
      </c>
      <c r="E438" s="168" t="s">
        <v>624</v>
      </c>
    </row>
    <row r="439" spans="1:15" x14ac:dyDescent="0.3">
      <c r="B439" s="56" t="s">
        <v>70</v>
      </c>
      <c r="C439" s="56" t="s">
        <v>684</v>
      </c>
      <c r="D439" s="85" t="s">
        <v>10</v>
      </c>
      <c r="E439" s="159" t="s">
        <v>624</v>
      </c>
    </row>
    <row r="1048560" spans="1:17" s="54" customFormat="1" x14ac:dyDescent="0.3">
      <c r="A1048560"/>
      <c r="B1048560" s="50"/>
      <c r="C1048560" s="51"/>
      <c r="D1048560" s="52"/>
      <c r="E1048560" s="159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9" xr:uid="{7E1580AC-5D85-42FF-A721-7DD24830F8A1}"/>
  <hyperlinks>
    <hyperlink ref="F175" r:id="rId1" location="id=1155&amp;model=res.partner" display="http://52.52.31.46:8069/web - id=1155&amp;model=res.partner" xr:uid="{A213CFF8-0D7B-4693-86AE-BFE2D9E147F6}"/>
    <hyperlink ref="F223" r:id="rId2" location="id=1155&amp;model=res.partner" display="http://52.52.31.46:8069/web - id=1155&amp;model=res.partner" xr:uid="{8D755067-B703-4E9D-B720-E64929E1B733}"/>
  </hyperlinks>
  <pageMargins left="0.7" right="0.7" top="0.75" bottom="0.75" header="0.3" footer="0.3"/>
  <pageSetup paperSize="9" scale="63" fitToHeight="0" orientation="portrait"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E6365-5547-4649-8489-94673DDD9760}">
  <sheetPr codeName="Sheet17">
    <pageSetUpPr fitToPage="1"/>
  </sheetPr>
  <dimension ref="A1:R1048560"/>
  <sheetViews>
    <sheetView showGridLines="0" topLeftCell="G1" zoomScale="85" zoomScaleNormal="85" workbookViewId="0">
      <selection activeCell="O5" sqref="O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155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75</v>
      </c>
      <c r="M3" s="61">
        <f>+COUNTIF(E:E,M2)</f>
        <v>158</v>
      </c>
      <c r="N3" s="61">
        <f>+COUNTIF(E:E,N2)</f>
        <v>41</v>
      </c>
      <c r="O3" s="61">
        <f>+COUNTIF(E:E,O2)</f>
        <v>88</v>
      </c>
      <c r="P3" s="61">
        <f>+COUNTIF(E:E,P2)</f>
        <v>75</v>
      </c>
      <c r="Q3" s="61">
        <f>SUM(L3+M3+N3+O3+P3)</f>
        <v>437</v>
      </c>
    </row>
    <row r="4" spans="1:18" x14ac:dyDescent="0.3">
      <c r="A4" s="162"/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163"/>
      <c r="K4" s="101" t="s">
        <v>23</v>
      </c>
      <c r="L4" s="102">
        <f>COUNTIFS(D:D,K4,E:E,L2)</f>
        <v>61</v>
      </c>
      <c r="M4" s="102">
        <f>COUNTIFS(D:D,K4,E:E,M2)</f>
        <v>103</v>
      </c>
      <c r="N4" s="102">
        <f>COUNTIFS(D:D,K4,E:E,N2)</f>
        <v>25</v>
      </c>
      <c r="O4" s="102">
        <f>COUNTIFS(D:D,K4,E:E,O2)</f>
        <v>80</v>
      </c>
      <c r="P4" s="102">
        <f>COUNTIFS(D:D,K4,E:E,P2)</f>
        <v>47</v>
      </c>
      <c r="Q4" s="102">
        <f>SUM(L4:P4)</f>
        <v>316</v>
      </c>
    </row>
    <row r="5" spans="1:18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10</v>
      </c>
      <c r="M5" s="104">
        <f>COUNTIFS(D:D,K5,E:E,M2)</f>
        <v>47</v>
      </c>
      <c r="N5" s="104">
        <f>COUNTIFS(D:D,K5,E:E,N2)</f>
        <v>14</v>
      </c>
      <c r="O5" s="104">
        <f>COUNTIFS(D:D,K5,E:E,O2)</f>
        <v>5</v>
      </c>
      <c r="P5" s="104">
        <f>COUNTIFS(D:D,K5,E:E,P2)</f>
        <v>25</v>
      </c>
      <c r="Q5" s="104">
        <f>SUM(L5:P5)</f>
        <v>101</v>
      </c>
    </row>
    <row r="6" spans="1:18" x14ac:dyDescent="0.3">
      <c r="B6" s="66" t="s">
        <v>28</v>
      </c>
      <c r="C6" s="53" t="s">
        <v>29</v>
      </c>
      <c r="D6" s="53" t="s">
        <v>10</v>
      </c>
      <c r="E6" s="155" t="s">
        <v>11</v>
      </c>
      <c r="G6" s="67">
        <v>0</v>
      </c>
      <c r="H6" s="68">
        <v>0</v>
      </c>
      <c r="I6" s="67">
        <f t="shared" si="0"/>
        <v>0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10</v>
      </c>
      <c r="E7" s="155" t="s">
        <v>11</v>
      </c>
      <c r="G7" s="67">
        <v>0</v>
      </c>
      <c r="H7" s="68">
        <v>0</v>
      </c>
      <c r="I7" s="67">
        <f t="shared" si="0"/>
        <v>0</v>
      </c>
      <c r="J7" s="9"/>
      <c r="K7" s="58" t="s">
        <v>33</v>
      </c>
      <c r="L7" s="59">
        <f>L3-L6</f>
        <v>71</v>
      </c>
      <c r="M7" s="59">
        <f>M3-M6</f>
        <v>150</v>
      </c>
      <c r="N7" s="59">
        <f>N3-N6</f>
        <v>39</v>
      </c>
      <c r="O7" s="59">
        <f>O3-O6</f>
        <v>85</v>
      </c>
      <c r="P7" s="59">
        <f>P3-P6</f>
        <v>72</v>
      </c>
      <c r="Q7" s="59">
        <f>SUM(L7:P7)</f>
        <v>417</v>
      </c>
      <c r="R7" s="12"/>
    </row>
    <row r="8" spans="1:18" x14ac:dyDescent="0.3">
      <c r="B8" s="66" t="s">
        <v>28</v>
      </c>
      <c r="C8" s="53" t="s">
        <v>34</v>
      </c>
      <c r="D8" s="53" t="s">
        <v>10</v>
      </c>
      <c r="E8" s="155" t="s">
        <v>11</v>
      </c>
      <c r="G8" s="67">
        <v>0</v>
      </c>
      <c r="H8" s="68">
        <v>0</v>
      </c>
      <c r="I8" s="67">
        <f t="shared" si="0"/>
        <v>0</v>
      </c>
      <c r="J8" s="9"/>
      <c r="K8" s="111" t="s">
        <v>35</v>
      </c>
      <c r="L8" s="112">
        <f t="shared" ref="L8:Q8" si="1">L4/L7</f>
        <v>0.85915492957746475</v>
      </c>
      <c r="M8" s="112">
        <f t="shared" si="1"/>
        <v>0.68666666666666665</v>
      </c>
      <c r="N8" s="112">
        <f t="shared" si="1"/>
        <v>0.64102564102564108</v>
      </c>
      <c r="O8" s="112">
        <f t="shared" si="1"/>
        <v>0.94117647058823528</v>
      </c>
      <c r="P8" s="112">
        <f t="shared" si="1"/>
        <v>0.65277777777777779</v>
      </c>
      <c r="Q8" s="112">
        <f t="shared" si="1"/>
        <v>0.75779376498800954</v>
      </c>
    </row>
    <row r="9" spans="1:18" x14ac:dyDescent="0.3">
      <c r="B9" s="66" t="s">
        <v>36</v>
      </c>
      <c r="C9" s="53" t="s">
        <v>37</v>
      </c>
      <c r="D9" s="53" t="s">
        <v>10</v>
      </c>
      <c r="E9" s="155" t="s">
        <v>11</v>
      </c>
      <c r="G9" s="67">
        <v>0</v>
      </c>
      <c r="H9" s="68">
        <v>0</v>
      </c>
      <c r="I9" s="67">
        <f t="shared" si="0"/>
        <v>0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SUMIF(E2:E604,L2,I2:I604)</f>
        <v>505850.06240000011</v>
      </c>
      <c r="M10" s="68">
        <f>SUMIF(E2:E604,M2,I2:I604)</f>
        <v>1501186.9371999996</v>
      </c>
      <c r="N10" s="68">
        <f>SUMIF(E2:E698,N2,I2:I698)</f>
        <v>221163.5816</v>
      </c>
      <c r="O10" s="68">
        <f>SUMIF(E2:E598,O2,I2:I598)</f>
        <v>1281222.6331999998</v>
      </c>
      <c r="P10" s="68">
        <f>SUMIF(E2:E598,P2,I2:I598)</f>
        <v>422779.94964666665</v>
      </c>
      <c r="Q10" s="68">
        <f>SUM(L10:P10)</f>
        <v>3932203.1640466666</v>
      </c>
      <c r="R10" s="114"/>
    </row>
    <row r="11" spans="1:18" x14ac:dyDescent="0.3">
      <c r="B11" s="66" t="s">
        <v>215</v>
      </c>
      <c r="C11" s="53">
        <v>234310945</v>
      </c>
      <c r="D11" s="53" t="s">
        <v>17</v>
      </c>
      <c r="E11" s="155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155" t="s">
        <v>624</v>
      </c>
      <c r="F13" s="78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155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155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155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10</v>
      </c>
      <c r="E59" s="155" t="s">
        <v>14</v>
      </c>
      <c r="G59" s="73">
        <v>0</v>
      </c>
      <c r="H59" s="68">
        <v>0</v>
      </c>
      <c r="I59" s="67">
        <f t="shared" si="2"/>
        <v>0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1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1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1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1:10" x14ac:dyDescent="0.3">
      <c r="B116" s="66" t="s">
        <v>20</v>
      </c>
      <c r="C116" s="53" t="s">
        <v>202</v>
      </c>
      <c r="D116" s="53" t="s">
        <v>10</v>
      </c>
      <c r="E116" s="155" t="s">
        <v>624</v>
      </c>
      <c r="F116" s="66"/>
      <c r="G116" s="68">
        <v>0</v>
      </c>
      <c r="H116" s="68">
        <v>0</v>
      </c>
      <c r="I116" s="67">
        <f t="shared" si="4"/>
        <v>0</v>
      </c>
      <c r="J116" s="9"/>
    </row>
    <row r="117" spans="1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1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1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1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1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1:10" x14ac:dyDescent="0.3">
      <c r="B122" s="66" t="s">
        <v>242</v>
      </c>
      <c r="C122" s="53" t="s">
        <v>213</v>
      </c>
      <c r="D122" s="53" t="s">
        <v>17</v>
      </c>
      <c r="E122" s="155" t="s">
        <v>624</v>
      </c>
      <c r="F122" s="79" t="s">
        <v>214</v>
      </c>
      <c r="G122" s="68">
        <v>6080</v>
      </c>
      <c r="H122" s="68">
        <v>182.4</v>
      </c>
      <c r="I122" s="67">
        <f t="shared" si="5"/>
        <v>7264.3839999999991</v>
      </c>
      <c r="J122" s="9"/>
    </row>
    <row r="123" spans="1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1:10" x14ac:dyDescent="0.3">
      <c r="A124" s="162"/>
      <c r="B124" s="66" t="s">
        <v>274</v>
      </c>
      <c r="C124" s="53" t="s">
        <v>218</v>
      </c>
      <c r="D124" s="53" t="s">
        <v>10</v>
      </c>
      <c r="E124" s="155" t="s">
        <v>624</v>
      </c>
      <c r="F124" s="78"/>
      <c r="G124" s="68">
        <v>0</v>
      </c>
      <c r="H124" s="68">
        <v>0</v>
      </c>
      <c r="I124" s="67">
        <f t="shared" si="5"/>
        <v>0</v>
      </c>
      <c r="J124" s="9"/>
    </row>
    <row r="125" spans="1:10" x14ac:dyDescent="0.3">
      <c r="B125" s="66" t="s">
        <v>65</v>
      </c>
      <c r="C125" s="53" t="s">
        <v>220</v>
      </c>
      <c r="D125" s="53" t="s">
        <v>17</v>
      </c>
      <c r="E125" s="155" t="s">
        <v>624</v>
      </c>
      <c r="F125" s="53" t="s">
        <v>643</v>
      </c>
      <c r="G125" s="68">
        <v>6542</v>
      </c>
      <c r="H125" s="68">
        <v>196.26</v>
      </c>
      <c r="I125" s="67">
        <f t="shared" si="5"/>
        <v>7816.3815999999997</v>
      </c>
    </row>
    <row r="126" spans="1:10" x14ac:dyDescent="0.3">
      <c r="B126" s="66" t="s">
        <v>215</v>
      </c>
      <c r="C126" s="53" t="s">
        <v>221</v>
      </c>
      <c r="D126" s="53" t="s">
        <v>17</v>
      </c>
      <c r="E126" s="155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1:10" x14ac:dyDescent="0.3">
      <c r="B127" s="66" t="s">
        <v>242</v>
      </c>
      <c r="C127" s="53" t="s">
        <v>223</v>
      </c>
      <c r="D127" s="53" t="s">
        <v>17</v>
      </c>
      <c r="E127" s="155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1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1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1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1:10" x14ac:dyDescent="0.3">
      <c r="A131" s="162"/>
      <c r="B131" s="66" t="s">
        <v>256</v>
      </c>
      <c r="C131" s="53" t="s">
        <v>229</v>
      </c>
      <c r="D131" s="53" t="s">
        <v>10</v>
      </c>
      <c r="E131" s="155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1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1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1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1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1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1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1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1:10" x14ac:dyDescent="0.3">
      <c r="B139" s="66" t="s">
        <v>74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1:10" x14ac:dyDescent="0.3"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1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1:10" x14ac:dyDescent="0.3">
      <c r="A142" s="162"/>
      <c r="B142" s="66" t="s">
        <v>274</v>
      </c>
      <c r="C142" s="53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1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1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1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1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1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1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1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1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1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1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1:10" x14ac:dyDescent="0.3">
      <c r="A153" s="162"/>
      <c r="B153" s="66" t="s">
        <v>260</v>
      </c>
      <c r="C153" s="80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1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1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1:10" x14ac:dyDescent="0.3">
      <c r="B156" s="66" t="s">
        <v>20</v>
      </c>
      <c r="C156" s="80" t="s">
        <v>266</v>
      </c>
      <c r="D156" s="53" t="s">
        <v>17</v>
      </c>
      <c r="E156" s="155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1:10" x14ac:dyDescent="0.3">
      <c r="B157" s="66" t="s">
        <v>232</v>
      </c>
      <c r="C157" s="80" t="s">
        <v>267</v>
      </c>
      <c r="D157" s="53" t="s">
        <v>17</v>
      </c>
      <c r="E157" s="155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1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1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1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1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1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1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1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1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1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1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1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1:10" x14ac:dyDescent="0.3">
      <c r="B169" s="66" t="s">
        <v>242</v>
      </c>
      <c r="C169" s="83" t="s">
        <v>286</v>
      </c>
      <c r="D169" s="53" t="s">
        <v>17</v>
      </c>
      <c r="E169" s="155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1:10" x14ac:dyDescent="0.3">
      <c r="A170" s="162"/>
      <c r="B170" s="66" t="s">
        <v>288</v>
      </c>
      <c r="C170" s="83" t="s">
        <v>289</v>
      </c>
      <c r="D170" s="53" t="s">
        <v>10</v>
      </c>
      <c r="E170" s="155" t="s">
        <v>15</v>
      </c>
      <c r="G170" s="164">
        <v>0</v>
      </c>
      <c r="H170" s="68">
        <v>0</v>
      </c>
      <c r="I170" s="67">
        <f t="shared" si="6"/>
        <v>0</v>
      </c>
      <c r="J170" s="163"/>
    </row>
    <row r="171" spans="1:10" x14ac:dyDescent="0.3">
      <c r="B171" s="66" t="s">
        <v>256</v>
      </c>
      <c r="C171" s="84" t="s">
        <v>290</v>
      </c>
      <c r="D171" s="85" t="s">
        <v>17</v>
      </c>
      <c r="E171" s="155" t="s">
        <v>15</v>
      </c>
      <c r="F171" s="82" t="s">
        <v>313</v>
      </c>
      <c r="G171" s="68">
        <v>8356</v>
      </c>
      <c r="H171" s="71">
        <v>250.68</v>
      </c>
      <c r="I171" s="67">
        <f t="shared" si="6"/>
        <v>9983.7487999999994</v>
      </c>
      <c r="J171" s="9"/>
    </row>
    <row r="172" spans="1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1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1:10" x14ac:dyDescent="0.3">
      <c r="B174" s="66" t="s">
        <v>274</v>
      </c>
      <c r="C174" s="84" t="s">
        <v>295</v>
      </c>
      <c r="D174" s="85" t="s">
        <v>17</v>
      </c>
      <c r="E174" s="15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1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1:10" x14ac:dyDescent="0.3">
      <c r="A176" s="162"/>
      <c r="B176" s="66" t="s">
        <v>297</v>
      </c>
      <c r="C176" s="84" t="s">
        <v>298</v>
      </c>
      <c r="D176" s="85" t="s">
        <v>10</v>
      </c>
      <c r="E176" s="15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163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1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1:10" x14ac:dyDescent="0.3">
      <c r="B194" s="66" t="s">
        <v>57</v>
      </c>
      <c r="C194" s="83" t="s">
        <v>320</v>
      </c>
      <c r="D194" s="53" t="s">
        <v>10</v>
      </c>
      <c r="E194" s="15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1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1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1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1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1:10" x14ac:dyDescent="0.3">
      <c r="A199" s="162"/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163"/>
    </row>
    <row r="200" spans="1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1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1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1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1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1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1:10" x14ac:dyDescent="0.3"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679</v>
      </c>
      <c r="G206" s="71">
        <v>5876</v>
      </c>
      <c r="H206" s="71">
        <v>176.28</v>
      </c>
      <c r="I206" s="67">
        <f t="shared" si="7"/>
        <v>7020.6447999999991</v>
      </c>
    </row>
    <row r="207" spans="1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1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1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1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1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1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1:10" ht="13.95" customHeight="1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1:10" x14ac:dyDescent="0.3">
      <c r="A214" s="162"/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163"/>
    </row>
    <row r="215" spans="1:10" x14ac:dyDescent="0.3">
      <c r="A215" s="162"/>
      <c r="B215" s="66" t="s">
        <v>260</v>
      </c>
      <c r="C215" s="83" t="s">
        <v>352</v>
      </c>
      <c r="D215" s="53" t="s">
        <v>10</v>
      </c>
      <c r="E215" s="155" t="s">
        <v>15</v>
      </c>
      <c r="G215" s="68">
        <v>0</v>
      </c>
      <c r="H215" s="71">
        <v>0</v>
      </c>
      <c r="I215" s="67">
        <f t="shared" si="7"/>
        <v>0</v>
      </c>
      <c r="J215" s="163"/>
    </row>
    <row r="216" spans="1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1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1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1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1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1:10" x14ac:dyDescent="0.3">
      <c r="B221" s="66" t="s">
        <v>70</v>
      </c>
      <c r="C221" s="53" t="s">
        <v>358</v>
      </c>
      <c r="D221" s="53" t="s">
        <v>17</v>
      </c>
      <c r="E221" s="155" t="s">
        <v>15</v>
      </c>
      <c r="F221" s="88" t="s">
        <v>342</v>
      </c>
      <c r="G221" s="68">
        <v>5876</v>
      </c>
      <c r="H221" s="71">
        <v>176.28</v>
      </c>
      <c r="I221" s="67">
        <f t="shared" ref="I221:I226" si="8">SUM(G221+H221)*1.16</f>
        <v>7020.6447999999991</v>
      </c>
      <c r="J221" s="9"/>
    </row>
    <row r="222" spans="1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1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1:10" x14ac:dyDescent="0.3">
      <c r="B224" s="66" t="s">
        <v>57</v>
      </c>
      <c r="C224" s="53" t="s">
        <v>362</v>
      </c>
      <c r="D224" s="53" t="s">
        <v>17</v>
      </c>
      <c r="E224" s="15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15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15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15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15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15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15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15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15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/>
    </row>
    <row r="245" spans="2:13" x14ac:dyDescent="0.3">
      <c r="B245" s="66" t="s">
        <v>74</v>
      </c>
      <c r="C245" s="53" t="s">
        <v>388</v>
      </c>
      <c r="D245" s="53" t="s">
        <v>17</v>
      </c>
      <c r="E245" s="15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10</v>
      </c>
      <c r="E246" s="155" t="s">
        <v>625</v>
      </c>
      <c r="G246" s="68">
        <v>0</v>
      </c>
      <c r="H246" s="71">
        <v>0</v>
      </c>
      <c r="I246" s="71">
        <f t="shared" si="9"/>
        <v>0</v>
      </c>
      <c r="J246" s="9"/>
      <c r="K246" s="38"/>
    </row>
    <row r="247" spans="2:13" x14ac:dyDescent="0.3">
      <c r="B247" s="66" t="s">
        <v>74</v>
      </c>
      <c r="C247" s="146" t="s">
        <v>390</v>
      </c>
      <c r="D247" s="53" t="s">
        <v>17</v>
      </c>
      <c r="E247" s="155" t="s">
        <v>625</v>
      </c>
      <c r="F247" s="53" t="s">
        <v>660</v>
      </c>
      <c r="G247" s="151">
        <v>16731</v>
      </c>
      <c r="H247" s="71">
        <v>502</v>
      </c>
      <c r="I247" s="71">
        <f t="shared" si="9"/>
        <v>19990.28</v>
      </c>
      <c r="J247" s="9"/>
      <c r="K247" s="38"/>
      <c r="L247" s="38"/>
    </row>
    <row r="248" spans="2:13" x14ac:dyDescent="0.3">
      <c r="B248" s="139" t="s">
        <v>215</v>
      </c>
      <c r="C248" s="53" t="s">
        <v>391</v>
      </c>
      <c r="D248" s="53" t="s">
        <v>10</v>
      </c>
      <c r="E248" s="155" t="s">
        <v>625</v>
      </c>
      <c r="F248" s="78"/>
      <c r="G248" s="67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10</v>
      </c>
      <c r="E249" s="155" t="s">
        <v>625</v>
      </c>
      <c r="G249" s="71">
        <v>0</v>
      </c>
      <c r="H249" s="71">
        <v>0</v>
      </c>
      <c r="I249" s="67">
        <f t="shared" si="9"/>
        <v>0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15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155" t="s">
        <v>625</v>
      </c>
      <c r="F251" s="53" t="s">
        <v>651</v>
      </c>
      <c r="G251" s="90">
        <v>16215</v>
      </c>
      <c r="H251" s="71">
        <v>486</v>
      </c>
      <c r="I251" s="67">
        <f t="shared" si="9"/>
        <v>19373.16</v>
      </c>
      <c r="J251" s="9"/>
    </row>
    <row r="252" spans="2:13" x14ac:dyDescent="0.3">
      <c r="B252" s="66" t="s">
        <v>96</v>
      </c>
      <c r="C252" s="53" t="s">
        <v>398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96</v>
      </c>
      <c r="C253" s="53" t="s">
        <v>399</v>
      </c>
      <c r="D253" s="53" t="s">
        <v>10</v>
      </c>
      <c r="E253" s="155" t="s">
        <v>625</v>
      </c>
      <c r="G253" s="71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15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15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15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10</v>
      </c>
      <c r="E257" s="155" t="s">
        <v>625</v>
      </c>
      <c r="G257" s="71">
        <v>0</v>
      </c>
      <c r="H257" s="71">
        <v>0</v>
      </c>
      <c r="I257" s="67">
        <f t="shared" si="9"/>
        <v>0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15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215</v>
      </c>
      <c r="C259" s="53" t="s">
        <v>404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15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15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15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15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15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15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15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15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15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10</v>
      </c>
      <c r="E270" s="155" t="s">
        <v>625</v>
      </c>
      <c r="G270" s="91">
        <v>0</v>
      </c>
      <c r="H270" s="71">
        <v>0</v>
      </c>
      <c r="I270" s="71">
        <f t="shared" si="9"/>
        <v>0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15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15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15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10</v>
      </c>
      <c r="E274" s="155" t="s">
        <v>625</v>
      </c>
      <c r="G274" s="71">
        <v>0</v>
      </c>
      <c r="H274" s="71">
        <v>0</v>
      </c>
      <c r="I274" s="71">
        <f t="shared" si="9"/>
        <v>0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15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15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15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15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15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17</v>
      </c>
      <c r="E280" s="155" t="s">
        <v>625</v>
      </c>
      <c r="F280" s="53" t="s">
        <v>671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15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15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15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155" t="s">
        <v>625</v>
      </c>
      <c r="F284" s="53" t="s">
        <v>634</v>
      </c>
      <c r="G284" s="71">
        <v>14210</v>
      </c>
      <c r="H284" s="71">
        <v>426</v>
      </c>
      <c r="I284" s="67">
        <f t="shared" si="9"/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155" t="s">
        <v>625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15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15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15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256</v>
      </c>
      <c r="C289" s="53" t="s">
        <v>440</v>
      </c>
      <c r="D289" s="53" t="s">
        <v>10</v>
      </c>
      <c r="E289" s="155" t="s">
        <v>625</v>
      </c>
      <c r="G289" s="90">
        <v>0</v>
      </c>
      <c r="H289" s="71">
        <v>0</v>
      </c>
      <c r="I289" s="67">
        <f t="shared" si="9"/>
        <v>0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155" t="s">
        <v>625</v>
      </c>
      <c r="F290" s="53" t="s">
        <v>651</v>
      </c>
      <c r="G290" s="90">
        <v>16215</v>
      </c>
      <c r="H290" s="71">
        <v>486</v>
      </c>
      <c r="I290" s="67">
        <f t="shared" si="9"/>
        <v>19373.16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15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15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15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155" t="s">
        <v>625</v>
      </c>
      <c r="F294" s="53" t="s">
        <v>659</v>
      </c>
      <c r="G294" s="71">
        <v>11668.92</v>
      </c>
      <c r="H294" s="71">
        <v>350</v>
      </c>
      <c r="I294" s="67">
        <f t="shared" si="9"/>
        <v>13941.947199999999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15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15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155" t="s">
        <v>625</v>
      </c>
      <c r="F297" s="53" t="s">
        <v>454</v>
      </c>
      <c r="G297" s="90">
        <v>2089.63</v>
      </c>
      <c r="H297" s="71">
        <v>177.53</v>
      </c>
      <c r="I297" s="67">
        <f t="shared" ref="I297:I360" si="10"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155" t="s">
        <v>625</v>
      </c>
      <c r="G298" s="90">
        <v>0</v>
      </c>
      <c r="H298" s="71">
        <v>0</v>
      </c>
      <c r="I298" s="67">
        <f t="shared" si="10"/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155" t="s">
        <v>625</v>
      </c>
      <c r="F299" s="53" t="s">
        <v>646</v>
      </c>
      <c r="G299" s="71">
        <v>6942.66</v>
      </c>
      <c r="H299" s="71">
        <v>208.28</v>
      </c>
      <c r="I299" s="67">
        <f t="shared" si="10"/>
        <v>8295.0903999999991</v>
      </c>
    </row>
    <row r="300" spans="2:10" x14ac:dyDescent="0.3">
      <c r="B300" s="66" t="s">
        <v>256</v>
      </c>
      <c r="C300" s="53" t="s">
        <v>457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15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15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15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15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15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15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15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15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15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15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15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15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256</v>
      </c>
      <c r="C314" s="53" t="s">
        <v>475</v>
      </c>
      <c r="D314" s="53" t="s">
        <v>17</v>
      </c>
      <c r="E314" s="15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15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15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10</v>
      </c>
      <c r="E319" s="155" t="s">
        <v>625</v>
      </c>
      <c r="G319" s="71">
        <v>0</v>
      </c>
      <c r="H319" s="71">
        <v>0</v>
      </c>
      <c r="I319" s="71">
        <f t="shared" si="10"/>
        <v>0</v>
      </c>
    </row>
    <row r="320" spans="2:10" x14ac:dyDescent="0.3">
      <c r="B320" s="66" t="s">
        <v>484</v>
      </c>
      <c r="C320" s="53" t="s">
        <v>485</v>
      </c>
      <c r="D320" s="53" t="s">
        <v>10</v>
      </c>
      <c r="E320" s="155" t="s">
        <v>625</v>
      </c>
      <c r="G320" s="68">
        <v>0</v>
      </c>
      <c r="H320" s="68">
        <v>0</v>
      </c>
      <c r="I320" s="67">
        <f t="shared" si="10"/>
        <v>0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155" t="s">
        <v>625</v>
      </c>
      <c r="G321" s="90">
        <v>0</v>
      </c>
      <c r="H321" s="71">
        <v>0</v>
      </c>
      <c r="I321" s="67">
        <f t="shared" si="10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15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215</v>
      </c>
      <c r="C323" s="53" t="s">
        <v>487</v>
      </c>
      <c r="D323" s="53" t="s">
        <v>17</v>
      </c>
      <c r="E323" s="155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15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15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15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15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15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274</v>
      </c>
      <c r="C329" s="53">
        <v>198200020</v>
      </c>
      <c r="D329" s="53" t="s">
        <v>17</v>
      </c>
      <c r="E329" s="15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15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15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15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10</v>
      </c>
      <c r="E334" s="155" t="s">
        <v>625</v>
      </c>
      <c r="G334" s="71">
        <v>0</v>
      </c>
      <c r="H334" s="71">
        <v>0</v>
      </c>
      <c r="I334" s="67">
        <f t="shared" si="10"/>
        <v>0</v>
      </c>
      <c r="J334" s="9"/>
    </row>
    <row r="335" spans="2:10" x14ac:dyDescent="0.3">
      <c r="B335" s="66" t="s">
        <v>45</v>
      </c>
      <c r="C335" s="53" t="s">
        <v>505</v>
      </c>
      <c r="D335" s="53" t="s">
        <v>17</v>
      </c>
      <c r="E335" s="155" t="s">
        <v>625</v>
      </c>
      <c r="F335" s="53" t="s">
        <v>655</v>
      </c>
      <c r="G335" s="90">
        <v>11668.92</v>
      </c>
      <c r="H335" s="71">
        <v>350.07</v>
      </c>
      <c r="I335" s="67">
        <f t="shared" si="10"/>
        <v>13942.028399999999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15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15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15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15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15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65</v>
      </c>
      <c r="C341" s="53" t="s">
        <v>513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15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15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155" t="s">
        <v>625</v>
      </c>
      <c r="F344" s="53" t="s">
        <v>80</v>
      </c>
      <c r="G344" s="71">
        <v>14210</v>
      </c>
      <c r="H344" s="71">
        <v>426</v>
      </c>
      <c r="I344" s="67">
        <f t="shared" si="10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155" t="s">
        <v>625</v>
      </c>
      <c r="F345" s="53" t="s">
        <v>80</v>
      </c>
      <c r="G345" s="74">
        <v>14748</v>
      </c>
      <c r="H345" s="71">
        <v>442</v>
      </c>
      <c r="I345" s="67">
        <f t="shared" si="10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10</v>
      </c>
      <c r="E346" s="155" t="s">
        <v>625</v>
      </c>
      <c r="G346" s="71">
        <v>0</v>
      </c>
      <c r="H346" s="71">
        <v>0</v>
      </c>
      <c r="I346" s="67">
        <f t="shared" si="10"/>
        <v>0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15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15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155" t="s">
        <v>625</v>
      </c>
      <c r="F349" s="53" t="s">
        <v>634</v>
      </c>
      <c r="G349" s="74">
        <v>14748</v>
      </c>
      <c r="H349" s="71">
        <v>442</v>
      </c>
      <c r="I349" s="67">
        <f t="shared" si="10"/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15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15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15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15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15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10</v>
      </c>
      <c r="E355" s="155" t="s">
        <v>625</v>
      </c>
      <c r="G355" s="71">
        <v>0</v>
      </c>
      <c r="H355" s="71">
        <v>0</v>
      </c>
      <c r="I355" s="67">
        <f t="shared" si="10"/>
        <v>0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15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15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15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15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15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155" t="s">
        <v>625</v>
      </c>
      <c r="F361" s="53" t="s">
        <v>384</v>
      </c>
      <c r="G361" s="71">
        <v>12621</v>
      </c>
      <c r="H361" s="71">
        <v>379</v>
      </c>
      <c r="I361" s="67">
        <f t="shared" ref="I361:I369" si="11">SUM(G361+H361)*1.16</f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155" t="s">
        <v>625</v>
      </c>
      <c r="F362" s="53" t="s">
        <v>537</v>
      </c>
      <c r="G362" s="90">
        <v>3218.6</v>
      </c>
      <c r="H362" s="71">
        <v>97</v>
      </c>
      <c r="I362" s="67">
        <f t="shared" si="11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155" t="s">
        <v>625</v>
      </c>
      <c r="G363" s="90">
        <v>0</v>
      </c>
      <c r="H363" s="71">
        <v>0</v>
      </c>
      <c r="I363" s="67">
        <f t="shared" si="11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15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si="11"/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15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15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15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15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256</v>
      </c>
      <c r="C369" s="53" t="s">
        <v>548</v>
      </c>
      <c r="D369" s="53" t="s">
        <v>10</v>
      </c>
      <c r="E369" s="155" t="s">
        <v>625</v>
      </c>
      <c r="G369" s="90">
        <v>0</v>
      </c>
      <c r="H369" s="71">
        <v>0</v>
      </c>
      <c r="I369" s="67">
        <f t="shared" si="11"/>
        <v>0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15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17</v>
      </c>
      <c r="E371" s="155" t="s">
        <v>14</v>
      </c>
      <c r="F371" s="53" t="s">
        <v>108</v>
      </c>
      <c r="G371" s="73">
        <v>14579.49</v>
      </c>
      <c r="H371" s="71">
        <v>1489.79</v>
      </c>
      <c r="I371" s="67">
        <f t="shared" ref="I371:I403" si="12">SUM(G371+H371)*1.16</f>
        <v>18640.364799999996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155" t="s">
        <v>14</v>
      </c>
      <c r="F377" s="53" t="s">
        <v>112</v>
      </c>
      <c r="G377" s="73">
        <v>13486.4</v>
      </c>
      <c r="H377" s="68">
        <v>1489.7</v>
      </c>
      <c r="I377" s="67">
        <f t="shared" si="12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155" t="s">
        <v>14</v>
      </c>
      <c r="F378" s="53" t="s">
        <v>675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15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155" t="s">
        <v>14</v>
      </c>
      <c r="F380" s="53" t="s">
        <v>108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15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155" t="s">
        <v>14</v>
      </c>
      <c r="F382" s="53" t="s">
        <v>108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15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17</v>
      </c>
      <c r="E384" s="155" t="s">
        <v>14</v>
      </c>
      <c r="F384" s="53" t="s">
        <v>108</v>
      </c>
      <c r="G384" s="68">
        <v>14579</v>
      </c>
      <c r="H384" s="71">
        <v>1490</v>
      </c>
      <c r="I384" s="67">
        <f t="shared" si="12"/>
        <v>18640.039999999997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15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15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17</v>
      </c>
      <c r="E387" s="155" t="s">
        <v>14</v>
      </c>
      <c r="F387" s="53" t="s">
        <v>112</v>
      </c>
      <c r="G387" s="68">
        <v>13486</v>
      </c>
      <c r="H387" s="71">
        <v>1490</v>
      </c>
      <c r="I387" s="67">
        <f t="shared" si="12"/>
        <v>17372.16</v>
      </c>
      <c r="J387" s="42"/>
    </row>
    <row r="388" spans="2:10" x14ac:dyDescent="0.3">
      <c r="B388" s="66" t="s">
        <v>109</v>
      </c>
      <c r="C388" s="96" t="s">
        <v>568</v>
      </c>
      <c r="D388" s="85" t="s">
        <v>17</v>
      </c>
      <c r="E388" s="155" t="s">
        <v>14</v>
      </c>
      <c r="F388" s="53" t="s">
        <v>108</v>
      </c>
      <c r="G388" s="68">
        <v>14579.49</v>
      </c>
      <c r="H388" s="71">
        <v>1489.79</v>
      </c>
      <c r="I388" s="67">
        <f t="shared" si="12"/>
        <v>18640.364799999996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15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15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10</v>
      </c>
      <c r="E391" s="155" t="s">
        <v>625</v>
      </c>
      <c r="G391" s="71">
        <v>0</v>
      </c>
      <c r="H391" s="71">
        <v>0</v>
      </c>
      <c r="I391" s="67">
        <f t="shared" si="12"/>
        <v>0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15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15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15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15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15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15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15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17</v>
      </c>
      <c r="E400" s="155" t="s">
        <v>14</v>
      </c>
      <c r="F400" s="49" t="s">
        <v>662</v>
      </c>
      <c r="G400" s="68">
        <v>13082</v>
      </c>
      <c r="H400" s="71">
        <v>1445</v>
      </c>
      <c r="I400" s="67">
        <f t="shared" si="12"/>
        <v>16851.32</v>
      </c>
    </row>
    <row r="401" spans="1:9" x14ac:dyDescent="0.3">
      <c r="B401" s="66" t="s">
        <v>109</v>
      </c>
      <c r="C401" s="53" t="s">
        <v>582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1:9" x14ac:dyDescent="0.3">
      <c r="B402" s="66" t="s">
        <v>109</v>
      </c>
      <c r="C402" s="53" t="s">
        <v>583</v>
      </c>
      <c r="D402" s="85" t="s">
        <v>17</v>
      </c>
      <c r="E402" s="15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1:9" x14ac:dyDescent="0.3">
      <c r="B403" s="66" t="s">
        <v>109</v>
      </c>
      <c r="C403" s="53" t="s">
        <v>584</v>
      </c>
      <c r="D403" s="85" t="s">
        <v>17</v>
      </c>
      <c r="E403" s="155" t="s">
        <v>14</v>
      </c>
      <c r="F403" s="53" t="s">
        <v>103</v>
      </c>
      <c r="G403" s="71">
        <v>11562</v>
      </c>
      <c r="H403" s="71">
        <v>1278</v>
      </c>
      <c r="I403" s="67">
        <f t="shared" si="12"/>
        <v>14894.4</v>
      </c>
    </row>
    <row r="404" spans="1:9" x14ac:dyDescent="0.3">
      <c r="B404" s="66" t="s">
        <v>586</v>
      </c>
      <c r="C404" s="88" t="s">
        <v>587</v>
      </c>
      <c r="D404" s="85" t="s">
        <v>17</v>
      </c>
      <c r="E404" s="15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1:9" x14ac:dyDescent="0.3">
      <c r="B405" s="66" t="s">
        <v>57</v>
      </c>
      <c r="C405" s="53" t="s">
        <v>589</v>
      </c>
      <c r="D405" s="85" t="s">
        <v>17</v>
      </c>
      <c r="E405" s="15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1:9" s="56" customFormat="1" ht="12" x14ac:dyDescent="0.25">
      <c r="B406" s="66" t="s">
        <v>242</v>
      </c>
      <c r="C406" s="94" t="s">
        <v>590</v>
      </c>
      <c r="D406" s="85" t="s">
        <v>17</v>
      </c>
      <c r="E406" s="155" t="s">
        <v>15</v>
      </c>
      <c r="F406" s="53" t="s">
        <v>342</v>
      </c>
      <c r="G406" s="71">
        <v>5580</v>
      </c>
      <c r="H406" s="71">
        <v>182.4</v>
      </c>
      <c r="I406" s="67">
        <f>(G406+H406)*1.16</f>
        <v>6684.3839999999991</v>
      </c>
    </row>
    <row r="407" spans="1:9" s="56" customFormat="1" ht="12" x14ac:dyDescent="0.25">
      <c r="B407" s="66" t="s">
        <v>274</v>
      </c>
      <c r="C407" s="94" t="s">
        <v>591</v>
      </c>
      <c r="D407" s="85" t="s">
        <v>17</v>
      </c>
      <c r="E407" s="155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1:9" x14ac:dyDescent="0.3">
      <c r="B408" s="66" t="s">
        <v>65</v>
      </c>
      <c r="C408" s="53" t="s">
        <v>595</v>
      </c>
      <c r="D408" s="85" t="s">
        <v>10</v>
      </c>
      <c r="E408" s="155" t="s">
        <v>625</v>
      </c>
      <c r="G408" s="71"/>
      <c r="H408" s="71"/>
      <c r="I408" s="67"/>
    </row>
    <row r="409" spans="1:9" x14ac:dyDescent="0.3">
      <c r="B409" s="56" t="s">
        <v>70</v>
      </c>
      <c r="C409" s="53" t="s">
        <v>596</v>
      </c>
      <c r="D409" s="85" t="s">
        <v>10</v>
      </c>
      <c r="E409" s="155" t="s">
        <v>15</v>
      </c>
      <c r="G409" s="71"/>
      <c r="H409" s="71"/>
      <c r="I409" s="67"/>
    </row>
    <row r="410" spans="1:9" x14ac:dyDescent="0.3">
      <c r="B410" s="56" t="s">
        <v>274</v>
      </c>
      <c r="C410" s="56" t="s">
        <v>597</v>
      </c>
      <c r="D410" s="85" t="s">
        <v>10</v>
      </c>
      <c r="E410" s="155" t="s">
        <v>11</v>
      </c>
      <c r="G410" s="71">
        <v>0</v>
      </c>
      <c r="H410" s="71">
        <v>0</v>
      </c>
      <c r="I410" s="67">
        <f>(G410+H410)*1.16</f>
        <v>0</v>
      </c>
    </row>
    <row r="411" spans="1:9" x14ac:dyDescent="0.3">
      <c r="B411" s="56" t="s">
        <v>232</v>
      </c>
      <c r="C411" s="56" t="s">
        <v>598</v>
      </c>
      <c r="D411" s="85" t="s">
        <v>17</v>
      </c>
      <c r="E411" s="155" t="s">
        <v>624</v>
      </c>
      <c r="F411" s="167" t="s">
        <v>678</v>
      </c>
      <c r="G411" s="67">
        <v>5999</v>
      </c>
      <c r="H411" s="68">
        <v>179.97</v>
      </c>
      <c r="I411" s="67">
        <f>SUM(G411+H411)*1.16</f>
        <v>7167.6052</v>
      </c>
    </row>
    <row r="412" spans="1:9" x14ac:dyDescent="0.3">
      <c r="B412" s="56" t="s">
        <v>232</v>
      </c>
      <c r="C412" s="56" t="s">
        <v>599</v>
      </c>
      <c r="D412" s="85" t="s">
        <v>10</v>
      </c>
      <c r="E412" s="155" t="s">
        <v>15</v>
      </c>
      <c r="G412" s="71"/>
      <c r="H412" s="71"/>
      <c r="I412" s="67"/>
    </row>
    <row r="413" spans="1:9" x14ac:dyDescent="0.3">
      <c r="A413" s="162"/>
      <c r="B413" s="66" t="s">
        <v>242</v>
      </c>
      <c r="C413" s="97" t="s">
        <v>602</v>
      </c>
      <c r="D413" s="85" t="s">
        <v>10</v>
      </c>
      <c r="E413" s="155" t="s">
        <v>624</v>
      </c>
      <c r="G413" s="67">
        <v>0</v>
      </c>
      <c r="H413" s="68">
        <v>0</v>
      </c>
      <c r="I413" s="67">
        <f>SUM(G413+H413)*1.16</f>
        <v>0</v>
      </c>
    </row>
    <row r="414" spans="1:9" x14ac:dyDescent="0.3">
      <c r="B414" s="66" t="s">
        <v>65</v>
      </c>
      <c r="C414" s="97" t="s">
        <v>603</v>
      </c>
      <c r="D414" s="85" t="s">
        <v>17</v>
      </c>
      <c r="E414" s="15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1:9" x14ac:dyDescent="0.3">
      <c r="B415" s="66" t="s">
        <v>256</v>
      </c>
      <c r="C415" s="97" t="s">
        <v>604</v>
      </c>
      <c r="D415" s="85" t="s">
        <v>17</v>
      </c>
      <c r="E415" s="155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1:9" x14ac:dyDescent="0.3">
      <c r="B416" s="66" t="s">
        <v>242</v>
      </c>
      <c r="C416" s="66" t="s">
        <v>608</v>
      </c>
      <c r="D416" s="85" t="s">
        <v>17</v>
      </c>
      <c r="E416" s="155" t="s">
        <v>624</v>
      </c>
      <c r="F416" s="53" t="s">
        <v>674</v>
      </c>
      <c r="G416" s="67">
        <v>6080</v>
      </c>
      <c r="H416" s="68">
        <v>182.4</v>
      </c>
      <c r="I416" s="67">
        <f>SUM(G416+H416)*1.16</f>
        <v>7264.3839999999991</v>
      </c>
    </row>
    <row r="417" spans="1:12" x14ac:dyDescent="0.3">
      <c r="B417" s="97" t="s">
        <v>232</v>
      </c>
      <c r="C417" s="97" t="s">
        <v>610</v>
      </c>
      <c r="D417" s="85" t="s">
        <v>17</v>
      </c>
      <c r="E417" s="155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1:12" x14ac:dyDescent="0.3">
      <c r="B418" s="99" t="s">
        <v>274</v>
      </c>
      <c r="C418" s="97" t="s">
        <v>611</v>
      </c>
      <c r="D418" s="85" t="s">
        <v>17</v>
      </c>
      <c r="E418" s="155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1:12" x14ac:dyDescent="0.3">
      <c r="B419" s="99" t="s">
        <v>274</v>
      </c>
      <c r="C419" s="97" t="s">
        <v>612</v>
      </c>
      <c r="D419" s="85" t="s">
        <v>17</v>
      </c>
      <c r="E419" s="155" t="s">
        <v>624</v>
      </c>
      <c r="F419" s="53" t="s">
        <v>653</v>
      </c>
      <c r="G419" s="67">
        <v>5876</v>
      </c>
      <c r="H419" s="68">
        <v>176</v>
      </c>
      <c r="I419" s="67">
        <f>SUM(G419+H419)*1.16</f>
        <v>7020.32</v>
      </c>
    </row>
    <row r="420" spans="1:12" x14ac:dyDescent="0.3">
      <c r="B420" s="99" t="s">
        <v>70</v>
      </c>
      <c r="C420" s="97" t="s">
        <v>613</v>
      </c>
      <c r="D420" s="85" t="s">
        <v>10</v>
      </c>
      <c r="E420" s="156" t="s">
        <v>15</v>
      </c>
      <c r="G420" s="71"/>
      <c r="H420" s="71"/>
      <c r="I420" s="67"/>
    </row>
    <row r="421" spans="1:12" x14ac:dyDescent="0.3">
      <c r="B421" s="99" t="s">
        <v>242</v>
      </c>
      <c r="C421" s="97" t="s">
        <v>614</v>
      </c>
      <c r="D421" s="85" t="s">
        <v>17</v>
      </c>
      <c r="E421" s="155" t="s">
        <v>624</v>
      </c>
      <c r="F421" s="53" t="s">
        <v>677</v>
      </c>
      <c r="G421" s="67">
        <v>6080</v>
      </c>
      <c r="H421" s="68">
        <v>182</v>
      </c>
      <c r="I421" s="67">
        <f t="shared" ref="I421:I428" si="13">SUM(G421+H421)*1.16</f>
        <v>7263.9199999999992</v>
      </c>
    </row>
    <row r="422" spans="1:12" x14ac:dyDescent="0.3">
      <c r="B422" s="99" t="s">
        <v>65</v>
      </c>
      <c r="C422" s="97" t="s">
        <v>615</v>
      </c>
      <c r="D422" s="85" t="s">
        <v>17</v>
      </c>
      <c r="E422" s="155" t="s">
        <v>624</v>
      </c>
      <c r="F422" s="53" t="s">
        <v>649</v>
      </c>
      <c r="G422" s="67">
        <v>6542</v>
      </c>
      <c r="H422" s="68">
        <v>196</v>
      </c>
      <c r="I422" s="67">
        <f t="shared" si="13"/>
        <v>7816.079999999999</v>
      </c>
    </row>
    <row r="423" spans="1:12" x14ac:dyDescent="0.3">
      <c r="B423" s="99" t="s">
        <v>256</v>
      </c>
      <c r="C423" s="97" t="s">
        <v>616</v>
      </c>
      <c r="D423" s="85" t="s">
        <v>17</v>
      </c>
      <c r="E423" s="156" t="s">
        <v>624</v>
      </c>
      <c r="F423" s="53" t="s">
        <v>217</v>
      </c>
      <c r="G423" s="67">
        <v>8356</v>
      </c>
      <c r="H423" s="68">
        <v>251</v>
      </c>
      <c r="I423" s="67">
        <f t="shared" si="13"/>
        <v>9984.119999999999</v>
      </c>
    </row>
    <row r="424" spans="1:12" x14ac:dyDescent="0.3">
      <c r="A424" s="162"/>
      <c r="B424" s="97" t="s">
        <v>274</v>
      </c>
      <c r="C424" s="97" t="s">
        <v>617</v>
      </c>
      <c r="D424" s="85" t="s">
        <v>10</v>
      </c>
      <c r="E424" s="155" t="s">
        <v>624</v>
      </c>
      <c r="G424" s="67">
        <v>0</v>
      </c>
      <c r="H424" s="68">
        <v>0</v>
      </c>
      <c r="I424" s="67">
        <f t="shared" si="13"/>
        <v>0</v>
      </c>
      <c r="L424" s="165"/>
    </row>
    <row r="425" spans="1:12" x14ac:dyDescent="0.3">
      <c r="B425" s="99" t="s">
        <v>70</v>
      </c>
      <c r="C425" s="97" t="s">
        <v>618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  <c r="L425" s="165"/>
    </row>
    <row r="426" spans="1:12" x14ac:dyDescent="0.3">
      <c r="B426" s="99" t="s">
        <v>70</v>
      </c>
      <c r="C426" s="97" t="s">
        <v>619</v>
      </c>
      <c r="D426" s="85" t="s">
        <v>17</v>
      </c>
      <c r="E426" s="156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  <c r="L426" s="165"/>
    </row>
    <row r="427" spans="1:12" x14ac:dyDescent="0.3">
      <c r="B427" s="99" t="s">
        <v>242</v>
      </c>
      <c r="C427" s="97" t="s">
        <v>620</v>
      </c>
      <c r="D427" s="85" t="s">
        <v>17</v>
      </c>
      <c r="E427" s="156" t="s">
        <v>15</v>
      </c>
      <c r="F427" s="53" t="s">
        <v>342</v>
      </c>
      <c r="G427" s="150">
        <v>5580</v>
      </c>
      <c r="H427" s="71">
        <v>182</v>
      </c>
      <c r="I427" s="67">
        <f t="shared" si="13"/>
        <v>6683.9199999999992</v>
      </c>
      <c r="L427" s="165"/>
    </row>
    <row r="428" spans="1:12" x14ac:dyDescent="0.3">
      <c r="A428" s="56"/>
      <c r="B428" s="99" t="s">
        <v>65</v>
      </c>
      <c r="C428" s="97" t="s">
        <v>621</v>
      </c>
      <c r="D428" s="85" t="s">
        <v>17</v>
      </c>
      <c r="E428" s="155" t="s">
        <v>624</v>
      </c>
      <c r="F428" s="53" t="s">
        <v>643</v>
      </c>
      <c r="G428" s="67">
        <v>6542.15</v>
      </c>
      <c r="H428" s="71">
        <v>196.26</v>
      </c>
      <c r="I428" s="67">
        <f t="shared" si="13"/>
        <v>7816.5555999999997</v>
      </c>
      <c r="J428" s="56"/>
      <c r="L428" s="165"/>
    </row>
    <row r="429" spans="1:12" s="56" customFormat="1" ht="12" x14ac:dyDescent="0.25">
      <c r="B429" s="99" t="s">
        <v>57</v>
      </c>
      <c r="C429" s="53" t="s">
        <v>631</v>
      </c>
      <c r="D429" s="85" t="s">
        <v>17</v>
      </c>
      <c r="E429" s="15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  <c r="L429" s="166"/>
    </row>
    <row r="430" spans="1:12" s="56" customFormat="1" ht="12" x14ac:dyDescent="0.25">
      <c r="B430" s="97" t="s">
        <v>57</v>
      </c>
      <c r="C430" s="53" t="s">
        <v>641</v>
      </c>
      <c r="D430" s="85" t="s">
        <v>17</v>
      </c>
      <c r="E430" s="155" t="s">
        <v>625</v>
      </c>
      <c r="F430" s="53" t="s">
        <v>645</v>
      </c>
      <c r="G430" s="71">
        <v>15589.8</v>
      </c>
      <c r="H430" s="151">
        <v>401</v>
      </c>
      <c r="I430" s="67">
        <f>(G430+H430)*1.16</f>
        <v>18549.327999999998</v>
      </c>
      <c r="L430" s="166"/>
    </row>
    <row r="431" spans="1:12" x14ac:dyDescent="0.3">
      <c r="A431" s="56"/>
      <c r="B431" s="97" t="s">
        <v>256</v>
      </c>
      <c r="C431" s="66" t="s">
        <v>657</v>
      </c>
      <c r="D431" s="85" t="s">
        <v>17</v>
      </c>
      <c r="E431" s="155" t="s">
        <v>11</v>
      </c>
      <c r="F431" s="53" t="s">
        <v>666</v>
      </c>
      <c r="G431" s="71">
        <v>8356</v>
      </c>
      <c r="H431" s="43">
        <v>251</v>
      </c>
      <c r="I431" s="67">
        <f>(G431+H431)*1.16</f>
        <v>9984.119999999999</v>
      </c>
      <c r="J431" s="56"/>
    </row>
    <row r="432" spans="1:12" x14ac:dyDescent="0.3">
      <c r="A432" s="56"/>
      <c r="B432" s="66" t="s">
        <v>70</v>
      </c>
      <c r="C432" s="66" t="s">
        <v>658</v>
      </c>
      <c r="D432" s="85" t="s">
        <v>17</v>
      </c>
      <c r="E432" s="155" t="s">
        <v>624</v>
      </c>
      <c r="F432" s="53" t="s">
        <v>661</v>
      </c>
      <c r="G432" s="71">
        <v>5876</v>
      </c>
      <c r="H432" s="43">
        <v>176.28</v>
      </c>
      <c r="I432" s="67">
        <f>(G432+H432)*1.16</f>
        <v>7020.6447999999991</v>
      </c>
      <c r="J432" s="56"/>
    </row>
    <row r="433" spans="1:15" x14ac:dyDescent="0.3">
      <c r="A433" s="56"/>
      <c r="B433" s="66" t="s">
        <v>65</v>
      </c>
      <c r="C433" s="66" t="s">
        <v>663</v>
      </c>
      <c r="D433" s="85" t="s">
        <v>17</v>
      </c>
      <c r="E433" s="155" t="s">
        <v>624</v>
      </c>
      <c r="F433" s="56" t="s">
        <v>668</v>
      </c>
      <c r="G433" s="71">
        <v>6542</v>
      </c>
      <c r="H433" s="43">
        <v>196</v>
      </c>
      <c r="I433" s="54">
        <f>(G433+H433)*1.16</f>
        <v>7816.079999999999</v>
      </c>
      <c r="J433" s="56"/>
      <c r="K433" s="148"/>
      <c r="L433" s="147"/>
    </row>
    <row r="434" spans="1:15" x14ac:dyDescent="0.3">
      <c r="A434" s="56"/>
      <c r="B434" s="66" t="s">
        <v>274</v>
      </c>
      <c r="C434" s="66" t="s">
        <v>664</v>
      </c>
      <c r="D434" s="85" t="s">
        <v>10</v>
      </c>
      <c r="E434" s="157" t="s">
        <v>15</v>
      </c>
      <c r="F434" s="152"/>
      <c r="G434" s="71"/>
      <c r="J434" s="56"/>
      <c r="K434" s="149"/>
      <c r="L434" s="18"/>
      <c r="M434" s="38"/>
      <c r="N434" s="38"/>
    </row>
    <row r="435" spans="1:15" x14ac:dyDescent="0.3">
      <c r="B435" s="66" t="s">
        <v>70</v>
      </c>
      <c r="C435" s="66" t="s">
        <v>665</v>
      </c>
      <c r="D435" s="85" t="s">
        <v>10</v>
      </c>
      <c r="E435" s="157" t="s">
        <v>15</v>
      </c>
      <c r="F435" s="153"/>
      <c r="G435" s="71"/>
      <c r="N435" s="38"/>
    </row>
    <row r="436" spans="1:15" x14ac:dyDescent="0.3">
      <c r="A436" s="162"/>
      <c r="B436" s="66" t="s">
        <v>274</v>
      </c>
      <c r="C436" s="66" t="s">
        <v>672</v>
      </c>
      <c r="D436" s="85" t="s">
        <v>10</v>
      </c>
      <c r="E436" s="155" t="s">
        <v>624</v>
      </c>
      <c r="G436" s="71"/>
      <c r="L436" s="38"/>
      <c r="N436" s="38"/>
    </row>
    <row r="437" spans="1:15" x14ac:dyDescent="0.3">
      <c r="A437" s="162"/>
      <c r="B437" s="66" t="s">
        <v>242</v>
      </c>
      <c r="C437" s="66" t="s">
        <v>676</v>
      </c>
      <c r="D437" s="85" t="s">
        <v>10</v>
      </c>
      <c r="E437" s="155" t="s">
        <v>624</v>
      </c>
      <c r="G437" s="71"/>
      <c r="J437" s="162"/>
      <c r="L437" s="38"/>
      <c r="M437" s="38"/>
      <c r="N437" s="38"/>
      <c r="O437" s="38"/>
    </row>
    <row r="438" spans="1:15" x14ac:dyDescent="0.3">
      <c r="A438" s="162"/>
      <c r="B438" s="66" t="s">
        <v>242</v>
      </c>
      <c r="C438" s="66" t="s">
        <v>680</v>
      </c>
      <c r="D438" s="85" t="s">
        <v>10</v>
      </c>
      <c r="E438" s="168" t="s">
        <v>624</v>
      </c>
    </row>
    <row r="1048560" spans="1:17" s="54" customFormat="1" x14ac:dyDescent="0.3">
      <c r="A1048560"/>
      <c r="B1048560" s="50"/>
      <c r="C1048560" s="51"/>
      <c r="D1048560" s="52"/>
      <c r="E1048560" s="159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8" xr:uid="{7E1580AC-5D85-42FF-A721-7DD24830F8A1}"/>
  <hyperlinks>
    <hyperlink ref="F175" r:id="rId1" location="id=1155&amp;model=res.partner" display="http://52.52.31.46:8069/web - id=1155&amp;model=res.partner" xr:uid="{79729C51-4EA2-4720-B3BB-6FD778FFE207}"/>
    <hyperlink ref="F223" r:id="rId2" location="id=1155&amp;model=res.partner" display="http://52.52.31.46:8069/web - id=1155&amp;model=res.partner" xr:uid="{939D9B51-1A53-4431-BA52-A383176DACE7}"/>
  </hyperlinks>
  <pageMargins left="0.7" right="0.7" top="0.75" bottom="0.75" header="0.3" footer="0.3"/>
  <pageSetup paperSize="9" scale="63" fitToHeight="0" orientation="portrait"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79170-AADB-4E73-801D-31E0755A4B58}">
  <sheetPr codeName="Sheet18">
    <pageSetUpPr fitToPage="1"/>
  </sheetPr>
  <dimension ref="A1:R1048560"/>
  <sheetViews>
    <sheetView showGridLines="0" topLeftCell="A209" zoomScale="85" zoomScaleNormal="85" workbookViewId="0">
      <selection activeCell="F225" sqref="F22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155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73</v>
      </c>
      <c r="M3" s="61">
        <f>+COUNTIF(E:E,M2)</f>
        <v>158</v>
      </c>
      <c r="N3" s="61">
        <f>+COUNTIF(E:E,N2)</f>
        <v>41</v>
      </c>
      <c r="O3" s="61">
        <f>+COUNTIF(E:E,O2)</f>
        <v>87</v>
      </c>
      <c r="P3" s="61">
        <f>+COUNTIF(E:E,P2)</f>
        <v>76</v>
      </c>
      <c r="Q3" s="61">
        <f>SUM(L3+M3+N3+O3+P3)</f>
        <v>435</v>
      </c>
    </row>
    <row r="4" spans="1:18" x14ac:dyDescent="0.3"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9"/>
      <c r="K4" s="101" t="s">
        <v>23</v>
      </c>
      <c r="L4" s="102">
        <f>COUNTIFS(D:D,K4,E:E,L2)</f>
        <v>58</v>
      </c>
      <c r="M4" s="102">
        <f>COUNTIFS(D:D,K4,E:E,M2)</f>
        <v>105</v>
      </c>
      <c r="N4" s="102">
        <f>COUNTIFS(D:D,K4,E:E,N2)</f>
        <v>28</v>
      </c>
      <c r="O4" s="102">
        <f>COUNTIFS(D:D,K4,E:E,O2)</f>
        <v>80</v>
      </c>
      <c r="P4" s="102">
        <f>COUNTIFS(D:D,K4,E:E,P2)</f>
        <v>47</v>
      </c>
      <c r="Q4" s="102">
        <f>SUM(L4:P4)</f>
        <v>318</v>
      </c>
    </row>
    <row r="5" spans="1:18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11</v>
      </c>
      <c r="M5" s="104">
        <f>COUNTIFS(D:D,K5,E:E,M2)</f>
        <v>45</v>
      </c>
      <c r="N5" s="104">
        <f>COUNTIFS(D:D,K5,E:E,N2)</f>
        <v>11</v>
      </c>
      <c r="O5" s="104">
        <f>COUNTIFS(D:D,K5,E:E,O2)</f>
        <v>4</v>
      </c>
      <c r="P5" s="104">
        <f>COUNTIFS(D:D,K5,E:E,P2)</f>
        <v>26</v>
      </c>
      <c r="Q5" s="104">
        <f>SUM(L5:P5)</f>
        <v>97</v>
      </c>
    </row>
    <row r="6" spans="1:18" x14ac:dyDescent="0.3">
      <c r="B6" s="66" t="s">
        <v>28</v>
      </c>
      <c r="C6" s="53" t="s">
        <v>29</v>
      </c>
      <c r="D6" s="53" t="s">
        <v>17</v>
      </c>
      <c r="E6" s="155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155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69</v>
      </c>
      <c r="M7" s="59">
        <f>M3-M6</f>
        <v>150</v>
      </c>
      <c r="N7" s="59">
        <f>N3-N6</f>
        <v>39</v>
      </c>
      <c r="O7" s="59">
        <f>O3-O6</f>
        <v>84</v>
      </c>
      <c r="P7" s="59">
        <f>P3-P6</f>
        <v>73</v>
      </c>
      <c r="Q7" s="59">
        <f>SUM(L7:P7)</f>
        <v>415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155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0.84057971014492749</v>
      </c>
      <c r="M8" s="112">
        <f t="shared" si="1"/>
        <v>0.7</v>
      </c>
      <c r="N8" s="112">
        <f t="shared" si="1"/>
        <v>0.71794871794871795</v>
      </c>
      <c r="O8" s="112">
        <f t="shared" si="1"/>
        <v>0.95238095238095233</v>
      </c>
      <c r="P8" s="112">
        <f t="shared" si="1"/>
        <v>0.64383561643835618</v>
      </c>
      <c r="Q8" s="112">
        <f t="shared" si="1"/>
        <v>0.76626506024096386</v>
      </c>
    </row>
    <row r="9" spans="1:18" x14ac:dyDescent="0.3">
      <c r="B9" s="66" t="s">
        <v>36</v>
      </c>
      <c r="C9" s="53" t="s">
        <v>37</v>
      </c>
      <c r="D9" s="53" t="s">
        <v>17</v>
      </c>
      <c r="E9" s="155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SUMIF(E2:E604,L2,I2:I604)</f>
        <v>484154.15320000012</v>
      </c>
      <c r="M10" s="68">
        <f>SUMIF(E2:E604,M2,I2:I604)</f>
        <v>1523702.7111999996</v>
      </c>
      <c r="N10" s="68">
        <f>SUMIF(E2:E598,N2,I2:I598)</f>
        <v>275721.17719999998</v>
      </c>
      <c r="O10" s="68">
        <f>SUMIF(E2:E598,O2,I2:I598)</f>
        <v>1281222.6331999998</v>
      </c>
      <c r="P10" s="68">
        <f>SUMIF(E2:E598,P2,I2:I598)</f>
        <v>412796.20084666664</v>
      </c>
      <c r="Q10" s="68">
        <f>SUM(L10:P10)</f>
        <v>3977596.8756466657</v>
      </c>
      <c r="R10" s="114"/>
    </row>
    <row r="11" spans="1:18" x14ac:dyDescent="0.3">
      <c r="B11" s="66" t="s">
        <v>215</v>
      </c>
      <c r="C11" s="53">
        <v>234310945</v>
      </c>
      <c r="D11" s="53" t="s">
        <v>17</v>
      </c>
      <c r="E11" s="155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155" t="s">
        <v>624</v>
      </c>
      <c r="F13" s="78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155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155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155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17</v>
      </c>
      <c r="E55" s="155" t="s">
        <v>14</v>
      </c>
      <c r="F55" s="53" t="s">
        <v>108</v>
      </c>
      <c r="G55" s="73">
        <v>14579</v>
      </c>
      <c r="H55" s="68">
        <v>1490</v>
      </c>
      <c r="I55" s="67">
        <f t="shared" si="2"/>
        <v>18640.039999999997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155" t="s">
        <v>14</v>
      </c>
      <c r="F56" s="53" t="s">
        <v>108</v>
      </c>
      <c r="G56" s="73">
        <v>14579.49</v>
      </c>
      <c r="H56" s="68">
        <v>1489.7</v>
      </c>
      <c r="I56" s="67">
        <f t="shared" si="2"/>
        <v>18640.260399999999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17</v>
      </c>
      <c r="E58" s="155" t="s">
        <v>14</v>
      </c>
      <c r="F58" s="53" t="s">
        <v>108</v>
      </c>
      <c r="G58" s="73">
        <v>14579</v>
      </c>
      <c r="H58" s="68">
        <v>1490</v>
      </c>
      <c r="I58" s="67">
        <f t="shared" si="2"/>
        <v>18640.039999999997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155" t="s">
        <v>15</v>
      </c>
      <c r="F59" s="53" t="s">
        <v>673</v>
      </c>
      <c r="G59" s="73">
        <v>0</v>
      </c>
      <c r="H59" s="68">
        <v>0</v>
      </c>
      <c r="I59" s="67">
        <f t="shared" si="2"/>
        <v>0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10</v>
      </c>
      <c r="E116" s="155" t="s">
        <v>624</v>
      </c>
      <c r="F116" s="66" t="s">
        <v>203</v>
      </c>
      <c r="G116" s="68">
        <v>0</v>
      </c>
      <c r="H116" s="68">
        <v>0</v>
      </c>
      <c r="I116" s="67">
        <f t="shared" si="4"/>
        <v>0</v>
      </c>
      <c r="J116" s="9"/>
    </row>
    <row r="117" spans="2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2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2:10" x14ac:dyDescent="0.3">
      <c r="B122" s="66" t="s">
        <v>242</v>
      </c>
      <c r="C122" s="53" t="s">
        <v>213</v>
      </c>
      <c r="D122" s="53" t="s">
        <v>17</v>
      </c>
      <c r="E122" s="155" t="s">
        <v>624</v>
      </c>
      <c r="F122" s="79" t="s">
        <v>214</v>
      </c>
      <c r="G122" s="68">
        <v>6080</v>
      </c>
      <c r="H122" s="68">
        <v>182.4</v>
      </c>
      <c r="I122" s="67">
        <f t="shared" si="5"/>
        <v>7264.3839999999991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274</v>
      </c>
      <c r="C124" s="53" t="s">
        <v>218</v>
      </c>
      <c r="D124" s="53" t="s">
        <v>10</v>
      </c>
      <c r="E124" s="155" t="s">
        <v>624</v>
      </c>
      <c r="F124" s="78"/>
      <c r="G124" s="68">
        <v>0</v>
      </c>
      <c r="H124" s="68">
        <v>0</v>
      </c>
      <c r="I124" s="67">
        <f t="shared" si="5"/>
        <v>0</v>
      </c>
      <c r="J124" s="9"/>
    </row>
    <row r="125" spans="2:10" x14ac:dyDescent="0.3">
      <c r="B125" s="66" t="s">
        <v>65</v>
      </c>
      <c r="C125" s="53" t="s">
        <v>220</v>
      </c>
      <c r="D125" s="53" t="s">
        <v>17</v>
      </c>
      <c r="E125" s="155" t="s">
        <v>624</v>
      </c>
      <c r="F125" s="53" t="s">
        <v>643</v>
      </c>
      <c r="G125" s="68">
        <v>6542</v>
      </c>
      <c r="H125" s="68">
        <v>196.26</v>
      </c>
      <c r="I125" s="67">
        <f t="shared" si="5"/>
        <v>7816.3815999999997</v>
      </c>
    </row>
    <row r="126" spans="2:10" x14ac:dyDescent="0.3">
      <c r="B126" s="66" t="s">
        <v>215</v>
      </c>
      <c r="C126" s="53" t="s">
        <v>221</v>
      </c>
      <c r="D126" s="53" t="s">
        <v>17</v>
      </c>
      <c r="E126" s="155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242</v>
      </c>
      <c r="C127" s="53" t="s">
        <v>223</v>
      </c>
      <c r="D127" s="53" t="s">
        <v>17</v>
      </c>
      <c r="E127" s="155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2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155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274</v>
      </c>
      <c r="C142" s="53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155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155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242</v>
      </c>
      <c r="C169" s="83" t="s">
        <v>286</v>
      </c>
      <c r="D169" s="53" t="s">
        <v>17</v>
      </c>
      <c r="E169" s="155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10</v>
      </c>
      <c r="E170" s="155" t="s">
        <v>15</v>
      </c>
      <c r="G170" s="150">
        <v>0</v>
      </c>
      <c r="H170" s="68">
        <v>0</v>
      </c>
      <c r="I170" s="67">
        <f t="shared" si="6"/>
        <v>0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15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15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15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57</v>
      </c>
      <c r="C194" s="83" t="s">
        <v>320</v>
      </c>
      <c r="D194" s="53" t="s">
        <v>10</v>
      </c>
      <c r="E194" s="15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2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11793.45</v>
      </c>
      <c r="H198" s="71">
        <v>1115.5899999999999</v>
      </c>
      <c r="I198" s="67">
        <f t="shared" si="7"/>
        <v>14974.4864</v>
      </c>
      <c r="J198" s="9"/>
    </row>
    <row r="199" spans="2:10" x14ac:dyDescent="0.3"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10</v>
      </c>
      <c r="E206" s="155" t="s">
        <v>11</v>
      </c>
      <c r="F206" s="160"/>
      <c r="G206" s="71">
        <v>0</v>
      </c>
      <c r="H206" s="71">
        <v>0</v>
      </c>
      <c r="I206" s="67">
        <f t="shared" si="7"/>
        <v>0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10</v>
      </c>
      <c r="E211" s="155" t="s">
        <v>15</v>
      </c>
      <c r="G211" s="68">
        <v>0</v>
      </c>
      <c r="H211" s="71">
        <v>0</v>
      </c>
      <c r="I211" s="67">
        <f t="shared" si="7"/>
        <v>0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9"/>
    </row>
    <row r="215" spans="2:10" x14ac:dyDescent="0.3">
      <c r="B215" s="66" t="s">
        <v>260</v>
      </c>
      <c r="C215" s="83" t="s">
        <v>352</v>
      </c>
      <c r="D215" s="53" t="s">
        <v>10</v>
      </c>
      <c r="E215" s="155" t="s">
        <v>15</v>
      </c>
      <c r="G215" s="68">
        <v>0</v>
      </c>
      <c r="H215" s="71">
        <v>0</v>
      </c>
      <c r="I215" s="67">
        <f t="shared" si="7"/>
        <v>0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17</v>
      </c>
      <c r="E221" s="155" t="s">
        <v>15</v>
      </c>
      <c r="F221" s="88" t="s">
        <v>342</v>
      </c>
      <c r="G221" s="68">
        <v>5876</v>
      </c>
      <c r="H221" s="71">
        <v>176.28</v>
      </c>
      <c r="I221" s="67">
        <f t="shared" ref="I221:I226" si="8">SUM(G221+H221)*1.16</f>
        <v>7020.6447999999991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15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15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15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15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15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15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15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15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15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15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10</v>
      </c>
      <c r="E246" s="155" t="s">
        <v>625</v>
      </c>
      <c r="G246" s="68">
        <v>0</v>
      </c>
      <c r="H246" s="71">
        <v>0</v>
      </c>
      <c r="I246" s="71">
        <f t="shared" si="9"/>
        <v>0</v>
      </c>
      <c r="J246" s="9"/>
      <c r="K246" s="38"/>
    </row>
    <row r="247" spans="2:13" x14ac:dyDescent="0.3">
      <c r="B247" s="66" t="s">
        <v>74</v>
      </c>
      <c r="C247" s="146" t="s">
        <v>390</v>
      </c>
      <c r="D247" s="53" t="s">
        <v>17</v>
      </c>
      <c r="E247" s="155" t="s">
        <v>625</v>
      </c>
      <c r="F247" s="53" t="s">
        <v>660</v>
      </c>
      <c r="G247" s="151">
        <v>16731</v>
      </c>
      <c r="H247" s="71">
        <v>502</v>
      </c>
      <c r="I247" s="71">
        <f t="shared" si="9"/>
        <v>19990.28</v>
      </c>
      <c r="J247" s="9"/>
      <c r="K247" s="38"/>
      <c r="L247" s="38"/>
    </row>
    <row r="248" spans="2:13" x14ac:dyDescent="0.3">
      <c r="B248" s="139" t="s">
        <v>215</v>
      </c>
      <c r="C248" s="53" t="s">
        <v>391</v>
      </c>
      <c r="D248" s="53" t="s">
        <v>10</v>
      </c>
      <c r="E248" s="155" t="s">
        <v>625</v>
      </c>
      <c r="F248" s="78"/>
      <c r="G248" s="67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15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15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155" t="s">
        <v>625</v>
      </c>
      <c r="F251" s="53" t="s">
        <v>651</v>
      </c>
      <c r="G251" s="90">
        <v>16215</v>
      </c>
      <c r="H251" s="71">
        <v>486</v>
      </c>
      <c r="I251" s="67">
        <f t="shared" si="9"/>
        <v>19373.16</v>
      </c>
      <c r="J251" s="9"/>
    </row>
    <row r="252" spans="2:13" x14ac:dyDescent="0.3">
      <c r="B252" s="66" t="s">
        <v>96</v>
      </c>
      <c r="C252" s="53" t="s">
        <v>398</v>
      </c>
      <c r="D252" s="53" t="s">
        <v>10</v>
      </c>
      <c r="E252" s="155" t="s">
        <v>625</v>
      </c>
      <c r="G252" s="71">
        <v>0</v>
      </c>
      <c r="H252" s="71">
        <v>0</v>
      </c>
      <c r="I252" s="67">
        <f t="shared" si="9"/>
        <v>0</v>
      </c>
      <c r="J252" s="9"/>
    </row>
    <row r="253" spans="2:13" x14ac:dyDescent="0.3">
      <c r="B253" s="66" t="s">
        <v>96</v>
      </c>
      <c r="C253" s="53" t="s">
        <v>399</v>
      </c>
      <c r="D253" s="53" t="s">
        <v>10</v>
      </c>
      <c r="E253" s="155" t="s">
        <v>625</v>
      </c>
      <c r="G253" s="71">
        <v>0</v>
      </c>
      <c r="H253" s="71">
        <v>0</v>
      </c>
      <c r="I253" s="67">
        <f t="shared" si="9"/>
        <v>0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15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15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15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10</v>
      </c>
      <c r="E257" s="155" t="s">
        <v>625</v>
      </c>
      <c r="G257" s="71">
        <v>0</v>
      </c>
      <c r="H257" s="71">
        <v>0</v>
      </c>
      <c r="I257" s="67">
        <f t="shared" si="9"/>
        <v>0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15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215</v>
      </c>
      <c r="C259" s="53" t="s">
        <v>404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15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15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15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15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15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15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15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15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15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10</v>
      </c>
      <c r="E270" s="155" t="s">
        <v>625</v>
      </c>
      <c r="G270" s="91">
        <v>0</v>
      </c>
      <c r="H270" s="71">
        <v>0</v>
      </c>
      <c r="I270" s="71">
        <f t="shared" si="9"/>
        <v>0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15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15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15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10</v>
      </c>
      <c r="E274" s="155" t="s">
        <v>625</v>
      </c>
      <c r="G274" s="71">
        <v>0</v>
      </c>
      <c r="H274" s="71">
        <v>0</v>
      </c>
      <c r="I274" s="71">
        <f t="shared" si="9"/>
        <v>0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15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15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15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15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15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17</v>
      </c>
      <c r="E280" s="155" t="s">
        <v>625</v>
      </c>
      <c r="F280" s="53" t="s">
        <v>671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15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15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15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155" t="s">
        <v>625</v>
      </c>
      <c r="F284" s="53" t="s">
        <v>634</v>
      </c>
      <c r="G284" s="71">
        <v>14210</v>
      </c>
      <c r="H284" s="71">
        <v>426</v>
      </c>
      <c r="I284" s="67">
        <f t="shared" si="9"/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155" t="s">
        <v>625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15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15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15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15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155" t="s">
        <v>625</v>
      </c>
      <c r="F290" s="53" t="s">
        <v>651</v>
      </c>
      <c r="G290" s="90">
        <v>16215</v>
      </c>
      <c r="H290" s="71">
        <v>486</v>
      </c>
      <c r="I290" s="67">
        <f t="shared" si="9"/>
        <v>19373.16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15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15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15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155" t="s">
        <v>625</v>
      </c>
      <c r="F294" s="53" t="s">
        <v>659</v>
      </c>
      <c r="G294" s="71">
        <v>11668.92</v>
      </c>
      <c r="H294" s="71">
        <v>350</v>
      </c>
      <c r="I294" s="67">
        <f t="shared" si="9"/>
        <v>13941.947199999999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15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15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155" t="s">
        <v>625</v>
      </c>
      <c r="F297" s="53" t="s">
        <v>454</v>
      </c>
      <c r="G297" s="90">
        <v>2089.63</v>
      </c>
      <c r="H297" s="71">
        <v>177.53</v>
      </c>
      <c r="I297" s="67">
        <f t="shared" ref="I297:I360" si="10"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155" t="s">
        <v>625</v>
      </c>
      <c r="G298" s="90">
        <v>0</v>
      </c>
      <c r="H298" s="71">
        <v>0</v>
      </c>
      <c r="I298" s="67">
        <f t="shared" si="10"/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155" t="s">
        <v>625</v>
      </c>
      <c r="F299" s="53" t="s">
        <v>646</v>
      </c>
      <c r="G299" s="71">
        <v>6942.66</v>
      </c>
      <c r="H299" s="71">
        <v>208.28</v>
      </c>
      <c r="I299" s="67">
        <f t="shared" si="10"/>
        <v>8295.0903999999991</v>
      </c>
    </row>
    <row r="300" spans="2:10" x14ac:dyDescent="0.3">
      <c r="B300" s="66" t="s">
        <v>256</v>
      </c>
      <c r="C300" s="53" t="s">
        <v>457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15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15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15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15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15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15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15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15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15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15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15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15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256</v>
      </c>
      <c r="C314" s="53" t="s">
        <v>475</v>
      </c>
      <c r="D314" s="53" t="s">
        <v>17</v>
      </c>
      <c r="E314" s="15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15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15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10</v>
      </c>
      <c r="E319" s="155" t="s">
        <v>625</v>
      </c>
      <c r="G319" s="71">
        <v>0</v>
      </c>
      <c r="H319" s="71">
        <v>0</v>
      </c>
      <c r="I319" s="71">
        <f t="shared" si="10"/>
        <v>0</v>
      </c>
    </row>
    <row r="320" spans="2:10" x14ac:dyDescent="0.3">
      <c r="B320" s="66" t="s">
        <v>484</v>
      </c>
      <c r="C320" s="53" t="s">
        <v>485</v>
      </c>
      <c r="D320" s="53" t="s">
        <v>10</v>
      </c>
      <c r="E320" s="155" t="s">
        <v>625</v>
      </c>
      <c r="G320" s="68">
        <v>0</v>
      </c>
      <c r="H320" s="68">
        <v>0</v>
      </c>
      <c r="I320" s="67">
        <f t="shared" si="10"/>
        <v>0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155" t="s">
        <v>625</v>
      </c>
      <c r="G321" s="90">
        <v>0</v>
      </c>
      <c r="H321" s="71">
        <v>0</v>
      </c>
      <c r="I321" s="67">
        <f t="shared" si="10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15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215</v>
      </c>
      <c r="C323" s="53" t="s">
        <v>487</v>
      </c>
      <c r="D323" s="53" t="s">
        <v>17</v>
      </c>
      <c r="E323" s="155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15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15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15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15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15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15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15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15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15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10</v>
      </c>
      <c r="E334" s="155" t="s">
        <v>625</v>
      </c>
      <c r="G334" s="71">
        <v>0</v>
      </c>
      <c r="H334" s="71">
        <v>0</v>
      </c>
      <c r="I334" s="67">
        <f t="shared" si="10"/>
        <v>0</v>
      </c>
      <c r="J334" s="9"/>
    </row>
    <row r="335" spans="2:10" x14ac:dyDescent="0.3">
      <c r="B335" s="66" t="s">
        <v>45</v>
      </c>
      <c r="C335" s="53" t="s">
        <v>505</v>
      </c>
      <c r="D335" s="53" t="s">
        <v>17</v>
      </c>
      <c r="E335" s="155" t="s">
        <v>625</v>
      </c>
      <c r="F335" s="53" t="s">
        <v>655</v>
      </c>
      <c r="G335" s="90">
        <v>11668.92</v>
      </c>
      <c r="H335" s="71">
        <v>350.07</v>
      </c>
      <c r="I335" s="67">
        <f t="shared" si="10"/>
        <v>13942.028399999999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15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15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15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15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15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65</v>
      </c>
      <c r="C341" s="53" t="s">
        <v>513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15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15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155" t="s">
        <v>625</v>
      </c>
      <c r="F344" s="53" t="s">
        <v>80</v>
      </c>
      <c r="G344" s="71">
        <v>14210</v>
      </c>
      <c r="H344" s="71">
        <v>426</v>
      </c>
      <c r="I344" s="67">
        <f t="shared" si="10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155" t="s">
        <v>625</v>
      </c>
      <c r="F345" s="53" t="s">
        <v>80</v>
      </c>
      <c r="G345" s="74">
        <v>14748</v>
      </c>
      <c r="H345" s="71">
        <v>442</v>
      </c>
      <c r="I345" s="67">
        <f t="shared" si="10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10</v>
      </c>
      <c r="E346" s="155" t="s">
        <v>625</v>
      </c>
      <c r="G346" s="71">
        <v>0</v>
      </c>
      <c r="H346" s="71">
        <v>0</v>
      </c>
      <c r="I346" s="67">
        <f t="shared" si="10"/>
        <v>0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15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15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155" t="s">
        <v>625</v>
      </c>
      <c r="F349" s="53" t="s">
        <v>634</v>
      </c>
      <c r="G349" s="74">
        <v>14748</v>
      </c>
      <c r="H349" s="71">
        <v>442</v>
      </c>
      <c r="I349" s="67">
        <f t="shared" si="10"/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15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15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15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15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15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10</v>
      </c>
      <c r="E355" s="155" t="s">
        <v>625</v>
      </c>
      <c r="G355" s="71">
        <v>0</v>
      </c>
      <c r="H355" s="71">
        <v>0</v>
      </c>
      <c r="I355" s="67">
        <f t="shared" si="10"/>
        <v>0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15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15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15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15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15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155" t="s">
        <v>625</v>
      </c>
      <c r="F361" s="53" t="s">
        <v>384</v>
      </c>
      <c r="G361" s="71">
        <v>12621</v>
      </c>
      <c r="H361" s="71">
        <v>379</v>
      </c>
      <c r="I361" s="67">
        <f t="shared" ref="I361:I369" si="11">SUM(G361+H361)*1.16</f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155" t="s">
        <v>625</v>
      </c>
      <c r="F362" s="53" t="s">
        <v>537</v>
      </c>
      <c r="G362" s="90">
        <v>3218.6</v>
      </c>
      <c r="H362" s="71">
        <v>97</v>
      </c>
      <c r="I362" s="67">
        <f t="shared" si="11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155" t="s">
        <v>625</v>
      </c>
      <c r="G363" s="90">
        <v>0</v>
      </c>
      <c r="H363" s="71">
        <v>0</v>
      </c>
      <c r="I363" s="67">
        <f t="shared" si="11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15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si="11"/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15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15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15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15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256</v>
      </c>
      <c r="C369" s="53" t="s">
        <v>548</v>
      </c>
      <c r="D369" s="53" t="s">
        <v>10</v>
      </c>
      <c r="E369" s="155" t="s">
        <v>625</v>
      </c>
      <c r="G369" s="90">
        <v>0</v>
      </c>
      <c r="H369" s="71">
        <v>0</v>
      </c>
      <c r="I369" s="67">
        <f t="shared" si="11"/>
        <v>0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15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17</v>
      </c>
      <c r="E371" s="155" t="s">
        <v>14</v>
      </c>
      <c r="F371" s="53" t="s">
        <v>108</v>
      </c>
      <c r="G371" s="73">
        <v>14579.49</v>
      </c>
      <c r="H371" s="71">
        <v>1489.79</v>
      </c>
      <c r="I371" s="67">
        <f t="shared" ref="I371:I403" si="12">SUM(G371+H371)*1.16</f>
        <v>18640.364799999996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155" t="s">
        <v>14</v>
      </c>
      <c r="F377" s="53" t="s">
        <v>112</v>
      </c>
      <c r="G377" s="73">
        <v>13486.4</v>
      </c>
      <c r="H377" s="68">
        <v>1489.7</v>
      </c>
      <c r="I377" s="67">
        <f t="shared" si="12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15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15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15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15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15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15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17</v>
      </c>
      <c r="E384" s="155" t="s">
        <v>14</v>
      </c>
      <c r="F384" s="53" t="s">
        <v>108</v>
      </c>
      <c r="G384" s="68">
        <v>14579</v>
      </c>
      <c r="H384" s="71">
        <v>1490</v>
      </c>
      <c r="I384" s="67">
        <f t="shared" si="12"/>
        <v>18640.039999999997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15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15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17</v>
      </c>
      <c r="E387" s="155" t="s">
        <v>14</v>
      </c>
      <c r="F387" s="53" t="s">
        <v>112</v>
      </c>
      <c r="G387" s="68">
        <v>13486</v>
      </c>
      <c r="H387" s="71">
        <v>1490</v>
      </c>
      <c r="I387" s="67">
        <f t="shared" si="12"/>
        <v>17372.16</v>
      </c>
      <c r="J387" s="42"/>
    </row>
    <row r="388" spans="2:10" x14ac:dyDescent="0.3">
      <c r="B388" s="66" t="s">
        <v>109</v>
      </c>
      <c r="C388" s="96" t="s">
        <v>568</v>
      </c>
      <c r="D388" s="85" t="s">
        <v>17</v>
      </c>
      <c r="E388" s="155" t="s">
        <v>14</v>
      </c>
      <c r="F388" s="53" t="s">
        <v>108</v>
      </c>
      <c r="G388" s="68">
        <v>14579.49</v>
      </c>
      <c r="H388" s="71">
        <v>1489.79</v>
      </c>
      <c r="I388" s="67">
        <f t="shared" si="12"/>
        <v>18640.364799999996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15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15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10</v>
      </c>
      <c r="E391" s="155" t="s">
        <v>625</v>
      </c>
      <c r="G391" s="71">
        <v>0</v>
      </c>
      <c r="H391" s="71">
        <v>0</v>
      </c>
      <c r="I391" s="67">
        <f t="shared" si="12"/>
        <v>0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15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15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15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15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15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15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15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17</v>
      </c>
      <c r="E400" s="155" t="s">
        <v>14</v>
      </c>
      <c r="F400" s="49" t="s">
        <v>662</v>
      </c>
      <c r="G400" s="68">
        <v>13082</v>
      </c>
      <c r="H400" s="71">
        <v>1445</v>
      </c>
      <c r="I400" s="67">
        <f t="shared" si="12"/>
        <v>16851.32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15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155" t="s">
        <v>14</v>
      </c>
      <c r="F403" s="53" t="s">
        <v>103</v>
      </c>
      <c r="G403" s="71">
        <v>11562</v>
      </c>
      <c r="H403" s="71">
        <v>1278</v>
      </c>
      <c r="I403" s="67">
        <f t="shared" si="12"/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15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15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17</v>
      </c>
      <c r="E406" s="155" t="s">
        <v>15</v>
      </c>
      <c r="F406" s="53" t="s">
        <v>342</v>
      </c>
      <c r="G406" s="71">
        <v>5580</v>
      </c>
      <c r="H406" s="71">
        <v>182.4</v>
      </c>
      <c r="I406" s="67">
        <f>(G406+H406)*1.16</f>
        <v>6684.3839999999991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155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15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15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10</v>
      </c>
      <c r="E410" s="155" t="s">
        <v>11</v>
      </c>
      <c r="G410" s="71">
        <v>0</v>
      </c>
      <c r="H410" s="71">
        <v>0</v>
      </c>
      <c r="I410" s="67">
        <f>(G410+H410)*1.16</f>
        <v>0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155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15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155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15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155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155" t="s">
        <v>624</v>
      </c>
      <c r="G416" s="67">
        <v>0</v>
      </c>
      <c r="H416" s="68">
        <v>0</v>
      </c>
      <c r="I416" s="67">
        <f>SUM(G416+H416)*1.16</f>
        <v>0</v>
      </c>
    </row>
    <row r="417" spans="1:10" x14ac:dyDescent="0.3">
      <c r="B417" s="97" t="s">
        <v>232</v>
      </c>
      <c r="C417" s="97" t="s">
        <v>610</v>
      </c>
      <c r="D417" s="85" t="s">
        <v>17</v>
      </c>
      <c r="E417" s="155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1:10" x14ac:dyDescent="0.3">
      <c r="B418" s="99" t="s">
        <v>274</v>
      </c>
      <c r="C418" s="97" t="s">
        <v>611</v>
      </c>
      <c r="D418" s="85" t="s">
        <v>17</v>
      </c>
      <c r="E418" s="155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1:10" x14ac:dyDescent="0.3">
      <c r="B419" s="99" t="s">
        <v>274</v>
      </c>
      <c r="C419" s="97" t="s">
        <v>612</v>
      </c>
      <c r="D419" s="85" t="s">
        <v>17</v>
      </c>
      <c r="E419" s="155" t="s">
        <v>624</v>
      </c>
      <c r="F419" s="53" t="s">
        <v>653</v>
      </c>
      <c r="G419" s="67">
        <v>5876</v>
      </c>
      <c r="H419" s="68">
        <v>176</v>
      </c>
      <c r="I419" s="67">
        <f>SUM(G419+H419)*1.16</f>
        <v>7020.32</v>
      </c>
    </row>
    <row r="420" spans="1:10" x14ac:dyDescent="0.3">
      <c r="B420" s="99" t="s">
        <v>70</v>
      </c>
      <c r="C420" s="97" t="s">
        <v>613</v>
      </c>
      <c r="D420" s="85" t="s">
        <v>10</v>
      </c>
      <c r="E420" s="156" t="s">
        <v>15</v>
      </c>
      <c r="G420" s="71"/>
      <c r="H420" s="71"/>
      <c r="I420" s="67"/>
    </row>
    <row r="421" spans="1:10" x14ac:dyDescent="0.3">
      <c r="B421" s="99" t="s">
        <v>242</v>
      </c>
      <c r="C421" s="97" t="s">
        <v>614</v>
      </c>
      <c r="D421" s="85" t="s">
        <v>10</v>
      </c>
      <c r="E421" s="155" t="s">
        <v>624</v>
      </c>
      <c r="G421" s="67">
        <v>0</v>
      </c>
      <c r="H421" s="68">
        <v>0</v>
      </c>
      <c r="I421" s="67">
        <f t="shared" ref="I421:I428" si="13">SUM(G421+H421)*1.16</f>
        <v>0</v>
      </c>
    </row>
    <row r="422" spans="1:10" x14ac:dyDescent="0.3">
      <c r="B422" s="99" t="s">
        <v>65</v>
      </c>
      <c r="C422" s="97" t="s">
        <v>615</v>
      </c>
      <c r="D422" s="85" t="s">
        <v>17</v>
      </c>
      <c r="E422" s="155" t="s">
        <v>624</v>
      </c>
      <c r="F422" s="53" t="s">
        <v>649</v>
      </c>
      <c r="G422" s="67">
        <v>6542</v>
      </c>
      <c r="H422" s="68">
        <v>196</v>
      </c>
      <c r="I422" s="67">
        <f t="shared" si="13"/>
        <v>7816.079999999999</v>
      </c>
    </row>
    <row r="423" spans="1:10" x14ac:dyDescent="0.3">
      <c r="B423" s="99" t="s">
        <v>256</v>
      </c>
      <c r="C423" s="97" t="s">
        <v>616</v>
      </c>
      <c r="D423" s="85" t="s">
        <v>17</v>
      </c>
      <c r="E423" s="156" t="s">
        <v>624</v>
      </c>
      <c r="F423" s="53" t="s">
        <v>217</v>
      </c>
      <c r="G423" s="67">
        <v>8356</v>
      </c>
      <c r="H423" s="68">
        <v>251</v>
      </c>
      <c r="I423" s="67">
        <f t="shared" si="13"/>
        <v>9984.119999999999</v>
      </c>
    </row>
    <row r="424" spans="1:10" x14ac:dyDescent="0.3">
      <c r="B424" s="99" t="s">
        <v>274</v>
      </c>
      <c r="C424" s="97" t="s">
        <v>617</v>
      </c>
      <c r="D424" s="85" t="s">
        <v>10</v>
      </c>
      <c r="E424" s="155" t="s">
        <v>624</v>
      </c>
      <c r="G424" s="67">
        <v>0</v>
      </c>
      <c r="H424" s="68">
        <v>0</v>
      </c>
      <c r="I424" s="67">
        <f t="shared" si="13"/>
        <v>0</v>
      </c>
    </row>
    <row r="425" spans="1:10" x14ac:dyDescent="0.3">
      <c r="B425" s="99" t="s">
        <v>70</v>
      </c>
      <c r="C425" s="97" t="s">
        <v>618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</row>
    <row r="426" spans="1:10" x14ac:dyDescent="0.3">
      <c r="B426" s="99" t="s">
        <v>70</v>
      </c>
      <c r="C426" s="97" t="s">
        <v>619</v>
      </c>
      <c r="D426" s="85" t="s">
        <v>17</v>
      </c>
      <c r="E426" s="156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</row>
    <row r="427" spans="1:10" x14ac:dyDescent="0.3">
      <c r="B427" s="99" t="s">
        <v>242</v>
      </c>
      <c r="C427" s="97" t="s">
        <v>620</v>
      </c>
      <c r="D427" s="85" t="s">
        <v>17</v>
      </c>
      <c r="E427" s="156" t="s">
        <v>15</v>
      </c>
      <c r="F427" s="53" t="s">
        <v>342</v>
      </c>
      <c r="G427" s="150">
        <v>5580</v>
      </c>
      <c r="H427" s="71">
        <v>182</v>
      </c>
      <c r="I427" s="67">
        <f t="shared" si="13"/>
        <v>6683.9199999999992</v>
      </c>
    </row>
    <row r="428" spans="1:10" x14ac:dyDescent="0.3">
      <c r="A428" s="56"/>
      <c r="B428" s="99" t="s">
        <v>65</v>
      </c>
      <c r="C428" s="97" t="s">
        <v>621</v>
      </c>
      <c r="D428" s="85" t="s">
        <v>17</v>
      </c>
      <c r="E428" s="155" t="s">
        <v>624</v>
      </c>
      <c r="F428" s="53" t="s">
        <v>643</v>
      </c>
      <c r="G428" s="67">
        <v>6542.15</v>
      </c>
      <c r="H428" s="71">
        <v>196.26</v>
      </c>
      <c r="I428" s="67">
        <f t="shared" si="13"/>
        <v>7816.5555999999997</v>
      </c>
      <c r="J428" s="56"/>
    </row>
    <row r="429" spans="1:10" s="56" customFormat="1" ht="12" x14ac:dyDescent="0.25">
      <c r="B429" s="99" t="s">
        <v>57</v>
      </c>
      <c r="C429" s="53" t="s">
        <v>631</v>
      </c>
      <c r="D429" s="85" t="s">
        <v>17</v>
      </c>
      <c r="E429" s="15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1:10" s="56" customFormat="1" ht="12" x14ac:dyDescent="0.25">
      <c r="B430" s="97" t="s">
        <v>57</v>
      </c>
      <c r="C430" s="53" t="s">
        <v>641</v>
      </c>
      <c r="D430" s="85" t="s">
        <v>17</v>
      </c>
      <c r="E430" s="155" t="s">
        <v>625</v>
      </c>
      <c r="F430" s="53" t="s">
        <v>645</v>
      </c>
      <c r="G430" s="71">
        <v>15589.8</v>
      </c>
      <c r="H430" s="151">
        <v>401</v>
      </c>
      <c r="I430" s="67">
        <f>(G430+H430)*1.16</f>
        <v>18549.327999999998</v>
      </c>
    </row>
    <row r="431" spans="1:10" x14ac:dyDescent="0.3">
      <c r="A431" s="56"/>
      <c r="B431" s="97" t="s">
        <v>256</v>
      </c>
      <c r="C431" s="66" t="s">
        <v>657</v>
      </c>
      <c r="D431" s="85" t="s">
        <v>17</v>
      </c>
      <c r="E431" s="155" t="s">
        <v>11</v>
      </c>
      <c r="F431" s="53" t="s">
        <v>666</v>
      </c>
      <c r="G431" s="71">
        <v>8356</v>
      </c>
      <c r="H431" s="43">
        <v>251</v>
      </c>
      <c r="I431" s="67">
        <f>(G431+H431)*1.16</f>
        <v>9984.119999999999</v>
      </c>
      <c r="J431" s="56"/>
    </row>
    <row r="432" spans="1:10" x14ac:dyDescent="0.3">
      <c r="A432" s="56"/>
      <c r="B432" s="66" t="s">
        <v>70</v>
      </c>
      <c r="C432" s="66" t="s">
        <v>658</v>
      </c>
      <c r="D432" s="85" t="s">
        <v>17</v>
      </c>
      <c r="E432" s="155" t="s">
        <v>624</v>
      </c>
      <c r="F432" s="53" t="s">
        <v>661</v>
      </c>
      <c r="G432" s="71">
        <v>5876</v>
      </c>
      <c r="H432" s="43">
        <v>176.28</v>
      </c>
      <c r="I432" s="67">
        <f>(G432+H432)*1.16</f>
        <v>7020.6447999999991</v>
      </c>
      <c r="J432" s="56"/>
    </row>
    <row r="433" spans="1:15" x14ac:dyDescent="0.3">
      <c r="A433" s="56"/>
      <c r="B433" s="66" t="s">
        <v>65</v>
      </c>
      <c r="C433" s="66" t="s">
        <v>663</v>
      </c>
      <c r="D433" s="85" t="s">
        <v>17</v>
      </c>
      <c r="E433" s="155" t="s">
        <v>624</v>
      </c>
      <c r="F433" s="56" t="s">
        <v>668</v>
      </c>
      <c r="G433" s="71">
        <v>6542</v>
      </c>
      <c r="H433" s="43">
        <v>196</v>
      </c>
      <c r="I433" s="54">
        <f>(G433+H433)*1.16</f>
        <v>7816.079999999999</v>
      </c>
      <c r="J433" s="56"/>
      <c r="K433" s="148"/>
      <c r="L433" s="147"/>
    </row>
    <row r="434" spans="1:15" x14ac:dyDescent="0.3">
      <c r="A434" s="56"/>
      <c r="B434" s="66" t="s">
        <v>274</v>
      </c>
      <c r="C434" s="66" t="s">
        <v>664</v>
      </c>
      <c r="D434" s="85" t="s">
        <v>10</v>
      </c>
      <c r="E434" s="157" t="s">
        <v>15</v>
      </c>
      <c r="F434" s="152"/>
      <c r="G434" s="71"/>
      <c r="J434" s="56"/>
      <c r="K434" s="149"/>
      <c r="L434" s="18"/>
      <c r="M434" s="38"/>
      <c r="N434" s="38"/>
    </row>
    <row r="435" spans="1:15" x14ac:dyDescent="0.3">
      <c r="B435" s="66" t="s">
        <v>70</v>
      </c>
      <c r="C435" s="66" t="s">
        <v>665</v>
      </c>
      <c r="D435" s="85" t="s">
        <v>10</v>
      </c>
      <c r="E435" s="157" t="s">
        <v>15</v>
      </c>
      <c r="F435" s="153"/>
      <c r="G435" s="71"/>
      <c r="N435" s="38"/>
    </row>
    <row r="436" spans="1:15" x14ac:dyDescent="0.3">
      <c r="B436" s="66" t="s">
        <v>274</v>
      </c>
      <c r="C436" s="56" t="s">
        <v>672</v>
      </c>
      <c r="D436" s="85" t="s">
        <v>10</v>
      </c>
      <c r="E436" s="155" t="s">
        <v>624</v>
      </c>
      <c r="G436" s="71"/>
      <c r="L436" s="38"/>
      <c r="N436" s="38"/>
    </row>
    <row r="437" spans="1:15" x14ac:dyDescent="0.3">
      <c r="B437" s="66"/>
      <c r="C437" s="53"/>
      <c r="D437" s="85"/>
      <c r="E437" s="155"/>
      <c r="G437" s="71"/>
      <c r="L437" s="38"/>
      <c r="M437" s="38"/>
      <c r="N437" s="38"/>
      <c r="O437" s="38"/>
    </row>
    <row r="438" spans="1:15" x14ac:dyDescent="0.3">
      <c r="E438" s="158"/>
    </row>
    <row r="1048560" spans="1:17" s="54" customFormat="1" x14ac:dyDescent="0.3">
      <c r="A1048560"/>
      <c r="B1048560" s="50"/>
      <c r="C1048560" s="51"/>
      <c r="D1048560" s="52"/>
      <c r="E1048560" s="159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6" xr:uid="{7E1580AC-5D85-42FF-A721-7DD24830F8A1}"/>
  <hyperlinks>
    <hyperlink ref="F175" r:id="rId1" location="id=1155&amp;model=res.partner" display="http://52.52.31.46:8069/web - id=1155&amp;model=res.partner" xr:uid="{49DAD420-477A-493C-9FED-DD5398F56DB6}"/>
    <hyperlink ref="F223" r:id="rId2" location="id=1155&amp;model=res.partner" display="http://52.52.31.46:8069/web - id=1155&amp;model=res.partner" xr:uid="{ABD8C43A-EAE0-47FB-A89C-F0EEB01790BA}"/>
  </hyperlinks>
  <pageMargins left="0.7" right="0.7" top="0.75" bottom="0.75" header="0.3" footer="0.3"/>
  <pageSetup paperSize="9" scale="63" fitToHeight="0" orientation="portrait"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D6ED0-7E68-4332-BCC4-D204AF6746A7}">
  <sheetPr codeName="Sheet19">
    <pageSetUpPr fitToPage="1"/>
  </sheetPr>
  <dimension ref="A1:R1048560"/>
  <sheetViews>
    <sheetView showGridLines="0" topLeftCell="A143" zoomScale="85" zoomScaleNormal="85" workbookViewId="0">
      <selection activeCell="E173" sqref="E173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159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154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155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242</v>
      </c>
      <c r="C3" s="53" t="s">
        <v>16</v>
      </c>
      <c r="D3" s="53" t="s">
        <v>17</v>
      </c>
      <c r="E3" s="155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72</v>
      </c>
      <c r="M3" s="61">
        <f>+COUNTIF(E:E,M2)</f>
        <v>158</v>
      </c>
      <c r="N3" s="61">
        <f>+COUNTIF(E:E,N2)</f>
        <v>41</v>
      </c>
      <c r="O3" s="61">
        <f>+COUNTIF(E:E,O2)</f>
        <v>88</v>
      </c>
      <c r="P3" s="61">
        <f>+COUNTIF(E:E,P2)</f>
        <v>75</v>
      </c>
      <c r="Q3" s="61">
        <f>SUM(L3+M3+N3+O3+P3)</f>
        <v>434</v>
      </c>
    </row>
    <row r="4" spans="1:18" x14ac:dyDescent="0.3">
      <c r="B4" s="66" t="s">
        <v>88</v>
      </c>
      <c r="C4" s="53" t="s">
        <v>21</v>
      </c>
      <c r="D4" s="53" t="s">
        <v>10</v>
      </c>
      <c r="E4" s="155" t="s">
        <v>15</v>
      </c>
      <c r="G4" s="67">
        <v>0</v>
      </c>
      <c r="H4" s="68">
        <v>0</v>
      </c>
      <c r="I4" s="67">
        <f t="shared" si="0"/>
        <v>0</v>
      </c>
      <c r="J4" s="9"/>
      <c r="K4" s="101" t="s">
        <v>23</v>
      </c>
      <c r="L4" s="102">
        <f>COUNTIFS(D:D,K4,E:E,L2)</f>
        <v>58</v>
      </c>
      <c r="M4" s="102">
        <f>COUNTIFS(D:D,K4,E:E,M2)</f>
        <v>106</v>
      </c>
      <c r="N4" s="102">
        <f>COUNTIFS(D:D,K4,E:E,N2)</f>
        <v>29</v>
      </c>
      <c r="O4" s="102">
        <f>COUNTIFS(D:D,K4,E:E,O2)</f>
        <v>76</v>
      </c>
      <c r="P4" s="102">
        <f>COUNTIFS(D:D,K4,E:E,P2)</f>
        <v>48</v>
      </c>
      <c r="Q4" s="102">
        <f>SUM(L4:P4)</f>
        <v>317</v>
      </c>
    </row>
    <row r="5" spans="1:18" x14ac:dyDescent="0.3">
      <c r="B5" s="66" t="s">
        <v>24</v>
      </c>
      <c r="C5" s="53" t="s">
        <v>25</v>
      </c>
      <c r="D5" s="53" t="s">
        <v>17</v>
      </c>
      <c r="E5" s="155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10</v>
      </c>
      <c r="M5" s="104">
        <f>COUNTIFS(D:D,K5,E:E,M2)</f>
        <v>44</v>
      </c>
      <c r="N5" s="104">
        <f>COUNTIFS(D:D,K5,E:E,N2)</f>
        <v>10</v>
      </c>
      <c r="O5" s="104">
        <f>COUNTIFS(D:D,K5,E:E,O2)</f>
        <v>9</v>
      </c>
      <c r="P5" s="104">
        <f>COUNTIFS(D:D,K5,E:E,P2)</f>
        <v>24</v>
      </c>
      <c r="Q5" s="104">
        <f>SUM(L5:P5)</f>
        <v>97</v>
      </c>
    </row>
    <row r="6" spans="1:18" x14ac:dyDescent="0.3">
      <c r="B6" s="66" t="s">
        <v>28</v>
      </c>
      <c r="C6" s="53" t="s">
        <v>29</v>
      </c>
      <c r="D6" s="53" t="s">
        <v>17</v>
      </c>
      <c r="E6" s="155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155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68</v>
      </c>
      <c r="M7" s="59">
        <f>M3-M6</f>
        <v>150</v>
      </c>
      <c r="N7" s="59">
        <f>N3-N6</f>
        <v>39</v>
      </c>
      <c r="O7" s="59">
        <f>O3-O6</f>
        <v>85</v>
      </c>
      <c r="P7" s="59">
        <f>P3-P6</f>
        <v>72</v>
      </c>
      <c r="Q7" s="59">
        <f>SUM(L7:P7)</f>
        <v>414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155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0.8529411764705882</v>
      </c>
      <c r="M8" s="112">
        <f t="shared" si="1"/>
        <v>0.70666666666666667</v>
      </c>
      <c r="N8" s="112">
        <f t="shared" si="1"/>
        <v>0.74358974358974361</v>
      </c>
      <c r="O8" s="112">
        <f t="shared" si="1"/>
        <v>0.89411764705882357</v>
      </c>
      <c r="P8" s="112">
        <f t="shared" si="1"/>
        <v>0.66666666666666663</v>
      </c>
      <c r="Q8" s="112">
        <f t="shared" si="1"/>
        <v>0.7657004830917874</v>
      </c>
    </row>
    <row r="9" spans="1:18" x14ac:dyDescent="0.3">
      <c r="B9" s="66" t="s">
        <v>36</v>
      </c>
      <c r="C9" s="53" t="s">
        <v>37</v>
      </c>
      <c r="D9" s="53" t="s">
        <v>17</v>
      </c>
      <c r="E9" s="155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262</v>
      </c>
      <c r="C10" s="53" t="s">
        <v>39</v>
      </c>
      <c r="D10" s="53" t="s">
        <v>10</v>
      </c>
      <c r="E10" s="155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SUMIF(E2:E604,L2,I2:I604)</f>
        <v>484154.15320000012</v>
      </c>
      <c r="M10" s="68">
        <f>SUMIF(E2:E604,M2,I2:I604)</f>
        <v>1555347.6968</v>
      </c>
      <c r="N10" s="68">
        <f>SUMIF(E2:E598,N2,I2:I598)</f>
        <v>282741.82199999999</v>
      </c>
      <c r="O10" s="68">
        <f>SUMIF(E2:E598,O2,I2:I598)</f>
        <v>1206662.2527999999</v>
      </c>
      <c r="P10" s="68">
        <f>SUMIF(E2:E598,P2,I2:I598)</f>
        <v>436560.10004666663</v>
      </c>
      <c r="Q10" s="68">
        <f>SUM(L10:P10)</f>
        <v>3965466.024846667</v>
      </c>
      <c r="R10" s="114"/>
    </row>
    <row r="11" spans="1:18" x14ac:dyDescent="0.3">
      <c r="B11" s="66" t="s">
        <v>215</v>
      </c>
      <c r="C11" s="53">
        <v>234310945</v>
      </c>
      <c r="D11" s="53" t="s">
        <v>17</v>
      </c>
      <c r="E11" s="155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242</v>
      </c>
      <c r="C12" s="53" t="s">
        <v>44</v>
      </c>
      <c r="D12" s="53" t="s">
        <v>17</v>
      </c>
      <c r="E12" s="155" t="s">
        <v>11</v>
      </c>
      <c r="F12" s="161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155" t="s">
        <v>624</v>
      </c>
      <c r="F13" s="78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274</v>
      </c>
      <c r="C14" s="53" t="s">
        <v>49</v>
      </c>
      <c r="D14" s="53" t="s">
        <v>17</v>
      </c>
      <c r="E14" s="155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65</v>
      </c>
      <c r="C15" s="53" t="s">
        <v>51</v>
      </c>
      <c r="D15" s="53" t="s">
        <v>17</v>
      </c>
      <c r="E15" s="155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155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155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155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155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155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155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155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155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155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155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155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155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155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155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155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155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155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155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155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155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155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155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155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155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155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155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155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155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155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155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155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155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155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155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155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155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155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155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155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155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10</v>
      </c>
      <c r="E56" s="155" t="s">
        <v>14</v>
      </c>
      <c r="G56" s="73">
        <v>0</v>
      </c>
      <c r="H56" s="68">
        <v>0</v>
      </c>
      <c r="I56" s="67">
        <f t="shared" si="2"/>
        <v>0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155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155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10</v>
      </c>
      <c r="E59" s="155" t="s">
        <v>14</v>
      </c>
      <c r="G59" s="73">
        <v>0</v>
      </c>
      <c r="H59" s="68">
        <v>0</v>
      </c>
      <c r="I59" s="67">
        <f t="shared" si="2"/>
        <v>0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155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155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155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155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155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155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155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155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155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155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155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155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155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155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155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155" t="s">
        <v>14</v>
      </c>
      <c r="F75" s="53" t="s">
        <v>108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155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155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155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155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155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155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155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155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155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155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155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155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155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155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155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155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155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155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155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155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155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155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155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155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155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155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155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155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155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155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155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155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155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155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155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155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155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155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155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155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10</v>
      </c>
      <c r="E116" s="155" t="s">
        <v>624</v>
      </c>
      <c r="F116" s="66" t="s">
        <v>203</v>
      </c>
      <c r="G116" s="68">
        <v>0</v>
      </c>
      <c r="H116" s="68">
        <v>0</v>
      </c>
      <c r="I116" s="67">
        <f t="shared" si="4"/>
        <v>0</v>
      </c>
      <c r="J116" s="9"/>
    </row>
    <row r="117" spans="2:10" x14ac:dyDescent="0.3">
      <c r="B117" s="66" t="s">
        <v>242</v>
      </c>
      <c r="C117" s="53" t="s">
        <v>204</v>
      </c>
      <c r="D117" s="53" t="s">
        <v>17</v>
      </c>
      <c r="E117" s="155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155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274</v>
      </c>
      <c r="C119" s="53" t="s">
        <v>208</v>
      </c>
      <c r="D119" s="53" t="s">
        <v>17</v>
      </c>
      <c r="E119" s="155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155" t="s">
        <v>625</v>
      </c>
      <c r="F120" s="53" t="s">
        <v>473</v>
      </c>
      <c r="G120" s="68">
        <v>13359</v>
      </c>
      <c r="H120" s="68">
        <v>401</v>
      </c>
      <c r="I120" s="67">
        <f>SUM(G120:H120)*1.16</f>
        <v>15961.599999999999</v>
      </c>
      <c r="J120" s="9"/>
    </row>
    <row r="121" spans="2:10" x14ac:dyDescent="0.3">
      <c r="B121" s="66" t="s">
        <v>70</v>
      </c>
      <c r="C121" s="53" t="s">
        <v>211</v>
      </c>
      <c r="D121" s="53" t="s">
        <v>17</v>
      </c>
      <c r="E121" s="155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2:10" x14ac:dyDescent="0.3">
      <c r="B122" s="66" t="s">
        <v>242</v>
      </c>
      <c r="C122" s="53" t="s">
        <v>213</v>
      </c>
      <c r="D122" s="53" t="s">
        <v>17</v>
      </c>
      <c r="E122" s="155" t="s">
        <v>624</v>
      </c>
      <c r="F122" s="79" t="s">
        <v>214</v>
      </c>
      <c r="G122" s="68">
        <v>6080</v>
      </c>
      <c r="H122" s="68">
        <v>182.4</v>
      </c>
      <c r="I122" s="67">
        <f t="shared" si="5"/>
        <v>7264.3839999999991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155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274</v>
      </c>
      <c r="C124" s="53" t="s">
        <v>218</v>
      </c>
      <c r="D124" s="53" t="s">
        <v>10</v>
      </c>
      <c r="E124" s="155" t="s">
        <v>624</v>
      </c>
      <c r="F124" s="78"/>
      <c r="G124" s="68">
        <v>0</v>
      </c>
      <c r="H124" s="68">
        <v>0</v>
      </c>
      <c r="I124" s="67">
        <f t="shared" si="5"/>
        <v>0</v>
      </c>
      <c r="J124" s="9"/>
    </row>
    <row r="125" spans="2:10" x14ac:dyDescent="0.3">
      <c r="B125" s="66" t="s">
        <v>65</v>
      </c>
      <c r="C125" s="53" t="s">
        <v>220</v>
      </c>
      <c r="D125" s="53" t="s">
        <v>17</v>
      </c>
      <c r="E125" s="155" t="s">
        <v>624</v>
      </c>
      <c r="F125" s="53" t="s">
        <v>643</v>
      </c>
      <c r="G125" s="68">
        <v>6542</v>
      </c>
      <c r="H125" s="68">
        <v>196.26</v>
      </c>
      <c r="I125" s="67">
        <f t="shared" si="5"/>
        <v>7816.3815999999997</v>
      </c>
    </row>
    <row r="126" spans="2:10" x14ac:dyDescent="0.3">
      <c r="B126" s="66" t="s">
        <v>215</v>
      </c>
      <c r="C126" s="53" t="s">
        <v>221</v>
      </c>
      <c r="D126" s="53" t="s">
        <v>17</v>
      </c>
      <c r="E126" s="155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242</v>
      </c>
      <c r="C127" s="53" t="s">
        <v>223</v>
      </c>
      <c r="D127" s="53" t="s">
        <v>17</v>
      </c>
      <c r="E127" s="155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242</v>
      </c>
      <c r="C128" s="53" t="s">
        <v>225</v>
      </c>
      <c r="D128" s="53" t="s">
        <v>17</v>
      </c>
      <c r="E128" s="155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2:10" x14ac:dyDescent="0.3">
      <c r="B129" s="66" t="s">
        <v>65</v>
      </c>
      <c r="C129" s="53" t="s">
        <v>226</v>
      </c>
      <c r="D129" s="53" t="s">
        <v>17</v>
      </c>
      <c r="E129" s="155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155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155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70</v>
      </c>
      <c r="C132" s="53" t="s">
        <v>230</v>
      </c>
      <c r="D132" s="53" t="s">
        <v>17</v>
      </c>
      <c r="E132" s="155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155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155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155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155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155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155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155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155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57</v>
      </c>
      <c r="C141" s="53" t="s">
        <v>244</v>
      </c>
      <c r="D141" s="53" t="s">
        <v>17</v>
      </c>
      <c r="E141" s="155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274</v>
      </c>
      <c r="C142" s="53" t="s">
        <v>246</v>
      </c>
      <c r="D142" s="53" t="s">
        <v>10</v>
      </c>
      <c r="E142" s="155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155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155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155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155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155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155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155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155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17</v>
      </c>
      <c r="E151" s="155" t="s">
        <v>624</v>
      </c>
      <c r="F151" s="56" t="s">
        <v>669</v>
      </c>
      <c r="G151" s="68">
        <v>8356</v>
      </c>
      <c r="H151" s="68">
        <v>250.68</v>
      </c>
      <c r="I151" s="67">
        <f>SUM(G151+H151)*1.16</f>
        <v>9983.7487999999994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155" t="s">
        <v>15</v>
      </c>
      <c r="F152" s="81" t="s">
        <v>642</v>
      </c>
      <c r="G152" s="68">
        <v>10200</v>
      </c>
      <c r="H152" s="68">
        <v>306</v>
      </c>
      <c r="I152" s="67">
        <f t="shared" ref="I152:I172" si="6">SUM(G152+H152)*1.16</f>
        <v>12186.96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155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155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652</v>
      </c>
      <c r="C155" s="80" t="s">
        <v>264</v>
      </c>
      <c r="D155" s="53" t="s">
        <v>17</v>
      </c>
      <c r="E155" s="155" t="s">
        <v>14</v>
      </c>
      <c r="F155" s="56" t="s">
        <v>667</v>
      </c>
      <c r="G155" s="68">
        <v>11463</v>
      </c>
      <c r="H155" s="68">
        <v>344</v>
      </c>
      <c r="I155" s="67">
        <f t="shared" si="6"/>
        <v>13696.119999999999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155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155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155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155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256</v>
      </c>
      <c r="C160" s="83" t="s">
        <v>271</v>
      </c>
      <c r="D160" s="53" t="s">
        <v>17</v>
      </c>
      <c r="E160" s="155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57</v>
      </c>
      <c r="C161" s="83" t="s">
        <v>272</v>
      </c>
      <c r="D161" s="53" t="s">
        <v>17</v>
      </c>
      <c r="E161" s="155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155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155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155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155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155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155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155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242</v>
      </c>
      <c r="C169" s="83" t="s">
        <v>286</v>
      </c>
      <c r="D169" s="53" t="s">
        <v>17</v>
      </c>
      <c r="E169" s="155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155" t="s">
        <v>15</v>
      </c>
      <c r="F170" s="53" t="s">
        <v>342</v>
      </c>
      <c r="G170" s="150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15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15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15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15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15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15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15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155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15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15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15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15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15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15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15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15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15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15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15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15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15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15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15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57</v>
      </c>
      <c r="C194" s="83" t="s">
        <v>320</v>
      </c>
      <c r="D194" s="53" t="s">
        <v>10</v>
      </c>
      <c r="E194" s="15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2:10" x14ac:dyDescent="0.3">
      <c r="B195" s="66" t="s">
        <v>274</v>
      </c>
      <c r="C195" s="83" t="s">
        <v>321</v>
      </c>
      <c r="D195" s="53" t="s">
        <v>10</v>
      </c>
      <c r="E195" s="15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15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15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155" t="s">
        <v>15</v>
      </c>
      <c r="F198" s="82" t="s">
        <v>326</v>
      </c>
      <c r="G198" s="68">
        <v>10018.49</v>
      </c>
      <c r="H198" s="71">
        <v>1115.5899999999999</v>
      </c>
      <c r="I198" s="67">
        <f t="shared" si="7"/>
        <v>12915.532799999999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10</v>
      </c>
      <c r="E199" s="155" t="s">
        <v>15</v>
      </c>
      <c r="F199" s="82"/>
      <c r="G199" s="68">
        <v>0</v>
      </c>
      <c r="H199" s="71">
        <v>0</v>
      </c>
      <c r="I199" s="67">
        <f t="shared" si="7"/>
        <v>0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15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15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15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155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15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15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155" t="s">
        <v>11</v>
      </c>
      <c r="F206" s="160" t="s">
        <v>670</v>
      </c>
      <c r="G206" s="71">
        <v>5876</v>
      </c>
      <c r="H206" s="71">
        <v>176.28</v>
      </c>
      <c r="I206" s="67">
        <f t="shared" si="7"/>
        <v>7020.6447999999991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15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15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15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15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15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15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65</v>
      </c>
      <c r="C213" s="83" t="s">
        <v>349</v>
      </c>
      <c r="D213" s="53" t="s">
        <v>10</v>
      </c>
      <c r="E213" s="15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260</v>
      </c>
      <c r="C214" s="83" t="s">
        <v>351</v>
      </c>
      <c r="D214" s="53" t="s">
        <v>10</v>
      </c>
      <c r="E214" s="15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9"/>
    </row>
    <row r="215" spans="2:10" x14ac:dyDescent="0.3">
      <c r="B215" s="66" t="s">
        <v>260</v>
      </c>
      <c r="C215" s="83" t="s">
        <v>352</v>
      </c>
      <c r="D215" s="53" t="s">
        <v>10</v>
      </c>
      <c r="E215" s="155" t="s">
        <v>15</v>
      </c>
      <c r="G215" s="68">
        <v>0</v>
      </c>
      <c r="H215" s="71">
        <v>0</v>
      </c>
      <c r="I215" s="67">
        <f t="shared" si="7"/>
        <v>0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15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15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15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15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15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17</v>
      </c>
      <c r="E221" s="155" t="s">
        <v>15</v>
      </c>
      <c r="F221" s="88" t="s">
        <v>342</v>
      </c>
      <c r="G221" s="68">
        <v>5876</v>
      </c>
      <c r="H221" s="71">
        <v>176.28</v>
      </c>
      <c r="I221" s="67">
        <f t="shared" ref="I221:I226" si="8">SUM(G221+H221)*1.16</f>
        <v>7020.6447999999991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15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15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15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15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15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15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15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15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15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15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15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15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15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15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15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15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15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15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15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15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15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15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15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15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10</v>
      </c>
      <c r="E246" s="155" t="s">
        <v>625</v>
      </c>
      <c r="G246" s="68">
        <v>0</v>
      </c>
      <c r="H246" s="71">
        <v>0</v>
      </c>
      <c r="I246" s="71">
        <f t="shared" si="9"/>
        <v>0</v>
      </c>
      <c r="J246" s="9"/>
      <c r="K246" s="38"/>
    </row>
    <row r="247" spans="2:13" x14ac:dyDescent="0.3">
      <c r="B247" s="66" t="s">
        <v>74</v>
      </c>
      <c r="C247" s="146" t="s">
        <v>390</v>
      </c>
      <c r="D247" s="53" t="s">
        <v>17</v>
      </c>
      <c r="E247" s="155" t="s">
        <v>625</v>
      </c>
      <c r="F247" s="53" t="s">
        <v>660</v>
      </c>
      <c r="G247" s="151">
        <v>16731</v>
      </c>
      <c r="H247" s="71">
        <v>502</v>
      </c>
      <c r="I247" s="71">
        <f t="shared" si="9"/>
        <v>19990.28</v>
      </c>
      <c r="J247" s="9"/>
      <c r="K247" s="38"/>
      <c r="L247" s="38"/>
    </row>
    <row r="248" spans="2:13" x14ac:dyDescent="0.3">
      <c r="B248" s="139" t="s">
        <v>215</v>
      </c>
      <c r="C248" s="53" t="s">
        <v>391</v>
      </c>
      <c r="D248" s="53" t="s">
        <v>10</v>
      </c>
      <c r="E248" s="155" t="s">
        <v>625</v>
      </c>
      <c r="F248" s="78"/>
      <c r="G248" s="67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15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15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155" t="s">
        <v>625</v>
      </c>
      <c r="F251" s="53" t="s">
        <v>651</v>
      </c>
      <c r="G251" s="90">
        <v>16215</v>
      </c>
      <c r="H251" s="71">
        <v>486</v>
      </c>
      <c r="I251" s="67">
        <f t="shared" si="9"/>
        <v>19373.16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15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15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15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15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15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10</v>
      </c>
      <c r="E257" s="155" t="s">
        <v>625</v>
      </c>
      <c r="G257" s="71">
        <v>0</v>
      </c>
      <c r="H257" s="71">
        <v>0</v>
      </c>
      <c r="I257" s="67">
        <f t="shared" si="9"/>
        <v>0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15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215</v>
      </c>
      <c r="C259" s="53" t="s">
        <v>404</v>
      </c>
      <c r="D259" s="53" t="s">
        <v>10</v>
      </c>
      <c r="E259" s="15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15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15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15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15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15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15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15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15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15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15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10</v>
      </c>
      <c r="E270" s="155" t="s">
        <v>625</v>
      </c>
      <c r="G270" s="91">
        <v>0</v>
      </c>
      <c r="H270" s="71">
        <v>0</v>
      </c>
      <c r="I270" s="71">
        <f t="shared" si="9"/>
        <v>0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15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15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15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10</v>
      </c>
      <c r="E274" s="155" t="s">
        <v>625</v>
      </c>
      <c r="G274" s="71">
        <v>0</v>
      </c>
      <c r="H274" s="71">
        <v>0</v>
      </c>
      <c r="I274" s="71">
        <f t="shared" si="9"/>
        <v>0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15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15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15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15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15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15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15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15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15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155" t="s">
        <v>625</v>
      </c>
      <c r="F284" s="53" t="s">
        <v>634</v>
      </c>
      <c r="G284" s="71">
        <v>14210</v>
      </c>
      <c r="H284" s="71">
        <v>426</v>
      </c>
      <c r="I284" s="67">
        <f t="shared" si="9"/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155" t="s">
        <v>625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15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15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15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15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155" t="s">
        <v>625</v>
      </c>
      <c r="F290" s="53" t="s">
        <v>651</v>
      </c>
      <c r="G290" s="90">
        <v>16215</v>
      </c>
      <c r="H290" s="71">
        <v>486</v>
      </c>
      <c r="I290" s="67">
        <f t="shared" si="9"/>
        <v>19373.16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15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15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15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155" t="s">
        <v>625</v>
      </c>
      <c r="F294" s="53" t="s">
        <v>659</v>
      </c>
      <c r="G294" s="71">
        <v>11668.92</v>
      </c>
      <c r="H294" s="71">
        <v>350</v>
      </c>
      <c r="I294" s="67">
        <f t="shared" si="9"/>
        <v>13941.947199999999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15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15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155" t="s">
        <v>625</v>
      </c>
      <c r="F297" s="53" t="s">
        <v>454</v>
      </c>
      <c r="G297" s="90">
        <v>2089.63</v>
      </c>
      <c r="H297" s="71">
        <v>177.53</v>
      </c>
      <c r="I297" s="67">
        <f t="shared" ref="I297:I360" si="10"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155" t="s">
        <v>625</v>
      </c>
      <c r="G298" s="90">
        <v>0</v>
      </c>
      <c r="H298" s="71">
        <v>0</v>
      </c>
      <c r="I298" s="67">
        <f t="shared" si="10"/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155" t="s">
        <v>625</v>
      </c>
      <c r="F299" s="53" t="s">
        <v>646</v>
      </c>
      <c r="G299" s="71">
        <v>6942.66</v>
      </c>
      <c r="H299" s="71">
        <v>208.28</v>
      </c>
      <c r="I299" s="67">
        <f t="shared" si="10"/>
        <v>8295.0903999999991</v>
      </c>
    </row>
    <row r="300" spans="2:10" x14ac:dyDescent="0.3">
      <c r="B300" s="66" t="s">
        <v>256</v>
      </c>
      <c r="C300" s="53" t="s">
        <v>457</v>
      </c>
      <c r="D300" s="53" t="s">
        <v>10</v>
      </c>
      <c r="E300" s="15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15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15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15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15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15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15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10</v>
      </c>
      <c r="E307" s="15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15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15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15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15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15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15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256</v>
      </c>
      <c r="C314" s="53" t="s">
        <v>475</v>
      </c>
      <c r="D314" s="53" t="s">
        <v>17</v>
      </c>
      <c r="E314" s="15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15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15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15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15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10</v>
      </c>
      <c r="E319" s="155" t="s">
        <v>625</v>
      </c>
      <c r="G319" s="71">
        <v>0</v>
      </c>
      <c r="H319" s="71">
        <v>0</v>
      </c>
      <c r="I319" s="71">
        <f t="shared" si="10"/>
        <v>0</v>
      </c>
    </row>
    <row r="320" spans="2:10" x14ac:dyDescent="0.3">
      <c r="B320" s="66" t="s">
        <v>484</v>
      </c>
      <c r="C320" s="53" t="s">
        <v>485</v>
      </c>
      <c r="D320" s="53" t="s">
        <v>10</v>
      </c>
      <c r="E320" s="155" t="s">
        <v>625</v>
      </c>
      <c r="G320" s="68">
        <v>0</v>
      </c>
      <c r="H320" s="68">
        <v>0</v>
      </c>
      <c r="I320" s="67">
        <f t="shared" si="10"/>
        <v>0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155" t="s">
        <v>625</v>
      </c>
      <c r="G321" s="90">
        <v>0</v>
      </c>
      <c r="H321" s="71">
        <v>0</v>
      </c>
      <c r="I321" s="67">
        <f t="shared" si="10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15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215</v>
      </c>
      <c r="C323" s="53" t="s">
        <v>487</v>
      </c>
      <c r="D323" s="53" t="s">
        <v>17</v>
      </c>
      <c r="E323" s="155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15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15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15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15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15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15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15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15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15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15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10</v>
      </c>
      <c r="E334" s="155" t="s">
        <v>625</v>
      </c>
      <c r="G334" s="71">
        <v>0</v>
      </c>
      <c r="H334" s="71">
        <v>0</v>
      </c>
      <c r="I334" s="67">
        <f t="shared" si="10"/>
        <v>0</v>
      </c>
      <c r="J334" s="9"/>
    </row>
    <row r="335" spans="2:10" x14ac:dyDescent="0.3">
      <c r="B335" s="66" t="s">
        <v>45</v>
      </c>
      <c r="C335" s="53" t="s">
        <v>505</v>
      </c>
      <c r="D335" s="53" t="s">
        <v>17</v>
      </c>
      <c r="E335" s="155" t="s">
        <v>625</v>
      </c>
      <c r="F335" s="53" t="s">
        <v>655</v>
      </c>
      <c r="G335" s="90">
        <v>11668.92</v>
      </c>
      <c r="H335" s="71">
        <v>350.07</v>
      </c>
      <c r="I335" s="67">
        <f t="shared" si="10"/>
        <v>13942.028399999999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15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15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15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15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15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65</v>
      </c>
      <c r="C341" s="53" t="s">
        <v>513</v>
      </c>
      <c r="D341" s="53" t="s">
        <v>10</v>
      </c>
      <c r="E341" s="15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15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15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155" t="s">
        <v>625</v>
      </c>
      <c r="F344" s="53" t="s">
        <v>80</v>
      </c>
      <c r="G344" s="71">
        <v>14210</v>
      </c>
      <c r="H344" s="71">
        <v>426</v>
      </c>
      <c r="I344" s="67">
        <f t="shared" si="10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155" t="s">
        <v>625</v>
      </c>
      <c r="F345" s="53" t="s">
        <v>80</v>
      </c>
      <c r="G345" s="74">
        <v>14748</v>
      </c>
      <c r="H345" s="71">
        <v>442</v>
      </c>
      <c r="I345" s="67">
        <f t="shared" si="10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10</v>
      </c>
      <c r="E346" s="155" t="s">
        <v>625</v>
      </c>
      <c r="G346" s="71">
        <v>0</v>
      </c>
      <c r="H346" s="71">
        <v>0</v>
      </c>
      <c r="I346" s="67">
        <f t="shared" si="10"/>
        <v>0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15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15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155" t="s">
        <v>625</v>
      </c>
      <c r="F349" s="53" t="s">
        <v>634</v>
      </c>
      <c r="G349" s="74">
        <v>14748</v>
      </c>
      <c r="H349" s="71">
        <v>442</v>
      </c>
      <c r="I349" s="67">
        <f t="shared" si="10"/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15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15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15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15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15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10</v>
      </c>
      <c r="E355" s="155" t="s">
        <v>625</v>
      </c>
      <c r="G355" s="71">
        <v>0</v>
      </c>
      <c r="H355" s="71">
        <v>0</v>
      </c>
      <c r="I355" s="67">
        <f t="shared" si="10"/>
        <v>0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15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15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15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15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15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155" t="s">
        <v>625</v>
      </c>
      <c r="F361" s="53" t="s">
        <v>384</v>
      </c>
      <c r="G361" s="71">
        <v>12621</v>
      </c>
      <c r="H361" s="71">
        <v>379</v>
      </c>
      <c r="I361" s="67">
        <f t="shared" ref="I361:I369" si="11">SUM(G361+H361)*1.16</f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155" t="s">
        <v>625</v>
      </c>
      <c r="F362" s="53" t="s">
        <v>537</v>
      </c>
      <c r="G362" s="90">
        <v>3218.6</v>
      </c>
      <c r="H362" s="71">
        <v>97</v>
      </c>
      <c r="I362" s="67">
        <f t="shared" si="11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155" t="s">
        <v>625</v>
      </c>
      <c r="G363" s="90">
        <v>0</v>
      </c>
      <c r="H363" s="71">
        <v>0</v>
      </c>
      <c r="I363" s="67">
        <f t="shared" si="11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15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si="11"/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15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15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15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15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256</v>
      </c>
      <c r="C369" s="53" t="s">
        <v>548</v>
      </c>
      <c r="D369" s="53" t="s">
        <v>10</v>
      </c>
      <c r="E369" s="155" t="s">
        <v>625</v>
      </c>
      <c r="G369" s="90">
        <v>0</v>
      </c>
      <c r="H369" s="71">
        <v>0</v>
      </c>
      <c r="I369" s="67">
        <f t="shared" si="11"/>
        <v>0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15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17</v>
      </c>
      <c r="E371" s="155" t="s">
        <v>14</v>
      </c>
      <c r="F371" s="53" t="s">
        <v>108</v>
      </c>
      <c r="G371" s="73">
        <v>14579.49</v>
      </c>
      <c r="H371" s="71">
        <v>1489.79</v>
      </c>
      <c r="I371" s="67">
        <f t="shared" ref="I371:I403" si="12">SUM(G371+H371)*1.16</f>
        <v>18640.364799999996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15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15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15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17</v>
      </c>
      <c r="E375" s="15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15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155" t="s">
        <v>14</v>
      </c>
      <c r="F377" s="53" t="s">
        <v>112</v>
      </c>
      <c r="G377" s="73">
        <v>13486.4</v>
      </c>
      <c r="H377" s="68">
        <v>1489.7</v>
      </c>
      <c r="I377" s="67">
        <f t="shared" si="12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15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15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15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15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15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15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15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15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15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17</v>
      </c>
      <c r="E387" s="155" t="s">
        <v>14</v>
      </c>
      <c r="F387" s="53" t="s">
        <v>112</v>
      </c>
      <c r="G387" s="68">
        <v>13486</v>
      </c>
      <c r="H387" s="71">
        <v>1490</v>
      </c>
      <c r="I387" s="67">
        <f t="shared" si="12"/>
        <v>17372.16</v>
      </c>
      <c r="J387" s="42"/>
    </row>
    <row r="388" spans="2:10" x14ac:dyDescent="0.3">
      <c r="B388" s="66" t="s">
        <v>109</v>
      </c>
      <c r="C388" s="96" t="s">
        <v>568</v>
      </c>
      <c r="D388" s="85" t="s">
        <v>17</v>
      </c>
      <c r="E388" s="155" t="s">
        <v>14</v>
      </c>
      <c r="F388" s="53" t="s">
        <v>108</v>
      </c>
      <c r="G388" s="68">
        <v>14579.49</v>
      </c>
      <c r="H388" s="71">
        <v>1489.79</v>
      </c>
      <c r="I388" s="67">
        <f t="shared" si="12"/>
        <v>18640.364799999996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15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15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10</v>
      </c>
      <c r="E391" s="155" t="s">
        <v>625</v>
      </c>
      <c r="G391" s="71">
        <v>0</v>
      </c>
      <c r="H391" s="71">
        <v>0</v>
      </c>
      <c r="I391" s="67">
        <f t="shared" si="12"/>
        <v>0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15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15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15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15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15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15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15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15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17</v>
      </c>
      <c r="E400" s="155" t="s">
        <v>14</v>
      </c>
      <c r="F400" s="49" t="s">
        <v>662</v>
      </c>
      <c r="G400" s="68">
        <v>13082</v>
      </c>
      <c r="H400" s="71">
        <v>1445</v>
      </c>
      <c r="I400" s="67">
        <f t="shared" si="12"/>
        <v>16851.32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15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15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155" t="s">
        <v>14</v>
      </c>
      <c r="F403" s="53" t="s">
        <v>103</v>
      </c>
      <c r="G403" s="71">
        <v>11562</v>
      </c>
      <c r="H403" s="71">
        <v>1278</v>
      </c>
      <c r="I403" s="67">
        <f t="shared" si="12"/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15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15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17</v>
      </c>
      <c r="E406" s="155" t="s">
        <v>15</v>
      </c>
      <c r="F406" s="53" t="s">
        <v>342</v>
      </c>
      <c r="G406" s="71">
        <v>5580</v>
      </c>
      <c r="H406" s="71">
        <v>182.4</v>
      </c>
      <c r="I406" s="67">
        <f>(G406+H406)*1.16</f>
        <v>6684.3839999999991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155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15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15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10</v>
      </c>
      <c r="E410" s="155" t="s">
        <v>11</v>
      </c>
      <c r="G410" s="71">
        <v>0</v>
      </c>
      <c r="H410" s="71">
        <v>0</v>
      </c>
      <c r="I410" s="67">
        <f>(G410+H410)*1.16</f>
        <v>0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155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15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155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15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155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155" t="s">
        <v>624</v>
      </c>
      <c r="G416" s="67">
        <v>0</v>
      </c>
      <c r="H416" s="68">
        <v>0</v>
      </c>
      <c r="I416" s="67">
        <f>SUM(G416+H416)*1.16</f>
        <v>0</v>
      </c>
    </row>
    <row r="417" spans="1:10" x14ac:dyDescent="0.3">
      <c r="B417" s="97" t="s">
        <v>232</v>
      </c>
      <c r="C417" s="97" t="s">
        <v>610</v>
      </c>
      <c r="D417" s="85" t="s">
        <v>17</v>
      </c>
      <c r="E417" s="155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1:10" x14ac:dyDescent="0.3">
      <c r="B418" s="99" t="s">
        <v>274</v>
      </c>
      <c r="C418" s="97" t="s">
        <v>611</v>
      </c>
      <c r="D418" s="85" t="s">
        <v>17</v>
      </c>
      <c r="E418" s="155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1:10" x14ac:dyDescent="0.3">
      <c r="B419" s="99" t="s">
        <v>274</v>
      </c>
      <c r="C419" s="97" t="s">
        <v>612</v>
      </c>
      <c r="D419" s="85" t="s">
        <v>17</v>
      </c>
      <c r="E419" s="155" t="s">
        <v>624</v>
      </c>
      <c r="F419" s="53" t="s">
        <v>653</v>
      </c>
      <c r="G419" s="67">
        <v>5876</v>
      </c>
      <c r="H419" s="68">
        <v>176</v>
      </c>
      <c r="I419" s="67">
        <f>SUM(G419+H419)*1.16</f>
        <v>7020.32</v>
      </c>
    </row>
    <row r="420" spans="1:10" x14ac:dyDescent="0.3">
      <c r="B420" s="99" t="s">
        <v>70</v>
      </c>
      <c r="C420" s="97" t="s">
        <v>613</v>
      </c>
      <c r="D420" s="85" t="s">
        <v>10</v>
      </c>
      <c r="E420" s="156" t="s">
        <v>15</v>
      </c>
      <c r="G420" s="71"/>
      <c r="H420" s="71"/>
      <c r="I420" s="67"/>
    </row>
    <row r="421" spans="1:10" x14ac:dyDescent="0.3">
      <c r="B421" s="99" t="s">
        <v>242</v>
      </c>
      <c r="C421" s="97" t="s">
        <v>614</v>
      </c>
      <c r="D421" s="85" t="s">
        <v>10</v>
      </c>
      <c r="E421" s="155" t="s">
        <v>624</v>
      </c>
      <c r="G421" s="67">
        <v>0</v>
      </c>
      <c r="H421" s="68">
        <v>0</v>
      </c>
      <c r="I421" s="67">
        <f t="shared" ref="I421:I428" si="13">SUM(G421+H421)*1.16</f>
        <v>0</v>
      </c>
    </row>
    <row r="422" spans="1:10" x14ac:dyDescent="0.3">
      <c r="B422" s="99" t="s">
        <v>65</v>
      </c>
      <c r="C422" s="97" t="s">
        <v>615</v>
      </c>
      <c r="D422" s="85" t="s">
        <v>17</v>
      </c>
      <c r="E422" s="155" t="s">
        <v>624</v>
      </c>
      <c r="F422" s="53" t="s">
        <v>649</v>
      </c>
      <c r="G422" s="67">
        <v>6542</v>
      </c>
      <c r="H422" s="68">
        <v>196</v>
      </c>
      <c r="I422" s="67">
        <f t="shared" si="13"/>
        <v>7816.079999999999</v>
      </c>
    </row>
    <row r="423" spans="1:10" x14ac:dyDescent="0.3">
      <c r="B423" s="99" t="s">
        <v>256</v>
      </c>
      <c r="C423" s="97" t="s">
        <v>616</v>
      </c>
      <c r="D423" s="85" t="s">
        <v>17</v>
      </c>
      <c r="E423" s="156" t="s">
        <v>624</v>
      </c>
      <c r="F423" s="53" t="s">
        <v>217</v>
      </c>
      <c r="G423" s="67">
        <v>8356</v>
      </c>
      <c r="H423" s="68">
        <v>251</v>
      </c>
      <c r="I423" s="67">
        <f t="shared" si="13"/>
        <v>9984.119999999999</v>
      </c>
    </row>
    <row r="424" spans="1:10" x14ac:dyDescent="0.3">
      <c r="B424" s="99" t="s">
        <v>274</v>
      </c>
      <c r="C424" s="97" t="s">
        <v>617</v>
      </c>
      <c r="D424" s="85" t="s">
        <v>10</v>
      </c>
      <c r="E424" s="155" t="s">
        <v>624</v>
      </c>
      <c r="G424" s="67">
        <v>0</v>
      </c>
      <c r="H424" s="68">
        <v>0</v>
      </c>
      <c r="I424" s="67">
        <f t="shared" si="13"/>
        <v>0</v>
      </c>
    </row>
    <row r="425" spans="1:10" x14ac:dyDescent="0.3">
      <c r="B425" s="99" t="s">
        <v>70</v>
      </c>
      <c r="C425" s="97" t="s">
        <v>618</v>
      </c>
      <c r="D425" s="85" t="s">
        <v>17</v>
      </c>
      <c r="E425" s="156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</row>
    <row r="426" spans="1:10" x14ac:dyDescent="0.3">
      <c r="B426" s="99" t="s">
        <v>70</v>
      </c>
      <c r="C426" s="97" t="s">
        <v>619</v>
      </c>
      <c r="D426" s="85" t="s">
        <v>17</v>
      </c>
      <c r="E426" s="156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</row>
    <row r="427" spans="1:10" x14ac:dyDescent="0.3">
      <c r="B427" s="99" t="s">
        <v>242</v>
      </c>
      <c r="C427" s="97" t="s">
        <v>620</v>
      </c>
      <c r="D427" s="85" t="s">
        <v>17</v>
      </c>
      <c r="E427" s="156" t="s">
        <v>15</v>
      </c>
      <c r="F427" s="53" t="s">
        <v>342</v>
      </c>
      <c r="G427" s="150">
        <v>5580</v>
      </c>
      <c r="H427" s="71">
        <v>182</v>
      </c>
      <c r="I427" s="67">
        <f t="shared" si="13"/>
        <v>6683.9199999999992</v>
      </c>
    </row>
    <row r="428" spans="1:10" x14ac:dyDescent="0.3">
      <c r="A428" s="56"/>
      <c r="B428" s="99" t="s">
        <v>65</v>
      </c>
      <c r="C428" s="97" t="s">
        <v>621</v>
      </c>
      <c r="D428" s="85" t="s">
        <v>17</v>
      </c>
      <c r="E428" s="155" t="s">
        <v>624</v>
      </c>
      <c r="F428" s="53" t="s">
        <v>643</v>
      </c>
      <c r="G428" s="67">
        <v>6542.15</v>
      </c>
      <c r="H428" s="71">
        <v>196.26</v>
      </c>
      <c r="I428" s="67">
        <f t="shared" si="13"/>
        <v>7816.5555999999997</v>
      </c>
      <c r="J428" s="56"/>
    </row>
    <row r="429" spans="1:10" s="56" customFormat="1" ht="12" x14ac:dyDescent="0.25">
      <c r="B429" s="99" t="s">
        <v>57</v>
      </c>
      <c r="C429" s="53" t="s">
        <v>631</v>
      </c>
      <c r="D429" s="85" t="s">
        <v>17</v>
      </c>
      <c r="E429" s="15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1:10" s="56" customFormat="1" ht="12" x14ac:dyDescent="0.25">
      <c r="B430" s="97" t="s">
        <v>57</v>
      </c>
      <c r="C430" s="53" t="s">
        <v>641</v>
      </c>
      <c r="D430" s="85" t="s">
        <v>17</v>
      </c>
      <c r="E430" s="155" t="s">
        <v>625</v>
      </c>
      <c r="F430" s="53" t="s">
        <v>645</v>
      </c>
      <c r="G430" s="71">
        <v>15589.8</v>
      </c>
      <c r="H430" s="151">
        <v>401</v>
      </c>
      <c r="I430" s="67">
        <f>(G430+H430)*1.16</f>
        <v>18549.327999999998</v>
      </c>
    </row>
    <row r="431" spans="1:10" x14ac:dyDescent="0.3">
      <c r="A431" s="56"/>
      <c r="B431" s="97" t="s">
        <v>256</v>
      </c>
      <c r="C431" s="66" t="s">
        <v>657</v>
      </c>
      <c r="D431" s="85" t="s">
        <v>17</v>
      </c>
      <c r="E431" s="155" t="s">
        <v>11</v>
      </c>
      <c r="F431" s="53" t="s">
        <v>666</v>
      </c>
      <c r="G431" s="71">
        <v>8356</v>
      </c>
      <c r="H431" s="43">
        <v>251</v>
      </c>
      <c r="I431" s="67">
        <f>(G431+H431)*1.16</f>
        <v>9984.119999999999</v>
      </c>
      <c r="J431" s="56"/>
    </row>
    <row r="432" spans="1:10" x14ac:dyDescent="0.3">
      <c r="A432" s="56"/>
      <c r="B432" s="66" t="s">
        <v>70</v>
      </c>
      <c r="C432" s="66" t="s">
        <v>658</v>
      </c>
      <c r="D432" s="85" t="s">
        <v>17</v>
      </c>
      <c r="E432" s="155" t="s">
        <v>624</v>
      </c>
      <c r="F432" s="53" t="s">
        <v>661</v>
      </c>
      <c r="G432" s="71">
        <v>5876</v>
      </c>
      <c r="H432" s="43">
        <v>176.28</v>
      </c>
      <c r="I432" s="67">
        <f>(G432+H432)*1.16</f>
        <v>7020.6447999999991</v>
      </c>
      <c r="J432" s="56"/>
    </row>
    <row r="433" spans="1:15" x14ac:dyDescent="0.3">
      <c r="A433" s="56"/>
      <c r="B433" s="66" t="s">
        <v>65</v>
      </c>
      <c r="C433" s="66" t="s">
        <v>663</v>
      </c>
      <c r="D433" s="85" t="s">
        <v>17</v>
      </c>
      <c r="E433" s="155" t="s">
        <v>624</v>
      </c>
      <c r="F433" s="56" t="s">
        <v>668</v>
      </c>
      <c r="G433" s="71">
        <v>6542</v>
      </c>
      <c r="H433" s="43">
        <v>196</v>
      </c>
      <c r="I433" s="54">
        <f>(G433+H433)*1.16</f>
        <v>7816.079999999999</v>
      </c>
      <c r="J433" s="56"/>
      <c r="K433" s="148"/>
      <c r="L433" s="147"/>
    </row>
    <row r="434" spans="1:15" x14ac:dyDescent="0.3">
      <c r="A434" s="56"/>
      <c r="B434" s="66" t="s">
        <v>274</v>
      </c>
      <c r="C434" s="66" t="s">
        <v>664</v>
      </c>
      <c r="D434" s="85" t="s">
        <v>10</v>
      </c>
      <c r="E434" s="157" t="s">
        <v>15</v>
      </c>
      <c r="F434" s="152"/>
      <c r="G434" s="71"/>
      <c r="J434" s="56"/>
      <c r="K434" s="149"/>
      <c r="L434" s="18"/>
      <c r="M434" s="38"/>
      <c r="N434" s="38"/>
    </row>
    <row r="435" spans="1:15" x14ac:dyDescent="0.3">
      <c r="B435" s="66" t="s">
        <v>70</v>
      </c>
      <c r="C435" s="66" t="s">
        <v>665</v>
      </c>
      <c r="D435" s="85" t="s">
        <v>10</v>
      </c>
      <c r="E435" s="157" t="s">
        <v>15</v>
      </c>
      <c r="F435" s="153"/>
      <c r="G435" s="71"/>
      <c r="N435" s="38"/>
    </row>
    <row r="436" spans="1:15" x14ac:dyDescent="0.3">
      <c r="B436" s="66"/>
      <c r="C436" s="53"/>
      <c r="D436" s="85"/>
      <c r="E436" s="155"/>
      <c r="G436" s="71"/>
      <c r="L436" s="38"/>
      <c r="N436" s="38"/>
    </row>
    <row r="437" spans="1:15" x14ac:dyDescent="0.3">
      <c r="B437" s="66"/>
      <c r="C437" s="53"/>
      <c r="D437" s="85"/>
      <c r="E437" s="155"/>
      <c r="G437" s="71"/>
      <c r="L437" s="38"/>
      <c r="M437" s="38"/>
      <c r="N437" s="38"/>
      <c r="O437" s="38"/>
    </row>
    <row r="438" spans="1:15" x14ac:dyDescent="0.3">
      <c r="E438" s="158"/>
    </row>
    <row r="1048560" spans="1:17" s="54" customFormat="1" x14ac:dyDescent="0.3">
      <c r="A1048560"/>
      <c r="B1048560" s="50"/>
      <c r="C1048560" s="51"/>
      <c r="D1048560" s="52"/>
      <c r="E1048560" s="159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5" xr:uid="{7E1580AC-5D85-42FF-A721-7DD24830F8A1}"/>
  <hyperlinks>
    <hyperlink ref="F175" r:id="rId1" location="id=1155&amp;model=res.partner" display="http://52.52.31.46:8069/web - id=1155&amp;model=res.partner" xr:uid="{C0597918-C91A-4D66-8226-12E0423FF7C5}"/>
    <hyperlink ref="F223" r:id="rId2" location="id=1155&amp;model=res.partner" display="http://52.52.31.46:8069/web - id=1155&amp;model=res.partner" xr:uid="{99E0F76C-1168-4FD5-8108-9CDDDD890C9C}"/>
  </hyperlinks>
  <pageMargins left="0.7" right="0.7" top="0.75" bottom="0.75" header="0.3" footer="0.3"/>
  <pageSetup paperSize="9" scale="63" fitToHeight="0" orientation="portrait"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F8435-8970-4EF3-9FDB-FE7D77A6DED8}">
  <sheetPr codeName="Sheet20">
    <pageSetUpPr fitToPage="1"/>
  </sheetPr>
  <dimension ref="A1:R1048560"/>
  <sheetViews>
    <sheetView showGridLines="0" topLeftCell="C1" zoomScale="85" zoomScaleNormal="85" workbookViewId="0">
      <selection activeCell="N11" sqref="N11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52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242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70</v>
      </c>
      <c r="M3" s="61">
        <f>+COUNTIF(E:E,M2)</f>
        <v>158</v>
      </c>
      <c r="N3" s="61">
        <f>+COUNTIF(E:E,N2)</f>
        <v>41</v>
      </c>
      <c r="O3" s="61">
        <f>+COUNTIF(E:E,O2)</f>
        <v>88</v>
      </c>
      <c r="P3" s="61">
        <f>+COUNTIF(E:E,P2)</f>
        <v>74</v>
      </c>
      <c r="Q3" s="61">
        <f>SUM(L3+M3+N3+O3+P3)</f>
        <v>431</v>
      </c>
    </row>
    <row r="4" spans="1:18" x14ac:dyDescent="0.3">
      <c r="B4" s="66" t="s">
        <v>88</v>
      </c>
      <c r="C4" s="53" t="s">
        <v>21</v>
      </c>
      <c r="D4" s="53" t="s">
        <v>10</v>
      </c>
      <c r="E4" s="53" t="s">
        <v>15</v>
      </c>
      <c r="G4" s="67">
        <v>0</v>
      </c>
      <c r="H4" s="68">
        <v>0</v>
      </c>
      <c r="I4" s="67">
        <f t="shared" si="0"/>
        <v>0</v>
      </c>
      <c r="J4" s="9"/>
      <c r="K4" s="101" t="s">
        <v>23</v>
      </c>
      <c r="L4" s="102">
        <f>COUNTIFS(D:D,K4,E:E,L2)</f>
        <v>56</v>
      </c>
      <c r="M4" s="102">
        <f>COUNTIFS(D:D,K4,E:E,M2)</f>
        <v>106</v>
      </c>
      <c r="N4" s="102">
        <f>COUNTIFS(D:D,K4,E:E,N2)</f>
        <v>27</v>
      </c>
      <c r="O4" s="102">
        <f>COUNTIFS(D:D,K4,E:E,O2)</f>
        <v>72</v>
      </c>
      <c r="P4" s="102">
        <f>COUNTIFS(D:D,K4,E:E,P2)</f>
        <v>49</v>
      </c>
      <c r="Q4" s="102">
        <f>SUM(L4:P4)</f>
        <v>310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10</v>
      </c>
      <c r="M5" s="104">
        <f>COUNTIFS(D:D,K5,E:E,M2)</f>
        <v>44</v>
      </c>
      <c r="N5" s="104">
        <f>COUNTIFS(D:D,K5,E:E,N2)</f>
        <v>12</v>
      </c>
      <c r="O5" s="104">
        <f>COUNTIFS(D:D,K5,E:E,O2)</f>
        <v>13</v>
      </c>
      <c r="P5" s="104">
        <f>COUNTIFS(D:D,K5,E:E,P2)</f>
        <v>22</v>
      </c>
      <c r="Q5" s="104">
        <f>SUM(L5:P5)</f>
        <v>101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66</v>
      </c>
      <c r="M7" s="59">
        <f>M3-M6</f>
        <v>150</v>
      </c>
      <c r="N7" s="59">
        <f>N3-N6</f>
        <v>39</v>
      </c>
      <c r="O7" s="59">
        <f>O3-O6</f>
        <v>85</v>
      </c>
      <c r="P7" s="59">
        <f>P3-P6</f>
        <v>71</v>
      </c>
      <c r="Q7" s="59">
        <f>SUM(L7:P7)</f>
        <v>411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0.84848484848484851</v>
      </c>
      <c r="M8" s="112">
        <f t="shared" si="1"/>
        <v>0.70666666666666667</v>
      </c>
      <c r="N8" s="112">
        <f t="shared" si="1"/>
        <v>0.69230769230769229</v>
      </c>
      <c r="O8" s="112">
        <f t="shared" si="1"/>
        <v>0.84705882352941175</v>
      </c>
      <c r="P8" s="112">
        <f t="shared" si="1"/>
        <v>0.6901408450704225</v>
      </c>
      <c r="Q8" s="112">
        <f t="shared" si="1"/>
        <v>0.75425790754257904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262</v>
      </c>
      <c r="C10" s="53" t="s">
        <v>39</v>
      </c>
      <c r="D10" s="53" t="s">
        <v>10</v>
      </c>
      <c r="E10" s="53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SUMIF(E2:E604,L2,I2:I604)</f>
        <v>467573.97160000011</v>
      </c>
      <c r="M10" s="68">
        <f>SUMIF(E2:E604,M2,I2:I604)</f>
        <v>1549955.7615999996</v>
      </c>
      <c r="N10" s="68">
        <f>SUMIF(E2:E598,N2,I2:I598)</f>
        <v>265737.05719999998</v>
      </c>
      <c r="O10" s="68">
        <f>SUMIF(E2:E598,O2,I2:I598)</f>
        <v>1157476.5823999997</v>
      </c>
      <c r="P10" s="68">
        <f>SUMIF(E2:E598,P2,I2:I598)</f>
        <v>451171.46004666662</v>
      </c>
      <c r="Q10" s="68">
        <f>SUM(L10:P10)</f>
        <v>3891914.8328466662</v>
      </c>
      <c r="R10" s="114"/>
    </row>
    <row r="11" spans="1:18" x14ac:dyDescent="0.3">
      <c r="B11" s="66" t="s">
        <v>215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242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274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65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274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53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53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53" t="s">
        <v>11</v>
      </c>
      <c r="F33" s="53" t="s">
        <v>640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53" t="s">
        <v>14</v>
      </c>
      <c r="F35" s="53" t="s">
        <v>639</v>
      </c>
      <c r="G35" s="68">
        <v>11463</v>
      </c>
      <c r="H35" s="68">
        <v>343.89</v>
      </c>
      <c r="I35" s="67">
        <f t="shared" ref="I35:I98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10</v>
      </c>
      <c r="E56" s="53" t="s">
        <v>14</v>
      </c>
      <c r="G56" s="73">
        <v>0</v>
      </c>
      <c r="H56" s="68">
        <v>0</v>
      </c>
      <c r="I56" s="67">
        <f t="shared" si="2"/>
        <v>0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53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53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53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112</v>
      </c>
      <c r="G82" s="73">
        <v>13486.4</v>
      </c>
      <c r="H82" s="68">
        <v>1489.7</v>
      </c>
      <c r="I82" s="67">
        <f t="shared" si="2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11184.09</v>
      </c>
      <c r="H87" s="68">
        <v>345.9</v>
      </c>
      <c r="I87" s="67">
        <f t="shared" si="2"/>
        <v>13374.788399999999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5011.62</v>
      </c>
      <c r="H95" s="68">
        <v>154.99</v>
      </c>
      <c r="I95" s="67">
        <f t="shared" si="2"/>
        <v>5993.2675999999992</v>
      </c>
      <c r="J95" s="9"/>
    </row>
    <row r="96" spans="2:10" x14ac:dyDescent="0.3">
      <c r="B96" s="66" t="s">
        <v>70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5011.6499999999996</v>
      </c>
      <c r="H96" s="68">
        <v>154.99</v>
      </c>
      <c r="I96" s="67">
        <f t="shared" si="2"/>
        <v>5993.3023999999987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14093</v>
      </c>
      <c r="H97" s="68">
        <v>1265</v>
      </c>
      <c r="I97" s="67">
        <f t="shared" si="2"/>
        <v>17815.28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3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si="3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256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256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8355.5</v>
      </c>
      <c r="H105" s="68">
        <v>250.67</v>
      </c>
      <c r="I105" s="67">
        <f t="shared" si="3"/>
        <v>9983.1571999999996</v>
      </c>
      <c r="J105" s="9"/>
    </row>
    <row r="106" spans="2:10" x14ac:dyDescent="0.3">
      <c r="B106" s="66" t="s">
        <v>242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3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3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53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242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5507.91</v>
      </c>
      <c r="H117" s="68">
        <v>453.8</v>
      </c>
      <c r="I117" s="67">
        <f t="shared" si="4"/>
        <v>6915.5835999999999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274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10</v>
      </c>
      <c r="E120" s="53" t="s">
        <v>625</v>
      </c>
      <c r="G120" s="68">
        <v>0</v>
      </c>
      <c r="H120" s="68">
        <v>0</v>
      </c>
      <c r="I120" s="67">
        <f>SUM(G120:H120)*1.16</f>
        <v>0</v>
      </c>
      <c r="J120" s="9"/>
    </row>
    <row r="121" spans="2:10" x14ac:dyDescent="0.3">
      <c r="B121" s="66" t="s">
        <v>70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5476</v>
      </c>
      <c r="H121" s="68">
        <v>164.28</v>
      </c>
      <c r="I121" s="67">
        <f t="shared" ref="I121:I142" si="5">SUM(G121+H121)*1.16</f>
        <v>6542.724799999999</v>
      </c>
      <c r="J121" s="9"/>
    </row>
    <row r="122" spans="2:10" x14ac:dyDescent="0.3">
      <c r="B122" s="66" t="s">
        <v>242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6080</v>
      </c>
      <c r="H122" s="68">
        <v>182.4</v>
      </c>
      <c r="I122" s="67">
        <f t="shared" si="5"/>
        <v>7264.3839999999991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274</v>
      </c>
      <c r="C124" s="53" t="s">
        <v>218</v>
      </c>
      <c r="D124" s="53" t="s">
        <v>10</v>
      </c>
      <c r="E124" s="53" t="s">
        <v>624</v>
      </c>
      <c r="F124" s="78"/>
      <c r="G124" s="68">
        <v>0</v>
      </c>
      <c r="H124" s="68">
        <v>0</v>
      </c>
      <c r="I124" s="67">
        <f t="shared" si="5"/>
        <v>0</v>
      </c>
      <c r="J124" s="9"/>
    </row>
    <row r="125" spans="2:10" x14ac:dyDescent="0.3">
      <c r="B125" s="66" t="s">
        <v>65</v>
      </c>
      <c r="C125" s="53" t="s">
        <v>220</v>
      </c>
      <c r="D125" s="53" t="s">
        <v>17</v>
      </c>
      <c r="E125" s="53" t="s">
        <v>624</v>
      </c>
      <c r="F125" s="53" t="s">
        <v>643</v>
      </c>
      <c r="G125" s="68">
        <v>6542</v>
      </c>
      <c r="H125" s="68">
        <v>196.26</v>
      </c>
      <c r="I125" s="67">
        <f t="shared" si="5"/>
        <v>7816.3815999999997</v>
      </c>
    </row>
    <row r="126" spans="2:10" x14ac:dyDescent="0.3">
      <c r="B126" s="66" t="s">
        <v>215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242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242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6080</v>
      </c>
      <c r="H128" s="68">
        <v>182</v>
      </c>
      <c r="I128" s="67">
        <f t="shared" si="5"/>
        <v>7263.9199999999992</v>
      </c>
      <c r="J128" s="9"/>
    </row>
    <row r="129" spans="2:10" x14ac:dyDescent="0.3">
      <c r="B129" s="66" t="s">
        <v>65</v>
      </c>
      <c r="C129" s="53" t="s">
        <v>226</v>
      </c>
      <c r="D129" s="53" t="s">
        <v>17</v>
      </c>
      <c r="E129" s="53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6080</v>
      </c>
      <c r="H130" s="68">
        <v>182</v>
      </c>
      <c r="I130" s="67">
        <f t="shared" si="5"/>
        <v>7263.9199999999992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70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11333.31</v>
      </c>
      <c r="H137" s="68">
        <v>340</v>
      </c>
      <c r="I137" s="67">
        <f t="shared" si="5"/>
        <v>13541.039599999998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57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274</v>
      </c>
      <c r="C142" s="53" t="s">
        <v>246</v>
      </c>
      <c r="D142" s="53" t="s">
        <v>10</v>
      </c>
      <c r="E142" s="53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652</v>
      </c>
      <c r="C155" s="80" t="s">
        <v>264</v>
      </c>
      <c r="D155" s="53" t="s">
        <v>10</v>
      </c>
      <c r="E155" s="53" t="s">
        <v>14</v>
      </c>
      <c r="F155" s="82"/>
      <c r="G155" s="68">
        <v>0</v>
      </c>
      <c r="H155" s="68">
        <v>0</v>
      </c>
      <c r="I155" s="67">
        <f t="shared" si="6"/>
        <v>0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256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57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11333</v>
      </c>
      <c r="H161" s="68">
        <v>340</v>
      </c>
      <c r="I161" s="67">
        <f t="shared" si="6"/>
        <v>13540.679999999998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5476</v>
      </c>
      <c r="H162" s="68">
        <v>164</v>
      </c>
      <c r="I162" s="67">
        <f t="shared" si="6"/>
        <v>6542.4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7304</v>
      </c>
      <c r="H163" s="68">
        <v>251</v>
      </c>
      <c r="I163" s="67">
        <f t="shared" si="6"/>
        <v>8763.7999999999993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53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242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150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215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85" t="s">
        <v>625</v>
      </c>
      <c r="F183" s="82"/>
      <c r="G183" s="68">
        <v>0</v>
      </c>
      <c r="H183" s="68">
        <v>0</v>
      </c>
      <c r="I183" s="67">
        <f t="shared" si="7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10</v>
      </c>
      <c r="E184" s="85" t="s">
        <v>15</v>
      </c>
      <c r="F184" s="78"/>
      <c r="G184" s="67">
        <v>0</v>
      </c>
      <c r="H184" s="68">
        <v>0</v>
      </c>
      <c r="I184" s="67">
        <f t="shared" si="7"/>
        <v>0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215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57</v>
      </c>
      <c r="C194" s="83" t="s">
        <v>320</v>
      </c>
      <c r="D194" s="53" t="s">
        <v>10</v>
      </c>
      <c r="E194" s="8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2:10" x14ac:dyDescent="0.3">
      <c r="B195" s="66" t="s">
        <v>274</v>
      </c>
      <c r="C195" s="83" t="s">
        <v>321</v>
      </c>
      <c r="D195" s="53" t="s">
        <v>10</v>
      </c>
      <c r="E195" s="8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7574</v>
      </c>
      <c r="H196" s="71">
        <v>234.2</v>
      </c>
      <c r="I196" s="67">
        <f t="shared" si="7"/>
        <v>9057.5119999999988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10018.49</v>
      </c>
      <c r="H198" s="71">
        <v>1115.5899999999999</v>
      </c>
      <c r="I198" s="67">
        <f t="shared" si="7"/>
        <v>12915.532799999999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12170</v>
      </c>
      <c r="H199" s="71">
        <v>426</v>
      </c>
      <c r="I199" s="67">
        <f t="shared" si="7"/>
        <v>14611.359999999999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8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10</v>
      </c>
      <c r="E206" s="85" t="s">
        <v>11</v>
      </c>
      <c r="G206" s="71">
        <v>0</v>
      </c>
      <c r="H206" s="71">
        <v>0</v>
      </c>
      <c r="I206" s="67">
        <f t="shared" si="7"/>
        <v>0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8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65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260</v>
      </c>
      <c r="C214" s="83" t="s">
        <v>351</v>
      </c>
      <c r="D214" s="53" t="s">
        <v>10</v>
      </c>
      <c r="E214" s="85" t="s">
        <v>15</v>
      </c>
      <c r="F214" s="82"/>
      <c r="G214" s="68">
        <v>0</v>
      </c>
      <c r="H214" s="71">
        <v>0</v>
      </c>
      <c r="I214" s="67">
        <f t="shared" si="7"/>
        <v>0</v>
      </c>
      <c r="J214" s="9"/>
    </row>
    <row r="215" spans="2:10" x14ac:dyDescent="0.3">
      <c r="B215" s="66" t="s">
        <v>260</v>
      </c>
      <c r="C215" s="83" t="s">
        <v>352</v>
      </c>
      <c r="D215" s="53" t="s">
        <v>10</v>
      </c>
      <c r="E215" s="85" t="s">
        <v>15</v>
      </c>
      <c r="G215" s="68">
        <v>0</v>
      </c>
      <c r="H215" s="71">
        <v>0</v>
      </c>
      <c r="I215" s="67">
        <f t="shared" si="7"/>
        <v>0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17</v>
      </c>
      <c r="E221" s="85" t="s">
        <v>15</v>
      </c>
      <c r="F221" s="88" t="s">
        <v>342</v>
      </c>
      <c r="G221" s="68">
        <v>5876</v>
      </c>
      <c r="H221" s="71">
        <v>176.28</v>
      </c>
      <c r="I221" s="67">
        <f t="shared" ref="I221:I226" si="8">SUM(G221+H221)*1.16</f>
        <v>7020.6447999999991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8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85" t="s">
        <v>625</v>
      </c>
      <c r="G237" s="68">
        <v>0</v>
      </c>
      <c r="H237" s="68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10</v>
      </c>
      <c r="E246" s="85" t="s">
        <v>625</v>
      </c>
      <c r="G246" s="68">
        <v>0</v>
      </c>
      <c r="H246" s="71">
        <v>0</v>
      </c>
      <c r="I246" s="71">
        <f t="shared" si="9"/>
        <v>0</v>
      </c>
      <c r="J246" s="9"/>
      <c r="K246" s="38"/>
    </row>
    <row r="247" spans="2:13" x14ac:dyDescent="0.3">
      <c r="B247" s="66" t="s">
        <v>74</v>
      </c>
      <c r="C247" s="146" t="s">
        <v>390</v>
      </c>
      <c r="D247" s="53" t="s">
        <v>17</v>
      </c>
      <c r="E247" s="85" t="s">
        <v>625</v>
      </c>
      <c r="F247" s="53" t="s">
        <v>660</v>
      </c>
      <c r="G247" s="151">
        <v>16731</v>
      </c>
      <c r="H247" s="71">
        <v>502</v>
      </c>
      <c r="I247" s="71">
        <f t="shared" si="9"/>
        <v>19990.28</v>
      </c>
      <c r="J247" s="9"/>
      <c r="K247" s="38"/>
      <c r="L247" s="38"/>
    </row>
    <row r="248" spans="2:13" x14ac:dyDescent="0.3">
      <c r="B248" s="139" t="s">
        <v>215</v>
      </c>
      <c r="C248" s="53" t="s">
        <v>391</v>
      </c>
      <c r="D248" s="53" t="s">
        <v>10</v>
      </c>
      <c r="E248" s="53" t="s">
        <v>625</v>
      </c>
      <c r="F248" s="78"/>
      <c r="G248" s="67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651</v>
      </c>
      <c r="G251" s="90">
        <v>16215</v>
      </c>
      <c r="H251" s="71">
        <v>486</v>
      </c>
      <c r="I251" s="67">
        <f t="shared" si="9"/>
        <v>19373.16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10</v>
      </c>
      <c r="E257" s="85" t="s">
        <v>625</v>
      </c>
      <c r="G257" s="71">
        <v>0</v>
      </c>
      <c r="H257" s="71">
        <v>0</v>
      </c>
      <c r="I257" s="67">
        <f t="shared" si="9"/>
        <v>0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215</v>
      </c>
      <c r="C259" s="53" t="s">
        <v>404</v>
      </c>
      <c r="D259" s="53" t="s">
        <v>10</v>
      </c>
      <c r="E259" s="85" t="s">
        <v>625</v>
      </c>
      <c r="G259" s="71">
        <v>0</v>
      </c>
      <c r="H259" s="71">
        <v>0</v>
      </c>
      <c r="I259" s="71">
        <f t="shared" si="9"/>
        <v>0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8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8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10</v>
      </c>
      <c r="E270" s="85" t="s">
        <v>625</v>
      </c>
      <c r="G270" s="91">
        <v>0</v>
      </c>
      <c r="H270" s="71">
        <v>0</v>
      </c>
      <c r="I270" s="71">
        <f t="shared" si="9"/>
        <v>0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10</v>
      </c>
      <c r="E274" s="85" t="s">
        <v>625</v>
      </c>
      <c r="G274" s="71">
        <v>0</v>
      </c>
      <c r="H274" s="71">
        <v>0</v>
      </c>
      <c r="I274" s="71">
        <f t="shared" si="9"/>
        <v>0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 t="shared" si="9"/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85" t="s">
        <v>625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651</v>
      </c>
      <c r="G290" s="90">
        <v>16215</v>
      </c>
      <c r="H290" s="71">
        <v>486</v>
      </c>
      <c r="I290" s="67">
        <f t="shared" si="9"/>
        <v>19373.16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85" t="s">
        <v>625</v>
      </c>
      <c r="F294" s="53" t="s">
        <v>659</v>
      </c>
      <c r="G294" s="71">
        <v>11668.92</v>
      </c>
      <c r="H294" s="71">
        <v>350</v>
      </c>
      <c r="I294" s="67">
        <f t="shared" si="9"/>
        <v>13941.947199999999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 t="shared" ref="I297:I360" si="10"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 t="shared" si="10"/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85" t="s">
        <v>625</v>
      </c>
      <c r="F299" s="53" t="s">
        <v>646</v>
      </c>
      <c r="G299" s="71">
        <v>6942.66</v>
      </c>
      <c r="H299" s="71">
        <v>208.28</v>
      </c>
      <c r="I299" s="67">
        <f t="shared" si="10"/>
        <v>8295.0903999999991</v>
      </c>
    </row>
    <row r="300" spans="2:10" x14ac:dyDescent="0.3">
      <c r="B300" s="66" t="s">
        <v>256</v>
      </c>
      <c r="C300" s="53" t="s">
        <v>457</v>
      </c>
      <c r="D300" s="53" t="s">
        <v>10</v>
      </c>
      <c r="E300" s="85" t="s">
        <v>625</v>
      </c>
      <c r="G300" s="90">
        <v>0</v>
      </c>
      <c r="H300" s="71">
        <v>0</v>
      </c>
      <c r="I300" s="67">
        <f t="shared" si="10"/>
        <v>0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10</v>
      </c>
      <c r="E307" s="85" t="s">
        <v>625</v>
      </c>
      <c r="G307" s="90">
        <v>0</v>
      </c>
      <c r="H307" s="71">
        <v>0</v>
      </c>
      <c r="I307" s="67">
        <f t="shared" si="10"/>
        <v>0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256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10</v>
      </c>
      <c r="E319" s="85" t="s">
        <v>625</v>
      </c>
      <c r="G319" s="71">
        <v>0</v>
      </c>
      <c r="H319" s="71">
        <v>0</v>
      </c>
      <c r="I319" s="71">
        <f t="shared" si="10"/>
        <v>0</v>
      </c>
    </row>
    <row r="320" spans="2:10" x14ac:dyDescent="0.3">
      <c r="B320" s="66" t="s">
        <v>484</v>
      </c>
      <c r="C320" s="53" t="s">
        <v>485</v>
      </c>
      <c r="D320" s="53" t="s">
        <v>10</v>
      </c>
      <c r="E320" s="85" t="s">
        <v>625</v>
      </c>
      <c r="G320" s="68">
        <v>0</v>
      </c>
      <c r="H320" s="68">
        <v>0</v>
      </c>
      <c r="I320" s="67">
        <f t="shared" si="10"/>
        <v>0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85" t="s">
        <v>625</v>
      </c>
      <c r="G321" s="90">
        <v>0</v>
      </c>
      <c r="H321" s="71">
        <v>0</v>
      </c>
      <c r="I321" s="67">
        <f t="shared" si="10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215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10</v>
      </c>
      <c r="E334" s="85" t="s">
        <v>625</v>
      </c>
      <c r="G334" s="71">
        <v>0</v>
      </c>
      <c r="H334" s="71">
        <v>0</v>
      </c>
      <c r="I334" s="67">
        <f t="shared" si="10"/>
        <v>0</v>
      </c>
      <c r="J334" s="9"/>
    </row>
    <row r="335" spans="2:10" x14ac:dyDescent="0.3">
      <c r="B335" s="66" t="s">
        <v>45</v>
      </c>
      <c r="C335" s="53" t="s">
        <v>505</v>
      </c>
      <c r="D335" s="53" t="s">
        <v>17</v>
      </c>
      <c r="E335" s="85" t="s">
        <v>625</v>
      </c>
      <c r="F335" s="53" t="s">
        <v>655</v>
      </c>
      <c r="G335" s="90">
        <v>11668.92</v>
      </c>
      <c r="H335" s="71">
        <v>350.07</v>
      </c>
      <c r="I335" s="67">
        <f t="shared" si="10"/>
        <v>13942.028399999999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65</v>
      </c>
      <c r="C341" s="53" t="s">
        <v>513</v>
      </c>
      <c r="D341" s="53" t="s">
        <v>10</v>
      </c>
      <c r="E341" s="85" t="s">
        <v>625</v>
      </c>
      <c r="G341" s="90">
        <v>0</v>
      </c>
      <c r="H341" s="71">
        <v>0</v>
      </c>
      <c r="I341" s="67">
        <f t="shared" si="10"/>
        <v>0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85" t="s">
        <v>625</v>
      </c>
      <c r="F344" s="53" t="s">
        <v>80</v>
      </c>
      <c r="G344" s="71">
        <v>14210</v>
      </c>
      <c r="H344" s="71">
        <v>426</v>
      </c>
      <c r="I344" s="67">
        <f t="shared" si="10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85" t="s">
        <v>625</v>
      </c>
      <c r="F345" s="53" t="s">
        <v>80</v>
      </c>
      <c r="G345" s="74">
        <v>14748</v>
      </c>
      <c r="H345" s="71">
        <v>442</v>
      </c>
      <c r="I345" s="67">
        <f t="shared" si="10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10</v>
      </c>
      <c r="E346" s="85" t="s">
        <v>625</v>
      </c>
      <c r="G346" s="71">
        <v>0</v>
      </c>
      <c r="H346" s="71">
        <v>0</v>
      </c>
      <c r="I346" s="67">
        <f t="shared" si="10"/>
        <v>0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 t="shared" si="10"/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10</v>
      </c>
      <c r="E355" s="85" t="s">
        <v>625</v>
      </c>
      <c r="G355" s="71">
        <v>0</v>
      </c>
      <c r="H355" s="71">
        <v>0</v>
      </c>
      <c r="I355" s="67">
        <f t="shared" si="10"/>
        <v>0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ref="I361:I369" si="11">SUM(G361+H361)*1.16</f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1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1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si="11"/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256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3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8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8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8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17</v>
      </c>
      <c r="E375" s="8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8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85" t="s">
        <v>14</v>
      </c>
      <c r="F377" s="53" t="s">
        <v>112</v>
      </c>
      <c r="G377" s="73">
        <v>13486.4</v>
      </c>
      <c r="H377" s="68">
        <v>1489.7</v>
      </c>
      <c r="I377" s="67">
        <f t="shared" si="12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17</v>
      </c>
      <c r="E387" s="85" t="s">
        <v>14</v>
      </c>
      <c r="F387" s="53" t="s">
        <v>112</v>
      </c>
      <c r="G387" s="68">
        <v>13486</v>
      </c>
      <c r="H387" s="71">
        <v>1490</v>
      </c>
      <c r="I387" s="67">
        <f t="shared" si="12"/>
        <v>17372.16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10</v>
      </c>
      <c r="E391" s="85" t="s">
        <v>625</v>
      </c>
      <c r="G391" s="71">
        <v>0</v>
      </c>
      <c r="H391" s="71">
        <v>0</v>
      </c>
      <c r="I391" s="67">
        <f t="shared" si="12"/>
        <v>0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 t="shared" si="12"/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17</v>
      </c>
      <c r="E406" s="85" t="s">
        <v>15</v>
      </c>
      <c r="F406" s="53" t="s">
        <v>342</v>
      </c>
      <c r="G406" s="71">
        <v>5580</v>
      </c>
      <c r="H406" s="71">
        <v>182.4</v>
      </c>
      <c r="I406" s="67">
        <f>(G406+H406)*1.16</f>
        <v>6684.3839999999991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10</v>
      </c>
      <c r="E410" s="85" t="s">
        <v>11</v>
      </c>
      <c r="G410" s="71">
        <v>0</v>
      </c>
      <c r="H410" s="71">
        <v>0</v>
      </c>
      <c r="I410" s="67">
        <f>(G410+H410)*1.16</f>
        <v>0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8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67">
        <v>0</v>
      </c>
      <c r="H416" s="68">
        <v>0</v>
      </c>
      <c r="I416" s="67">
        <f>SUM(G416+H416)*1.16</f>
        <v>0</v>
      </c>
    </row>
    <row r="417" spans="1:10" x14ac:dyDescent="0.3">
      <c r="B417" s="97" t="s">
        <v>232</v>
      </c>
      <c r="C417" s="97" t="s">
        <v>610</v>
      </c>
      <c r="D417" s="85" t="s">
        <v>17</v>
      </c>
      <c r="E417" s="53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1:10" x14ac:dyDescent="0.3">
      <c r="B418" s="99" t="s">
        <v>274</v>
      </c>
      <c r="C418" s="97" t="s">
        <v>611</v>
      </c>
      <c r="D418" s="85" t="s">
        <v>17</v>
      </c>
      <c r="E418" s="53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1:10" x14ac:dyDescent="0.3">
      <c r="B419" s="99" t="s">
        <v>274</v>
      </c>
      <c r="C419" s="97" t="s">
        <v>612</v>
      </c>
      <c r="D419" s="85" t="s">
        <v>17</v>
      </c>
      <c r="E419" s="53" t="s">
        <v>624</v>
      </c>
      <c r="F419" s="53" t="s">
        <v>653</v>
      </c>
      <c r="G419" s="67">
        <v>5876</v>
      </c>
      <c r="H419" s="68">
        <v>176</v>
      </c>
      <c r="I419" s="67">
        <f>SUM(G419+H419)*1.16</f>
        <v>7020.32</v>
      </c>
    </row>
    <row r="420" spans="1:10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1:10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67">
        <v>0</v>
      </c>
      <c r="H421" s="68">
        <v>0</v>
      </c>
      <c r="I421" s="67">
        <f t="shared" ref="I421:I428" si="13">SUM(G421+H421)*1.16</f>
        <v>0</v>
      </c>
    </row>
    <row r="422" spans="1:10" x14ac:dyDescent="0.3">
      <c r="B422" s="99" t="s">
        <v>65</v>
      </c>
      <c r="C422" s="97" t="s">
        <v>615</v>
      </c>
      <c r="D422" s="85" t="s">
        <v>17</v>
      </c>
      <c r="E422" s="53" t="s">
        <v>624</v>
      </c>
      <c r="F422" s="53" t="s">
        <v>649</v>
      </c>
      <c r="G422" s="67">
        <v>6542</v>
      </c>
      <c r="H422" s="68">
        <v>196</v>
      </c>
      <c r="I422" s="67">
        <f t="shared" si="13"/>
        <v>7816.079999999999</v>
      </c>
    </row>
    <row r="423" spans="1:10" x14ac:dyDescent="0.3">
      <c r="B423" s="99" t="s">
        <v>256</v>
      </c>
      <c r="C423" s="97" t="s">
        <v>616</v>
      </c>
      <c r="D423" s="85" t="s">
        <v>17</v>
      </c>
      <c r="E423" s="98" t="s">
        <v>624</v>
      </c>
      <c r="F423" s="53" t="s">
        <v>217</v>
      </c>
      <c r="G423" s="67">
        <v>8356</v>
      </c>
      <c r="H423" s="68">
        <v>251</v>
      </c>
      <c r="I423" s="67">
        <f t="shared" si="13"/>
        <v>9984.119999999999</v>
      </c>
    </row>
    <row r="424" spans="1:10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67">
        <v>0</v>
      </c>
      <c r="H424" s="68">
        <v>0</v>
      </c>
      <c r="I424" s="67">
        <f t="shared" si="13"/>
        <v>0</v>
      </c>
    </row>
    <row r="425" spans="1:10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</row>
    <row r="426" spans="1:10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</row>
    <row r="427" spans="1:10" x14ac:dyDescent="0.3">
      <c r="B427" s="99" t="s">
        <v>242</v>
      </c>
      <c r="C427" s="97" t="s">
        <v>620</v>
      </c>
      <c r="D427" s="85" t="s">
        <v>17</v>
      </c>
      <c r="E427" s="98" t="s">
        <v>15</v>
      </c>
      <c r="F427" s="53" t="s">
        <v>342</v>
      </c>
      <c r="G427" s="150">
        <v>5580</v>
      </c>
      <c r="H427" s="71">
        <v>182</v>
      </c>
      <c r="I427" s="67">
        <f t="shared" si="13"/>
        <v>6683.9199999999992</v>
      </c>
    </row>
    <row r="428" spans="1:10" x14ac:dyDescent="0.3">
      <c r="A428" s="56"/>
      <c r="B428" s="99" t="s">
        <v>65</v>
      </c>
      <c r="C428" s="97" t="s">
        <v>621</v>
      </c>
      <c r="D428" s="85" t="s">
        <v>17</v>
      </c>
      <c r="E428" s="53" t="s">
        <v>624</v>
      </c>
      <c r="F428" s="53" t="s">
        <v>643</v>
      </c>
      <c r="G428" s="67">
        <v>6542.15</v>
      </c>
      <c r="H428" s="71">
        <v>196.26</v>
      </c>
      <c r="I428" s="67">
        <f t="shared" si="13"/>
        <v>7816.5555999999997</v>
      </c>
      <c r="J428" s="56"/>
    </row>
    <row r="429" spans="1:10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1:10" s="56" customFormat="1" ht="12" x14ac:dyDescent="0.25">
      <c r="B430" s="99" t="s">
        <v>57</v>
      </c>
      <c r="C430" s="53" t="s">
        <v>641</v>
      </c>
      <c r="D430" s="85" t="s">
        <v>17</v>
      </c>
      <c r="E430" s="85" t="s">
        <v>625</v>
      </c>
      <c r="F430" s="53" t="s">
        <v>645</v>
      </c>
      <c r="G430" s="71">
        <v>15589.8</v>
      </c>
      <c r="H430" s="151">
        <v>401</v>
      </c>
      <c r="I430" s="67">
        <f>(G430+H430)*1.16</f>
        <v>18549.327999999998</v>
      </c>
    </row>
    <row r="431" spans="1:10" x14ac:dyDescent="0.3">
      <c r="A431" s="56"/>
      <c r="B431" s="99" t="s">
        <v>256</v>
      </c>
      <c r="C431" s="56" t="s">
        <v>657</v>
      </c>
      <c r="D431" s="85" t="s">
        <v>10</v>
      </c>
      <c r="E431" s="85" t="s">
        <v>11</v>
      </c>
      <c r="G431" s="43">
        <v>0</v>
      </c>
      <c r="H431" s="43">
        <v>0</v>
      </c>
      <c r="I431" s="67">
        <f>(G431+H431)*1.16</f>
        <v>0</v>
      </c>
      <c r="J431" s="56"/>
    </row>
    <row r="432" spans="1:10" x14ac:dyDescent="0.3">
      <c r="A432" s="56"/>
      <c r="B432" s="56" t="s">
        <v>70</v>
      </c>
      <c r="C432" s="56" t="s">
        <v>658</v>
      </c>
      <c r="D432" s="85" t="s">
        <v>10</v>
      </c>
      <c r="E432" s="85" t="s">
        <v>624</v>
      </c>
      <c r="J432" s="56"/>
    </row>
    <row r="433" spans="1:15" x14ac:dyDescent="0.3">
      <c r="A433" s="56"/>
      <c r="B433" s="56"/>
      <c r="C433" s="53"/>
      <c r="D433" s="85"/>
      <c r="E433" s="85"/>
      <c r="J433" s="56"/>
      <c r="K433" s="148"/>
      <c r="L433" s="147"/>
    </row>
    <row r="434" spans="1:15" x14ac:dyDescent="0.3">
      <c r="A434" s="56"/>
      <c r="B434" s="56"/>
      <c r="C434" s="53"/>
      <c r="D434" s="85"/>
      <c r="E434" s="144"/>
      <c r="F434" s="142"/>
      <c r="J434" s="56"/>
      <c r="K434" s="149"/>
      <c r="L434" s="18"/>
      <c r="M434" s="38"/>
      <c r="N434" s="38"/>
    </row>
    <row r="435" spans="1:15" x14ac:dyDescent="0.3">
      <c r="E435" s="144"/>
      <c r="F435" s="143"/>
      <c r="N435" s="38"/>
    </row>
    <row r="436" spans="1:15" x14ac:dyDescent="0.3">
      <c r="L436" s="38"/>
      <c r="N436" s="38"/>
    </row>
    <row r="437" spans="1:15" x14ac:dyDescent="0.3">
      <c r="L437" s="38"/>
      <c r="M437" s="38"/>
      <c r="N437" s="38"/>
      <c r="O437" s="38"/>
    </row>
    <row r="438" spans="1:15" x14ac:dyDescent="0.3">
      <c r="E438" s="145"/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2" xr:uid="{7E1580AC-5D85-42FF-A721-7DD24830F8A1}"/>
  <hyperlinks>
    <hyperlink ref="F175" r:id="rId1" location="id=1155&amp;model=res.partner" display="http://52.52.31.46:8069/web - id=1155&amp;model=res.partner" xr:uid="{03911DB8-E824-409E-BF65-AF6168D2C8E2}"/>
    <hyperlink ref="F223" r:id="rId2" location="id=1155&amp;model=res.partner" display="http://52.52.31.46:8069/web - id=1155&amp;model=res.partner" xr:uid="{1F4D8507-1C6A-4F41-B27A-7006D774D03A}"/>
  </hyperlinks>
  <pageMargins left="0.7" right="0.7" top="0.75" bottom="0.75" header="0.3" footer="0.3"/>
  <pageSetup paperSize="9" scale="63" fitToHeight="0" orientation="portrait"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FFC7-B0A9-4208-B7FE-2BC884CCF733}">
  <sheetPr codeName="Sheet21">
    <pageSetUpPr fitToPage="1"/>
  </sheetPr>
  <dimension ref="A1:R1048560"/>
  <sheetViews>
    <sheetView showGridLines="0" topLeftCell="A61" zoomScaleNormal="100" workbookViewId="0">
      <selection activeCell="C80" sqref="C80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52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242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69</v>
      </c>
      <c r="M3" s="61">
        <f>+COUNTIF(E:E,M2)</f>
        <v>158</v>
      </c>
      <c r="N3" s="61">
        <f>+COUNTIF(E:E,N2)</f>
        <v>40</v>
      </c>
      <c r="O3" s="61">
        <f>+COUNTIF(E:E,O2)</f>
        <v>88</v>
      </c>
      <c r="P3" s="61">
        <f>+COUNTIF(E:E,P2)</f>
        <v>74</v>
      </c>
      <c r="Q3" s="61">
        <f>SUM(L3+M3+N3+O3+P3)</f>
        <v>429</v>
      </c>
    </row>
    <row r="4" spans="1:18" x14ac:dyDescent="0.3">
      <c r="B4" s="66" t="s">
        <v>88</v>
      </c>
      <c r="C4" s="53" t="s">
        <v>21</v>
      </c>
      <c r="D4" s="53" t="s">
        <v>10</v>
      </c>
      <c r="E4" s="53" t="s">
        <v>15</v>
      </c>
      <c r="G4" s="67">
        <v>0</v>
      </c>
      <c r="H4" s="68">
        <v>0</v>
      </c>
      <c r="I4" s="67">
        <f t="shared" si="0"/>
        <v>0</v>
      </c>
      <c r="J4" s="9"/>
      <c r="K4" s="101" t="s">
        <v>23</v>
      </c>
      <c r="L4" s="102">
        <f>COUNTIFS(D:D,K4,E:E,L2)</f>
        <v>56</v>
      </c>
      <c r="M4" s="102">
        <f>COUNTIFS(D:D,K4,E:E,M2)</f>
        <v>105</v>
      </c>
      <c r="N4" s="102">
        <f>COUNTIFS(D:D,K4,E:E,N2)</f>
        <v>27</v>
      </c>
      <c r="O4" s="102">
        <f>COUNTIFS(D:D,K4,E:E,O2)</f>
        <v>72</v>
      </c>
      <c r="P4" s="102">
        <f>COUNTIFS(D:D,K4,E:E,P2)</f>
        <v>48</v>
      </c>
      <c r="Q4" s="102">
        <f>SUM(L4:P4)</f>
        <v>308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9</v>
      </c>
      <c r="M5" s="104">
        <f>COUNTIFS(D:D,K5,E:E,M2)</f>
        <v>45</v>
      </c>
      <c r="N5" s="104">
        <f>COUNTIFS(D:D,K5,E:E,N2)</f>
        <v>11</v>
      </c>
      <c r="O5" s="104">
        <f>COUNTIFS(D:D,K5,E:E,O2)</f>
        <v>13</v>
      </c>
      <c r="P5" s="104">
        <f>COUNTIFS(D:D,K5,E:E,P2)</f>
        <v>23</v>
      </c>
      <c r="Q5" s="104">
        <f>SUM(L5:P5)</f>
        <v>101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65</v>
      </c>
      <c r="M7" s="59">
        <f>M3-M6</f>
        <v>150</v>
      </c>
      <c r="N7" s="59">
        <f>N3-N6</f>
        <v>38</v>
      </c>
      <c r="O7" s="59">
        <f>O3-O6</f>
        <v>85</v>
      </c>
      <c r="P7" s="59">
        <f>P3-P6</f>
        <v>71</v>
      </c>
      <c r="Q7" s="59">
        <f>SUM(L7:P7)</f>
        <v>409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0.86153846153846159</v>
      </c>
      <c r="M8" s="112">
        <f t="shared" si="1"/>
        <v>0.7</v>
      </c>
      <c r="N8" s="112">
        <f t="shared" si="1"/>
        <v>0.71052631578947367</v>
      </c>
      <c r="O8" s="112">
        <f t="shared" si="1"/>
        <v>0.84705882352941175</v>
      </c>
      <c r="P8" s="112">
        <f t="shared" si="1"/>
        <v>0.676056338028169</v>
      </c>
      <c r="Q8" s="112">
        <f t="shared" si="1"/>
        <v>0.75305623471882643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262</v>
      </c>
      <c r="C10" s="53" t="s">
        <v>39</v>
      </c>
      <c r="D10" s="53" t="s">
        <v>10</v>
      </c>
      <c r="E10" s="53" t="s">
        <v>11</v>
      </c>
      <c r="G10" s="67">
        <v>0</v>
      </c>
      <c r="H10" s="68">
        <v>0</v>
      </c>
      <c r="I10" s="67">
        <f t="shared" si="0"/>
        <v>0</v>
      </c>
      <c r="J10" s="9"/>
      <c r="K10" s="53" t="s">
        <v>41</v>
      </c>
      <c r="L10" s="68">
        <f>SUMIF(E2:E604,L2,I2:I604)</f>
        <v>456090.62120000005</v>
      </c>
      <c r="M10" s="68">
        <f>SUMIF(E2:E604,M2,I2:I604)</f>
        <v>1514617.6723999996</v>
      </c>
      <c r="N10" s="68">
        <f>SUMIF(E2:E598,N2,I2:I598)</f>
        <v>265737.05719999998</v>
      </c>
      <c r="O10" s="68">
        <f>SUMIF(E2:E598,O2,I2:I598)</f>
        <v>1157476.5823999997</v>
      </c>
      <c r="P10" s="68">
        <f>SUMIF(E2:E598,P2,I2:I598)</f>
        <v>436022.39364666672</v>
      </c>
      <c r="Q10" s="68">
        <f>SUM(L10:P10)</f>
        <v>3829944.3268466662</v>
      </c>
      <c r="R10" s="114"/>
    </row>
    <row r="11" spans="1:18" x14ac:dyDescent="0.3">
      <c r="B11" s="66" t="s">
        <v>215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242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274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65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53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53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53" t="s">
        <v>14</v>
      </c>
      <c r="F35" s="53" t="s">
        <v>639</v>
      </c>
      <c r="G35" s="68">
        <v>11463</v>
      </c>
      <c r="H35" s="68">
        <v>343.89</v>
      </c>
      <c r="I35" s="67">
        <f t="shared" ref="I35:I66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10</v>
      </c>
      <c r="E56" s="53" t="s">
        <v>14</v>
      </c>
      <c r="G56" s="73">
        <v>0</v>
      </c>
      <c r="H56" s="68">
        <v>0</v>
      </c>
      <c r="I56" s="67">
        <f t="shared" si="2"/>
        <v>0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654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53" t="s">
        <v>14</v>
      </c>
      <c r="F67" s="53" t="s">
        <v>108</v>
      </c>
      <c r="G67" s="73">
        <v>17351.349999999999</v>
      </c>
      <c r="H67" s="68">
        <v>1914.33</v>
      </c>
      <c r="I67" s="67">
        <f t="shared" ref="I67:I98" si="3">SUM(G67+H67)*1.16</f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53" t="s">
        <v>14</v>
      </c>
      <c r="F68" s="53" t="s">
        <v>112</v>
      </c>
      <c r="G68" s="73">
        <v>13486.4</v>
      </c>
      <c r="H68" s="68">
        <v>1490</v>
      </c>
      <c r="I68" s="67">
        <f t="shared" si="3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3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3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3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3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3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3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3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3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3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3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3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53" t="s">
        <v>14</v>
      </c>
      <c r="G80" s="73">
        <v>0</v>
      </c>
      <c r="H80" s="68">
        <v>0</v>
      </c>
      <c r="I80" s="67">
        <f t="shared" si="3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3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112</v>
      </c>
      <c r="G82" s="73">
        <v>13486.4</v>
      </c>
      <c r="H82" s="68">
        <v>1489.7</v>
      </c>
      <c r="I82" s="67">
        <f t="shared" si="3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3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3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3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3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3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3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3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3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3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3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3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3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3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3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3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3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4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si="4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4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4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4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4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4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4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4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4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4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53" t="s">
        <v>625</v>
      </c>
      <c r="G110" s="68">
        <v>0</v>
      </c>
      <c r="H110" s="68">
        <v>0</v>
      </c>
      <c r="I110" s="67">
        <f>SUM(G110:H110)*1.16</f>
        <v>0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5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5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5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5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5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5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5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5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5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10</v>
      </c>
      <c r="E120" s="53" t="s">
        <v>625</v>
      </c>
      <c r="G120" s="68">
        <v>0</v>
      </c>
      <c r="H120" s="68">
        <v>0</v>
      </c>
      <c r="I120" s="67">
        <f>SUM(G120:H120)*1.16</f>
        <v>0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6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6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6"/>
        <v>9151.24</v>
      </c>
    </row>
    <row r="124" spans="2:10" x14ac:dyDescent="0.3">
      <c r="B124" s="66" t="s">
        <v>274</v>
      </c>
      <c r="C124" s="53" t="s">
        <v>218</v>
      </c>
      <c r="D124" s="53" t="s">
        <v>10</v>
      </c>
      <c r="E124" s="53" t="s">
        <v>624</v>
      </c>
      <c r="F124" s="78"/>
      <c r="G124" s="68">
        <v>0</v>
      </c>
      <c r="H124" s="68">
        <v>0</v>
      </c>
      <c r="I124" s="67">
        <f t="shared" si="6"/>
        <v>0</v>
      </c>
      <c r="J124" s="9"/>
    </row>
    <row r="125" spans="2:10" x14ac:dyDescent="0.3">
      <c r="B125" s="66" t="s">
        <v>65</v>
      </c>
      <c r="C125" s="53" t="s">
        <v>220</v>
      </c>
      <c r="D125" s="53" t="s">
        <v>17</v>
      </c>
      <c r="E125" s="53" t="s">
        <v>624</v>
      </c>
      <c r="F125" s="53" t="s">
        <v>643</v>
      </c>
      <c r="G125" s="68">
        <v>6542</v>
      </c>
      <c r="H125" s="68">
        <v>196.26</v>
      </c>
      <c r="I125" s="67">
        <f t="shared" si="6"/>
        <v>7816.3815999999997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6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6"/>
        <v>6348.2972</v>
      </c>
      <c r="J127" s="9"/>
    </row>
    <row r="128" spans="2:10" x14ac:dyDescent="0.3">
      <c r="B128" s="66" t="s">
        <v>242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6"/>
        <v>6348.2972</v>
      </c>
      <c r="J128" s="9"/>
    </row>
    <row r="129" spans="2:10" x14ac:dyDescent="0.3">
      <c r="B129" s="66" t="s">
        <v>65</v>
      </c>
      <c r="C129" s="53" t="s">
        <v>226</v>
      </c>
      <c r="D129" s="53" t="s">
        <v>17</v>
      </c>
      <c r="E129" s="53" t="s">
        <v>624</v>
      </c>
      <c r="F129" s="138" t="s">
        <v>650</v>
      </c>
      <c r="G129" s="67">
        <v>6542</v>
      </c>
      <c r="H129" s="68">
        <v>196</v>
      </c>
      <c r="I129" s="67">
        <f t="shared" si="6"/>
        <v>7816.079999999999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6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6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6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6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6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6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6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6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6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6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6"/>
        <v>7264.3839999999991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6"/>
        <v>12476.391599999999</v>
      </c>
      <c r="J141" s="9"/>
    </row>
    <row r="142" spans="2:10" x14ac:dyDescent="0.3">
      <c r="B142" s="66" t="s">
        <v>274</v>
      </c>
      <c r="C142" s="53" t="s">
        <v>246</v>
      </c>
      <c r="D142" s="53" t="s">
        <v>10</v>
      </c>
      <c r="E142" s="53" t="s">
        <v>624</v>
      </c>
      <c r="F142" s="78"/>
      <c r="G142" s="67">
        <v>0</v>
      </c>
      <c r="H142" s="68">
        <v>0</v>
      </c>
      <c r="I142" s="67">
        <f t="shared" si="6"/>
        <v>0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7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642</v>
      </c>
      <c r="G152" s="68">
        <v>10200</v>
      </c>
      <c r="H152" s="68">
        <v>306</v>
      </c>
      <c r="I152" s="67">
        <f t="shared" si="7"/>
        <v>12186.96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7">
        <v>0</v>
      </c>
      <c r="H153" s="68">
        <v>0</v>
      </c>
      <c r="I153" s="67">
        <f t="shared" si="7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7"/>
        <v>0</v>
      </c>
      <c r="J154" s="9"/>
    </row>
    <row r="155" spans="2:10" x14ac:dyDescent="0.3">
      <c r="B155" s="66" t="s">
        <v>652</v>
      </c>
      <c r="C155" s="80" t="s">
        <v>264</v>
      </c>
      <c r="D155" s="53" t="s">
        <v>10</v>
      </c>
      <c r="E155" s="53" t="s">
        <v>14</v>
      </c>
      <c r="F155" s="82"/>
      <c r="G155" s="68">
        <v>0</v>
      </c>
      <c r="H155" s="68">
        <v>0</v>
      </c>
      <c r="I155" s="67">
        <f t="shared" si="7"/>
        <v>0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7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7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7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7"/>
        <v>4275.3887999999997</v>
      </c>
      <c r="J159" s="9"/>
    </row>
    <row r="160" spans="2:10" x14ac:dyDescent="0.3">
      <c r="B160" s="66" t="s">
        <v>256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7"/>
        <v>9984.119999999999</v>
      </c>
      <c r="J160" s="9"/>
    </row>
    <row r="161" spans="2:10" x14ac:dyDescent="0.3">
      <c r="B161" s="66" t="s">
        <v>57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7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7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7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53" t="s">
        <v>15</v>
      </c>
      <c r="F164" s="82"/>
      <c r="G164" s="68">
        <v>0</v>
      </c>
      <c r="H164" s="68">
        <v>0</v>
      </c>
      <c r="I164" s="67">
        <f t="shared" si="7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7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7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7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7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7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7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7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7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8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8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85" t="s">
        <v>625</v>
      </c>
      <c r="F183" s="82"/>
      <c r="G183" s="68">
        <v>0</v>
      </c>
      <c r="H183" s="68">
        <v>0</v>
      </c>
      <c r="I183" s="67">
        <f t="shared" si="8"/>
        <v>0</v>
      </c>
      <c r="J183" s="9"/>
    </row>
    <row r="184" spans="2:10" x14ac:dyDescent="0.3">
      <c r="B184" s="66" t="s">
        <v>242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8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8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8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8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8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8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8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8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8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8"/>
        <v>15423.696400000001</v>
      </c>
    </row>
    <row r="194" spans="2:10" x14ac:dyDescent="0.3">
      <c r="B194" s="66" t="s">
        <v>57</v>
      </c>
      <c r="C194" s="83" t="s">
        <v>320</v>
      </c>
      <c r="D194" s="53" t="s">
        <v>10</v>
      </c>
      <c r="E194" s="85" t="s">
        <v>15</v>
      </c>
      <c r="F194" s="82"/>
      <c r="G194" s="68">
        <v>0</v>
      </c>
      <c r="H194" s="71">
        <v>0</v>
      </c>
      <c r="I194" s="67">
        <f t="shared" si="8"/>
        <v>0</v>
      </c>
      <c r="J194" s="9"/>
    </row>
    <row r="195" spans="2:10" x14ac:dyDescent="0.3">
      <c r="B195" s="66" t="s">
        <v>274</v>
      </c>
      <c r="C195" s="83" t="s">
        <v>321</v>
      </c>
      <c r="D195" s="53" t="s">
        <v>10</v>
      </c>
      <c r="E195" s="85" t="s">
        <v>15</v>
      </c>
      <c r="G195" s="68">
        <v>0</v>
      </c>
      <c r="H195" s="71">
        <v>0</v>
      </c>
      <c r="I195" s="67">
        <f t="shared" si="8"/>
        <v>0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8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8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8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8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8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8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8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8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8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85" t="s">
        <v>14</v>
      </c>
      <c r="F205" s="82"/>
      <c r="G205" s="68">
        <v>0</v>
      </c>
      <c r="H205" s="71">
        <v>0</v>
      </c>
      <c r="I205" s="67">
        <f t="shared" si="8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10</v>
      </c>
      <c r="E206" s="85" t="s">
        <v>11</v>
      </c>
      <c r="G206" s="71">
        <v>0</v>
      </c>
      <c r="H206" s="71">
        <v>0</v>
      </c>
      <c r="I206" s="67">
        <f t="shared" si="8"/>
        <v>0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85" t="s">
        <v>15</v>
      </c>
      <c r="F207" s="82"/>
      <c r="G207" s="68">
        <v>0</v>
      </c>
      <c r="H207" s="71">
        <v>0</v>
      </c>
      <c r="I207" s="67">
        <f t="shared" si="8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8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8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8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8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8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8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10</v>
      </c>
      <c r="E214" s="85" t="s">
        <v>15</v>
      </c>
      <c r="F214" s="82"/>
      <c r="G214" s="68">
        <v>0</v>
      </c>
      <c r="H214" s="71">
        <v>0</v>
      </c>
      <c r="I214" s="67">
        <f t="shared" si="8"/>
        <v>0</v>
      </c>
      <c r="J214" s="9"/>
    </row>
    <row r="215" spans="2:10" x14ac:dyDescent="0.3">
      <c r="B215" s="66" t="s">
        <v>260</v>
      </c>
      <c r="C215" s="83" t="s">
        <v>352</v>
      </c>
      <c r="D215" s="53" t="s">
        <v>10</v>
      </c>
      <c r="E215" s="85" t="s">
        <v>15</v>
      </c>
      <c r="G215" s="68">
        <v>0</v>
      </c>
      <c r="H215" s="71">
        <v>0</v>
      </c>
      <c r="I215" s="67">
        <f t="shared" si="8"/>
        <v>0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8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8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9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9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9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8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9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9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9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65" si="10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10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10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85" t="s">
        <v>625</v>
      </c>
      <c r="G237" s="68">
        <v>0</v>
      </c>
      <c r="H237" s="68">
        <v>0</v>
      </c>
      <c r="I237" s="67">
        <f t="shared" si="10"/>
        <v>0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10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10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10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10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10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10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10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10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10</v>
      </c>
      <c r="E246" s="85" t="s">
        <v>625</v>
      </c>
      <c r="G246" s="68">
        <v>0</v>
      </c>
      <c r="H246" s="71">
        <v>0</v>
      </c>
      <c r="I246" s="71">
        <f t="shared" si="10"/>
        <v>0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10</v>
      </c>
      <c r="E247" s="85" t="s">
        <v>625</v>
      </c>
      <c r="G247" s="68">
        <v>0</v>
      </c>
      <c r="H247" s="71">
        <v>0</v>
      </c>
      <c r="I247" s="71">
        <f t="shared" si="10"/>
        <v>0</v>
      </c>
      <c r="J247" s="9"/>
      <c r="K247" s="38"/>
      <c r="L247" s="38"/>
    </row>
    <row r="248" spans="2:13" x14ac:dyDescent="0.3">
      <c r="B248" s="139" t="s">
        <v>215</v>
      </c>
      <c r="C248" s="53" t="s">
        <v>391</v>
      </c>
      <c r="D248" s="53" t="s">
        <v>10</v>
      </c>
      <c r="E248" s="53" t="s">
        <v>625</v>
      </c>
      <c r="F248" s="78"/>
      <c r="G248" s="67">
        <v>0</v>
      </c>
      <c r="H248" s="71">
        <v>0</v>
      </c>
      <c r="I248" s="67">
        <f t="shared" si="10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10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10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651</v>
      </c>
      <c r="G251" s="90">
        <v>16215</v>
      </c>
      <c r="H251" s="71">
        <v>486</v>
      </c>
      <c r="I251" s="67">
        <f t="shared" si="10"/>
        <v>19373.16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10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10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10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10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10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10</v>
      </c>
      <c r="E257" s="85" t="s">
        <v>625</v>
      </c>
      <c r="G257" s="71">
        <v>0</v>
      </c>
      <c r="H257" s="71">
        <v>0</v>
      </c>
      <c r="I257" s="67">
        <f t="shared" si="10"/>
        <v>0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10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10</v>
      </c>
      <c r="E259" s="85" t="s">
        <v>625</v>
      </c>
      <c r="G259" s="71">
        <v>0</v>
      </c>
      <c r="H259" s="71">
        <v>0</v>
      </c>
      <c r="I259" s="71">
        <f t="shared" si="10"/>
        <v>0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10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10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10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10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10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10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ref="I266:I295" si="11">SUM(G266+H266)*1.16</f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85" t="s">
        <v>625</v>
      </c>
      <c r="G267" s="90">
        <v>0</v>
      </c>
      <c r="H267" s="71">
        <v>0</v>
      </c>
      <c r="I267" s="67">
        <f t="shared" si="11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11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85" t="s">
        <v>625</v>
      </c>
      <c r="G269" s="71">
        <v>0</v>
      </c>
      <c r="H269" s="71">
        <v>0</v>
      </c>
      <c r="I269" s="67">
        <f t="shared" si="11"/>
        <v>0</v>
      </c>
    </row>
    <row r="270" spans="2:10" x14ac:dyDescent="0.3">
      <c r="B270" s="66" t="s">
        <v>96</v>
      </c>
      <c r="C270" s="53" t="s">
        <v>416</v>
      </c>
      <c r="D270" s="53" t="s">
        <v>10</v>
      </c>
      <c r="E270" s="85" t="s">
        <v>625</v>
      </c>
      <c r="G270" s="91">
        <v>0</v>
      </c>
      <c r="H270" s="71">
        <v>0</v>
      </c>
      <c r="I270" s="71">
        <f t="shared" si="11"/>
        <v>0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11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11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11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10</v>
      </c>
      <c r="E274" s="85" t="s">
        <v>625</v>
      </c>
      <c r="G274" s="71">
        <v>0</v>
      </c>
      <c r="H274" s="71">
        <v>0</v>
      </c>
      <c r="I274" s="71">
        <f t="shared" si="11"/>
        <v>0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11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11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11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11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11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11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11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11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11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 t="shared" si="11"/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85" t="s">
        <v>625</v>
      </c>
      <c r="G285" s="71">
        <v>0</v>
      </c>
      <c r="H285" s="71">
        <v>0</v>
      </c>
      <c r="I285" s="67">
        <f t="shared" si="11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11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11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11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11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651</v>
      </c>
      <c r="G290" s="90">
        <v>16215</v>
      </c>
      <c r="H290" s="71">
        <v>486</v>
      </c>
      <c r="I290" s="67">
        <f t="shared" si="11"/>
        <v>19373.16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11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11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11"/>
        <v>0</v>
      </c>
    </row>
    <row r="294" spans="2:10" x14ac:dyDescent="0.3">
      <c r="B294" s="66" t="s">
        <v>448</v>
      </c>
      <c r="C294" s="53" t="s">
        <v>449</v>
      </c>
      <c r="D294" s="53" t="s">
        <v>10</v>
      </c>
      <c r="E294" s="85" t="s">
        <v>625</v>
      </c>
      <c r="G294" s="71">
        <v>0</v>
      </c>
      <c r="H294" s="71">
        <v>0</v>
      </c>
      <c r="I294" s="67">
        <f t="shared" si="11"/>
        <v>0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11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 t="shared" ref="I297:I328" si="12"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 t="shared" si="12"/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85" t="s">
        <v>625</v>
      </c>
      <c r="F299" s="53" t="s">
        <v>646</v>
      </c>
      <c r="G299" s="71">
        <v>6942.66</v>
      </c>
      <c r="H299" s="71">
        <v>208.28</v>
      </c>
      <c r="I299" s="67">
        <f t="shared" si="12"/>
        <v>8295.0903999999991</v>
      </c>
    </row>
    <row r="300" spans="2:10" x14ac:dyDescent="0.3">
      <c r="B300" s="66" t="s">
        <v>256</v>
      </c>
      <c r="C300" s="53" t="s">
        <v>457</v>
      </c>
      <c r="D300" s="53" t="s">
        <v>10</v>
      </c>
      <c r="E300" s="85" t="s">
        <v>625</v>
      </c>
      <c r="G300" s="90">
        <v>0</v>
      </c>
      <c r="H300" s="71">
        <v>0</v>
      </c>
      <c r="I300" s="67">
        <f t="shared" si="12"/>
        <v>0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2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2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2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2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2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2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2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2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2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2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2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384</v>
      </c>
      <c r="G312" s="71">
        <v>12621</v>
      </c>
      <c r="H312" s="71">
        <v>379</v>
      </c>
      <c r="I312" s="67">
        <f t="shared" si="12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2"/>
        <v>15137.872399999998</v>
      </c>
      <c r="J313" s="9"/>
    </row>
    <row r="314" spans="2:10" x14ac:dyDescent="0.3">
      <c r="B314" s="56" t="s">
        <v>256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2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2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2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2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2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10</v>
      </c>
      <c r="E319" s="85" t="s">
        <v>625</v>
      </c>
      <c r="G319" s="71">
        <v>0</v>
      </c>
      <c r="H319" s="71">
        <v>0</v>
      </c>
      <c r="I319" s="71">
        <f t="shared" si="12"/>
        <v>0</v>
      </c>
    </row>
    <row r="320" spans="2:10" x14ac:dyDescent="0.3">
      <c r="B320" s="66" t="s">
        <v>484</v>
      </c>
      <c r="C320" s="53" t="s">
        <v>485</v>
      </c>
      <c r="D320" s="53" t="s">
        <v>10</v>
      </c>
      <c r="E320" s="85" t="s">
        <v>625</v>
      </c>
      <c r="G320" s="68">
        <v>0</v>
      </c>
      <c r="H320" s="68">
        <v>0</v>
      </c>
      <c r="I320" s="67">
        <f t="shared" si="12"/>
        <v>0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85" t="s">
        <v>625</v>
      </c>
      <c r="G321" s="90">
        <v>0</v>
      </c>
      <c r="H321" s="71">
        <v>0</v>
      </c>
      <c r="I321" s="67">
        <f t="shared" si="12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2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2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2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2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2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2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2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ref="I329:I360" si="13">SUM(G329+H329)*1.16</f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3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3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3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3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10</v>
      </c>
      <c r="E334" s="85" t="s">
        <v>625</v>
      </c>
      <c r="G334" s="71">
        <v>0</v>
      </c>
      <c r="H334" s="71">
        <v>0</v>
      </c>
      <c r="I334" s="67">
        <f t="shared" si="13"/>
        <v>0</v>
      </c>
      <c r="J334" s="9"/>
    </row>
    <row r="335" spans="2:10" x14ac:dyDescent="0.3">
      <c r="B335" s="66" t="s">
        <v>45</v>
      </c>
      <c r="C335" s="53" t="s">
        <v>505</v>
      </c>
      <c r="D335" s="53" t="s">
        <v>17</v>
      </c>
      <c r="E335" s="85" t="s">
        <v>625</v>
      </c>
      <c r="F335" s="53" t="s">
        <v>655</v>
      </c>
      <c r="G335" s="90">
        <v>11668.92</v>
      </c>
      <c r="H335" s="71">
        <v>350.07</v>
      </c>
      <c r="I335" s="67">
        <f t="shared" si="13"/>
        <v>13942.028399999999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3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3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3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3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3"/>
        <v>2529.1363999999999</v>
      </c>
      <c r="J340" s="9"/>
    </row>
    <row r="341" spans="2:10" x14ac:dyDescent="0.3">
      <c r="B341" s="66" t="s">
        <v>65</v>
      </c>
      <c r="C341" s="53" t="s">
        <v>513</v>
      </c>
      <c r="D341" s="53" t="s">
        <v>10</v>
      </c>
      <c r="E341" s="85" t="s">
        <v>625</v>
      </c>
      <c r="G341" s="90">
        <v>0</v>
      </c>
      <c r="H341" s="71">
        <v>0</v>
      </c>
      <c r="I341" s="67">
        <f t="shared" si="13"/>
        <v>0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3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3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85" t="s">
        <v>625</v>
      </c>
      <c r="F344" s="53" t="s">
        <v>80</v>
      </c>
      <c r="G344" s="71">
        <v>14210</v>
      </c>
      <c r="H344" s="71">
        <v>426</v>
      </c>
      <c r="I344" s="67">
        <f t="shared" si="13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85" t="s">
        <v>625</v>
      </c>
      <c r="F345" s="53" t="s">
        <v>80</v>
      </c>
      <c r="G345" s="74">
        <v>14748</v>
      </c>
      <c r="H345" s="71">
        <v>442</v>
      </c>
      <c r="I345" s="67">
        <f t="shared" si="13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10</v>
      </c>
      <c r="E346" s="85" t="s">
        <v>625</v>
      </c>
      <c r="G346" s="71">
        <v>0</v>
      </c>
      <c r="H346" s="71">
        <v>0</v>
      </c>
      <c r="I346" s="67">
        <f t="shared" si="13"/>
        <v>0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3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3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 t="shared" si="13"/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3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3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3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3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3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10</v>
      </c>
      <c r="E355" s="85" t="s">
        <v>625</v>
      </c>
      <c r="G355" s="71">
        <v>0</v>
      </c>
      <c r="H355" s="71">
        <v>0</v>
      </c>
      <c r="I355" s="67">
        <f t="shared" si="13"/>
        <v>0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3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3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3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3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3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ref="I361:I369" si="14">SUM(G361+H361)*1.16</f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4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4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si="14"/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4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4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4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4"/>
        <v>29684.399999999998</v>
      </c>
    </row>
    <row r="369" spans="2:10" x14ac:dyDescent="0.3">
      <c r="B369" s="66" t="s">
        <v>256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4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3" si="15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85" t="s">
        <v>14</v>
      </c>
      <c r="F372" s="53" t="s">
        <v>112</v>
      </c>
      <c r="G372" s="73">
        <v>13486.4</v>
      </c>
      <c r="H372" s="68">
        <v>1489.7</v>
      </c>
      <c r="I372" s="67">
        <f t="shared" si="15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85" t="s">
        <v>14</v>
      </c>
      <c r="F373" s="53" t="s">
        <v>112</v>
      </c>
      <c r="G373" s="73">
        <v>13486.4</v>
      </c>
      <c r="H373" s="68">
        <v>1489.7</v>
      </c>
      <c r="I373" s="67">
        <f t="shared" si="15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85" t="s">
        <v>14</v>
      </c>
      <c r="F374" s="53" t="s">
        <v>112</v>
      </c>
      <c r="G374" s="73">
        <v>13486.4</v>
      </c>
      <c r="H374" s="68">
        <v>1489.7</v>
      </c>
      <c r="I374" s="67">
        <f t="shared" si="15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17</v>
      </c>
      <c r="E375" s="85" t="s">
        <v>14</v>
      </c>
      <c r="F375" s="53" t="s">
        <v>112</v>
      </c>
      <c r="G375" s="73">
        <v>13486.4</v>
      </c>
      <c r="H375" s="68">
        <v>1489.7</v>
      </c>
      <c r="I375" s="67">
        <f t="shared" si="15"/>
        <v>17372.275999999998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85" t="s">
        <v>14</v>
      </c>
      <c r="F376" s="53" t="s">
        <v>112</v>
      </c>
      <c r="G376" s="73">
        <v>13486.4</v>
      </c>
      <c r="H376" s="68">
        <v>1489.7</v>
      </c>
      <c r="I376" s="67">
        <f t="shared" si="15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85" t="s">
        <v>14</v>
      </c>
      <c r="F377" s="53" t="s">
        <v>112</v>
      </c>
      <c r="G377" s="73">
        <v>13486.4</v>
      </c>
      <c r="H377" s="68">
        <v>1489.7</v>
      </c>
      <c r="I377" s="67">
        <f t="shared" si="15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5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5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5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5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5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5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5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5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5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17</v>
      </c>
      <c r="E387" s="85" t="s">
        <v>14</v>
      </c>
      <c r="F387" s="53" t="s">
        <v>112</v>
      </c>
      <c r="G387" s="68">
        <v>13486</v>
      </c>
      <c r="H387" s="71">
        <v>1490</v>
      </c>
      <c r="I387" s="67">
        <f t="shared" si="15"/>
        <v>17372.16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5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5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5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10</v>
      </c>
      <c r="E391" s="85" t="s">
        <v>625</v>
      </c>
      <c r="G391" s="71">
        <v>0</v>
      </c>
      <c r="H391" s="71">
        <v>0</v>
      </c>
      <c r="I391" s="67">
        <f t="shared" si="15"/>
        <v>0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5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5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5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5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5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5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5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5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5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5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5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 t="shared" si="15"/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17</v>
      </c>
      <c r="E406" s="85" t="s">
        <v>15</v>
      </c>
      <c r="F406" s="53" t="s">
        <v>342</v>
      </c>
      <c r="G406" s="71">
        <v>5580</v>
      </c>
      <c r="H406" s="71">
        <v>182.4</v>
      </c>
      <c r="I406" s="67">
        <f>(G406+H406)*1.16</f>
        <v>6684.3839999999991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10</v>
      </c>
      <c r="E410" s="85" t="s">
        <v>11</v>
      </c>
      <c r="G410" s="71">
        <v>0</v>
      </c>
      <c r="H410" s="71">
        <v>0</v>
      </c>
      <c r="I410" s="67">
        <f>(G410+H410)*1.16</f>
        <v>0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8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67">
        <v>0</v>
      </c>
      <c r="H416" s="68">
        <v>0</v>
      </c>
      <c r="I416" s="67">
        <f>SUM(G416+H416)*1.16</f>
        <v>0</v>
      </c>
    </row>
    <row r="417" spans="2:9" x14ac:dyDescent="0.3">
      <c r="B417" s="97" t="s">
        <v>232</v>
      </c>
      <c r="C417" s="97" t="s">
        <v>610</v>
      </c>
      <c r="D417" s="85" t="s">
        <v>17</v>
      </c>
      <c r="E417" s="53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2:9" x14ac:dyDescent="0.3">
      <c r="B418" s="99" t="s">
        <v>274</v>
      </c>
      <c r="C418" s="97" t="s">
        <v>611</v>
      </c>
      <c r="D418" s="85" t="s">
        <v>17</v>
      </c>
      <c r="E418" s="53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2:9" x14ac:dyDescent="0.3">
      <c r="B419" s="99" t="s">
        <v>274</v>
      </c>
      <c r="C419" s="97" t="s">
        <v>612</v>
      </c>
      <c r="D419" s="85" t="s">
        <v>17</v>
      </c>
      <c r="E419" s="53" t="s">
        <v>624</v>
      </c>
      <c r="F419" s="53" t="s">
        <v>653</v>
      </c>
      <c r="G419" s="67">
        <v>5876</v>
      </c>
      <c r="H419" s="68">
        <v>176</v>
      </c>
      <c r="I419" s="67">
        <f>SUM(G419+H419)*1.16</f>
        <v>7020.32</v>
      </c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67">
        <v>0</v>
      </c>
      <c r="H421" s="68">
        <v>0</v>
      </c>
      <c r="I421" s="67">
        <f t="shared" ref="I421:I428" si="16">SUM(G421+H421)*1.16</f>
        <v>0</v>
      </c>
    </row>
    <row r="422" spans="2:9" x14ac:dyDescent="0.3">
      <c r="B422" s="99" t="s">
        <v>65</v>
      </c>
      <c r="C422" s="97" t="s">
        <v>615</v>
      </c>
      <c r="D422" s="85" t="s">
        <v>17</v>
      </c>
      <c r="E422" s="53" t="s">
        <v>624</v>
      </c>
      <c r="F422" s="53" t="s">
        <v>649</v>
      </c>
      <c r="G422" s="67">
        <v>6542</v>
      </c>
      <c r="H422" s="68">
        <v>196</v>
      </c>
      <c r="I422" s="67">
        <f t="shared" si="16"/>
        <v>7816.079999999999</v>
      </c>
    </row>
    <row r="423" spans="2:9" x14ac:dyDescent="0.3">
      <c r="B423" s="99" t="s">
        <v>256</v>
      </c>
      <c r="C423" s="97" t="s">
        <v>616</v>
      </c>
      <c r="D423" s="85" t="s">
        <v>17</v>
      </c>
      <c r="E423" s="98" t="s">
        <v>624</v>
      </c>
      <c r="F423" s="53" t="s">
        <v>217</v>
      </c>
      <c r="G423" s="67">
        <v>8356</v>
      </c>
      <c r="H423" s="68">
        <v>251</v>
      </c>
      <c r="I423" s="67">
        <f t="shared" si="16"/>
        <v>9984.119999999999</v>
      </c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67">
        <v>0</v>
      </c>
      <c r="H424" s="68">
        <v>0</v>
      </c>
      <c r="I424" s="67">
        <f t="shared" si="16"/>
        <v>0</v>
      </c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 t="shared" si="16"/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 t="shared" si="16"/>
        <v>7020.6447999999991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>
        <v>0</v>
      </c>
      <c r="H427" s="71">
        <v>0</v>
      </c>
      <c r="I427" s="67">
        <f t="shared" si="16"/>
        <v>0</v>
      </c>
    </row>
    <row r="428" spans="2:9" x14ac:dyDescent="0.3">
      <c r="B428" s="99" t="s">
        <v>65</v>
      </c>
      <c r="C428" s="97" t="s">
        <v>621</v>
      </c>
      <c r="D428" s="85" t="s">
        <v>17</v>
      </c>
      <c r="E428" s="53" t="s">
        <v>624</v>
      </c>
      <c r="F428" s="53" t="s">
        <v>643</v>
      </c>
      <c r="G428" s="67">
        <v>6542.15</v>
      </c>
      <c r="H428" s="71">
        <v>196.26</v>
      </c>
      <c r="I428" s="67">
        <f t="shared" si="16"/>
        <v>7816.5555999999997</v>
      </c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2:9" s="56" customFormat="1" ht="12" x14ac:dyDescent="0.25">
      <c r="B430" s="99" t="s">
        <v>57</v>
      </c>
      <c r="C430" s="53" t="s">
        <v>641</v>
      </c>
      <c r="D430" s="85" t="s">
        <v>17</v>
      </c>
      <c r="E430" s="85" t="s">
        <v>625</v>
      </c>
      <c r="F430" s="53" t="s">
        <v>645</v>
      </c>
      <c r="G430" s="43">
        <v>0</v>
      </c>
      <c r="H430" s="43">
        <v>0</v>
      </c>
      <c r="I430" s="67">
        <f>(G430+H430)*1.16</f>
        <v>0</v>
      </c>
    </row>
    <row r="434" spans="5:6" x14ac:dyDescent="0.3">
      <c r="E434" s="144"/>
      <c r="F434" s="142"/>
    </row>
    <row r="435" spans="5:6" x14ac:dyDescent="0.3">
      <c r="E435" s="144"/>
      <c r="F435" s="143"/>
    </row>
    <row r="438" spans="5:6" x14ac:dyDescent="0.3">
      <c r="E438" s="145"/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0" xr:uid="{7E1580AC-5D85-42FF-A721-7DD24830F8A1}"/>
  <hyperlinks>
    <hyperlink ref="F175" r:id="rId1" location="id=1155&amp;model=res.partner" display="http://52.52.31.46:8069/web - id=1155&amp;model=res.partner" xr:uid="{C620D912-02E1-45C9-BC08-7CDF10953931}"/>
    <hyperlink ref="F223" r:id="rId2" location="id=1155&amp;model=res.partner" display="http://52.52.31.46:8069/web - id=1155&amp;model=res.partner" xr:uid="{0971C573-A660-4EE4-9EBF-5D62235DF51C}"/>
  </hyperlinks>
  <pageMargins left="0.7" right="0.7" top="0.75" bottom="0.75" header="0.3" footer="0.3"/>
  <pageSetup paperSize="9" scale="63" fitToHeight="0" orientation="portrait"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52EFD-5346-4D67-AF50-75331859CDFE}">
  <sheetPr codeName="Sheet22">
    <pageSetUpPr fitToPage="1"/>
  </sheetPr>
  <dimension ref="A1:R1048560"/>
  <sheetViews>
    <sheetView showGridLines="0" zoomScale="85" zoomScaleNormal="85" workbookViewId="0">
      <selection activeCell="F26" sqref="F26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52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242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69</v>
      </c>
      <c r="M3" s="61">
        <f>+COUNTIF(E:E,M2)</f>
        <v>158</v>
      </c>
      <c r="N3" s="61">
        <f>+COUNTIF(E:E,N2)</f>
        <v>40</v>
      </c>
      <c r="O3" s="61">
        <f>+COUNTIF(E:E,O2)</f>
        <v>88</v>
      </c>
      <c r="P3" s="61">
        <f>+COUNTIF(E:E,P2)</f>
        <v>74</v>
      </c>
      <c r="Q3" s="61">
        <f>SUM(L3+M3+N3+O3+P3)</f>
        <v>429</v>
      </c>
    </row>
    <row r="4" spans="1:18" x14ac:dyDescent="0.3">
      <c r="B4" s="66" t="s">
        <v>88</v>
      </c>
      <c r="C4" s="53" t="s">
        <v>21</v>
      </c>
      <c r="D4" s="53" t="s">
        <v>10</v>
      </c>
      <c r="E4" s="53" t="s">
        <v>15</v>
      </c>
      <c r="G4" s="67">
        <v>0</v>
      </c>
      <c r="H4" s="68">
        <v>0</v>
      </c>
      <c r="I4" s="67">
        <f t="shared" si="0"/>
        <v>0</v>
      </c>
      <c r="J4" s="9"/>
      <c r="K4" s="101" t="s">
        <v>23</v>
      </c>
      <c r="L4" s="102">
        <f>COUNTIFS(D:D,K4,E:E,L2)</f>
        <v>55</v>
      </c>
      <c r="M4" s="102">
        <f>COUNTIFS(D:D,K4,E:E,M2)</f>
        <v>111</v>
      </c>
      <c r="N4" s="102">
        <f>COUNTIFS(D:D,K4,E:E,N2)</f>
        <v>29</v>
      </c>
      <c r="O4" s="102">
        <f>COUNTIFS(D:D,K4,E:E,O2)</f>
        <v>73</v>
      </c>
      <c r="P4" s="102">
        <f>COUNTIFS(D:D,K4,E:E,P2)</f>
        <v>49</v>
      </c>
      <c r="Q4" s="102">
        <f>SUM(L4:P4)</f>
        <v>317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10</v>
      </c>
      <c r="M5" s="104">
        <f>COUNTIFS(D:D,K5,E:E,M2)</f>
        <v>39</v>
      </c>
      <c r="N5" s="104">
        <f>COUNTIFS(D:D,K5,E:E,N2)</f>
        <v>9</v>
      </c>
      <c r="O5" s="104">
        <f>COUNTIFS(D:D,K5,E:E,O2)</f>
        <v>12</v>
      </c>
      <c r="P5" s="104">
        <f>COUNTIFS(D:D,K5,E:E,P2)</f>
        <v>22</v>
      </c>
      <c r="Q5" s="104">
        <f>SUM(L5:P5)</f>
        <v>92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65</v>
      </c>
      <c r="M7" s="59">
        <f>M3-M6</f>
        <v>150</v>
      </c>
      <c r="N7" s="59">
        <f>N3-N6</f>
        <v>38</v>
      </c>
      <c r="O7" s="59">
        <f>O3-O6</f>
        <v>85</v>
      </c>
      <c r="P7" s="59">
        <f>P3-P6</f>
        <v>71</v>
      </c>
      <c r="Q7" s="59">
        <f>SUM(L7:P7)</f>
        <v>409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0.84615384615384615</v>
      </c>
      <c r="M8" s="112">
        <f t="shared" si="1"/>
        <v>0.74</v>
      </c>
      <c r="N8" s="112">
        <f t="shared" si="1"/>
        <v>0.76315789473684215</v>
      </c>
      <c r="O8" s="112">
        <f t="shared" si="1"/>
        <v>0.85882352941176465</v>
      </c>
      <c r="P8" s="112">
        <f t="shared" si="1"/>
        <v>0.6901408450704225</v>
      </c>
      <c r="Q8" s="112">
        <f t="shared" si="1"/>
        <v>0.77506112469437649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262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53" t="s">
        <v>41</v>
      </c>
      <c r="L10" s="68">
        <f>SUMIF(E2:E604,L2,I2:I604)</f>
        <v>449070.30120000005</v>
      </c>
      <c r="M10" s="68">
        <f>SUMIF(E2:E604,M2,I2:I604)</f>
        <v>1619304.3896000001</v>
      </c>
      <c r="N10" s="68">
        <f>SUMIF(E2:E598,N2,I2:I598)</f>
        <v>287013.77720000007</v>
      </c>
      <c r="O10" s="68">
        <f>SUMIF(E2:E598,O2,I2:I598)</f>
        <v>1177474.9823999999</v>
      </c>
      <c r="P10" s="68">
        <f>SUMIF(E2:E598,P2,I2:I598)</f>
        <v>447323.94884666672</v>
      </c>
      <c r="Q10" s="68">
        <f>SUM(L10:P10)</f>
        <v>3980187.399246667</v>
      </c>
      <c r="R10" s="114"/>
    </row>
    <row r="11" spans="1:18" x14ac:dyDescent="0.3">
      <c r="B11" s="66" t="s">
        <v>215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242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274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  <c r="N14">
        <v>0</v>
      </c>
    </row>
    <row r="15" spans="1:18" x14ac:dyDescent="0.3">
      <c r="B15" s="66" t="s">
        <v>65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53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10</v>
      </c>
      <c r="E32" s="53" t="s">
        <v>11</v>
      </c>
      <c r="G32" s="67">
        <v>0</v>
      </c>
      <c r="H32" s="68">
        <v>0</v>
      </c>
      <c r="I32" s="67">
        <f>SUM(G32+H32)*1.16</f>
        <v>0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53" t="s">
        <v>14</v>
      </c>
      <c r="F35" s="53" t="s">
        <v>639</v>
      </c>
      <c r="G35" s="68">
        <v>11463</v>
      </c>
      <c r="H35" s="68">
        <v>343.89</v>
      </c>
      <c r="I35" s="67">
        <f t="shared" ref="I35:I66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10</v>
      </c>
      <c r="E56" s="53" t="s">
        <v>14</v>
      </c>
      <c r="G56" s="73">
        <v>0</v>
      </c>
      <c r="H56" s="68">
        <v>0</v>
      </c>
      <c r="I56" s="67">
        <f t="shared" si="2"/>
        <v>0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647</v>
      </c>
      <c r="G65" s="141">
        <v>12432.43</v>
      </c>
      <c r="H65" s="140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53" t="s">
        <v>14</v>
      </c>
      <c r="F67" s="53" t="s">
        <v>108</v>
      </c>
      <c r="G67" s="73">
        <v>17351.349999999999</v>
      </c>
      <c r="H67" s="68">
        <v>1914.33</v>
      </c>
      <c r="I67" s="67">
        <f t="shared" ref="I67:I98" si="3">SUM(G67+H67)*1.16</f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53" t="s">
        <v>14</v>
      </c>
      <c r="F68" s="53" t="s">
        <v>112</v>
      </c>
      <c r="G68" s="73">
        <v>13486.4</v>
      </c>
      <c r="H68" s="68">
        <v>1490</v>
      </c>
      <c r="I68" s="67">
        <f t="shared" si="3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3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3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3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3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3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3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17</v>
      </c>
      <c r="E75" s="53" t="s">
        <v>14</v>
      </c>
      <c r="F75" s="53" t="s">
        <v>108</v>
      </c>
      <c r="G75" s="73">
        <v>15526</v>
      </c>
      <c r="H75" s="68">
        <v>1714</v>
      </c>
      <c r="I75" s="67">
        <f t="shared" si="3"/>
        <v>19998.399999999998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3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3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3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3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53" t="s">
        <v>14</v>
      </c>
      <c r="G80" s="73">
        <v>0</v>
      </c>
      <c r="H80" s="68">
        <v>0</v>
      </c>
      <c r="I80" s="67">
        <f t="shared" si="3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3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112</v>
      </c>
      <c r="G82" s="73">
        <v>13486.4</v>
      </c>
      <c r="H82" s="68">
        <v>1489.7</v>
      </c>
      <c r="I82" s="67">
        <f t="shared" si="3"/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3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3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3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3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3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3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3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3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3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3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3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3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3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3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3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3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ref="I99:I109" si="4">SUM(G99+H99)*1.16</f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si="4"/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4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4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4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4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4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4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4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 t="shared" si="4"/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 t="shared" si="4"/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SUM(G110:H110)*1.16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5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5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5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5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5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5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5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5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5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SUM(G120:H120)*1.16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6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6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6"/>
        <v>9151.24</v>
      </c>
    </row>
    <row r="124" spans="2:10" x14ac:dyDescent="0.3">
      <c r="B124" s="66" t="s">
        <v>274</v>
      </c>
      <c r="C124" s="53" t="s">
        <v>218</v>
      </c>
      <c r="D124" s="53" t="s">
        <v>10</v>
      </c>
      <c r="E124" s="53" t="s">
        <v>624</v>
      </c>
      <c r="F124" s="78"/>
      <c r="G124" s="68">
        <v>0</v>
      </c>
      <c r="H124" s="68">
        <v>0</v>
      </c>
      <c r="I124" s="67">
        <f t="shared" si="6"/>
        <v>0</v>
      </c>
      <c r="J124" s="9"/>
    </row>
    <row r="125" spans="2:10" x14ac:dyDescent="0.3">
      <c r="B125" s="66" t="s">
        <v>65</v>
      </c>
      <c r="C125" s="53" t="s">
        <v>220</v>
      </c>
      <c r="D125" s="53" t="s">
        <v>17</v>
      </c>
      <c r="E125" s="53" t="s">
        <v>624</v>
      </c>
      <c r="F125" s="53" t="s">
        <v>643</v>
      </c>
      <c r="G125" s="68">
        <v>6542</v>
      </c>
      <c r="H125" s="68">
        <v>196.26</v>
      </c>
      <c r="I125" s="67">
        <f t="shared" si="6"/>
        <v>7816.3815999999997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6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6"/>
        <v>6348.2972</v>
      </c>
      <c r="J127" s="9"/>
    </row>
    <row r="128" spans="2:10" x14ac:dyDescent="0.3">
      <c r="B128" s="66" t="s">
        <v>242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6"/>
        <v>6348.2972</v>
      </c>
      <c r="J128" s="9"/>
    </row>
    <row r="129" spans="2:10" x14ac:dyDescent="0.3">
      <c r="B129" s="66" t="s">
        <v>65</v>
      </c>
      <c r="C129" s="53" t="s">
        <v>226</v>
      </c>
      <c r="D129" s="53" t="s">
        <v>17</v>
      </c>
      <c r="E129" s="53" t="s">
        <v>624</v>
      </c>
      <c r="F129" s="138" t="s">
        <v>650</v>
      </c>
      <c r="G129" s="67">
        <v>6542</v>
      </c>
      <c r="H129" s="68">
        <v>196</v>
      </c>
      <c r="I129" s="67">
        <f t="shared" si="6"/>
        <v>7816.079999999999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6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6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6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6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6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6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6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6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6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6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6"/>
        <v>7264.3839999999991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6"/>
        <v>12476.391599999999</v>
      </c>
      <c r="J141" s="9"/>
    </row>
    <row r="142" spans="2:10" x14ac:dyDescent="0.3">
      <c r="B142" s="66" t="s">
        <v>274</v>
      </c>
      <c r="C142" s="53" t="s">
        <v>246</v>
      </c>
      <c r="D142" s="53" t="s">
        <v>10</v>
      </c>
      <c r="E142" s="53" t="s">
        <v>624</v>
      </c>
      <c r="F142" s="78"/>
      <c r="G142" s="67">
        <v>0</v>
      </c>
      <c r="H142" s="68">
        <v>0</v>
      </c>
      <c r="I142" s="67">
        <f t="shared" si="6"/>
        <v>0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7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642</v>
      </c>
      <c r="G152" s="68">
        <v>10200</v>
      </c>
      <c r="H152" s="68">
        <v>306</v>
      </c>
      <c r="I152" s="67">
        <f t="shared" si="7"/>
        <v>12186.96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7">
        <v>0</v>
      </c>
      <c r="H153" s="68">
        <v>0</v>
      </c>
      <c r="I153" s="67">
        <f t="shared" si="7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7"/>
        <v>0</v>
      </c>
      <c r="J154" s="9"/>
    </row>
    <row r="155" spans="2:10" x14ac:dyDescent="0.3">
      <c r="B155" s="66" t="s">
        <v>652</v>
      </c>
      <c r="C155" s="80" t="s">
        <v>264</v>
      </c>
      <c r="D155" s="53" t="s">
        <v>10</v>
      </c>
      <c r="E155" s="53" t="s">
        <v>14</v>
      </c>
      <c r="F155" s="82"/>
      <c r="G155" s="68">
        <v>0</v>
      </c>
      <c r="H155" s="68">
        <v>0</v>
      </c>
      <c r="I155" s="67">
        <f t="shared" si="7"/>
        <v>0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7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7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7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7"/>
        <v>4275.3887999999997</v>
      </c>
      <c r="J159" s="9"/>
    </row>
    <row r="160" spans="2:10" x14ac:dyDescent="0.3">
      <c r="B160" s="66" t="s">
        <v>256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7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7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7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7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53" t="s">
        <v>15</v>
      </c>
      <c r="F164" s="82"/>
      <c r="G164" s="68">
        <v>0</v>
      </c>
      <c r="H164" s="68">
        <v>0</v>
      </c>
      <c r="I164" s="67">
        <f t="shared" si="7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7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7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7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7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7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7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7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7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656</v>
      </c>
      <c r="G179" s="71">
        <v>8356</v>
      </c>
      <c r="H179" s="71">
        <v>250.68</v>
      </c>
      <c r="I179" s="67">
        <f>(G179+H179)*1.16</f>
        <v>9983.7487999999994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8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8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68">
        <v>502</v>
      </c>
      <c r="I183" s="67">
        <f t="shared" si="8"/>
        <v>19990.28</v>
      </c>
      <c r="J183" s="9"/>
    </row>
    <row r="184" spans="2:10" x14ac:dyDescent="0.3">
      <c r="B184" s="66" t="s">
        <v>242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8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8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8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8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8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8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8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8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8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8"/>
        <v>15423.696400000001</v>
      </c>
    </row>
    <row r="194" spans="2:10" x14ac:dyDescent="0.3">
      <c r="B194" s="66" t="s">
        <v>57</v>
      </c>
      <c r="C194" s="83" t="s">
        <v>320</v>
      </c>
      <c r="D194" s="53" t="s">
        <v>10</v>
      </c>
      <c r="E194" s="85" t="s">
        <v>15</v>
      </c>
      <c r="F194" s="82"/>
      <c r="G194" s="68">
        <v>0</v>
      </c>
      <c r="H194" s="71">
        <v>0</v>
      </c>
      <c r="I194" s="67">
        <f t="shared" si="8"/>
        <v>0</v>
      </c>
      <c r="J194" s="9"/>
    </row>
    <row r="195" spans="2:10" x14ac:dyDescent="0.3">
      <c r="B195" s="66" t="s">
        <v>274</v>
      </c>
      <c r="C195" s="83" t="s">
        <v>321</v>
      </c>
      <c r="D195" s="53" t="s">
        <v>10</v>
      </c>
      <c r="E195" s="85" t="s">
        <v>15</v>
      </c>
      <c r="G195" s="68">
        <v>0</v>
      </c>
      <c r="H195" s="71">
        <v>0</v>
      </c>
      <c r="I195" s="67">
        <f t="shared" si="8"/>
        <v>0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8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8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8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8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8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8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8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8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8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85" t="s">
        <v>14</v>
      </c>
      <c r="F205" s="82"/>
      <c r="G205" s="68">
        <v>0</v>
      </c>
      <c r="H205" s="71">
        <v>0</v>
      </c>
      <c r="I205" s="67">
        <f t="shared" si="8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8"/>
        <v>7020.32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85" t="s">
        <v>15</v>
      </c>
      <c r="F207" s="82"/>
      <c r="G207" s="68">
        <v>0</v>
      </c>
      <c r="H207" s="71">
        <v>0</v>
      </c>
      <c r="I207" s="67">
        <f t="shared" si="8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8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8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8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8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8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8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8"/>
        <v>11301.555200000001</v>
      </c>
      <c r="J214" s="9"/>
    </row>
    <row r="215" spans="2:10" x14ac:dyDescent="0.3">
      <c r="B215" s="66" t="s">
        <v>260</v>
      </c>
      <c r="C215" s="83" t="s">
        <v>352</v>
      </c>
      <c r="D215" s="53" t="s">
        <v>10</v>
      </c>
      <c r="E215" s="85" t="s">
        <v>15</v>
      </c>
      <c r="G215" s="68">
        <v>0</v>
      </c>
      <c r="H215" s="71">
        <v>0</v>
      </c>
      <c r="I215" s="67">
        <f t="shared" si="8"/>
        <v>0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8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8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9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9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9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8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9"/>
        <v>13541.044046666666</v>
      </c>
      <c r="J224" s="17"/>
    </row>
    <row r="225" spans="2:11" x14ac:dyDescent="0.3">
      <c r="B225" s="66" t="s">
        <v>274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9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9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65" si="10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10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10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68">
        <v>502</v>
      </c>
      <c r="I237" s="67">
        <f t="shared" si="10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10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10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10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10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10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10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10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10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10</v>
      </c>
      <c r="E246" s="85" t="s">
        <v>625</v>
      </c>
      <c r="G246" s="68">
        <v>0</v>
      </c>
      <c r="H246" s="71">
        <v>0</v>
      </c>
      <c r="I246" s="71">
        <f t="shared" si="10"/>
        <v>0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10</v>
      </c>
      <c r="E247" s="85" t="s">
        <v>625</v>
      </c>
      <c r="G247" s="68">
        <v>0</v>
      </c>
      <c r="H247" s="71">
        <v>0</v>
      </c>
      <c r="I247" s="71">
        <f t="shared" si="10"/>
        <v>0</v>
      </c>
      <c r="J247" s="9"/>
      <c r="K247" s="38"/>
      <c r="L247" s="38"/>
    </row>
    <row r="248" spans="2:13" x14ac:dyDescent="0.3">
      <c r="B248" s="139" t="s">
        <v>215</v>
      </c>
      <c r="C248" s="53" t="s">
        <v>391</v>
      </c>
      <c r="D248" s="53" t="s">
        <v>10</v>
      </c>
      <c r="E248" s="53" t="s">
        <v>625</v>
      </c>
      <c r="F248" s="78"/>
      <c r="G248" s="67">
        <v>0</v>
      </c>
      <c r="H248" s="71">
        <v>0</v>
      </c>
      <c r="I248" s="67">
        <f t="shared" si="10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10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10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651</v>
      </c>
      <c r="G251" s="90">
        <v>16215</v>
      </c>
      <c r="H251" s="71">
        <v>486</v>
      </c>
      <c r="I251" s="67">
        <f t="shared" si="10"/>
        <v>19373.16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10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10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10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10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10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10</v>
      </c>
      <c r="E257" s="85" t="s">
        <v>625</v>
      </c>
      <c r="G257" s="71">
        <v>0</v>
      </c>
      <c r="H257" s="71">
        <v>0</v>
      </c>
      <c r="I257" s="67">
        <f t="shared" si="10"/>
        <v>0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10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10</v>
      </c>
      <c r="E259" s="85" t="s">
        <v>625</v>
      </c>
      <c r="G259" s="71">
        <v>0</v>
      </c>
      <c r="H259" s="71">
        <v>0</v>
      </c>
      <c r="I259" s="71">
        <f t="shared" si="10"/>
        <v>0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10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10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10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10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10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10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ref="I266:I295" si="11">SUM(G266+H266)*1.16</f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85" t="s">
        <v>625</v>
      </c>
      <c r="G267" s="90">
        <v>0</v>
      </c>
      <c r="H267" s="71">
        <v>0</v>
      </c>
      <c r="I267" s="67">
        <f t="shared" si="11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11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85" t="s">
        <v>625</v>
      </c>
      <c r="G269" s="71">
        <v>0</v>
      </c>
      <c r="H269" s="71">
        <v>0</v>
      </c>
      <c r="I269" s="67">
        <f t="shared" si="11"/>
        <v>0</v>
      </c>
    </row>
    <row r="270" spans="2:10" x14ac:dyDescent="0.3">
      <c r="B270" s="66" t="s">
        <v>96</v>
      </c>
      <c r="C270" s="53" t="s">
        <v>416</v>
      </c>
      <c r="D270" s="53" t="s">
        <v>10</v>
      </c>
      <c r="E270" s="85" t="s">
        <v>625</v>
      </c>
      <c r="G270" s="91">
        <v>0</v>
      </c>
      <c r="H270" s="71">
        <v>0</v>
      </c>
      <c r="I270" s="71">
        <f t="shared" si="11"/>
        <v>0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11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11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11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10</v>
      </c>
      <c r="E274" s="85" t="s">
        <v>625</v>
      </c>
      <c r="G274" s="71">
        <v>0</v>
      </c>
      <c r="H274" s="71">
        <v>0</v>
      </c>
      <c r="I274" s="71">
        <f t="shared" si="11"/>
        <v>0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11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11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11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11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11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11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11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11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11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 t="shared" si="11"/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85" t="s">
        <v>625</v>
      </c>
      <c r="G285" s="71">
        <v>0</v>
      </c>
      <c r="H285" s="71">
        <v>0</v>
      </c>
      <c r="I285" s="67">
        <f t="shared" si="11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11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11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11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11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651</v>
      </c>
      <c r="G290" s="90">
        <v>16215</v>
      </c>
      <c r="H290" s="71">
        <v>486</v>
      </c>
      <c r="I290" s="67">
        <f t="shared" si="11"/>
        <v>19373.16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11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11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11"/>
        <v>0</v>
      </c>
    </row>
    <row r="294" spans="2:10" x14ac:dyDescent="0.3">
      <c r="B294" s="66" t="s">
        <v>448</v>
      </c>
      <c r="C294" s="53" t="s">
        <v>449</v>
      </c>
      <c r="D294" s="53" t="s">
        <v>10</v>
      </c>
      <c r="E294" s="85" t="s">
        <v>625</v>
      </c>
      <c r="G294" s="71">
        <v>0</v>
      </c>
      <c r="H294" s="71">
        <v>0</v>
      </c>
      <c r="I294" s="67">
        <f t="shared" si="11"/>
        <v>0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11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 t="shared" ref="I297:I328" si="12"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 t="shared" si="12"/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85" t="s">
        <v>625</v>
      </c>
      <c r="F299" s="53" t="s">
        <v>646</v>
      </c>
      <c r="G299" s="71">
        <v>6942.66</v>
      </c>
      <c r="H299" s="71">
        <v>208.28</v>
      </c>
      <c r="I299" s="67">
        <f t="shared" si="12"/>
        <v>8295.0903999999991</v>
      </c>
    </row>
    <row r="300" spans="2:10" x14ac:dyDescent="0.3">
      <c r="B300" s="66" t="s">
        <v>256</v>
      </c>
      <c r="C300" s="53" t="s">
        <v>457</v>
      </c>
      <c r="D300" s="53" t="s">
        <v>10</v>
      </c>
      <c r="E300" s="85" t="s">
        <v>625</v>
      </c>
      <c r="G300" s="90">
        <v>0</v>
      </c>
      <c r="H300" s="71">
        <v>0</v>
      </c>
      <c r="I300" s="67">
        <f t="shared" si="12"/>
        <v>0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2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2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2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2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2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2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2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2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2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2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2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384</v>
      </c>
      <c r="G312" s="71">
        <v>12621</v>
      </c>
      <c r="H312" s="71">
        <v>379</v>
      </c>
      <c r="I312" s="67">
        <f t="shared" si="12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2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2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2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2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2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2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10</v>
      </c>
      <c r="E319" s="85" t="s">
        <v>625</v>
      </c>
      <c r="G319" s="71">
        <v>0</v>
      </c>
      <c r="H319" s="71">
        <v>0</v>
      </c>
      <c r="I319" s="71">
        <f t="shared" si="12"/>
        <v>0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68">
        <v>16731</v>
      </c>
      <c r="H320" s="68">
        <v>502</v>
      </c>
      <c r="I320" s="67">
        <f t="shared" si="12"/>
        <v>19990.28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85" t="s">
        <v>625</v>
      </c>
      <c r="G321" s="90">
        <v>0</v>
      </c>
      <c r="H321" s="71">
        <v>0</v>
      </c>
      <c r="I321" s="67">
        <f t="shared" si="12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2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2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2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2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2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2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2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ref="I329:I360" si="13">SUM(G329+H329)*1.16</f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3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3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3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3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3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3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3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3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3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3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3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3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3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3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85" t="s">
        <v>625</v>
      </c>
      <c r="F344" s="53" t="s">
        <v>80</v>
      </c>
      <c r="G344" s="71">
        <v>14210</v>
      </c>
      <c r="H344" s="71">
        <v>426</v>
      </c>
      <c r="I344" s="67">
        <f t="shared" si="13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85" t="s">
        <v>625</v>
      </c>
      <c r="F345" s="53" t="s">
        <v>80</v>
      </c>
      <c r="G345" s="74">
        <v>14748</v>
      </c>
      <c r="H345" s="71">
        <v>442</v>
      </c>
      <c r="I345" s="67">
        <f t="shared" si="13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10</v>
      </c>
      <c r="E346" s="85" t="s">
        <v>625</v>
      </c>
      <c r="G346" s="71">
        <v>0</v>
      </c>
      <c r="H346" s="71">
        <v>0</v>
      </c>
      <c r="I346" s="67">
        <f t="shared" si="13"/>
        <v>0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3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3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 t="shared" si="13"/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3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3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3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3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3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10</v>
      </c>
      <c r="E355" s="85" t="s">
        <v>625</v>
      </c>
      <c r="G355" s="71">
        <v>0</v>
      </c>
      <c r="H355" s="71">
        <v>0</v>
      </c>
      <c r="I355" s="67">
        <f t="shared" si="13"/>
        <v>0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3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3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3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3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3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ref="I361:I369" si="14">SUM(G361+H361)*1.16</f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4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4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si="14"/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4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4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4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4"/>
        <v>29684.399999999998</v>
      </c>
    </row>
    <row r="369" spans="2:10" x14ac:dyDescent="0.3">
      <c r="B369" s="66" t="s">
        <v>256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4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3" si="15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85" t="s">
        <v>14</v>
      </c>
      <c r="F372" s="53" t="s">
        <v>112</v>
      </c>
      <c r="G372" s="73">
        <v>13486.4</v>
      </c>
      <c r="H372" s="68">
        <v>1489.7</v>
      </c>
      <c r="I372" s="67">
        <f t="shared" si="15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85" t="s">
        <v>14</v>
      </c>
      <c r="F373" s="53" t="s">
        <v>112</v>
      </c>
      <c r="G373" s="73">
        <v>13486.4</v>
      </c>
      <c r="H373" s="68">
        <v>1489.7</v>
      </c>
      <c r="I373" s="67">
        <f t="shared" si="15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85" t="s">
        <v>14</v>
      </c>
      <c r="F374" s="53" t="s">
        <v>112</v>
      </c>
      <c r="G374" s="73">
        <v>13486.4</v>
      </c>
      <c r="H374" s="68">
        <v>1489.7</v>
      </c>
      <c r="I374" s="67">
        <f t="shared" si="15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17</v>
      </c>
      <c r="E375" s="85" t="s">
        <v>14</v>
      </c>
      <c r="F375" s="53" t="s">
        <v>112</v>
      </c>
      <c r="G375" s="73">
        <v>13486.4</v>
      </c>
      <c r="H375" s="68">
        <v>1489.7</v>
      </c>
      <c r="I375" s="67">
        <f t="shared" si="15"/>
        <v>17372.275999999998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85" t="s">
        <v>14</v>
      </c>
      <c r="F376" s="53" t="s">
        <v>112</v>
      </c>
      <c r="G376" s="73">
        <v>13486.4</v>
      </c>
      <c r="H376" s="68">
        <v>1489.7</v>
      </c>
      <c r="I376" s="67">
        <f t="shared" si="15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85" t="s">
        <v>14</v>
      </c>
      <c r="F377" s="53" t="s">
        <v>112</v>
      </c>
      <c r="G377" s="73">
        <v>13486.4</v>
      </c>
      <c r="H377" s="68">
        <v>1489.7</v>
      </c>
      <c r="I377" s="67">
        <f t="shared" si="15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5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5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5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5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5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5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5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5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5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17</v>
      </c>
      <c r="E387" s="85" t="s">
        <v>14</v>
      </c>
      <c r="F387" s="53" t="s">
        <v>112</v>
      </c>
      <c r="G387" s="68">
        <v>13486</v>
      </c>
      <c r="H387" s="71">
        <v>1490</v>
      </c>
      <c r="I387" s="67">
        <f t="shared" si="15"/>
        <v>17372.16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5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5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5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10</v>
      </c>
      <c r="E391" s="85" t="s">
        <v>625</v>
      </c>
      <c r="G391" s="71">
        <v>0</v>
      </c>
      <c r="H391" s="71">
        <v>0</v>
      </c>
      <c r="I391" s="67">
        <f t="shared" si="15"/>
        <v>0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5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5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5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5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5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5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5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5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5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5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5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 t="shared" si="15"/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17</v>
      </c>
      <c r="E406" s="85" t="s">
        <v>15</v>
      </c>
      <c r="F406" s="53" t="s">
        <v>342</v>
      </c>
      <c r="G406" s="71">
        <v>5580</v>
      </c>
      <c r="H406" s="71">
        <v>182.4</v>
      </c>
      <c r="I406" s="67">
        <f>(G406+H406)*1.16</f>
        <v>6684.3839999999991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10</v>
      </c>
      <c r="E410" s="85" t="s">
        <v>11</v>
      </c>
      <c r="G410" s="71">
        <v>0</v>
      </c>
      <c r="H410" s="71">
        <v>0</v>
      </c>
      <c r="I410" s="67">
        <f>(G410+H410)*1.16</f>
        <v>0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8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67">
        <v>0</v>
      </c>
      <c r="H416" s="68">
        <v>0</v>
      </c>
      <c r="I416" s="67">
        <f>SUM(G416+H416)*1.16</f>
        <v>0</v>
      </c>
    </row>
    <row r="417" spans="2:9" x14ac:dyDescent="0.3">
      <c r="B417" s="97" t="s">
        <v>232</v>
      </c>
      <c r="C417" s="97" t="s">
        <v>610</v>
      </c>
      <c r="D417" s="85" t="s">
        <v>17</v>
      </c>
      <c r="E417" s="53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2:9" x14ac:dyDescent="0.3">
      <c r="B418" s="99" t="s">
        <v>274</v>
      </c>
      <c r="C418" s="97" t="s">
        <v>611</v>
      </c>
      <c r="D418" s="85" t="s">
        <v>17</v>
      </c>
      <c r="E418" s="53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67">
        <v>0</v>
      </c>
      <c r="H419" s="68">
        <v>0</v>
      </c>
      <c r="I419" s="67">
        <f>SUM(G419+H419)*1.16</f>
        <v>0</v>
      </c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67">
        <v>0</v>
      </c>
      <c r="H421" s="68">
        <v>0</v>
      </c>
      <c r="I421" s="67">
        <f t="shared" ref="I421:I428" si="16">SUM(G421+H421)*1.16</f>
        <v>0</v>
      </c>
    </row>
    <row r="422" spans="2:9" x14ac:dyDescent="0.3">
      <c r="B422" s="99" t="s">
        <v>65</v>
      </c>
      <c r="C422" s="97" t="s">
        <v>615</v>
      </c>
      <c r="D422" s="85" t="s">
        <v>17</v>
      </c>
      <c r="E422" s="53" t="s">
        <v>624</v>
      </c>
      <c r="F422" s="53" t="s">
        <v>649</v>
      </c>
      <c r="G422" s="67">
        <v>6542</v>
      </c>
      <c r="H422" s="68">
        <v>196</v>
      </c>
      <c r="I422" s="67">
        <f t="shared" si="16"/>
        <v>7816.079999999999</v>
      </c>
    </row>
    <row r="423" spans="2:9" x14ac:dyDescent="0.3">
      <c r="B423" s="99" t="s">
        <v>256</v>
      </c>
      <c r="C423" s="97" t="s">
        <v>616</v>
      </c>
      <c r="D423" s="85" t="s">
        <v>17</v>
      </c>
      <c r="E423" s="98" t="s">
        <v>624</v>
      </c>
      <c r="F423" s="53" t="s">
        <v>217</v>
      </c>
      <c r="G423" s="67">
        <v>8356</v>
      </c>
      <c r="H423" s="68">
        <v>251</v>
      </c>
      <c r="I423" s="67">
        <f t="shared" si="16"/>
        <v>9984.119999999999</v>
      </c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67">
        <v>0</v>
      </c>
      <c r="H424" s="68">
        <v>0</v>
      </c>
      <c r="I424" s="67">
        <f t="shared" si="16"/>
        <v>0</v>
      </c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 t="shared" si="16"/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 t="shared" si="16"/>
        <v>7020.6447999999991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>
        <v>0</v>
      </c>
      <c r="H427" s="71">
        <v>0</v>
      </c>
      <c r="I427" s="67">
        <f t="shared" si="16"/>
        <v>0</v>
      </c>
    </row>
    <row r="428" spans="2:9" x14ac:dyDescent="0.3">
      <c r="B428" s="99" t="s">
        <v>65</v>
      </c>
      <c r="C428" s="97" t="s">
        <v>621</v>
      </c>
      <c r="D428" s="85" t="s">
        <v>17</v>
      </c>
      <c r="E428" s="53" t="s">
        <v>624</v>
      </c>
      <c r="F428" s="53" t="s">
        <v>643</v>
      </c>
      <c r="G428" s="67">
        <v>6542.15</v>
      </c>
      <c r="H428" s="71">
        <v>196.26</v>
      </c>
      <c r="I428" s="67">
        <f t="shared" si="16"/>
        <v>7816.5555999999997</v>
      </c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2:9" s="56" customFormat="1" ht="12" x14ac:dyDescent="0.25">
      <c r="B430" s="99" t="s">
        <v>57</v>
      </c>
      <c r="C430" s="53" t="s">
        <v>641</v>
      </c>
      <c r="D430" s="85" t="s">
        <v>17</v>
      </c>
      <c r="E430" s="85" t="s">
        <v>625</v>
      </c>
      <c r="F430" s="53" t="s">
        <v>645</v>
      </c>
      <c r="G430" s="43">
        <v>0</v>
      </c>
      <c r="H430" s="43">
        <v>0</v>
      </c>
      <c r="I430" s="67">
        <f>(G430+H430)*1.16</f>
        <v>0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0" xr:uid="{7E1580AC-5D85-42FF-A721-7DD24830F8A1}"/>
  <hyperlinks>
    <hyperlink ref="F175" r:id="rId1" location="id=1155&amp;model=res.partner" display="http://52.52.31.46:8069/web - id=1155&amp;model=res.partner" xr:uid="{442FDB6E-AABD-40A2-94D2-60A7EC8C8143}"/>
    <hyperlink ref="F223" r:id="rId2" location="id=1155&amp;model=res.partner" display="http://52.52.31.46:8069/web - id=1155&amp;model=res.partner" xr:uid="{BC28CD7E-1362-4EDA-8F3C-0B4E784C9165}"/>
  </hyperlinks>
  <pageMargins left="0.7" right="0.7" top="0.75" bottom="0.75" header="0.3" footer="0.3"/>
  <pageSetup paperSize="9" scale="63" fitToHeight="0" orientation="portrait"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95CE-0254-4292-8A48-ACB2FBA5CF15}">
  <sheetPr codeName="Sheet23">
    <pageSetUpPr fitToPage="1"/>
  </sheetPr>
  <dimension ref="A1:R1048560"/>
  <sheetViews>
    <sheetView showGridLines="0" topLeftCell="A201" zoomScale="102" workbookViewId="0">
      <selection activeCell="F214" sqref="F214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52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242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69</v>
      </c>
      <c r="M3" s="61">
        <f>+COUNTIF(E:E,M2)</f>
        <v>158</v>
      </c>
      <c r="N3" s="61">
        <f>+COUNTIF(E:E,N2)</f>
        <v>40</v>
      </c>
      <c r="O3" s="61">
        <f>+COUNTIF(E:E,O2)</f>
        <v>87</v>
      </c>
      <c r="P3" s="61">
        <f>+COUNTIF(E:E,P2)</f>
        <v>75</v>
      </c>
      <c r="Q3" s="61">
        <f>SUM(L3+M3+N3+O3+P3)</f>
        <v>429</v>
      </c>
    </row>
    <row r="4" spans="1:18" x14ac:dyDescent="0.3">
      <c r="B4" s="66" t="s">
        <v>88</v>
      </c>
      <c r="C4" s="53" t="s">
        <v>21</v>
      </c>
      <c r="D4" s="53" t="s">
        <v>10</v>
      </c>
      <c r="E4" s="53" t="s">
        <v>15</v>
      </c>
      <c r="G4" s="67">
        <v>0</v>
      </c>
      <c r="H4" s="68">
        <v>0</v>
      </c>
      <c r="I4" s="67">
        <f t="shared" si="0"/>
        <v>0</v>
      </c>
      <c r="J4" s="9"/>
      <c r="K4" s="101" t="s">
        <v>23</v>
      </c>
      <c r="L4" s="102">
        <f>COUNTIFS(D:D,K4,E:E,L2)</f>
        <v>54</v>
      </c>
      <c r="M4" s="102">
        <f>COUNTIFS(D:D,K4,E:E,M2)</f>
        <v>112</v>
      </c>
      <c r="N4" s="102">
        <f>COUNTIFS(D:D,K4,E:E,N2)</f>
        <v>30</v>
      </c>
      <c r="O4" s="102">
        <f>COUNTIFS(D:D,K4,E:E,O2)</f>
        <v>72</v>
      </c>
      <c r="P4" s="102">
        <f>COUNTIFS(D:D,K4,E:E,P2)</f>
        <v>50</v>
      </c>
      <c r="Q4" s="102">
        <f>SUM(L4:P4)</f>
        <v>318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11</v>
      </c>
      <c r="M5" s="104">
        <f>COUNTIFS(D:D,K5,E:E,M2)</f>
        <v>38</v>
      </c>
      <c r="N5" s="104">
        <f>COUNTIFS(D:D,K5,E:E,N2)</f>
        <v>8</v>
      </c>
      <c r="O5" s="104">
        <f>COUNTIFS(D:D,K5,E:E,O2)</f>
        <v>12</v>
      </c>
      <c r="P5" s="104">
        <f>COUNTIFS(D:D,K5,E:E,P2)</f>
        <v>22</v>
      </c>
      <c r="Q5" s="104">
        <f>SUM(L5:P5)</f>
        <v>91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65</v>
      </c>
      <c r="M7" s="59">
        <f>M3-M6</f>
        <v>150</v>
      </c>
      <c r="N7" s="59">
        <f>N3-N6</f>
        <v>38</v>
      </c>
      <c r="O7" s="59">
        <f>O3-O6</f>
        <v>84</v>
      </c>
      <c r="P7" s="59">
        <f>P3-P6</f>
        <v>72</v>
      </c>
      <c r="Q7" s="59">
        <f>SUM(L7:P7)</f>
        <v>409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0.83076923076923082</v>
      </c>
      <c r="M8" s="112">
        <f t="shared" si="1"/>
        <v>0.7466666666666667</v>
      </c>
      <c r="N8" s="112">
        <f t="shared" si="1"/>
        <v>0.78947368421052633</v>
      </c>
      <c r="O8" s="112">
        <f t="shared" si="1"/>
        <v>0.8571428571428571</v>
      </c>
      <c r="P8" s="112">
        <f t="shared" si="1"/>
        <v>0.69444444444444442</v>
      </c>
      <c r="Q8" s="112">
        <f t="shared" si="1"/>
        <v>0.77750611246943768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262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53" t="s">
        <v>41</v>
      </c>
      <c r="L10" s="68">
        <f>SUMIF(E2:E604,L2,I2:I604)</f>
        <v>441253.91960000002</v>
      </c>
      <c r="M10" s="68">
        <f>SUMIF(E2:E604,M2,I2:I604)</f>
        <v>1785279.5096000002</v>
      </c>
      <c r="N10" s="68">
        <f>SUMIF(E2:E598,N2,I2:I598)</f>
        <v>294015.47920000006</v>
      </c>
      <c r="O10" s="68">
        <f>SUMIF(E2:E598,O2,I2:I598)</f>
        <v>1157476.5823999997</v>
      </c>
      <c r="P10" s="68">
        <f>SUMIF(E2:E598,P2,I2:I598)</f>
        <v>458269.65084666671</v>
      </c>
      <c r="Q10" s="68">
        <f>SUM(L10:P10)</f>
        <v>4136295.1416466665</v>
      </c>
      <c r="R10" s="114"/>
    </row>
    <row r="11" spans="1:18" x14ac:dyDescent="0.3">
      <c r="B11" s="66" t="s">
        <v>215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242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274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65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53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53" t="s">
        <v>14</v>
      </c>
      <c r="F35" s="53" t="s">
        <v>639</v>
      </c>
      <c r="G35" s="68">
        <v>11463</v>
      </c>
      <c r="H35" s="68">
        <v>343.89</v>
      </c>
      <c r="I35" s="67">
        <f t="shared" ref="I35:I99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10</v>
      </c>
      <c r="E56" s="53" t="s">
        <v>14</v>
      </c>
      <c r="G56" s="73">
        <v>0</v>
      </c>
      <c r="H56" s="68">
        <v>0</v>
      </c>
      <c r="I56" s="67">
        <f t="shared" si="2"/>
        <v>0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647</v>
      </c>
      <c r="G65" s="136">
        <v>12432.43</v>
      </c>
      <c r="H65" s="134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53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53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53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112</v>
      </c>
      <c r="G82" s="73">
        <v>13486.4</v>
      </c>
      <c r="H82" s="68">
        <v>1489.7</v>
      </c>
      <c r="I82" s="67">
        <f>SUM(G82+H82)*1.16</f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SUM(G110:H110)*1.16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SUM(G120:H120)*1.16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274</v>
      </c>
      <c r="C124" s="53" t="s">
        <v>218</v>
      </c>
      <c r="D124" s="53" t="s">
        <v>10</v>
      </c>
      <c r="E124" s="53" t="s">
        <v>624</v>
      </c>
      <c r="F124" s="78"/>
      <c r="G124" s="68">
        <v>0</v>
      </c>
      <c r="H124" s="68">
        <v>0</v>
      </c>
      <c r="I124" s="67">
        <f t="shared" si="5"/>
        <v>0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242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65</v>
      </c>
      <c r="C129" s="53" t="s">
        <v>226</v>
      </c>
      <c r="D129" s="53" t="s">
        <v>17</v>
      </c>
      <c r="E129" s="53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274</v>
      </c>
      <c r="C142" s="53" t="s">
        <v>246</v>
      </c>
      <c r="D142" s="53" t="s">
        <v>10</v>
      </c>
      <c r="E142" s="53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256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53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10</v>
      </c>
      <c r="E179" s="85" t="s">
        <v>11</v>
      </c>
      <c r="G179" s="71">
        <v>0</v>
      </c>
      <c r="H179" s="71">
        <v>0</v>
      </c>
      <c r="I179" s="67">
        <f>(G179+H179)*1.16</f>
        <v>0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68">
        <v>502</v>
      </c>
      <c r="I183" s="67">
        <f t="shared" si="7"/>
        <v>19990.28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57</v>
      </c>
      <c r="C194" s="83" t="s">
        <v>320</v>
      </c>
      <c r="D194" s="53" t="s">
        <v>10</v>
      </c>
      <c r="E194" s="8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2:10" x14ac:dyDescent="0.3">
      <c r="B195" s="66" t="s">
        <v>274</v>
      </c>
      <c r="C195" s="83" t="s">
        <v>321</v>
      </c>
      <c r="D195" s="53" t="s">
        <v>10</v>
      </c>
      <c r="E195" s="8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8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8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260</v>
      </c>
      <c r="C215" s="83" t="s">
        <v>352</v>
      </c>
      <c r="D215" s="53" t="s">
        <v>10</v>
      </c>
      <c r="E215" s="85" t="s">
        <v>15</v>
      </c>
      <c r="G215" s="68">
        <v>0</v>
      </c>
      <c r="H215" s="71">
        <v>0</v>
      </c>
      <c r="I215" s="67">
        <f t="shared" si="7"/>
        <v>0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8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68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10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10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10</v>
      </c>
      <c r="E248" s="53" t="s">
        <v>625</v>
      </c>
      <c r="F248" s="78"/>
      <c r="G248" s="67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651</v>
      </c>
      <c r="G251" s="90">
        <v>16215</v>
      </c>
      <c r="H251" s="71">
        <v>486</v>
      </c>
      <c r="I251" s="67">
        <f t="shared" si="9"/>
        <v>19373.16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10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10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8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8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10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10</v>
      </c>
      <c r="E274" s="85" t="s">
        <v>625</v>
      </c>
      <c r="G274" s="71">
        <v>0</v>
      </c>
      <c r="H274" s="71">
        <v>0</v>
      </c>
      <c r="I274" s="71">
        <f t="shared" si="9"/>
        <v>0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>SUM(G284+H284)*1.16</f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85" t="s">
        <v>625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651</v>
      </c>
      <c r="G290" s="90">
        <v>16215</v>
      </c>
      <c r="H290" s="71">
        <v>486</v>
      </c>
      <c r="I290" s="67">
        <f t="shared" si="9"/>
        <v>19373.16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10</v>
      </c>
      <c r="E294" s="85" t="s">
        <v>625</v>
      </c>
      <c r="G294" s="71">
        <v>0</v>
      </c>
      <c r="H294" s="71">
        <v>0</v>
      </c>
      <c r="I294" s="67">
        <f t="shared" si="9"/>
        <v>0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85" t="s">
        <v>625</v>
      </c>
      <c r="F299" s="53" t="s">
        <v>646</v>
      </c>
      <c r="G299" s="71">
        <v>6942.66</v>
      </c>
      <c r="H299" s="71">
        <v>208.28</v>
      </c>
      <c r="I299" s="67">
        <f>SUM(G299+H299)*1.16</f>
        <v>8295.0903999999991</v>
      </c>
    </row>
    <row r="300" spans="2:10" x14ac:dyDescent="0.3">
      <c r="B300" s="66" t="s">
        <v>256</v>
      </c>
      <c r="C300" s="53" t="s">
        <v>457</v>
      </c>
      <c r="D300" s="53" t="s">
        <v>10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10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68">
        <v>16731</v>
      </c>
      <c r="H320" s="68">
        <v>502</v>
      </c>
      <c r="I320" s="67">
        <f t="shared" si="10"/>
        <v>19990.28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85" t="s">
        <v>625</v>
      </c>
      <c r="G321" s="90">
        <v>0</v>
      </c>
      <c r="H321" s="71">
        <v>0</v>
      </c>
      <c r="I321" s="67">
        <f t="shared" si="10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0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85" t="s">
        <v>625</v>
      </c>
      <c r="F344" s="53" t="s">
        <v>80</v>
      </c>
      <c r="G344" s="71">
        <v>14210</v>
      </c>
      <c r="H344" s="71">
        <v>426</v>
      </c>
      <c r="I344" s="67">
        <f t="shared" si="10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85" t="s">
        <v>625</v>
      </c>
      <c r="F345" s="53" t="s">
        <v>80</v>
      </c>
      <c r="G345" s="74">
        <v>14748</v>
      </c>
      <c r="H345" s="71">
        <v>442</v>
      </c>
      <c r="I345" s="67">
        <f t="shared" si="10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10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>SUM(G349+H349)*1.16</f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10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8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8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8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17</v>
      </c>
      <c r="E375" s="8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8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85" t="s">
        <v>14</v>
      </c>
      <c r="F377" s="53" t="s">
        <v>112</v>
      </c>
      <c r="G377" s="73">
        <v>13486.4</v>
      </c>
      <c r="H377" s="68">
        <v>1489.7</v>
      </c>
      <c r="I377" s="67">
        <f t="shared" si="12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17</v>
      </c>
      <c r="E387" s="85" t="s">
        <v>14</v>
      </c>
      <c r="F387" s="53" t="s">
        <v>112</v>
      </c>
      <c r="G387" s="68">
        <v>13486</v>
      </c>
      <c r="H387" s="71">
        <v>1490</v>
      </c>
      <c r="I387" s="67">
        <f t="shared" si="12"/>
        <v>17372.16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17</v>
      </c>
      <c r="E406" s="85" t="s">
        <v>15</v>
      </c>
      <c r="F406" s="53" t="s">
        <v>342</v>
      </c>
      <c r="G406" s="71">
        <v>5580</v>
      </c>
      <c r="H406" s="71">
        <v>182.4</v>
      </c>
      <c r="I406" s="67">
        <f>(G406+H406)*1.16</f>
        <v>6684.3839999999991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8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67">
        <v>0</v>
      </c>
      <c r="H416" s="68">
        <v>0</v>
      </c>
      <c r="I416" s="67">
        <f>SUM(G416+H416)*1.16</f>
        <v>0</v>
      </c>
    </row>
    <row r="417" spans="2:9" x14ac:dyDescent="0.3">
      <c r="B417" s="97" t="s">
        <v>232</v>
      </c>
      <c r="C417" s="97" t="s">
        <v>610</v>
      </c>
      <c r="D417" s="85" t="s">
        <v>17</v>
      </c>
      <c r="E417" s="53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2:9" x14ac:dyDescent="0.3">
      <c r="B418" s="99" t="s">
        <v>274</v>
      </c>
      <c r="C418" s="97" t="s">
        <v>611</v>
      </c>
      <c r="D418" s="85" t="s">
        <v>17</v>
      </c>
      <c r="E418" s="53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67">
        <v>0</v>
      </c>
      <c r="H419" s="68">
        <v>0</v>
      </c>
      <c r="I419" s="67">
        <f>SUM(G419+H419)*1.16</f>
        <v>0</v>
      </c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67">
        <v>0</v>
      </c>
      <c r="H421" s="68">
        <v>0</v>
      </c>
      <c r="I421" s="67">
        <f t="shared" ref="I421:I428" si="13">SUM(G421+H421)*1.16</f>
        <v>0</v>
      </c>
    </row>
    <row r="422" spans="2:9" x14ac:dyDescent="0.3">
      <c r="B422" s="99" t="s">
        <v>65</v>
      </c>
      <c r="C422" s="97" t="s">
        <v>615</v>
      </c>
      <c r="D422" s="85" t="s">
        <v>17</v>
      </c>
      <c r="E422" s="53" t="s">
        <v>624</v>
      </c>
      <c r="F422" s="53" t="s">
        <v>649</v>
      </c>
      <c r="G422" s="67">
        <v>6542</v>
      </c>
      <c r="H422" s="68">
        <v>196</v>
      </c>
      <c r="I422" s="67">
        <f t="shared" si="13"/>
        <v>7816.079999999999</v>
      </c>
    </row>
    <row r="423" spans="2:9" x14ac:dyDescent="0.3">
      <c r="B423" s="99" t="s">
        <v>256</v>
      </c>
      <c r="C423" s="97" t="s">
        <v>616</v>
      </c>
      <c r="D423" s="85" t="s">
        <v>17</v>
      </c>
      <c r="E423" s="98" t="s">
        <v>624</v>
      </c>
      <c r="F423" s="53" t="s">
        <v>217</v>
      </c>
      <c r="G423" s="67">
        <v>8356</v>
      </c>
      <c r="H423" s="68">
        <v>251</v>
      </c>
      <c r="I423" s="67">
        <f t="shared" si="13"/>
        <v>9984.119999999999</v>
      </c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67">
        <v>0</v>
      </c>
      <c r="H424" s="68">
        <v>0</v>
      </c>
      <c r="I424" s="67">
        <f t="shared" si="13"/>
        <v>0</v>
      </c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>
        <v>0</v>
      </c>
      <c r="H427" s="71">
        <v>0</v>
      </c>
      <c r="I427" s="67">
        <f t="shared" si="13"/>
        <v>0</v>
      </c>
    </row>
    <row r="428" spans="2:9" x14ac:dyDescent="0.3">
      <c r="B428" s="99" t="s">
        <v>65</v>
      </c>
      <c r="C428" s="97" t="s">
        <v>621</v>
      </c>
      <c r="D428" s="85" t="s">
        <v>17</v>
      </c>
      <c r="E428" s="53" t="s">
        <v>624</v>
      </c>
      <c r="F428" s="53" t="s">
        <v>643</v>
      </c>
      <c r="G428" s="67">
        <v>6542.15</v>
      </c>
      <c r="H428" s="71">
        <v>196.26</v>
      </c>
      <c r="I428" s="67">
        <f t="shared" si="13"/>
        <v>7816.5555999999997</v>
      </c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2:9" s="56" customFormat="1" ht="12" x14ac:dyDescent="0.25">
      <c r="B430" s="99" t="s">
        <v>57</v>
      </c>
      <c r="C430" s="53" t="s">
        <v>641</v>
      </c>
      <c r="D430" s="85" t="s">
        <v>17</v>
      </c>
      <c r="E430" s="85" t="s">
        <v>625</v>
      </c>
      <c r="F430" s="53" t="s">
        <v>645</v>
      </c>
      <c r="G430" s="43">
        <v>0</v>
      </c>
      <c r="H430" s="43">
        <v>0</v>
      </c>
      <c r="I430" s="67">
        <f>(G430+H430)*1.16</f>
        <v>0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0" xr:uid="{7E1580AC-5D85-42FF-A721-7DD24830F8A1}"/>
  <hyperlinks>
    <hyperlink ref="F175" r:id="rId1" location="id=1155&amp;model=res.partner" display="http://52.52.31.46:8069/web - id=1155&amp;model=res.partner" xr:uid="{0ABB6B7F-11E6-4462-B5A1-697B72BC1F36}"/>
    <hyperlink ref="F223" r:id="rId2" location="id=1155&amp;model=res.partner" display="http://52.52.31.46:8069/web - id=1155&amp;model=res.partner" xr:uid="{B85AB451-FE1A-4A37-920E-7B5419BD89CE}"/>
  </hyperlinks>
  <pageMargins left="0.7" right="0.7" top="0.75" bottom="0.75" header="0.3" footer="0.3"/>
  <pageSetup paperSize="9" scale="63" fitToHeight="0" orientation="portrait"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06335-9897-4667-B4C1-D8C820EBA101}">
  <sheetPr codeName="Sheet24">
    <pageSetUpPr fitToPage="1"/>
  </sheetPr>
  <dimension ref="A1:R1048560"/>
  <sheetViews>
    <sheetView showGridLines="0" topLeftCell="A61" zoomScale="102" workbookViewId="0">
      <selection activeCell="C80" sqref="C80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52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242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69</v>
      </c>
      <c r="M3" s="61">
        <f>+COUNTIF(E:E,M2)</f>
        <v>158</v>
      </c>
      <c r="N3" s="61">
        <f>+COUNTIF(E:E,N2)</f>
        <v>40</v>
      </c>
      <c r="O3" s="61">
        <f>+COUNTIF(E:E,O2)</f>
        <v>87</v>
      </c>
      <c r="P3" s="61">
        <f>+COUNTIF(E:E,P2)</f>
        <v>75</v>
      </c>
      <c r="Q3" s="61">
        <f>SUM(L3+M3+N3+O3+P3)</f>
        <v>429</v>
      </c>
    </row>
    <row r="4" spans="1:18" x14ac:dyDescent="0.3">
      <c r="B4" s="66" t="s">
        <v>88</v>
      </c>
      <c r="C4" s="53" t="s">
        <v>21</v>
      </c>
      <c r="D4" s="53" t="s">
        <v>10</v>
      </c>
      <c r="E4" s="53" t="s">
        <v>15</v>
      </c>
      <c r="G4" s="67">
        <v>0</v>
      </c>
      <c r="H4" s="68">
        <v>0</v>
      </c>
      <c r="I4" s="67">
        <f t="shared" si="0"/>
        <v>0</v>
      </c>
      <c r="J4" s="9"/>
      <c r="K4" s="101" t="s">
        <v>23</v>
      </c>
      <c r="L4" s="102">
        <f>COUNTIFS(D:D,K4,E:E,L2)</f>
        <v>54</v>
      </c>
      <c r="M4" s="102">
        <f>COUNTIFS(D:D,K4,E:E,M2)</f>
        <v>112</v>
      </c>
      <c r="N4" s="102">
        <f>COUNTIFS(D:D,K4,E:E,N2)</f>
        <v>30</v>
      </c>
      <c r="O4" s="102">
        <f>COUNTIFS(D:D,K4,E:E,O2)</f>
        <v>72</v>
      </c>
      <c r="P4" s="102">
        <f>COUNTIFS(D:D,K4,E:E,P2)</f>
        <v>49</v>
      </c>
      <c r="Q4" s="102">
        <f>SUM(L4:P4)</f>
        <v>317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11</v>
      </c>
      <c r="M5" s="104">
        <f>COUNTIFS(D:D,K5,E:E,M2)</f>
        <v>38</v>
      </c>
      <c r="N5" s="104">
        <f>COUNTIFS(D:D,K5,E:E,N2)</f>
        <v>8</v>
      </c>
      <c r="O5" s="104">
        <f>COUNTIFS(D:D,K5,E:E,O2)</f>
        <v>12</v>
      </c>
      <c r="P5" s="104">
        <f>COUNTIFS(D:D,K5,E:E,P2)</f>
        <v>23</v>
      </c>
      <c r="Q5" s="104">
        <f>SUM(L5:P5)</f>
        <v>92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65</v>
      </c>
      <c r="M7" s="59">
        <f>M3-M6</f>
        <v>150</v>
      </c>
      <c r="N7" s="59">
        <f>N3-N6</f>
        <v>38</v>
      </c>
      <c r="O7" s="59">
        <f>O3-O6</f>
        <v>84</v>
      </c>
      <c r="P7" s="59">
        <f>P3-P6</f>
        <v>72</v>
      </c>
      <c r="Q7" s="59">
        <f>SUM(L7:P7)</f>
        <v>409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0.83076923076923082</v>
      </c>
      <c r="M8" s="112">
        <f t="shared" si="1"/>
        <v>0.7466666666666667</v>
      </c>
      <c r="N8" s="112">
        <f t="shared" si="1"/>
        <v>0.78947368421052633</v>
      </c>
      <c r="O8" s="112">
        <f t="shared" si="1"/>
        <v>0.8571428571428571</v>
      </c>
      <c r="P8" s="112">
        <f t="shared" si="1"/>
        <v>0.68055555555555558</v>
      </c>
      <c r="Q8" s="112">
        <f t="shared" si="1"/>
        <v>0.77506112469437649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262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53" t="s">
        <v>41</v>
      </c>
      <c r="L10" s="68">
        <f>SUMIF(E2:E604,L2,I2:I604)</f>
        <v>441253.91960000002</v>
      </c>
      <c r="M10" s="68">
        <f>SUMIF(E2:E604,M2,I2:I604)</f>
        <v>1804652.6696000004</v>
      </c>
      <c r="N10" s="68">
        <f>SUMIF(E2:E598,N2,I2:I598)</f>
        <v>294015.47920000006</v>
      </c>
      <c r="O10" s="68">
        <f>SUMIF(E2:E598,O2,I2:I598)</f>
        <v>1157476.5823999997</v>
      </c>
      <c r="P10" s="68">
        <f>SUMIF(E2:E598,P2,I2:I598)</f>
        <v>451585.26684666669</v>
      </c>
      <c r="Q10" s="68">
        <f>SUM(L10:P10)</f>
        <v>4148983.9176466665</v>
      </c>
      <c r="R10" s="114"/>
    </row>
    <row r="11" spans="1:18" x14ac:dyDescent="0.3">
      <c r="B11" s="66" t="s">
        <v>215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242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274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65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256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57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53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256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260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53" t="s">
        <v>14</v>
      </c>
      <c r="F35" s="53" t="s">
        <v>639</v>
      </c>
      <c r="G35" s="68">
        <v>11463</v>
      </c>
      <c r="H35" s="68">
        <v>343.89</v>
      </c>
      <c r="I35" s="67">
        <f t="shared" ref="I35:I99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10</v>
      </c>
      <c r="E56" s="53" t="s">
        <v>14</v>
      </c>
      <c r="G56" s="73">
        <v>0</v>
      </c>
      <c r="H56" s="68">
        <v>0</v>
      </c>
      <c r="I56" s="67">
        <f t="shared" si="2"/>
        <v>0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647</v>
      </c>
      <c r="G65" s="136">
        <v>12432.43</v>
      </c>
      <c r="H65" s="134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648</v>
      </c>
      <c r="C67" s="53" t="s">
        <v>135</v>
      </c>
      <c r="D67" s="53" t="s">
        <v>17</v>
      </c>
      <c r="E67" s="53" t="s">
        <v>14</v>
      </c>
      <c r="F67" s="53" t="s">
        <v>108</v>
      </c>
      <c r="G67" s="73">
        <v>17351.349999999999</v>
      </c>
      <c r="H67" s="68">
        <v>1914.33</v>
      </c>
      <c r="I67" s="67">
        <f t="shared" si="2"/>
        <v>22348.1888</v>
      </c>
      <c r="J67" s="17"/>
    </row>
    <row r="68" spans="2:11" x14ac:dyDescent="0.3">
      <c r="B68" s="66" t="s">
        <v>109</v>
      </c>
      <c r="C68" s="53" t="s">
        <v>136</v>
      </c>
      <c r="D68" s="53" t="s">
        <v>17</v>
      </c>
      <c r="E68" s="53" t="s">
        <v>14</v>
      </c>
      <c r="F68" s="53" t="s">
        <v>112</v>
      </c>
      <c r="G68" s="73">
        <v>13486.4</v>
      </c>
      <c r="H68" s="68">
        <v>1490</v>
      </c>
      <c r="I68" s="67">
        <f t="shared" si="2"/>
        <v>17372.624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53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112</v>
      </c>
      <c r="G82" s="73">
        <v>13486.4</v>
      </c>
      <c r="H82" s="68">
        <v>1489.7</v>
      </c>
      <c r="I82" s="67">
        <f>SUM(G82+H82)*1.16</f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SUM(G110:H110)*1.16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SUM(G120:H120)*1.16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274</v>
      </c>
      <c r="C124" s="53" t="s">
        <v>218</v>
      </c>
      <c r="D124" s="53" t="s">
        <v>10</v>
      </c>
      <c r="E124" s="53" t="s">
        <v>624</v>
      </c>
      <c r="F124" s="78"/>
      <c r="G124" s="68">
        <v>0</v>
      </c>
      <c r="H124" s="68">
        <v>0</v>
      </c>
      <c r="I124" s="67">
        <f t="shared" si="5"/>
        <v>0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242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65</v>
      </c>
      <c r="C129" s="53" t="s">
        <v>226</v>
      </c>
      <c r="D129" s="53" t="s">
        <v>17</v>
      </c>
      <c r="E129" s="53" t="s">
        <v>624</v>
      </c>
      <c r="F129" s="138" t="s">
        <v>650</v>
      </c>
      <c r="G129" s="67">
        <v>6542</v>
      </c>
      <c r="H129" s="68">
        <v>196</v>
      </c>
      <c r="I129" s="67">
        <f t="shared" si="5"/>
        <v>7816.079999999999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274</v>
      </c>
      <c r="C142" s="53" t="s">
        <v>246</v>
      </c>
      <c r="D142" s="53" t="s">
        <v>10</v>
      </c>
      <c r="E142" s="53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256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53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10</v>
      </c>
      <c r="E179" s="85" t="s">
        <v>11</v>
      </c>
      <c r="G179" s="71">
        <v>0</v>
      </c>
      <c r="H179" s="71">
        <v>0</v>
      </c>
      <c r="I179" s="67">
        <f>(G179+H179)*1.16</f>
        <v>0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68">
        <v>502</v>
      </c>
      <c r="I183" s="67">
        <f t="shared" si="7"/>
        <v>19990.28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53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57</v>
      </c>
      <c r="C194" s="83" t="s">
        <v>320</v>
      </c>
      <c r="D194" s="53" t="s">
        <v>10</v>
      </c>
      <c r="E194" s="85" t="s">
        <v>15</v>
      </c>
      <c r="F194" s="82"/>
      <c r="G194" s="68">
        <v>0</v>
      </c>
      <c r="H194" s="71">
        <v>0</v>
      </c>
      <c r="I194" s="67">
        <f t="shared" si="7"/>
        <v>0</v>
      </c>
      <c r="J194" s="9"/>
    </row>
    <row r="195" spans="2:10" x14ac:dyDescent="0.3">
      <c r="B195" s="66" t="s">
        <v>274</v>
      </c>
      <c r="C195" s="83" t="s">
        <v>321</v>
      </c>
      <c r="D195" s="53" t="s">
        <v>10</v>
      </c>
      <c r="E195" s="85" t="s">
        <v>15</v>
      </c>
      <c r="G195" s="68">
        <v>0</v>
      </c>
      <c r="H195" s="71">
        <v>0</v>
      </c>
      <c r="I195" s="67">
        <f t="shared" si="7"/>
        <v>0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8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8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260</v>
      </c>
      <c r="C215" s="83" t="s">
        <v>352</v>
      </c>
      <c r="D215" s="53" t="s">
        <v>10</v>
      </c>
      <c r="E215" s="85" t="s">
        <v>15</v>
      </c>
      <c r="G215" s="68">
        <v>0</v>
      </c>
      <c r="H215" s="71">
        <v>0</v>
      </c>
      <c r="I215" s="67">
        <f t="shared" si="7"/>
        <v>0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8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68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10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10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10</v>
      </c>
      <c r="E248" s="53" t="s">
        <v>625</v>
      </c>
      <c r="F248" s="78"/>
      <c r="G248" s="67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651</v>
      </c>
      <c r="G251" s="90">
        <v>16215</v>
      </c>
      <c r="H251" s="71">
        <v>486</v>
      </c>
      <c r="I251" s="67">
        <f t="shared" si="9"/>
        <v>19373.16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10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10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8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8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10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10</v>
      </c>
      <c r="E274" s="85" t="s">
        <v>625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>SUM(G284+H284)*1.16</f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85" t="s">
        <v>625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651</v>
      </c>
      <c r="G290" s="90">
        <v>16215</v>
      </c>
      <c r="H290" s="71">
        <v>486</v>
      </c>
      <c r="I290" s="67">
        <f t="shared" si="9"/>
        <v>19373.16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10</v>
      </c>
      <c r="E294" s="85" t="s">
        <v>625</v>
      </c>
      <c r="G294" s="71">
        <v>0</v>
      </c>
      <c r="H294" s="71">
        <v>0</v>
      </c>
      <c r="I294" s="67">
        <f t="shared" si="9"/>
        <v>0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85" t="s">
        <v>625</v>
      </c>
      <c r="F299" s="53" t="s">
        <v>646</v>
      </c>
      <c r="G299" s="71">
        <v>6942.66</v>
      </c>
      <c r="H299" s="71">
        <v>208.28</v>
      </c>
      <c r="I299" s="67">
        <f>SUM(G299+H299)*1.16</f>
        <v>8295.0903999999991</v>
      </c>
    </row>
    <row r="300" spans="2:10" x14ac:dyDescent="0.3">
      <c r="B300" s="66" t="s">
        <v>256</v>
      </c>
      <c r="C300" s="53" t="s">
        <v>457</v>
      </c>
      <c r="D300" s="53" t="s">
        <v>10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10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68">
        <v>16731</v>
      </c>
      <c r="H320" s="68">
        <v>502</v>
      </c>
      <c r="I320" s="67">
        <f t="shared" si="10"/>
        <v>19990.28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85" t="s">
        <v>625</v>
      </c>
      <c r="G321" s="90">
        <v>0</v>
      </c>
      <c r="H321" s="71">
        <v>0</v>
      </c>
      <c r="I321" s="67">
        <f t="shared" si="10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0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85" t="s">
        <v>625</v>
      </c>
      <c r="F344" s="53" t="s">
        <v>80</v>
      </c>
      <c r="G344" s="71">
        <v>14210</v>
      </c>
      <c r="H344" s="71">
        <v>426</v>
      </c>
      <c r="I344" s="67">
        <f t="shared" si="10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85" t="s">
        <v>625</v>
      </c>
      <c r="F345" s="53" t="s">
        <v>80</v>
      </c>
      <c r="G345" s="74">
        <v>14748</v>
      </c>
      <c r="H345" s="71">
        <v>442</v>
      </c>
      <c r="I345" s="67">
        <f t="shared" si="10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10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>SUM(G349+H349)*1.16</f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10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8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8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8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17</v>
      </c>
      <c r="E375" s="85" t="s">
        <v>14</v>
      </c>
      <c r="F375" s="53" t="s">
        <v>112</v>
      </c>
      <c r="G375" s="73">
        <v>13486.4</v>
      </c>
      <c r="H375" s="68">
        <v>1489.7</v>
      </c>
      <c r="I375" s="67">
        <f t="shared" si="12"/>
        <v>17372.275999999998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8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85" t="s">
        <v>14</v>
      </c>
      <c r="F377" s="53" t="s">
        <v>112</v>
      </c>
      <c r="G377" s="73">
        <v>13486.4</v>
      </c>
      <c r="H377" s="68">
        <v>1489.7</v>
      </c>
      <c r="I377" s="67">
        <f t="shared" si="12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17</v>
      </c>
      <c r="E387" s="85" t="s">
        <v>14</v>
      </c>
      <c r="F387" s="53" t="s">
        <v>112</v>
      </c>
      <c r="G387" s="68">
        <v>13486</v>
      </c>
      <c r="H387" s="71">
        <v>1490</v>
      </c>
      <c r="I387" s="67">
        <f t="shared" si="12"/>
        <v>17372.16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8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67">
        <v>0</v>
      </c>
      <c r="H416" s="68">
        <v>0</v>
      </c>
      <c r="I416" s="67">
        <f>SUM(G416+H416)*1.16</f>
        <v>0</v>
      </c>
    </row>
    <row r="417" spans="2:9" x14ac:dyDescent="0.3">
      <c r="B417" s="97" t="s">
        <v>232</v>
      </c>
      <c r="C417" s="97" t="s">
        <v>610</v>
      </c>
      <c r="D417" s="85" t="s">
        <v>17</v>
      </c>
      <c r="E417" s="53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2:9" x14ac:dyDescent="0.3">
      <c r="B418" s="99" t="s">
        <v>274</v>
      </c>
      <c r="C418" s="97" t="s">
        <v>611</v>
      </c>
      <c r="D418" s="85" t="s">
        <v>17</v>
      </c>
      <c r="E418" s="53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67">
        <v>0</v>
      </c>
      <c r="H419" s="68">
        <v>0</v>
      </c>
      <c r="I419" s="67">
        <f>SUM(G419+H419)*1.16</f>
        <v>0</v>
      </c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67">
        <v>0</v>
      </c>
      <c r="H421" s="68">
        <v>0</v>
      </c>
      <c r="I421" s="67">
        <f t="shared" ref="I421:I428" si="13">SUM(G421+H421)*1.16</f>
        <v>0</v>
      </c>
    </row>
    <row r="422" spans="2:9" x14ac:dyDescent="0.3">
      <c r="B422" s="99" t="s">
        <v>65</v>
      </c>
      <c r="C422" s="97" t="s">
        <v>615</v>
      </c>
      <c r="D422" s="85" t="s">
        <v>17</v>
      </c>
      <c r="E422" s="53" t="s">
        <v>624</v>
      </c>
      <c r="F422" s="53" t="s">
        <v>649</v>
      </c>
      <c r="G422" s="67">
        <v>6542</v>
      </c>
      <c r="H422" s="68">
        <v>196</v>
      </c>
      <c r="I422" s="67">
        <f t="shared" si="13"/>
        <v>7816.079999999999</v>
      </c>
    </row>
    <row r="423" spans="2:9" x14ac:dyDescent="0.3">
      <c r="B423" s="99" t="s">
        <v>256</v>
      </c>
      <c r="C423" s="97" t="s">
        <v>616</v>
      </c>
      <c r="D423" s="85" t="s">
        <v>17</v>
      </c>
      <c r="E423" s="98" t="s">
        <v>624</v>
      </c>
      <c r="F423" s="53" t="s">
        <v>217</v>
      </c>
      <c r="G423" s="67">
        <v>8356</v>
      </c>
      <c r="H423" s="68">
        <v>251</v>
      </c>
      <c r="I423" s="67">
        <f t="shared" si="13"/>
        <v>9984.119999999999</v>
      </c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67">
        <v>0</v>
      </c>
      <c r="H424" s="68">
        <v>0</v>
      </c>
      <c r="I424" s="67">
        <f t="shared" si="13"/>
        <v>0</v>
      </c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>
        <v>0</v>
      </c>
      <c r="H427" s="71">
        <v>0</v>
      </c>
      <c r="I427" s="67">
        <f t="shared" si="13"/>
        <v>0</v>
      </c>
    </row>
    <row r="428" spans="2:9" x14ac:dyDescent="0.3">
      <c r="B428" s="99" t="s">
        <v>65</v>
      </c>
      <c r="C428" s="97" t="s">
        <v>621</v>
      </c>
      <c r="D428" s="85" t="s">
        <v>17</v>
      </c>
      <c r="E428" s="53" t="s">
        <v>624</v>
      </c>
      <c r="F428" s="53" t="s">
        <v>643</v>
      </c>
      <c r="G428" s="67">
        <v>6542.15</v>
      </c>
      <c r="H428" s="71">
        <v>196.26</v>
      </c>
      <c r="I428" s="67">
        <f t="shared" si="13"/>
        <v>7816.5555999999997</v>
      </c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2:9" s="56" customFormat="1" ht="12" x14ac:dyDescent="0.25">
      <c r="B430" s="99" t="s">
        <v>57</v>
      </c>
      <c r="C430" s="53" t="s">
        <v>641</v>
      </c>
      <c r="D430" s="85" t="s">
        <v>17</v>
      </c>
      <c r="E430" s="85" t="s">
        <v>625</v>
      </c>
      <c r="F430" s="53" t="s">
        <v>645</v>
      </c>
      <c r="G430" s="43">
        <v>0</v>
      </c>
      <c r="H430" s="43">
        <v>0</v>
      </c>
      <c r="I430" s="67">
        <f>(G430+H430)*1.16</f>
        <v>0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0" xr:uid="{7E1580AC-5D85-42FF-A721-7DD24830F8A1}"/>
  <hyperlinks>
    <hyperlink ref="F175" r:id="rId1" location="id=1155&amp;model=res.partner" display="http://52.52.31.46:8069/web - id=1155&amp;model=res.partner" xr:uid="{1EE15630-2F93-4C4C-9E10-5451EE9A2EBD}"/>
    <hyperlink ref="F223" r:id="rId2" location="id=1155&amp;model=res.partner" display="http://52.52.31.46:8069/web - id=1155&amp;model=res.partner" xr:uid="{18F2FCF8-F588-4FFC-ADBA-33CB0CE4CCF1}"/>
  </hyperlinks>
  <pageMargins left="0.7" right="0.7" top="0.75" bottom="0.75" header="0.3" footer="0.3"/>
  <pageSetup paperSize="9" scale="63" fitToHeight="0" orientation="portrait"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C69AC-5F2A-4D79-8994-86E57E98D66E}">
  <sheetPr codeName="Sheet25">
    <pageSetUpPr fitToPage="1"/>
  </sheetPr>
  <dimension ref="A1:R1048560"/>
  <sheetViews>
    <sheetView showGridLines="0" topLeftCell="A146" zoomScale="102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52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52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69</v>
      </c>
      <c r="M3" s="61">
        <f>+COUNTIF(E:E,M2)</f>
        <v>158</v>
      </c>
      <c r="N3" s="61">
        <f>+COUNTIF(E:E,N2)</f>
        <v>40</v>
      </c>
      <c r="O3" s="61">
        <f>+COUNTIF(E:E,O2)</f>
        <v>87</v>
      </c>
      <c r="P3" s="61">
        <f>+COUNTIF(E:E,P2)</f>
        <v>75</v>
      </c>
      <c r="Q3" s="61">
        <f>SUM(L3+M3+N3+O3+P3)</f>
        <v>429</v>
      </c>
    </row>
    <row r="4" spans="1:18" x14ac:dyDescent="0.3">
      <c r="B4" s="66" t="s">
        <v>88</v>
      </c>
      <c r="C4" s="53" t="s">
        <v>21</v>
      </c>
      <c r="D4" s="53" t="s">
        <v>10</v>
      </c>
      <c r="E4" s="53" t="s">
        <v>15</v>
      </c>
      <c r="G4" s="67">
        <v>0</v>
      </c>
      <c r="H4" s="68">
        <v>0</v>
      </c>
      <c r="I4" s="67">
        <f t="shared" si="0"/>
        <v>0</v>
      </c>
      <c r="J4" s="9"/>
      <c r="K4" s="101" t="s">
        <v>23</v>
      </c>
      <c r="L4" s="102">
        <f>COUNTIFS(D:D,K4,E:E,L2)</f>
        <v>51</v>
      </c>
      <c r="M4" s="102">
        <f>COUNTIFS(D:D,K4,E:E,M2)</f>
        <v>120</v>
      </c>
      <c r="N4" s="102">
        <f>COUNTIFS(D:D,K4,E:E,N2)</f>
        <v>30</v>
      </c>
      <c r="O4" s="102">
        <f>COUNTIFS(D:D,K4,E:E,O2)</f>
        <v>68</v>
      </c>
      <c r="P4" s="102">
        <f>COUNTIFS(D:D,K4,E:E,P2)</f>
        <v>51</v>
      </c>
      <c r="Q4" s="102">
        <f>SUM(L4:P4)</f>
        <v>320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2849.5</v>
      </c>
      <c r="H5" s="68">
        <v>102.3</v>
      </c>
      <c r="I5" s="67">
        <f t="shared" si="0"/>
        <v>3424.0880000000002</v>
      </c>
      <c r="J5" s="9"/>
      <c r="K5" s="103" t="s">
        <v>27</v>
      </c>
      <c r="L5" s="104">
        <f>COUNTIFS(D:D,K5,E:E,L2)</f>
        <v>14</v>
      </c>
      <c r="M5" s="104">
        <f>COUNTIFS(D:D,K5,E:E,M2)</f>
        <v>30</v>
      </c>
      <c r="N5" s="104">
        <f>COUNTIFS(D:D,K5,E:E,N2)</f>
        <v>8</v>
      </c>
      <c r="O5" s="104">
        <f>COUNTIFS(D:D,K5,E:E,O2)</f>
        <v>16</v>
      </c>
      <c r="P5" s="104">
        <f>COUNTIFS(D:D,K5,E:E,P2)</f>
        <v>21</v>
      </c>
      <c r="Q5" s="104">
        <f>SUM(L5:P5)</f>
        <v>89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65</v>
      </c>
      <c r="M7" s="59">
        <f>M3-M6</f>
        <v>150</v>
      </c>
      <c r="N7" s="59">
        <f>N3-N6</f>
        <v>38</v>
      </c>
      <c r="O7" s="59">
        <f>O3-O6</f>
        <v>84</v>
      </c>
      <c r="P7" s="59">
        <f>P3-P6</f>
        <v>72</v>
      </c>
      <c r="Q7" s="59">
        <f>SUM(L7:P7)</f>
        <v>409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0.7846153846153846</v>
      </c>
      <c r="M8" s="112">
        <f t="shared" si="1"/>
        <v>0.8</v>
      </c>
      <c r="N8" s="112">
        <f t="shared" si="1"/>
        <v>0.78947368421052633</v>
      </c>
      <c r="O8" s="112">
        <f t="shared" si="1"/>
        <v>0.80952380952380953</v>
      </c>
      <c r="P8" s="112">
        <f t="shared" si="1"/>
        <v>0.70833333333333337</v>
      </c>
      <c r="Q8" s="112">
        <f t="shared" si="1"/>
        <v>0.78239608801955995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37"/>
      <c r="L9" s="137"/>
      <c r="M9" s="137"/>
      <c r="N9" s="137"/>
      <c r="O9" s="137"/>
      <c r="P9" s="137"/>
      <c r="Q9" s="137"/>
      <c r="R9" s="114"/>
    </row>
    <row r="10" spans="1:18" x14ac:dyDescent="0.3">
      <c r="A10" t="s">
        <v>55</v>
      </c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53" t="s">
        <v>41</v>
      </c>
      <c r="L10" s="68">
        <f>SUMIF(E2:E604,L2,I2:I604)</f>
        <v>417805.20399999997</v>
      </c>
      <c r="M10" s="68">
        <f>SUMIF(E2:E604,M2,I2:I604)</f>
        <v>1765906.3496000003</v>
      </c>
      <c r="N10" s="68">
        <f>SUMIF(E2:E598,N2,I2:I598)</f>
        <v>294527.12040000007</v>
      </c>
      <c r="O10" s="68">
        <f>SUMIF(E2:E598,O2,I2:I598)</f>
        <v>1083011.3335999998</v>
      </c>
      <c r="P10" s="68">
        <f>SUMIF(E2:E598,P2,I2:I598)</f>
        <v>464466.53324666672</v>
      </c>
      <c r="Q10" s="68">
        <f>SUM(L10:P10)</f>
        <v>4025716.5408466668</v>
      </c>
      <c r="R10" s="114"/>
    </row>
    <row r="11" spans="1:18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85" t="s">
        <v>636</v>
      </c>
      <c r="L11" s="43">
        <v>0</v>
      </c>
      <c r="M11" s="135">
        <v>0</v>
      </c>
      <c r="N11" s="43">
        <v>0</v>
      </c>
      <c r="O11" s="43">
        <v>0</v>
      </c>
      <c r="P11" s="43">
        <v>0</v>
      </c>
      <c r="Q11" s="43">
        <f>SUM(L11:P11)</f>
        <v>0</v>
      </c>
      <c r="R11" s="114"/>
    </row>
    <row r="12" spans="1:18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  <c r="K12" s="52"/>
      <c r="L12" s="52"/>
      <c r="M12" s="52"/>
      <c r="N12" s="52"/>
      <c r="O12" s="52"/>
      <c r="P12" s="52"/>
      <c r="Q12" s="52"/>
      <c r="R12" s="114"/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53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53" t="s">
        <v>14</v>
      </c>
      <c r="F35" s="53" t="s">
        <v>639</v>
      </c>
      <c r="G35" s="68">
        <v>11463</v>
      </c>
      <c r="H35" s="68">
        <v>343.89</v>
      </c>
      <c r="I35" s="67">
        <f t="shared" ref="I35:I99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10</v>
      </c>
      <c r="E56" s="53" t="s">
        <v>14</v>
      </c>
      <c r="G56" s="73">
        <v>0</v>
      </c>
      <c r="H56" s="68">
        <v>0</v>
      </c>
      <c r="I56" s="67">
        <f t="shared" si="2"/>
        <v>0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647</v>
      </c>
      <c r="G65" s="136">
        <v>12432.43</v>
      </c>
      <c r="H65" s="134">
        <v>1374</v>
      </c>
      <c r="I65" s="67">
        <f t="shared" si="2"/>
        <v>16015.458799999999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53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112</v>
      </c>
      <c r="G82" s="73">
        <v>13486.4</v>
      </c>
      <c r="H82" s="68">
        <v>1489.7</v>
      </c>
      <c r="I82" s="67">
        <f>SUM(G82+H82)*1.16</f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70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SUM(G110:H110)*1.16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SUM(G120:H120)*1.16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274</v>
      </c>
      <c r="C124" s="53" t="s">
        <v>218</v>
      </c>
      <c r="D124" s="53" t="s">
        <v>10</v>
      </c>
      <c r="E124" s="53" t="s">
        <v>624</v>
      </c>
      <c r="F124" s="78"/>
      <c r="G124" s="68">
        <v>0</v>
      </c>
      <c r="H124" s="68">
        <v>0</v>
      </c>
      <c r="I124" s="67">
        <f t="shared" si="5"/>
        <v>0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242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65</v>
      </c>
      <c r="C129" s="53" t="s">
        <v>226</v>
      </c>
      <c r="D129" s="53" t="s">
        <v>10</v>
      </c>
      <c r="E129" s="53" t="s">
        <v>624</v>
      </c>
      <c r="F129" s="78"/>
      <c r="G129" s="67">
        <v>0</v>
      </c>
      <c r="H129" s="68">
        <v>0</v>
      </c>
      <c r="I129" s="67">
        <f t="shared" si="5"/>
        <v>0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274</v>
      </c>
      <c r="C142" s="53" t="s">
        <v>246</v>
      </c>
      <c r="D142" s="53" t="s">
        <v>10</v>
      </c>
      <c r="E142" s="53" t="s">
        <v>624</v>
      </c>
      <c r="F142" s="78"/>
      <c r="G142" s="67">
        <v>0</v>
      </c>
      <c r="H142" s="68">
        <v>0</v>
      </c>
      <c r="I142" s="67">
        <f t="shared" si="5"/>
        <v>0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642</v>
      </c>
      <c r="G152" s="68">
        <v>10200</v>
      </c>
      <c r="H152" s="68">
        <v>306</v>
      </c>
      <c r="I152" s="67">
        <f t="shared" si="6"/>
        <v>12186.96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53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10</v>
      </c>
      <c r="E179" s="85" t="s">
        <v>11</v>
      </c>
      <c r="G179" s="71">
        <v>0</v>
      </c>
      <c r="H179" s="71">
        <v>0</v>
      </c>
      <c r="I179" s="67">
        <f>(G179+H179)*1.16</f>
        <v>0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68">
        <v>502</v>
      </c>
      <c r="I183" s="67">
        <f t="shared" si="7"/>
        <v>19990.28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8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8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10</v>
      </c>
      <c r="E215" s="85" t="s">
        <v>15</v>
      </c>
      <c r="G215" s="68">
        <v>0</v>
      </c>
      <c r="H215" s="71">
        <v>0</v>
      </c>
      <c r="I215" s="67">
        <f t="shared" si="7"/>
        <v>0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8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68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10</v>
      </c>
      <c r="E248" s="53" t="s">
        <v>625</v>
      </c>
      <c r="F248" s="78"/>
      <c r="G248" s="67">
        <v>0</v>
      </c>
      <c r="H248" s="71">
        <v>0</v>
      </c>
      <c r="I248" s="67">
        <f t="shared" si="9"/>
        <v>0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10</v>
      </c>
      <c r="E251" s="85" t="s">
        <v>625</v>
      </c>
      <c r="G251" s="90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10</v>
      </c>
      <c r="E267" s="85" t="s">
        <v>625</v>
      </c>
      <c r="G267" s="90">
        <v>0</v>
      </c>
      <c r="H267" s="71">
        <v>0</v>
      </c>
      <c r="I267" s="67">
        <f t="shared" si="9"/>
        <v>0</v>
      </c>
      <c r="J267" s="9"/>
    </row>
    <row r="268" spans="2:10" x14ac:dyDescent="0.3">
      <c r="B268" s="66" t="s">
        <v>262</v>
      </c>
      <c r="C268" s="53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8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625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>SUM(G284+H284)*1.16</f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85" t="s">
        <v>625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10</v>
      </c>
      <c r="E290" s="85" t="s">
        <v>625</v>
      </c>
      <c r="G290" s="90">
        <v>0</v>
      </c>
      <c r="H290" s="71">
        <v>0</v>
      </c>
      <c r="I290" s="67">
        <f t="shared" si="9"/>
        <v>0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10</v>
      </c>
      <c r="E294" s="85" t="s">
        <v>625</v>
      </c>
      <c r="G294" s="71">
        <v>0</v>
      </c>
      <c r="H294" s="71">
        <v>0</v>
      </c>
      <c r="I294" s="67">
        <f t="shared" si="9"/>
        <v>0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17</v>
      </c>
      <c r="E299" s="85" t="s">
        <v>625</v>
      </c>
      <c r="F299" s="53" t="s">
        <v>646</v>
      </c>
      <c r="G299" s="71">
        <v>6942.66</v>
      </c>
      <c r="H299" s="71">
        <v>208.28</v>
      </c>
      <c r="I299" s="67">
        <f>SUM(G299+H299)*1.16</f>
        <v>8295.0903999999991</v>
      </c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68">
        <v>16731</v>
      </c>
      <c r="H320" s="68">
        <v>502</v>
      </c>
      <c r="I320" s="67">
        <f t="shared" si="10"/>
        <v>19990.28</v>
      </c>
      <c r="J320" s="9"/>
    </row>
    <row r="321" spans="2:10" x14ac:dyDescent="0.3">
      <c r="B321" s="66" t="s">
        <v>65</v>
      </c>
      <c r="C321" s="53">
        <v>188240010</v>
      </c>
      <c r="D321" s="53" t="s">
        <v>10</v>
      </c>
      <c r="E321" s="85" t="s">
        <v>625</v>
      </c>
      <c r="G321" s="90">
        <v>0</v>
      </c>
      <c r="H321" s="71">
        <v>0</v>
      </c>
      <c r="I321" s="67">
        <f t="shared" si="10"/>
        <v>0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0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85" t="s">
        <v>625</v>
      </c>
      <c r="F344" s="53" t="s">
        <v>80</v>
      </c>
      <c r="G344" s="71">
        <v>14210</v>
      </c>
      <c r="H344" s="71">
        <v>426</v>
      </c>
      <c r="I344" s="67">
        <f t="shared" si="10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85" t="s">
        <v>625</v>
      </c>
      <c r="F345" s="53" t="s">
        <v>80</v>
      </c>
      <c r="G345" s="74">
        <v>14748</v>
      </c>
      <c r="H345" s="71">
        <v>442</v>
      </c>
      <c r="I345" s="67">
        <f t="shared" si="10"/>
        <v>17620.399999999998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>SUM(G349+H349)*1.16</f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17</v>
      </c>
      <c r="E372" s="85" t="s">
        <v>14</v>
      </c>
      <c r="F372" s="53" t="s">
        <v>112</v>
      </c>
      <c r="G372" s="73">
        <v>13486.4</v>
      </c>
      <c r="H372" s="68">
        <v>1489.7</v>
      </c>
      <c r="I372" s="67">
        <f t="shared" si="12"/>
        <v>17372.275999999998</v>
      </c>
      <c r="J372" s="17"/>
    </row>
    <row r="373" spans="2:10" x14ac:dyDescent="0.3">
      <c r="B373" s="66" t="s">
        <v>109</v>
      </c>
      <c r="C373" s="53" t="s">
        <v>552</v>
      </c>
      <c r="D373" s="53" t="s">
        <v>17</v>
      </c>
      <c r="E373" s="85" t="s">
        <v>14</v>
      </c>
      <c r="F373" s="53" t="s">
        <v>112</v>
      </c>
      <c r="G373" s="73">
        <v>13486.4</v>
      </c>
      <c r="H373" s="68">
        <v>1489.7</v>
      </c>
      <c r="I373" s="67">
        <f t="shared" si="12"/>
        <v>17372.275999999998</v>
      </c>
      <c r="J373" s="17"/>
    </row>
    <row r="374" spans="2:10" x14ac:dyDescent="0.3">
      <c r="B374" s="66" t="s">
        <v>109</v>
      </c>
      <c r="C374" s="53" t="s">
        <v>553</v>
      </c>
      <c r="D374" s="53" t="s">
        <v>17</v>
      </c>
      <c r="E374" s="85" t="s">
        <v>14</v>
      </c>
      <c r="F374" s="53" t="s">
        <v>112</v>
      </c>
      <c r="G374" s="73">
        <v>13486.4</v>
      </c>
      <c r="H374" s="68">
        <v>1489.7</v>
      </c>
      <c r="I374" s="67">
        <f t="shared" si="12"/>
        <v>17372.275999999998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17</v>
      </c>
      <c r="E376" s="85" t="s">
        <v>14</v>
      </c>
      <c r="F376" s="53" t="s">
        <v>112</v>
      </c>
      <c r="G376" s="73">
        <v>13486.4</v>
      </c>
      <c r="H376" s="68">
        <v>1489.7</v>
      </c>
      <c r="I376" s="67">
        <f t="shared" si="12"/>
        <v>17372.275999999998</v>
      </c>
      <c r="J376" s="17"/>
    </row>
    <row r="377" spans="2:10" x14ac:dyDescent="0.3">
      <c r="B377" s="66" t="s">
        <v>109</v>
      </c>
      <c r="C377" s="53" t="s">
        <v>556</v>
      </c>
      <c r="D377" s="53" t="s">
        <v>17</v>
      </c>
      <c r="E377" s="85" t="s">
        <v>14</v>
      </c>
      <c r="F377" s="53" t="s">
        <v>112</v>
      </c>
      <c r="G377" s="73">
        <v>13486.4</v>
      </c>
      <c r="H377" s="68">
        <v>1489.7</v>
      </c>
      <c r="I377" s="67">
        <f t="shared" si="12"/>
        <v>17372.275999999998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8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67">
        <v>0</v>
      </c>
      <c r="H416" s="68">
        <v>0</v>
      </c>
      <c r="I416" s="67">
        <f>SUM(G416+H416)*1.16</f>
        <v>0</v>
      </c>
    </row>
    <row r="417" spans="2:9" x14ac:dyDescent="0.3">
      <c r="B417" s="97" t="s">
        <v>232</v>
      </c>
      <c r="C417" s="97" t="s">
        <v>610</v>
      </c>
      <c r="D417" s="85" t="s">
        <v>17</v>
      </c>
      <c r="E417" s="53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2:9" x14ac:dyDescent="0.3">
      <c r="B418" s="99" t="s">
        <v>274</v>
      </c>
      <c r="C418" s="97" t="s">
        <v>611</v>
      </c>
      <c r="D418" s="85" t="s">
        <v>17</v>
      </c>
      <c r="E418" s="53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67">
        <v>0</v>
      </c>
      <c r="H419" s="68">
        <v>0</v>
      </c>
      <c r="I419" s="67">
        <f>SUM(G419+H419)*1.16</f>
        <v>0</v>
      </c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67">
        <v>0</v>
      </c>
      <c r="H421" s="68">
        <v>0</v>
      </c>
      <c r="I421" s="67">
        <f t="shared" ref="I421:I427" si="13">SUM(G421+H421)*1.16</f>
        <v>0</v>
      </c>
    </row>
    <row r="422" spans="2:9" x14ac:dyDescent="0.3">
      <c r="B422" s="99" t="s">
        <v>65</v>
      </c>
      <c r="C422" s="97" t="s">
        <v>615</v>
      </c>
      <c r="D422" s="85" t="s">
        <v>10</v>
      </c>
      <c r="E422" s="53" t="s">
        <v>624</v>
      </c>
      <c r="G422" s="67">
        <v>0</v>
      </c>
      <c r="H422" s="68">
        <v>0</v>
      </c>
      <c r="I422" s="67">
        <f t="shared" si="13"/>
        <v>0</v>
      </c>
    </row>
    <row r="423" spans="2:9" x14ac:dyDescent="0.3">
      <c r="B423" s="99" t="s">
        <v>256</v>
      </c>
      <c r="C423" s="97" t="s">
        <v>616</v>
      </c>
      <c r="D423" s="85" t="s">
        <v>17</v>
      </c>
      <c r="E423" s="98" t="s">
        <v>624</v>
      </c>
      <c r="F423" s="53" t="s">
        <v>217</v>
      </c>
      <c r="G423" s="67">
        <v>8356</v>
      </c>
      <c r="H423" s="68">
        <v>251</v>
      </c>
      <c r="I423" s="67">
        <f t="shared" si="13"/>
        <v>9984.119999999999</v>
      </c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67">
        <v>0</v>
      </c>
      <c r="H424" s="68">
        <v>0</v>
      </c>
      <c r="I424" s="67">
        <f t="shared" si="13"/>
        <v>0</v>
      </c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>
        <v>0</v>
      </c>
      <c r="H427" s="71">
        <v>0</v>
      </c>
      <c r="I427" s="67">
        <f t="shared" si="13"/>
        <v>0</v>
      </c>
    </row>
    <row r="428" spans="2:9" x14ac:dyDescent="0.3">
      <c r="B428" s="99" t="s">
        <v>65</v>
      </c>
      <c r="C428" s="97" t="s">
        <v>621</v>
      </c>
      <c r="D428" s="85" t="s">
        <v>10</v>
      </c>
      <c r="E428" s="53" t="s">
        <v>624</v>
      </c>
      <c r="G428" s="67">
        <v>0</v>
      </c>
      <c r="H428" s="71"/>
      <c r="I428" s="67"/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2:9" s="56" customFormat="1" ht="12" x14ac:dyDescent="0.25">
      <c r="B430" s="99" t="s">
        <v>57</v>
      </c>
      <c r="C430" s="53" t="s">
        <v>641</v>
      </c>
      <c r="D430" s="85" t="s">
        <v>17</v>
      </c>
      <c r="E430" s="85" t="s">
        <v>625</v>
      </c>
      <c r="F430" s="53" t="s">
        <v>645</v>
      </c>
      <c r="G430" s="43">
        <v>0</v>
      </c>
      <c r="H430" s="43">
        <v>0</v>
      </c>
      <c r="I430" s="67">
        <f>(G430+H430)*1.16</f>
        <v>0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0" xr:uid="{7E1580AC-5D85-42FF-A721-7DD24830F8A1}"/>
  <hyperlinks>
    <hyperlink ref="F175" r:id="rId1" location="id=1155&amp;model=res.partner" display="http://52.52.31.46:8069/web - id=1155&amp;model=res.partner" xr:uid="{71A408DF-6260-43D2-8D62-37C9818946B2}"/>
    <hyperlink ref="F223" r:id="rId2" location="id=1155&amp;model=res.partner" display="http://52.52.31.46:8069/web - id=1155&amp;model=res.partner" xr:uid="{C0D67B38-3A40-4976-86AE-0553BBCB549A}"/>
  </hyperlinks>
  <pageMargins left="0.7" right="0.7" top="0.75" bottom="0.75" header="0.3" footer="0.3"/>
  <pageSetup paperSize="9" scale="63" fitToHeight="0" orientation="portrait"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7B13D-1216-4A64-904A-15CD1CE993C3}">
  <sheetPr codeName="Sheet26">
    <pageSetUpPr fitToPage="1"/>
  </sheetPr>
  <dimension ref="A1:R1048560"/>
  <sheetViews>
    <sheetView showGridLines="0" topLeftCell="A61" zoomScale="102" workbookViewId="0">
      <selection activeCell="C80" sqref="C80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52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70</v>
      </c>
      <c r="M3" s="61">
        <f>+COUNTIF(E:E,M2)</f>
        <v>157</v>
      </c>
      <c r="N3" s="61">
        <f>+COUNTIF(E:E,N2)</f>
        <v>41</v>
      </c>
      <c r="O3" s="61">
        <f>+COUNTIF(E:E,O2)</f>
        <v>87</v>
      </c>
      <c r="P3" s="61">
        <f>+COUNTIF(E:E,P2)</f>
        <v>74</v>
      </c>
      <c r="Q3" s="61">
        <f>SUM(L3+M3+N3+O3+P3)</f>
        <v>429</v>
      </c>
    </row>
    <row r="4" spans="1:18" x14ac:dyDescent="0.3">
      <c r="B4" s="66" t="s">
        <v>20</v>
      </c>
      <c r="C4" s="53" t="s">
        <v>21</v>
      </c>
      <c r="D4" s="53" t="s">
        <v>10</v>
      </c>
      <c r="E4" s="53" t="s">
        <v>11</v>
      </c>
      <c r="G4" s="67">
        <v>0</v>
      </c>
      <c r="H4" s="68">
        <v>0</v>
      </c>
      <c r="I4" s="67">
        <f t="shared" si="0"/>
        <v>0</v>
      </c>
      <c r="J4" s="9"/>
      <c r="K4" s="101" t="s">
        <v>23</v>
      </c>
      <c r="L4" s="102">
        <f>COUNTIFS(D:D,K4,E:E,L2)</f>
        <v>54</v>
      </c>
      <c r="M4" s="102">
        <f>COUNTIFS(D:D,K4,E:E,M2)</f>
        <v>122</v>
      </c>
      <c r="N4" s="102">
        <f>COUNTIFS(D:D,K4,E:E,N2)</f>
        <v>31</v>
      </c>
      <c r="O4" s="102">
        <f>COUNTIFS(D:D,K4,E:E,O2)</f>
        <v>64</v>
      </c>
      <c r="P4" s="102">
        <f>COUNTIFS(D:D,K4,E:E,P2)</f>
        <v>52</v>
      </c>
      <c r="Q4" s="102">
        <f>SUM(L4:P4)</f>
        <v>323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12</v>
      </c>
      <c r="M5" s="104">
        <f>COUNTIFS(D:D,K5,E:E,M2)</f>
        <v>27</v>
      </c>
      <c r="N5" s="104">
        <f>COUNTIFS(D:D,K5,E:E,N2)</f>
        <v>8</v>
      </c>
      <c r="O5" s="104">
        <f>COUNTIFS(D:D,K5,E:E,O2)</f>
        <v>20</v>
      </c>
      <c r="P5" s="104">
        <f>COUNTIFS(D:D,K5,E:E,P2)</f>
        <v>19</v>
      </c>
      <c r="Q5" s="104">
        <f>SUM(L5:P5)</f>
        <v>86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66</v>
      </c>
      <c r="M7" s="59">
        <f>M3-M6</f>
        <v>149</v>
      </c>
      <c r="N7" s="59">
        <f>N3-N6</f>
        <v>39</v>
      </c>
      <c r="O7" s="59">
        <f>O3-O6</f>
        <v>84</v>
      </c>
      <c r="P7" s="59">
        <f>P3-P6</f>
        <v>71</v>
      </c>
      <c r="Q7" s="59">
        <f>SUM(L7:P7)</f>
        <v>409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0.81818181818181823</v>
      </c>
      <c r="M8" s="112">
        <f t="shared" si="1"/>
        <v>0.81879194630872487</v>
      </c>
      <c r="N8" s="112">
        <f t="shared" si="1"/>
        <v>0.79487179487179482</v>
      </c>
      <c r="O8" s="112">
        <f t="shared" si="1"/>
        <v>0.76190476190476186</v>
      </c>
      <c r="P8" s="112">
        <f t="shared" si="1"/>
        <v>0.73239436619718312</v>
      </c>
      <c r="Q8" s="112">
        <f t="shared" si="1"/>
        <v>0.78973105134474331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1:18" x14ac:dyDescent="0.3">
      <c r="A10" t="s">
        <v>55</v>
      </c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93" t="s">
        <v>41</v>
      </c>
      <c r="L10" s="105">
        <f>SUMIF(E2:E604,L2,I2:I604)</f>
        <v>442300.78479999996</v>
      </c>
      <c r="M10" s="105">
        <f>SUMIF(E2:E604,M2,I2:I604)</f>
        <v>1796391.1960000005</v>
      </c>
      <c r="N10" s="105">
        <f>SUMIF(E2:E598,N2,I2:I598)</f>
        <v>303999.59920000006</v>
      </c>
      <c r="O10" s="105">
        <f>SUMIF(E2:E598,O2,I2:I598)</f>
        <v>1013521.6147999999</v>
      </c>
      <c r="P10" s="105">
        <f>SUMIF(E2:E598,P2,I2:I598)</f>
        <v>469242.25324666669</v>
      </c>
      <c r="Q10" s="105">
        <f>SUM(L10:P10)</f>
        <v>4025455.4480466675</v>
      </c>
    </row>
    <row r="11" spans="1:18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06" t="s">
        <v>636</v>
      </c>
      <c r="L11" s="107">
        <v>0</v>
      </c>
      <c r="M11" s="108">
        <v>0</v>
      </c>
      <c r="N11" s="107">
        <v>0</v>
      </c>
      <c r="O11" s="107">
        <v>0</v>
      </c>
      <c r="P11" s="107">
        <v>0</v>
      </c>
      <c r="Q11" s="107">
        <f>SUM(L11:P11)</f>
        <v>0</v>
      </c>
    </row>
    <row r="12" spans="1:18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53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53" t="s">
        <v>14</v>
      </c>
      <c r="F35" s="53" t="s">
        <v>639</v>
      </c>
      <c r="G35" s="68">
        <v>11463</v>
      </c>
      <c r="H35" s="68">
        <v>343.89</v>
      </c>
      <c r="I35" s="67">
        <f t="shared" ref="I35:I99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10</v>
      </c>
      <c r="E65" s="53" t="s">
        <v>14</v>
      </c>
      <c r="G65" s="73">
        <v>0</v>
      </c>
      <c r="H65" s="68">
        <v>0</v>
      </c>
      <c r="I65" s="67">
        <f t="shared" si="2"/>
        <v>0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17</v>
      </c>
      <c r="E80" s="53" t="s">
        <v>14</v>
      </c>
      <c r="F80" s="53" t="s">
        <v>112</v>
      </c>
      <c r="G80" s="73">
        <v>12432</v>
      </c>
      <c r="H80" s="68">
        <v>1374</v>
      </c>
      <c r="I80" s="67">
        <f t="shared" si="2"/>
        <v>16014.96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112</v>
      </c>
      <c r="G82" s="73">
        <v>13486.4</v>
      </c>
      <c r="H82" s="68">
        <v>1489.7</v>
      </c>
      <c r="I82" s="67">
        <f>SUM(G82+H82)*1.16</f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48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SUM(G110:H110)*1.16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SUM(G120:H120)*1.16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48</v>
      </c>
      <c r="C124" s="53" t="s">
        <v>218</v>
      </c>
      <c r="D124" s="53" t="s">
        <v>17</v>
      </c>
      <c r="E124" s="53" t="s">
        <v>624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242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65</v>
      </c>
      <c r="C129" s="53" t="s">
        <v>226</v>
      </c>
      <c r="D129" s="53" t="s">
        <v>10</v>
      </c>
      <c r="E129" s="53" t="s">
        <v>624</v>
      </c>
      <c r="F129" s="78"/>
      <c r="G129" s="67">
        <v>0</v>
      </c>
      <c r="H129" s="68">
        <v>0</v>
      </c>
      <c r="I129" s="67">
        <f t="shared" si="5"/>
        <v>0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48</v>
      </c>
      <c r="C142" s="53" t="s">
        <v>246</v>
      </c>
      <c r="D142" s="53" t="s">
        <v>17</v>
      </c>
      <c r="E142" s="53" t="s">
        <v>624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642</v>
      </c>
      <c r="G152" s="68">
        <v>0</v>
      </c>
      <c r="H152" s="68">
        <v>0</v>
      </c>
      <c r="I152" s="67">
        <f t="shared" si="6"/>
        <v>0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53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68">
        <v>502</v>
      </c>
      <c r="I183" s="67">
        <f t="shared" si="7"/>
        <v>19990.28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8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8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8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68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17</v>
      </c>
      <c r="E248" s="53" t="s">
        <v>624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10</v>
      </c>
      <c r="E251" s="85" t="s">
        <v>625</v>
      </c>
      <c r="G251" s="90">
        <v>0</v>
      </c>
      <c r="H251" s="71">
        <v>0</v>
      </c>
      <c r="I251" s="67">
        <f t="shared" si="9"/>
        <v>0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17</v>
      </c>
      <c r="E267" s="85" t="s">
        <v>625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x14ac:dyDescent="0.3">
      <c r="B268" s="66" t="s">
        <v>262</v>
      </c>
      <c r="C268" s="92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8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625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>SUM(G284+H284)*1.16</f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10</v>
      </c>
      <c r="E285" s="85" t="s">
        <v>625</v>
      </c>
      <c r="G285" s="71">
        <v>0</v>
      </c>
      <c r="H285" s="71">
        <v>0</v>
      </c>
      <c r="I285" s="67">
        <f t="shared" si="9"/>
        <v>0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10</v>
      </c>
      <c r="E294" s="85" t="s">
        <v>625</v>
      </c>
      <c r="G294" s="71">
        <v>0</v>
      </c>
      <c r="H294" s="71">
        <v>0</v>
      </c>
      <c r="I294" s="67">
        <f t="shared" si="9"/>
        <v>0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10</v>
      </c>
      <c r="E299" s="85" t="s">
        <v>625</v>
      </c>
      <c r="G299" s="71"/>
      <c r="H299" s="71"/>
      <c r="I299" s="67"/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68">
        <v>16731</v>
      </c>
      <c r="H320" s="68">
        <v>502</v>
      </c>
      <c r="I320" s="67">
        <f t="shared" si="10"/>
        <v>19990.28</v>
      </c>
      <c r="J320" s="9"/>
    </row>
    <row r="321" spans="2:10" x14ac:dyDescent="0.3">
      <c r="B321" s="66" t="s">
        <v>65</v>
      </c>
      <c r="C321" s="53">
        <v>188240010</v>
      </c>
      <c r="D321" s="53" t="s">
        <v>17</v>
      </c>
      <c r="E321" s="85" t="s">
        <v>625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0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17</v>
      </c>
      <c r="E344" s="85" t="s">
        <v>625</v>
      </c>
      <c r="F344" s="53" t="s">
        <v>80</v>
      </c>
      <c r="G344" s="71">
        <v>14210</v>
      </c>
      <c r="H344" s="71">
        <v>426</v>
      </c>
      <c r="I344" s="67">
        <f t="shared" si="10"/>
        <v>16977.759999999998</v>
      </c>
      <c r="J344" s="9"/>
    </row>
    <row r="345" spans="2:10" x14ac:dyDescent="0.3">
      <c r="B345" s="66" t="s">
        <v>78</v>
      </c>
      <c r="C345" s="53" t="s">
        <v>518</v>
      </c>
      <c r="D345" s="53" t="s">
        <v>17</v>
      </c>
      <c r="E345" s="85" t="s">
        <v>625</v>
      </c>
      <c r="F345" s="53" t="s">
        <v>80</v>
      </c>
      <c r="G345" s="74">
        <v>14768</v>
      </c>
      <c r="H345" s="71">
        <v>442</v>
      </c>
      <c r="I345" s="67">
        <f t="shared" si="10"/>
        <v>17643.599999999999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>SUM(G349+H349)*1.16</f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8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67">
        <v>0</v>
      </c>
      <c r="H416" s="68">
        <v>0</v>
      </c>
      <c r="I416" s="67">
        <f>SUM(G416+H416)*1.16</f>
        <v>0</v>
      </c>
    </row>
    <row r="417" spans="2:9" x14ac:dyDescent="0.3">
      <c r="B417" s="97" t="s">
        <v>232</v>
      </c>
      <c r="C417" s="97" t="s">
        <v>610</v>
      </c>
      <c r="D417" s="85" t="s">
        <v>17</v>
      </c>
      <c r="E417" s="53" t="s">
        <v>624</v>
      </c>
      <c r="F417" s="53" t="s">
        <v>643</v>
      </c>
      <c r="G417" s="67">
        <v>5999</v>
      </c>
      <c r="H417" s="68">
        <v>179.9</v>
      </c>
      <c r="I417" s="67">
        <f>SUM(G417+H417)*1.16</f>
        <v>7167.5239999999994</v>
      </c>
    </row>
    <row r="418" spans="2:9" x14ac:dyDescent="0.3">
      <c r="B418" s="99" t="s">
        <v>274</v>
      </c>
      <c r="C418" s="97" t="s">
        <v>611</v>
      </c>
      <c r="D418" s="85" t="s">
        <v>17</v>
      </c>
      <c r="E418" s="53" t="s">
        <v>624</v>
      </c>
      <c r="F418" s="53" t="s">
        <v>644</v>
      </c>
      <c r="G418" s="67">
        <v>5475.7</v>
      </c>
      <c r="H418" s="68">
        <v>164.2</v>
      </c>
      <c r="I418" s="67">
        <f>SUM(G418+H418)*1.16</f>
        <v>6542.2839999999987</v>
      </c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67">
        <v>0</v>
      </c>
      <c r="H419" s="68">
        <v>0</v>
      </c>
      <c r="I419" s="67">
        <f>SUM(G419+H419)*1.16</f>
        <v>0</v>
      </c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67">
        <v>0</v>
      </c>
      <c r="H421" s="68">
        <v>0</v>
      </c>
      <c r="I421" s="67">
        <f t="shared" ref="I421:I427" si="13">SUM(G421+H421)*1.16</f>
        <v>0</v>
      </c>
    </row>
    <row r="422" spans="2:9" x14ac:dyDescent="0.3">
      <c r="B422" s="99" t="s">
        <v>65</v>
      </c>
      <c r="C422" s="97" t="s">
        <v>615</v>
      </c>
      <c r="D422" s="85" t="s">
        <v>10</v>
      </c>
      <c r="E422" s="53" t="s">
        <v>624</v>
      </c>
      <c r="G422" s="67">
        <v>0</v>
      </c>
      <c r="H422" s="68">
        <v>0</v>
      </c>
      <c r="I422" s="67">
        <f t="shared" si="13"/>
        <v>0</v>
      </c>
    </row>
    <row r="423" spans="2:9" x14ac:dyDescent="0.3">
      <c r="B423" s="99" t="s">
        <v>256</v>
      </c>
      <c r="C423" s="97" t="s">
        <v>616</v>
      </c>
      <c r="D423" s="85" t="s">
        <v>17</v>
      </c>
      <c r="E423" s="98" t="s">
        <v>624</v>
      </c>
      <c r="F423" s="53" t="s">
        <v>217</v>
      </c>
      <c r="G423" s="67">
        <v>8356</v>
      </c>
      <c r="H423" s="68">
        <v>251</v>
      </c>
      <c r="I423" s="67">
        <f t="shared" si="13"/>
        <v>9984.119999999999</v>
      </c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67">
        <v>0</v>
      </c>
      <c r="H424" s="68">
        <v>0</v>
      </c>
      <c r="I424" s="67">
        <f t="shared" si="13"/>
        <v>0</v>
      </c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>
        <v>0</v>
      </c>
      <c r="H427" s="71">
        <v>0</v>
      </c>
      <c r="I427" s="67">
        <f t="shared" si="13"/>
        <v>0</v>
      </c>
    </row>
    <row r="428" spans="2:9" x14ac:dyDescent="0.3">
      <c r="B428" s="99" t="s">
        <v>65</v>
      </c>
      <c r="C428" s="97" t="s">
        <v>621</v>
      </c>
      <c r="D428" s="85" t="s">
        <v>10</v>
      </c>
      <c r="E428" s="53" t="s">
        <v>624</v>
      </c>
      <c r="G428" s="67">
        <v>0</v>
      </c>
      <c r="H428" s="71"/>
      <c r="I428" s="67"/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2:9" s="56" customFormat="1" ht="12" x14ac:dyDescent="0.25">
      <c r="B430" s="99" t="s">
        <v>57</v>
      </c>
      <c r="C430" s="53" t="s">
        <v>641</v>
      </c>
      <c r="D430" s="85" t="s">
        <v>17</v>
      </c>
      <c r="E430" s="85" t="s">
        <v>625</v>
      </c>
      <c r="F430" s="53" t="s">
        <v>645</v>
      </c>
      <c r="G430" s="43">
        <v>0</v>
      </c>
      <c r="H430" s="43">
        <v>0</v>
      </c>
      <c r="I430" s="67">
        <f>(G430+H430)*1.16</f>
        <v>0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0" xr:uid="{7E1580AC-5D85-42FF-A721-7DD24830F8A1}"/>
  <hyperlinks>
    <hyperlink ref="F175" r:id="rId1" location="id=1155&amp;model=res.partner" display="http://52.52.31.46:8069/web - id=1155&amp;model=res.partner" xr:uid="{FD9BEF02-10E8-46CF-8CE6-D103950815D2}"/>
    <hyperlink ref="F223" r:id="rId2" location="id=1155&amp;model=res.partner" display="http://52.52.31.46:8069/web - id=1155&amp;model=res.partner" xr:uid="{61E38D2A-4D49-41D7-B8D5-8E042912D6C6}"/>
  </hyperlinks>
  <pageMargins left="0.7" right="0.7" top="0.75" bottom="0.75" header="0.3" footer="0.3"/>
  <pageSetup paperSize="9" scale="63" fitToHeight="0" orientation="portrait"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6A6A-8F28-4155-9355-B35BBFA5DA59}">
  <sheetPr codeName="Sheet6">
    <pageSetUpPr fitToPage="1"/>
  </sheetPr>
  <dimension ref="A1:R1048560"/>
  <sheetViews>
    <sheetView showGridLines="0" topLeftCell="G1" zoomScale="102" workbookViewId="0">
      <selection activeCell="N10" sqref="N10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109375" style="52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70</v>
      </c>
      <c r="M3" s="61">
        <f>+COUNTIF(E:E,M2)</f>
        <v>157</v>
      </c>
      <c r="N3" s="61">
        <f>+COUNTIF(E:E,N2)</f>
        <v>41</v>
      </c>
      <c r="O3" s="61">
        <f>+COUNTIF(E:E,O2)</f>
        <v>87</v>
      </c>
      <c r="P3" s="61">
        <f>+COUNTIF(E:E,P2)</f>
        <v>74</v>
      </c>
      <c r="Q3" s="61">
        <f>SUM(L3+M3+N3+O3+P3)</f>
        <v>429</v>
      </c>
    </row>
    <row r="4" spans="1:18" x14ac:dyDescent="0.3">
      <c r="B4" s="66" t="s">
        <v>20</v>
      </c>
      <c r="C4" s="53" t="s">
        <v>21</v>
      </c>
      <c r="D4" s="53" t="s">
        <v>17</v>
      </c>
      <c r="E4" s="53" t="s">
        <v>11</v>
      </c>
      <c r="F4" s="53" t="s">
        <v>22</v>
      </c>
      <c r="G4" s="67">
        <v>10871</v>
      </c>
      <c r="H4" s="68">
        <v>976.56</v>
      </c>
      <c r="I4" s="67">
        <f t="shared" si="0"/>
        <v>13743.169599999999</v>
      </c>
      <c r="J4" s="9"/>
      <c r="K4" s="101" t="s">
        <v>23</v>
      </c>
      <c r="L4" s="102">
        <f>COUNTIFS(D:D,K4,E:E,L2)</f>
        <v>51</v>
      </c>
      <c r="M4" s="102">
        <f>COUNTIFS(D:D,K4,E:E,M2)</f>
        <v>121</v>
      </c>
      <c r="N4" s="102">
        <f>COUNTIFS(D:D,K4,E:E,N2)</f>
        <v>32</v>
      </c>
      <c r="O4" s="102">
        <f>COUNTIFS(D:D,K4,E:E,O2)</f>
        <v>64</v>
      </c>
      <c r="P4" s="102">
        <f>COUNTIFS(D:D,K4,E:E,P2)</f>
        <v>52</v>
      </c>
      <c r="Q4" s="102">
        <f>SUM(L4:P4)</f>
        <v>320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15</v>
      </c>
      <c r="M5" s="104">
        <f>COUNTIFS(D:D,K5,E:E,M2)</f>
        <v>28</v>
      </c>
      <c r="N5" s="104">
        <f>COUNTIFS(D:D,K5,E:E,N2)</f>
        <v>7</v>
      </c>
      <c r="O5" s="104">
        <f>COUNTIFS(D:D,K5,E:E,O2)</f>
        <v>20</v>
      </c>
      <c r="P5" s="104">
        <f>COUNTIFS(D:D,K5,E:E,P2)</f>
        <v>19</v>
      </c>
      <c r="Q5" s="104">
        <f>SUM(L5:P5)</f>
        <v>89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66</v>
      </c>
      <c r="M7" s="59">
        <f>M3-M6</f>
        <v>149</v>
      </c>
      <c r="N7" s="59">
        <f>N3-N6</f>
        <v>39</v>
      </c>
      <c r="O7" s="59">
        <f>O3-O6</f>
        <v>84</v>
      </c>
      <c r="P7" s="59">
        <f>P3-P6</f>
        <v>71</v>
      </c>
      <c r="Q7" s="59">
        <f>SUM(L7:P7)</f>
        <v>409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0.77272727272727271</v>
      </c>
      <c r="M8" s="112">
        <f t="shared" si="1"/>
        <v>0.81208053691275173</v>
      </c>
      <c r="N8" s="112">
        <f t="shared" si="1"/>
        <v>0.82051282051282048</v>
      </c>
      <c r="O8" s="112">
        <f t="shared" si="1"/>
        <v>0.76190476190476186</v>
      </c>
      <c r="P8" s="112">
        <f t="shared" si="1"/>
        <v>0.73239436619718312</v>
      </c>
      <c r="Q8" s="112">
        <f t="shared" si="1"/>
        <v>0.78239608801955995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1:18" x14ac:dyDescent="0.3">
      <c r="A10" t="s">
        <v>55</v>
      </c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93" t="s">
        <v>41</v>
      </c>
      <c r="L10" s="105">
        <f>SUMIF(E2:E600,L2,I2:I604)</f>
        <v>418606.85680000001</v>
      </c>
      <c r="M10" s="105">
        <f>SUMIF(E2:E604,M2,I2:I604)</f>
        <v>1791240.7960000006</v>
      </c>
      <c r="N10" s="105">
        <f>SUMIF(E2:E598,N2,I2:I598)</f>
        <v>317742.76880000008</v>
      </c>
      <c r="O10" s="105">
        <f>SUMIF(E2:E598,O2,I2:I598)</f>
        <v>1013521.6147999999</v>
      </c>
      <c r="P10" s="105">
        <f>SUMIF(E2:E598,P2,I2:I598)</f>
        <v>469242.25324666669</v>
      </c>
      <c r="Q10" s="105">
        <f>SUM(L10:P10)</f>
        <v>4010354.2896466674</v>
      </c>
    </row>
    <row r="11" spans="1:18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06" t="s">
        <v>636</v>
      </c>
      <c r="L11" s="107">
        <v>0</v>
      </c>
      <c r="M11" s="108">
        <v>0</v>
      </c>
      <c r="N11" s="107">
        <v>0</v>
      </c>
      <c r="O11" s="107">
        <v>0</v>
      </c>
      <c r="P11" s="107">
        <v>0</v>
      </c>
      <c r="Q11" s="107">
        <f>SUM(L11:P11)</f>
        <v>0</v>
      </c>
    </row>
    <row r="12" spans="1:18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53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53" t="s">
        <v>14</v>
      </c>
      <c r="F35" s="53" t="s">
        <v>639</v>
      </c>
      <c r="G35" s="68">
        <v>11463</v>
      </c>
      <c r="H35" s="68">
        <v>343.89</v>
      </c>
      <c r="I35" s="67">
        <f t="shared" ref="I35:I99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10</v>
      </c>
      <c r="E65" s="53" t="s">
        <v>14</v>
      </c>
      <c r="G65" s="73">
        <v>0</v>
      </c>
      <c r="H65" s="68">
        <v>0</v>
      </c>
      <c r="I65" s="67">
        <f t="shared" si="2"/>
        <v>0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17</v>
      </c>
      <c r="E80" s="53" t="s">
        <v>14</v>
      </c>
      <c r="F80" s="53" t="s">
        <v>112</v>
      </c>
      <c r="G80" s="73">
        <v>12432</v>
      </c>
      <c r="H80" s="68">
        <v>1374</v>
      </c>
      <c r="I80" s="67">
        <f t="shared" si="2"/>
        <v>16014.96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112</v>
      </c>
      <c r="G82" s="73">
        <v>13486.4</v>
      </c>
      <c r="H82" s="68">
        <v>1489.7</v>
      </c>
      <c r="I82" s="67">
        <f>SUM(G82+H82)*1.16</f>
        <v>17372.275999999998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48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SUM(G110:H110)*1.16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SUM(G120:H120)*1.16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48</v>
      </c>
      <c r="C124" s="53" t="s">
        <v>218</v>
      </c>
      <c r="D124" s="53" t="s">
        <v>17</v>
      </c>
      <c r="E124" s="53" t="s">
        <v>624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8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65</v>
      </c>
      <c r="C129" s="53" t="s">
        <v>226</v>
      </c>
      <c r="D129" s="53" t="s">
        <v>10</v>
      </c>
      <c r="E129" s="53" t="s">
        <v>624</v>
      </c>
      <c r="F129" s="78"/>
      <c r="G129" s="67">
        <v>0</v>
      </c>
      <c r="H129" s="68">
        <v>0</v>
      </c>
      <c r="I129" s="67">
        <f t="shared" si="5"/>
        <v>0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48</v>
      </c>
      <c r="C142" s="53" t="s">
        <v>246</v>
      </c>
      <c r="D142" s="53" t="s">
        <v>17</v>
      </c>
      <c r="E142" s="53" t="s">
        <v>624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642</v>
      </c>
      <c r="G152" s="68">
        <v>0</v>
      </c>
      <c r="H152" s="68">
        <v>0</v>
      </c>
      <c r="I152" s="67">
        <f t="shared" si="6"/>
        <v>0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7">
        <v>0</v>
      </c>
      <c r="H153" s="68">
        <v>0</v>
      </c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53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68">
        <v>502</v>
      </c>
      <c r="I183" s="67">
        <f t="shared" si="7"/>
        <v>19990.28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256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10</v>
      </c>
      <c r="E205" s="85" t="s">
        <v>14</v>
      </c>
      <c r="F205" s="82"/>
      <c r="G205" s="68">
        <v>0</v>
      </c>
      <c r="H205" s="71">
        <v>0</v>
      </c>
      <c r="I205" s="67">
        <f t="shared" si="7"/>
        <v>0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10</v>
      </c>
      <c r="E207" s="85" t="s">
        <v>15</v>
      </c>
      <c r="F207" s="82"/>
      <c r="G207" s="68">
        <v>0</v>
      </c>
      <c r="H207" s="71">
        <v>0</v>
      </c>
      <c r="I207" s="67">
        <f t="shared" si="7"/>
        <v>0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8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68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17</v>
      </c>
      <c r="E248" s="53" t="s">
        <v>624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588</v>
      </c>
      <c r="G251" s="90">
        <v>9918</v>
      </c>
      <c r="H251" s="71">
        <v>298</v>
      </c>
      <c r="I251" s="67">
        <f t="shared" si="9"/>
        <v>11850.56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17</v>
      </c>
      <c r="E267" s="85" t="s">
        <v>625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x14ac:dyDescent="0.3">
      <c r="B268" s="66" t="s">
        <v>262</v>
      </c>
      <c r="C268" s="92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10</v>
      </c>
      <c r="E269" s="85" t="s">
        <v>625</v>
      </c>
      <c r="G269" s="71">
        <v>0</v>
      </c>
      <c r="H269" s="71">
        <v>0</v>
      </c>
      <c r="I269" s="67">
        <f t="shared" si="9"/>
        <v>0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625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>SUM(G284+H284)*1.16</f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17</v>
      </c>
      <c r="E285" s="85" t="s">
        <v>625</v>
      </c>
      <c r="F285" s="53" t="s">
        <v>412</v>
      </c>
      <c r="G285" s="71">
        <v>14748</v>
      </c>
      <c r="H285" s="71">
        <v>442</v>
      </c>
      <c r="I285" s="67">
        <f t="shared" si="9"/>
        <v>17620.399999999998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10</v>
      </c>
      <c r="E294" s="85" t="s">
        <v>625</v>
      </c>
      <c r="G294" s="71">
        <v>0</v>
      </c>
      <c r="H294" s="71">
        <v>0</v>
      </c>
      <c r="I294" s="67">
        <f t="shared" si="9"/>
        <v>0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10</v>
      </c>
      <c r="E299" s="85" t="s">
        <v>625</v>
      </c>
      <c r="G299" s="71"/>
      <c r="H299" s="71"/>
      <c r="I299" s="67"/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68">
        <v>16731</v>
      </c>
      <c r="H320" s="68">
        <v>502</v>
      </c>
      <c r="I320" s="67">
        <f t="shared" si="10"/>
        <v>19990.28</v>
      </c>
      <c r="J320" s="9"/>
    </row>
    <row r="321" spans="2:10" x14ac:dyDescent="0.3">
      <c r="B321" s="66" t="s">
        <v>8</v>
      </c>
      <c r="C321" s="53">
        <v>188240010</v>
      </c>
      <c r="D321" s="53" t="s">
        <v>17</v>
      </c>
      <c r="E321" s="85" t="s">
        <v>625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0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10</v>
      </c>
      <c r="E344" s="85" t="s">
        <v>625</v>
      </c>
      <c r="G344" s="71">
        <v>0</v>
      </c>
      <c r="H344" s="71">
        <v>0</v>
      </c>
      <c r="I344" s="67">
        <f t="shared" si="10"/>
        <v>0</v>
      </c>
      <c r="J344" s="9"/>
    </row>
    <row r="345" spans="2:10" x14ac:dyDescent="0.3">
      <c r="B345" s="66" t="s">
        <v>78</v>
      </c>
      <c r="C345" s="53" t="s">
        <v>518</v>
      </c>
      <c r="D345" s="53" t="s">
        <v>10</v>
      </c>
      <c r="E345" s="85" t="s">
        <v>625</v>
      </c>
      <c r="G345" s="74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>SUM(G349+H349)*1.16</f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67">
        <v>0</v>
      </c>
      <c r="H411" s="68">
        <v>0</v>
      </c>
      <c r="I411" s="67">
        <f>SUM(G411+H411)*1.16</f>
        <v>0</v>
      </c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67">
        <v>0</v>
      </c>
      <c r="H413" s="68">
        <v>0</v>
      </c>
      <c r="I413" s="67">
        <f>SUM(G413+H413)*1.16</f>
        <v>0</v>
      </c>
    </row>
    <row r="414" spans="2:9" x14ac:dyDescent="0.3">
      <c r="B414" s="66" t="s">
        <v>65</v>
      </c>
      <c r="C414" s="97" t="s">
        <v>603</v>
      </c>
      <c r="D414" s="85" t="s">
        <v>17</v>
      </c>
      <c r="E414" s="8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67">
        <v>0</v>
      </c>
      <c r="H416" s="68">
        <v>0</v>
      </c>
      <c r="I416" s="67">
        <f>SUM(G416+H416)*1.16</f>
        <v>0</v>
      </c>
    </row>
    <row r="417" spans="2:9" x14ac:dyDescent="0.3">
      <c r="B417" s="97" t="s">
        <v>232</v>
      </c>
      <c r="C417" s="97" t="s">
        <v>610</v>
      </c>
      <c r="D417" s="85" t="s">
        <v>10</v>
      </c>
      <c r="E417" s="53" t="s">
        <v>624</v>
      </c>
      <c r="G417" s="67">
        <v>0</v>
      </c>
      <c r="H417" s="68">
        <v>0</v>
      </c>
      <c r="I417" s="67">
        <f>SUM(G417+H417)*1.16</f>
        <v>0</v>
      </c>
    </row>
    <row r="418" spans="2:9" x14ac:dyDescent="0.3">
      <c r="B418" s="99" t="s">
        <v>274</v>
      </c>
      <c r="C418" s="97" t="s">
        <v>611</v>
      </c>
      <c r="D418" s="85" t="s">
        <v>10</v>
      </c>
      <c r="E418" s="53" t="s">
        <v>624</v>
      </c>
      <c r="G418" s="67">
        <v>0</v>
      </c>
      <c r="H418" s="68">
        <v>0</v>
      </c>
      <c r="I418" s="67">
        <f>SUM(G418+H418)*1.16</f>
        <v>0</v>
      </c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67">
        <v>0</v>
      </c>
      <c r="H419" s="68">
        <v>0</v>
      </c>
      <c r="I419" s="67">
        <f>SUM(G419+H419)*1.16</f>
        <v>0</v>
      </c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67">
        <v>0</v>
      </c>
      <c r="H421" s="68">
        <v>0</v>
      </c>
      <c r="I421" s="67">
        <f t="shared" ref="I421:I427" si="13">SUM(G421+H421)*1.16</f>
        <v>0</v>
      </c>
    </row>
    <row r="422" spans="2:9" x14ac:dyDescent="0.3">
      <c r="B422" s="99" t="s">
        <v>65</v>
      </c>
      <c r="C422" s="97" t="s">
        <v>615</v>
      </c>
      <c r="D422" s="85" t="s">
        <v>10</v>
      </c>
      <c r="E422" s="53" t="s">
        <v>624</v>
      </c>
      <c r="G422" s="67">
        <v>0</v>
      </c>
      <c r="H422" s="68">
        <v>0</v>
      </c>
      <c r="I422" s="67">
        <f t="shared" si="13"/>
        <v>0</v>
      </c>
    </row>
    <row r="423" spans="2:9" x14ac:dyDescent="0.3">
      <c r="B423" s="99" t="s">
        <v>256</v>
      </c>
      <c r="C423" s="97" t="s">
        <v>616</v>
      </c>
      <c r="D423" s="85" t="s">
        <v>10</v>
      </c>
      <c r="E423" s="98" t="s">
        <v>624</v>
      </c>
      <c r="G423" s="67">
        <v>0</v>
      </c>
      <c r="H423" s="68">
        <v>0</v>
      </c>
      <c r="I423" s="67">
        <f t="shared" si="13"/>
        <v>0</v>
      </c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67">
        <v>0</v>
      </c>
      <c r="H424" s="68">
        <v>0</v>
      </c>
      <c r="I424" s="67">
        <f t="shared" si="13"/>
        <v>0</v>
      </c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 t="shared" si="13"/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 t="shared" si="13"/>
        <v>7020.6447999999991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>
        <v>0</v>
      </c>
      <c r="H427" s="71">
        <v>0</v>
      </c>
      <c r="I427" s="67">
        <f t="shared" si="13"/>
        <v>0</v>
      </c>
    </row>
    <row r="428" spans="2:9" x14ac:dyDescent="0.3">
      <c r="B428" s="99" t="s">
        <v>65</v>
      </c>
      <c r="C428" s="97" t="s">
        <v>621</v>
      </c>
      <c r="D428" s="85" t="s">
        <v>10</v>
      </c>
      <c r="E428" s="53" t="s">
        <v>624</v>
      </c>
      <c r="G428" s="67">
        <v>0</v>
      </c>
      <c r="H428" s="71"/>
      <c r="I428" s="67"/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2:9" s="56" customFormat="1" ht="12" x14ac:dyDescent="0.25">
      <c r="B430" s="99" t="s">
        <v>57</v>
      </c>
      <c r="C430" s="53" t="s">
        <v>641</v>
      </c>
      <c r="D430" s="85" t="s">
        <v>10</v>
      </c>
      <c r="E430" s="85" t="s">
        <v>625</v>
      </c>
      <c r="F430" s="53"/>
      <c r="G430" s="43">
        <v>0</v>
      </c>
      <c r="H430" s="43">
        <v>0</v>
      </c>
      <c r="I430" s="67">
        <f>(G430+H430)*1.16</f>
        <v>0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0" xr:uid="{7E1580AC-5D85-42FF-A721-7DD24830F8A1}"/>
  <hyperlinks>
    <hyperlink ref="F175" r:id="rId1" location="id=1155&amp;model=res.partner" display="http://52.52.31.46:8069/web - id=1155&amp;model=res.partner" xr:uid="{61CC751D-85F9-4663-929F-FF831F2B1B04}"/>
    <hyperlink ref="F223" r:id="rId2" location="id=1155&amp;model=res.partner" display="http://52.52.31.46:8069/web - id=1155&amp;model=res.partner" xr:uid="{8DAD878A-89D4-42FE-98A0-616FEAA3BF0E}"/>
  </hyperlinks>
  <pageMargins left="0.7" right="0.7" top="0.75" bottom="0.75" header="0.3" footer="0.3"/>
  <pageSetup paperSize="9" scale="63" fitToHeight="0" orientation="portrait"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58D47-A210-4F36-8463-D21CF2D411B6}">
  <sheetPr codeName="Sheet7">
    <pageSetUpPr fitToPage="1"/>
  </sheetPr>
  <dimension ref="A1:R1048560"/>
  <sheetViews>
    <sheetView showGridLines="0" topLeftCell="E1" zoomScale="102" workbookViewId="0">
      <selection activeCell="Q6" sqref="Q6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70</v>
      </c>
      <c r="M3" s="61">
        <f>+COUNTIF(E:E,M2)</f>
        <v>157</v>
      </c>
      <c r="N3" s="61">
        <f>+COUNTIF(E:E,N2)</f>
        <v>41</v>
      </c>
      <c r="O3" s="61">
        <f>+COUNTIF(E:E,O2)</f>
        <v>86</v>
      </c>
      <c r="P3" s="61">
        <f>+COUNTIF(E:E,P2)</f>
        <v>75</v>
      </c>
      <c r="Q3" s="61">
        <f>SUM(L3+M3+N3+O3+P3)</f>
        <v>429</v>
      </c>
    </row>
    <row r="4" spans="1:18" x14ac:dyDescent="0.3">
      <c r="B4" s="66" t="s">
        <v>20</v>
      </c>
      <c r="C4" s="53" t="s">
        <v>21</v>
      </c>
      <c r="D4" s="53" t="s">
        <v>17</v>
      </c>
      <c r="E4" s="53" t="s">
        <v>11</v>
      </c>
      <c r="F4" s="53" t="s">
        <v>22</v>
      </c>
      <c r="G4" s="67">
        <v>10871</v>
      </c>
      <c r="H4" s="68">
        <v>976.56</v>
      </c>
      <c r="I4" s="67">
        <f t="shared" si="0"/>
        <v>13743.169599999999</v>
      </c>
      <c r="J4" s="9"/>
      <c r="K4" s="101" t="s">
        <v>23</v>
      </c>
      <c r="L4" s="102">
        <f>COUNTIFS(D:D,K4,E:E,L2)</f>
        <v>51</v>
      </c>
      <c r="M4" s="102">
        <f>COUNTIFS(D:D,K4,E:E,M2)</f>
        <v>122</v>
      </c>
      <c r="N4" s="102">
        <f>COUNTIFS(D:D,K4,E:E,N2)</f>
        <v>33</v>
      </c>
      <c r="O4" s="102">
        <f>COUNTIFS(D:D,K4,E:E,O2)</f>
        <v>63</v>
      </c>
      <c r="P4" s="102">
        <f>COUNTIFS(D:D,K4,E:E,P2)</f>
        <v>54</v>
      </c>
      <c r="Q4" s="102">
        <f>SUM(L4:P4)</f>
        <v>323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15</v>
      </c>
      <c r="M5" s="104">
        <f>COUNTIFS(D:D,K5,E:E,M2)</f>
        <v>27</v>
      </c>
      <c r="N5" s="104">
        <f>COUNTIFS(D:D,K5,E:E,N2)</f>
        <v>6</v>
      </c>
      <c r="O5" s="104">
        <f>COUNTIFS(D:D,K5,E:E,O2)</f>
        <v>20</v>
      </c>
      <c r="P5" s="104">
        <f>COUNTIFS(D:D,K5,E:E,P2)</f>
        <v>18</v>
      </c>
      <c r="Q5" s="104">
        <f>SUM(L5:P5)</f>
        <v>86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66</v>
      </c>
      <c r="M7" s="59">
        <f>M3-M6</f>
        <v>149</v>
      </c>
      <c r="N7" s="59">
        <f>N3-N6</f>
        <v>39</v>
      </c>
      <c r="O7" s="59">
        <f>O3-O6</f>
        <v>83</v>
      </c>
      <c r="P7" s="59">
        <f>P3-P6</f>
        <v>72</v>
      </c>
      <c r="Q7" s="59">
        <f>SUM(L7:P7)</f>
        <v>409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0.77272727272727271</v>
      </c>
      <c r="M8" s="112">
        <f t="shared" si="1"/>
        <v>0.81879194630872487</v>
      </c>
      <c r="N8" s="112">
        <f t="shared" si="1"/>
        <v>0.84615384615384615</v>
      </c>
      <c r="O8" s="112">
        <f t="shared" si="1"/>
        <v>0.75903614457831325</v>
      </c>
      <c r="P8" s="112">
        <f t="shared" si="1"/>
        <v>0.75</v>
      </c>
      <c r="Q8" s="112">
        <f t="shared" si="1"/>
        <v>0.78973105134474331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1:18" x14ac:dyDescent="0.3">
      <c r="A10" t="s">
        <v>55</v>
      </c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93" t="s">
        <v>41</v>
      </c>
      <c r="L10" s="105">
        <f>SUMIF(E2:E404,L2,I2:I404)</f>
        <v>402080.33679999999</v>
      </c>
      <c r="M10" s="105">
        <f>SUMIF(E2:E404,M2,I2:I404)</f>
        <v>1759141.3340000005</v>
      </c>
      <c r="N10" s="105">
        <f>SUMIF(E2:E598,N2,I2:I598)</f>
        <v>320571.69560000009</v>
      </c>
      <c r="O10" s="105">
        <f>SUMIF(E2:E598,O2,I2:I598)</f>
        <v>996149.33879999991</v>
      </c>
      <c r="P10" s="105">
        <f>SUMIF(E2:E598,P2,I2:I598)</f>
        <v>499931.5844466667</v>
      </c>
      <c r="Q10" s="105">
        <f>SUM(L10:P10)</f>
        <v>3977874.2896466674</v>
      </c>
    </row>
    <row r="11" spans="1:18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06" t="s">
        <v>636</v>
      </c>
      <c r="L11" s="107">
        <v>0</v>
      </c>
      <c r="M11" s="108">
        <v>0</v>
      </c>
      <c r="N11" s="107">
        <v>0</v>
      </c>
      <c r="O11" s="107">
        <v>0</v>
      </c>
      <c r="P11" s="107">
        <v>0</v>
      </c>
      <c r="Q11" s="107">
        <f>SUM(L11:P11)</f>
        <v>0</v>
      </c>
    </row>
    <row r="12" spans="1:18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17</v>
      </c>
      <c r="E20" s="53" t="s">
        <v>11</v>
      </c>
      <c r="F20" s="53" t="s">
        <v>61</v>
      </c>
      <c r="G20" s="67">
        <v>2231.73</v>
      </c>
      <c r="H20" s="68">
        <v>207</v>
      </c>
      <c r="I20" s="67">
        <f t="shared" si="0"/>
        <v>2828.9267999999997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10</v>
      </c>
      <c r="E30" s="53" t="s">
        <v>625</v>
      </c>
      <c r="G30" s="68">
        <v>0</v>
      </c>
      <c r="H30" s="68">
        <v>0</v>
      </c>
      <c r="I30" s="67">
        <f>SUM(G30+H30)*1.16</f>
        <v>0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17</v>
      </c>
      <c r="E35" s="53" t="s">
        <v>14</v>
      </c>
      <c r="F35" s="53" t="s">
        <v>639</v>
      </c>
      <c r="G35" s="68">
        <v>11463</v>
      </c>
      <c r="H35" s="68">
        <v>343.89</v>
      </c>
      <c r="I35" s="67">
        <f t="shared" ref="I35:I99" si="2">SUM(G35+H35)*1.16</f>
        <v>13695.992399999999</v>
      </c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si="2"/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637</v>
      </c>
      <c r="G38" s="68">
        <v>11333.31</v>
      </c>
      <c r="H38" s="68">
        <v>340</v>
      </c>
      <c r="I38" s="67">
        <f t="shared" si="2"/>
        <v>13541.039599999998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76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10</v>
      </c>
      <c r="E65" s="53" t="s">
        <v>14</v>
      </c>
      <c r="G65" s="73">
        <v>0</v>
      </c>
      <c r="H65" s="68">
        <v>0</v>
      </c>
      <c r="I65" s="67">
        <f t="shared" si="2"/>
        <v>0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17</v>
      </c>
      <c r="E80" s="53" t="s">
        <v>14</v>
      </c>
      <c r="F80" s="53" t="s">
        <v>112</v>
      </c>
      <c r="G80" s="73">
        <v>12432</v>
      </c>
      <c r="H80" s="68">
        <v>1374</v>
      </c>
      <c r="I80" s="67">
        <f t="shared" si="2"/>
        <v>16014.96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10</v>
      </c>
      <c r="E82" s="53" t="s">
        <v>14</v>
      </c>
      <c r="G82" s="73">
        <v>0</v>
      </c>
      <c r="H82" s="68">
        <v>0</v>
      </c>
      <c r="I82" s="67">
        <f t="shared" si="2"/>
        <v>0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48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SUM(G110:H110)*1.16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SUM(G120:H120)*1.16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48</v>
      </c>
      <c r="C124" s="53" t="s">
        <v>218</v>
      </c>
      <c r="D124" s="53" t="s">
        <v>17</v>
      </c>
      <c r="E124" s="53" t="s">
        <v>624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8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8</v>
      </c>
      <c r="C129" s="53" t="s">
        <v>226</v>
      </c>
      <c r="D129" s="53" t="s">
        <v>10</v>
      </c>
      <c r="E129" s="53" t="s">
        <v>624</v>
      </c>
      <c r="F129" s="78"/>
      <c r="G129" s="67">
        <v>0</v>
      </c>
      <c r="H129" s="68">
        <v>0</v>
      </c>
      <c r="I129" s="67">
        <f t="shared" si="5"/>
        <v>0</v>
      </c>
      <c r="J129" s="9"/>
    </row>
    <row r="130" spans="2:10" x14ac:dyDescent="0.3">
      <c r="B130" s="66" t="s">
        <v>242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48</v>
      </c>
      <c r="C142" s="53" t="s">
        <v>246</v>
      </c>
      <c r="D142" s="53" t="s">
        <v>17</v>
      </c>
      <c r="E142" s="53" t="s">
        <v>624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10</v>
      </c>
      <c r="E152" s="53" t="s">
        <v>15</v>
      </c>
      <c r="F152" s="81"/>
      <c r="G152" s="68">
        <v>0</v>
      </c>
      <c r="H152" s="68">
        <v>0</v>
      </c>
      <c r="I152" s="67">
        <f t="shared" si="6"/>
        <v>0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8"/>
      <c r="H153" s="68"/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10</v>
      </c>
      <c r="E164" s="53" t="s">
        <v>15</v>
      </c>
      <c r="F164" s="82"/>
      <c r="G164" s="68">
        <v>0</v>
      </c>
      <c r="H164" s="68">
        <v>0</v>
      </c>
      <c r="I164" s="67">
        <f t="shared" si="6"/>
        <v>0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x14ac:dyDescent="0.3">
      <c r="B180" s="66" t="s">
        <v>160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68">
        <v>502</v>
      </c>
      <c r="I183" s="67">
        <f t="shared" si="7"/>
        <v>19990.28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42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17</v>
      </c>
      <c r="E205" s="85" t="s">
        <v>15</v>
      </c>
      <c r="F205" s="82" t="s">
        <v>338</v>
      </c>
      <c r="G205" s="68">
        <v>10279.42</v>
      </c>
      <c r="H205" s="71">
        <v>1137.5</v>
      </c>
      <c r="I205" s="67">
        <f t="shared" si="7"/>
        <v>13243.627199999999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17</v>
      </c>
      <c r="E207" s="85" t="s">
        <v>15</v>
      </c>
      <c r="F207" s="82" t="s">
        <v>592</v>
      </c>
      <c r="G207" s="68">
        <v>8521</v>
      </c>
      <c r="H207" s="71">
        <v>256</v>
      </c>
      <c r="I207" s="67">
        <f t="shared" si="7"/>
        <v>10181.32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17</v>
      </c>
      <c r="E224" s="85" t="s">
        <v>15</v>
      </c>
      <c r="F224" s="53" t="s">
        <v>638</v>
      </c>
      <c r="G224" s="73">
        <v>11333.313833333334</v>
      </c>
      <c r="H224" s="71">
        <v>340</v>
      </c>
      <c r="I224" s="67">
        <f t="shared" si="8"/>
        <v>13541.044046666666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68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17</v>
      </c>
      <c r="E248" s="53" t="s">
        <v>624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588</v>
      </c>
      <c r="G251" s="90">
        <v>9918</v>
      </c>
      <c r="H251" s="71">
        <v>298</v>
      </c>
      <c r="I251" s="67">
        <f t="shared" si="9"/>
        <v>11850.56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17</v>
      </c>
      <c r="E267" s="85" t="s">
        <v>625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x14ac:dyDescent="0.3">
      <c r="B268" s="66" t="s">
        <v>262</v>
      </c>
      <c r="C268" s="92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17</v>
      </c>
      <c r="E269" s="85" t="s">
        <v>625</v>
      </c>
      <c r="F269" s="53" t="s">
        <v>415</v>
      </c>
      <c r="G269" s="71">
        <v>6462.18</v>
      </c>
      <c r="H269" s="71">
        <v>193.87</v>
      </c>
      <c r="I269" s="67">
        <f t="shared" si="9"/>
        <v>7721.018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625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>SUM(G284+H284)*1.16</f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17</v>
      </c>
      <c r="E285" s="85" t="s">
        <v>625</v>
      </c>
      <c r="F285" s="53" t="s">
        <v>412</v>
      </c>
      <c r="G285" s="71">
        <v>14748</v>
      </c>
      <c r="H285" s="71">
        <v>442</v>
      </c>
      <c r="I285" s="67">
        <f t="shared" si="9"/>
        <v>17620.399999999998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10</v>
      </c>
      <c r="E294" s="85" t="s">
        <v>625</v>
      </c>
      <c r="G294" s="71">
        <v>0</v>
      </c>
      <c r="H294" s="71">
        <v>0</v>
      </c>
      <c r="I294" s="67">
        <f t="shared" si="9"/>
        <v>0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10</v>
      </c>
      <c r="E299" s="85" t="s">
        <v>625</v>
      </c>
      <c r="G299" s="71"/>
      <c r="H299" s="71"/>
      <c r="I299" s="67"/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384</v>
      </c>
      <c r="G312" s="71">
        <v>12621</v>
      </c>
      <c r="H312" s="71">
        <v>379</v>
      </c>
      <c r="I312" s="67">
        <f t="shared" si="10"/>
        <v>15079.999999999998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68">
        <v>16731</v>
      </c>
      <c r="H320" s="68">
        <v>502</v>
      </c>
      <c r="I320" s="67">
        <f t="shared" si="10"/>
        <v>19990.28</v>
      </c>
      <c r="J320" s="9"/>
    </row>
    <row r="321" spans="2:10" x14ac:dyDescent="0.3">
      <c r="B321" s="66" t="s">
        <v>8</v>
      </c>
      <c r="C321" s="53">
        <v>188240010</v>
      </c>
      <c r="D321" s="53" t="s">
        <v>17</v>
      </c>
      <c r="E321" s="85" t="s">
        <v>625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53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0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53" t="s">
        <v>517</v>
      </c>
      <c r="D344" s="53" t="s">
        <v>10</v>
      </c>
      <c r="E344" s="85" t="s">
        <v>625</v>
      </c>
      <c r="G344" s="71">
        <v>0</v>
      </c>
      <c r="H344" s="71">
        <v>0</v>
      </c>
      <c r="I344" s="67">
        <f t="shared" si="10"/>
        <v>0</v>
      </c>
      <c r="J344" s="9"/>
    </row>
    <row r="345" spans="2:10" x14ac:dyDescent="0.3">
      <c r="B345" s="66" t="s">
        <v>78</v>
      </c>
      <c r="C345" s="53" t="s">
        <v>518</v>
      </c>
      <c r="D345" s="53" t="s">
        <v>10</v>
      </c>
      <c r="E345" s="85" t="s">
        <v>625</v>
      </c>
      <c r="G345" s="74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>SUM(G349+H349)*1.16</f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71"/>
      <c r="H411" s="71"/>
      <c r="I411" s="67"/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71"/>
      <c r="H413" s="71"/>
      <c r="I413" s="67"/>
    </row>
    <row r="414" spans="2:9" x14ac:dyDescent="0.3">
      <c r="B414" s="66" t="s">
        <v>65</v>
      </c>
      <c r="C414" s="97" t="s">
        <v>603</v>
      </c>
      <c r="D414" s="85" t="s">
        <v>17</v>
      </c>
      <c r="E414" s="85" t="s">
        <v>11</v>
      </c>
      <c r="F414" s="53" t="s">
        <v>640</v>
      </c>
      <c r="G414" s="71">
        <v>6542</v>
      </c>
      <c r="H414" s="71">
        <v>196</v>
      </c>
      <c r="I414" s="67">
        <f>SUM(G414:H414)*1.16</f>
        <v>7816.079999999999</v>
      </c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71"/>
      <c r="H416" s="71"/>
      <c r="I416" s="67"/>
    </row>
    <row r="417" spans="2:9" x14ac:dyDescent="0.3">
      <c r="B417" s="97" t="s">
        <v>232</v>
      </c>
      <c r="C417" s="97" t="s">
        <v>610</v>
      </c>
      <c r="D417" s="85" t="s">
        <v>10</v>
      </c>
      <c r="E417" s="53" t="s">
        <v>624</v>
      </c>
      <c r="G417" s="71"/>
      <c r="H417" s="71"/>
      <c r="I417" s="67"/>
    </row>
    <row r="418" spans="2:9" x14ac:dyDescent="0.3">
      <c r="B418" s="99" t="s">
        <v>274</v>
      </c>
      <c r="C418" s="97" t="s">
        <v>611</v>
      </c>
      <c r="D418" s="85" t="s">
        <v>10</v>
      </c>
      <c r="E418" s="53" t="s">
        <v>624</v>
      </c>
      <c r="G418" s="71"/>
      <c r="H418" s="71"/>
      <c r="I418" s="67"/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71"/>
      <c r="H419" s="71"/>
      <c r="I419" s="67"/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71"/>
      <c r="H421" s="71"/>
      <c r="I421" s="67"/>
    </row>
    <row r="422" spans="2:9" x14ac:dyDescent="0.3">
      <c r="B422" s="99" t="s">
        <v>65</v>
      </c>
      <c r="C422" s="97" t="s">
        <v>615</v>
      </c>
      <c r="D422" s="85" t="s">
        <v>10</v>
      </c>
      <c r="E422" s="53" t="s">
        <v>624</v>
      </c>
      <c r="G422" s="71"/>
      <c r="H422" s="71"/>
      <c r="I422" s="67"/>
    </row>
    <row r="423" spans="2:9" x14ac:dyDescent="0.3">
      <c r="B423" s="99" t="s">
        <v>256</v>
      </c>
      <c r="C423" s="97" t="s">
        <v>616</v>
      </c>
      <c r="D423" s="85" t="s">
        <v>10</v>
      </c>
      <c r="E423" s="98" t="s">
        <v>624</v>
      </c>
      <c r="G423" s="71"/>
      <c r="H423" s="71"/>
      <c r="I423" s="67"/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71"/>
      <c r="H424" s="71"/>
      <c r="I424" s="67"/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>SUM(G425+H425)*1.16</f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>SUM(G426+H426)*1.16</f>
        <v>7020.6447999999991</v>
      </c>
    </row>
    <row r="427" spans="2:9" x14ac:dyDescent="0.3">
      <c r="B427" s="99" t="s">
        <v>242</v>
      </c>
      <c r="C427" s="97" t="s">
        <v>620</v>
      </c>
      <c r="D427" s="85" t="s">
        <v>17</v>
      </c>
      <c r="E427" s="98" t="s">
        <v>15</v>
      </c>
      <c r="F427" s="53" t="s">
        <v>328</v>
      </c>
      <c r="G427" s="71">
        <v>6080</v>
      </c>
      <c r="H427" s="71">
        <v>182.4</v>
      </c>
      <c r="I427" s="67">
        <f>SUM(G427+H427)*1.16</f>
        <v>7264.3839999999991</v>
      </c>
    </row>
    <row r="428" spans="2:9" x14ac:dyDescent="0.3">
      <c r="B428" s="99" t="s">
        <v>65</v>
      </c>
      <c r="C428" s="97" t="s">
        <v>621</v>
      </c>
      <c r="D428" s="85" t="s">
        <v>10</v>
      </c>
      <c r="E428" s="53" t="s">
        <v>624</v>
      </c>
      <c r="G428" s="71"/>
      <c r="H428" s="71"/>
      <c r="I428" s="67"/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430" spans="2:9" s="56" customFormat="1" ht="12" x14ac:dyDescent="0.25">
      <c r="B430" s="99" t="s">
        <v>57</v>
      </c>
      <c r="C430" s="53" t="s">
        <v>641</v>
      </c>
      <c r="D430" s="85" t="s">
        <v>10</v>
      </c>
      <c r="E430" s="85" t="s">
        <v>625</v>
      </c>
      <c r="F430" s="53"/>
      <c r="G430" s="43">
        <v>0</v>
      </c>
      <c r="H430" s="43">
        <v>0</v>
      </c>
      <c r="I430" s="67">
        <f>(G430+H430)*1.16</f>
        <v>0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30" xr:uid="{7E1580AC-5D85-42FF-A721-7DD24830F8A1}"/>
  <hyperlinks>
    <hyperlink ref="F175" r:id="rId1" location="id=1155&amp;model=res.partner" display="http://52.52.31.46:8069/web - id=1155&amp;model=res.partner" xr:uid="{B959DED9-67C0-4A4C-AC6A-8C4E42B1D03C}"/>
    <hyperlink ref="F223" r:id="rId2" location="id=1155&amp;model=res.partner" display="http://52.52.31.46:8069/web - id=1155&amp;model=res.partner" xr:uid="{A24F89D2-888E-4124-A152-36E302F976D5}"/>
  </hyperlinks>
  <pageMargins left="0.7" right="0.7" top="0.75" bottom="0.75" header="0.3" footer="0.3"/>
  <pageSetup paperSize="9" scale="63" fitToHeight="0" orientation="portrait"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1D37E-7AB0-4F8E-9018-EFAD68BD301B}">
  <sheetPr codeName="Sheet8">
    <pageSetUpPr fitToPage="1"/>
  </sheetPr>
  <dimension ref="A1:R1048560"/>
  <sheetViews>
    <sheetView showGridLines="0" topLeftCell="G1" zoomScale="102" workbookViewId="0">
      <selection activeCell="P11" sqref="P11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70</v>
      </c>
      <c r="M3" s="61">
        <f>+COUNTIF(E:E,M2)</f>
        <v>156</v>
      </c>
      <c r="N3" s="61">
        <f>+COUNTIF(E:E,N2)</f>
        <v>41</v>
      </c>
      <c r="O3" s="61">
        <f>+COUNTIF(E:E,O2)</f>
        <v>86</v>
      </c>
      <c r="P3" s="61">
        <f>+COUNTIF(E:E,P2)</f>
        <v>75</v>
      </c>
      <c r="Q3" s="61">
        <f>SUM(L3+M3+N3+O3+P3)</f>
        <v>428</v>
      </c>
    </row>
    <row r="4" spans="1:18" x14ac:dyDescent="0.3">
      <c r="B4" s="66" t="s">
        <v>20</v>
      </c>
      <c r="C4" s="53" t="s">
        <v>21</v>
      </c>
      <c r="D4" s="53" t="s">
        <v>17</v>
      </c>
      <c r="E4" s="53" t="s">
        <v>11</v>
      </c>
      <c r="F4" s="53" t="s">
        <v>22</v>
      </c>
      <c r="G4" s="67">
        <v>10871</v>
      </c>
      <c r="H4" s="68">
        <v>976.56</v>
      </c>
      <c r="I4" s="67">
        <f t="shared" si="0"/>
        <v>13743.169599999999</v>
      </c>
      <c r="J4" s="9"/>
      <c r="K4" s="101" t="s">
        <v>23</v>
      </c>
      <c r="L4" s="102">
        <f>COUNTIFS(D:D,K4,E:E,L2)</f>
        <v>51</v>
      </c>
      <c r="M4" s="102">
        <f>COUNTIFS(D:D,K4,E:E,M2)</f>
        <v>123</v>
      </c>
      <c r="N4" s="102">
        <f>COUNTIFS(D:D,K4,E:E,N2)</f>
        <v>32</v>
      </c>
      <c r="O4" s="102">
        <f>COUNTIFS(D:D,K4,E:E,O2)</f>
        <v>61</v>
      </c>
      <c r="P4" s="102">
        <f>COUNTIFS(D:D,K4,E:E,P2)</f>
        <v>53</v>
      </c>
      <c r="Q4" s="102">
        <f>SUM(L4:P4)</f>
        <v>320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15</v>
      </c>
      <c r="M5" s="104">
        <f>COUNTIFS(D:D,K5,E:E,M2)</f>
        <v>25</v>
      </c>
      <c r="N5" s="104">
        <f>COUNTIFS(D:D,K5,E:E,N2)</f>
        <v>7</v>
      </c>
      <c r="O5" s="104">
        <f>COUNTIFS(D:D,K5,E:E,O2)</f>
        <v>22</v>
      </c>
      <c r="P5" s="104">
        <f>COUNTIFS(D:D,K5,E:E,P2)</f>
        <v>19</v>
      </c>
      <c r="Q5" s="104">
        <f>SUM(L5:P5)</f>
        <v>88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66</v>
      </c>
      <c r="M7" s="59">
        <f>M3-M6</f>
        <v>148</v>
      </c>
      <c r="N7" s="59">
        <f>N3-N6</f>
        <v>39</v>
      </c>
      <c r="O7" s="59">
        <f>O3-O6</f>
        <v>83</v>
      </c>
      <c r="P7" s="59">
        <f>P3-P6</f>
        <v>72</v>
      </c>
      <c r="Q7" s="59">
        <f>SUM(L7:P7)</f>
        <v>408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0.77272727272727271</v>
      </c>
      <c r="M8" s="112">
        <f t="shared" si="1"/>
        <v>0.83108108108108103</v>
      </c>
      <c r="N8" s="112">
        <f t="shared" si="1"/>
        <v>0.82051282051282048</v>
      </c>
      <c r="O8" s="112">
        <f t="shared" si="1"/>
        <v>0.73493975903614461</v>
      </c>
      <c r="P8" s="112">
        <f t="shared" si="1"/>
        <v>0.73611111111111116</v>
      </c>
      <c r="Q8" s="112">
        <f t="shared" si="1"/>
        <v>0.78431372549019607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1:18" x14ac:dyDescent="0.3">
      <c r="A10" t="s">
        <v>55</v>
      </c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93" t="s">
        <v>41</v>
      </c>
      <c r="L10" s="105">
        <f>SUMIF(E2:E404,L2,I2:I404)</f>
        <v>402080.33679999999</v>
      </c>
      <c r="M10" s="105">
        <f>SUMIF(E2:E404,M2,I2:I404)</f>
        <v>1775623.7740000004</v>
      </c>
      <c r="N10" s="105">
        <f>SUMIF(E2:E598,N2,I2:I598)</f>
        <v>312755.61560000008</v>
      </c>
      <c r="O10" s="105">
        <f>SUMIF(E2:E598,O2,I2:I598)</f>
        <v>968912.30680000002</v>
      </c>
      <c r="P10" s="105">
        <f>SUMIF(E2:E598,P2,I2:I598)</f>
        <v>486146.47640000004</v>
      </c>
      <c r="Q10" s="105">
        <f>SUM(L10:P10)</f>
        <v>3945518.5096000005</v>
      </c>
    </row>
    <row r="11" spans="1:18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06" t="s">
        <v>636</v>
      </c>
      <c r="L11" s="107">
        <v>0</v>
      </c>
      <c r="M11" s="108">
        <v>0</v>
      </c>
      <c r="N11" s="107">
        <v>0</v>
      </c>
      <c r="O11" s="107">
        <v>0</v>
      </c>
      <c r="P11" s="107">
        <v>0</v>
      </c>
      <c r="Q11" s="107">
        <f>SUM(L11:P11)</f>
        <v>0</v>
      </c>
    </row>
    <row r="12" spans="1:18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17</v>
      </c>
      <c r="E20" s="53" t="s">
        <v>11</v>
      </c>
      <c r="F20" s="53" t="s">
        <v>61</v>
      </c>
      <c r="G20" s="67">
        <v>2231.73</v>
      </c>
      <c r="H20" s="68">
        <v>207</v>
      </c>
      <c r="I20" s="67">
        <f t="shared" si="0"/>
        <v>2828.9267999999997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53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76</v>
      </c>
      <c r="E35" s="53" t="s">
        <v>14</v>
      </c>
      <c r="G35" s="68"/>
      <c r="H35" s="68"/>
      <c r="I35" s="67"/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ref="I36:I99" si="2">SUM(G36+H36)*1.16</f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10</v>
      </c>
      <c r="E38" s="53" t="s">
        <v>14</v>
      </c>
      <c r="G38" s="68">
        <v>0</v>
      </c>
      <c r="H38" s="68">
        <v>0</v>
      </c>
      <c r="I38" s="67">
        <f t="shared" si="2"/>
        <v>0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10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10</v>
      </c>
      <c r="E65" s="53" t="s">
        <v>14</v>
      </c>
      <c r="G65" s="73">
        <v>0</v>
      </c>
      <c r="H65" s="68">
        <v>0</v>
      </c>
      <c r="I65" s="67">
        <f t="shared" si="2"/>
        <v>0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17</v>
      </c>
      <c r="E80" s="53" t="s">
        <v>14</v>
      </c>
      <c r="F80" s="53" t="s">
        <v>112</v>
      </c>
      <c r="G80" s="73">
        <v>12432</v>
      </c>
      <c r="H80" s="68">
        <v>1374</v>
      </c>
      <c r="I80" s="67">
        <f t="shared" si="2"/>
        <v>16014.96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10</v>
      </c>
      <c r="E82" s="53" t="s">
        <v>14</v>
      </c>
      <c r="G82" s="73">
        <v>0</v>
      </c>
      <c r="H82" s="68">
        <v>0</v>
      </c>
      <c r="I82" s="67">
        <f t="shared" si="2"/>
        <v>0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48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SUM(G110:H110)*1.16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SUM(G120:H120)*1.16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48</v>
      </c>
      <c r="C124" s="53" t="s">
        <v>218</v>
      </c>
      <c r="D124" s="53" t="s">
        <v>17</v>
      </c>
      <c r="E124" s="53" t="s">
        <v>624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8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8</v>
      </c>
      <c r="C129" s="53" t="s">
        <v>226</v>
      </c>
      <c r="D129" s="53" t="s">
        <v>10</v>
      </c>
      <c r="E129" s="53" t="s">
        <v>624</v>
      </c>
      <c r="F129" s="78"/>
      <c r="G129" s="67">
        <v>0</v>
      </c>
      <c r="H129" s="68">
        <v>0</v>
      </c>
      <c r="I129" s="67">
        <f t="shared" si="5"/>
        <v>0</v>
      </c>
      <c r="J129" s="9"/>
    </row>
    <row r="130" spans="2:10" x14ac:dyDescent="0.3">
      <c r="B130" s="66" t="s">
        <v>8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182.4</v>
      </c>
      <c r="I140" s="67">
        <f t="shared" si="5"/>
        <v>7264.3839999999991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48</v>
      </c>
      <c r="C142" s="53" t="s">
        <v>246</v>
      </c>
      <c r="D142" s="53" t="s">
        <v>17</v>
      </c>
      <c r="E142" s="53" t="s">
        <v>624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10</v>
      </c>
      <c r="E152" s="53" t="s">
        <v>15</v>
      </c>
      <c r="F152" s="81"/>
      <c r="G152" s="68">
        <v>0</v>
      </c>
      <c r="H152" s="68">
        <v>0</v>
      </c>
      <c r="I152" s="67">
        <f t="shared" si="6"/>
        <v>0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8"/>
      <c r="H153" s="68"/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17</v>
      </c>
      <c r="E164" s="53" t="s">
        <v>15</v>
      </c>
      <c r="F164" s="82" t="s">
        <v>279</v>
      </c>
      <c r="G164" s="68">
        <v>5876</v>
      </c>
      <c r="H164" s="68">
        <v>176</v>
      </c>
      <c r="I164" s="67">
        <f t="shared" si="6"/>
        <v>7020.32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x14ac:dyDescent="0.3">
      <c r="B180" s="66" t="s">
        <v>24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68">
        <v>502</v>
      </c>
      <c r="I183" s="67">
        <f t="shared" si="7"/>
        <v>19990.28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42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17</v>
      </c>
      <c r="E205" s="85" t="s">
        <v>15</v>
      </c>
      <c r="F205" s="82" t="s">
        <v>338</v>
      </c>
      <c r="G205" s="68">
        <v>10279.42</v>
      </c>
      <c r="H205" s="71">
        <v>1137.5</v>
      </c>
      <c r="I205" s="67">
        <f t="shared" si="7"/>
        <v>13243.627199999999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17</v>
      </c>
      <c r="E207" s="85" t="s">
        <v>15</v>
      </c>
      <c r="F207" s="82" t="s">
        <v>592</v>
      </c>
      <c r="G207" s="68">
        <v>8521</v>
      </c>
      <c r="H207" s="71">
        <v>256</v>
      </c>
      <c r="I207" s="67">
        <f t="shared" si="7"/>
        <v>10181.32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10</v>
      </c>
      <c r="E224" s="85" t="s">
        <v>15</v>
      </c>
      <c r="G224" s="73">
        <v>0</v>
      </c>
      <c r="H224" s="71">
        <v>0</v>
      </c>
      <c r="I224" s="67">
        <f t="shared" si="8"/>
        <v>0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68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17</v>
      </c>
      <c r="E248" s="53" t="s">
        <v>624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588</v>
      </c>
      <c r="G251" s="90">
        <v>9918</v>
      </c>
      <c r="H251" s="71">
        <v>298</v>
      </c>
      <c r="I251" s="67">
        <f t="shared" si="9"/>
        <v>11850.56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17</v>
      </c>
      <c r="E267" s="85" t="s">
        <v>625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x14ac:dyDescent="0.3">
      <c r="B268" s="66" t="s">
        <v>262</v>
      </c>
      <c r="C268" s="92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17</v>
      </c>
      <c r="E269" s="85" t="s">
        <v>625</v>
      </c>
      <c r="F269" s="53" t="s">
        <v>415</v>
      </c>
      <c r="G269" s="71">
        <v>6462.18</v>
      </c>
      <c r="H269" s="71">
        <v>193.87</v>
      </c>
      <c r="I269" s="67">
        <f t="shared" si="9"/>
        <v>7721.018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625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68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>SUM(G284+H284)*1.16</f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17</v>
      </c>
      <c r="E285" s="85" t="s">
        <v>625</v>
      </c>
      <c r="F285" s="53" t="s">
        <v>412</v>
      </c>
      <c r="G285" s="71">
        <v>14748</v>
      </c>
      <c r="H285" s="71">
        <v>442</v>
      </c>
      <c r="I285" s="67">
        <f t="shared" si="9"/>
        <v>17620.399999999998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85" t="s">
        <v>625</v>
      </c>
      <c r="F294" s="53" t="s">
        <v>80</v>
      </c>
      <c r="G294" s="71">
        <v>11669</v>
      </c>
      <c r="H294" s="71">
        <v>350</v>
      </c>
      <c r="I294" s="67">
        <f t="shared" si="9"/>
        <v>13942.039999999999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10</v>
      </c>
      <c r="E299" s="85" t="s">
        <v>625</v>
      </c>
      <c r="G299" s="71"/>
      <c r="H299" s="71"/>
      <c r="I299" s="67"/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10</v>
      </c>
      <c r="E312" s="85" t="s">
        <v>625</v>
      </c>
      <c r="G312" s="90">
        <v>0</v>
      </c>
      <c r="H312" s="71">
        <v>0</v>
      </c>
      <c r="I312" s="67">
        <f t="shared" si="10"/>
        <v>0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10</v>
      </c>
      <c r="E318" s="85" t="s">
        <v>625</v>
      </c>
      <c r="G318" s="90">
        <v>0</v>
      </c>
      <c r="H318" s="71">
        <v>0</v>
      </c>
      <c r="I318" s="67">
        <f t="shared" si="10"/>
        <v>0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68">
        <v>16731</v>
      </c>
      <c r="H320" s="68">
        <v>502</v>
      </c>
      <c r="I320" s="67">
        <f t="shared" si="10"/>
        <v>19990.28</v>
      </c>
      <c r="J320" s="9"/>
    </row>
    <row r="321" spans="2:10" x14ac:dyDescent="0.3">
      <c r="B321" s="66" t="s">
        <v>8</v>
      </c>
      <c r="C321" s="53">
        <v>188240010</v>
      </c>
      <c r="D321" s="53" t="s">
        <v>17</v>
      </c>
      <c r="E321" s="85" t="s">
        <v>625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92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0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92" t="s">
        <v>517</v>
      </c>
      <c r="D344" s="53" t="s">
        <v>10</v>
      </c>
      <c r="E344" s="85" t="s">
        <v>625</v>
      </c>
      <c r="G344" s="71">
        <v>0</v>
      </c>
      <c r="H344" s="71">
        <v>0</v>
      </c>
      <c r="I344" s="67">
        <f t="shared" si="10"/>
        <v>0</v>
      </c>
      <c r="J344" s="9"/>
    </row>
    <row r="345" spans="2:10" x14ac:dyDescent="0.3">
      <c r="B345" s="66" t="s">
        <v>78</v>
      </c>
      <c r="C345" s="92" t="s">
        <v>518</v>
      </c>
      <c r="D345" s="53" t="s">
        <v>10</v>
      </c>
      <c r="E345" s="85" t="s">
        <v>625</v>
      </c>
      <c r="G345" s="74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92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53" t="s">
        <v>522</v>
      </c>
      <c r="D349" s="53" t="s">
        <v>17</v>
      </c>
      <c r="E349" s="85" t="s">
        <v>625</v>
      </c>
      <c r="F349" s="53" t="s">
        <v>634</v>
      </c>
      <c r="G349" s="74">
        <v>14748</v>
      </c>
      <c r="H349" s="71">
        <v>442</v>
      </c>
      <c r="I349" s="67">
        <f>SUM(G349+H349)*1.16</f>
        <v>17620.399999999998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71"/>
      <c r="H411" s="71"/>
      <c r="I411" s="67"/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71"/>
      <c r="H413" s="71"/>
      <c r="I413" s="67"/>
    </row>
    <row r="414" spans="2:9" x14ac:dyDescent="0.3">
      <c r="B414" s="66" t="s">
        <v>65</v>
      </c>
      <c r="C414" s="97" t="s">
        <v>603</v>
      </c>
      <c r="D414" s="85" t="s">
        <v>10</v>
      </c>
      <c r="E414" s="85" t="s">
        <v>11</v>
      </c>
      <c r="G414" s="71"/>
      <c r="H414" s="71"/>
      <c r="I414" s="67"/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</v>
      </c>
      <c r="I415" s="67">
        <f>SUM(G415:H415)*1.16</f>
        <v>9984.119999999999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71"/>
      <c r="H416" s="71"/>
      <c r="I416" s="67"/>
    </row>
    <row r="417" spans="2:9" x14ac:dyDescent="0.3">
      <c r="B417" s="97" t="s">
        <v>232</v>
      </c>
      <c r="C417" s="97" t="s">
        <v>610</v>
      </c>
      <c r="D417" s="85" t="s">
        <v>10</v>
      </c>
      <c r="E417" s="53" t="s">
        <v>624</v>
      </c>
      <c r="G417" s="71"/>
      <c r="H417" s="71"/>
      <c r="I417" s="67"/>
    </row>
    <row r="418" spans="2:9" x14ac:dyDescent="0.3">
      <c r="B418" s="99" t="s">
        <v>274</v>
      </c>
      <c r="C418" s="97" t="s">
        <v>611</v>
      </c>
      <c r="D418" s="85" t="s">
        <v>10</v>
      </c>
      <c r="E418" s="53" t="s">
        <v>624</v>
      </c>
      <c r="G418" s="71"/>
      <c r="H418" s="71"/>
      <c r="I418" s="67"/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71"/>
      <c r="H419" s="71"/>
      <c r="I419" s="67"/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71"/>
      <c r="H421" s="71"/>
      <c r="I421" s="67"/>
    </row>
    <row r="422" spans="2:9" x14ac:dyDescent="0.3">
      <c r="B422" s="99" t="s">
        <v>65</v>
      </c>
      <c r="C422" s="97" t="s">
        <v>615</v>
      </c>
      <c r="D422" s="85" t="s">
        <v>10</v>
      </c>
      <c r="E422" s="53" t="s">
        <v>624</v>
      </c>
      <c r="G422" s="71"/>
      <c r="H422" s="71"/>
      <c r="I422" s="67"/>
    </row>
    <row r="423" spans="2:9" x14ac:dyDescent="0.3">
      <c r="B423" s="99" t="s">
        <v>256</v>
      </c>
      <c r="C423" s="97" t="s">
        <v>616</v>
      </c>
      <c r="D423" s="85" t="s">
        <v>10</v>
      </c>
      <c r="E423" s="98" t="s">
        <v>624</v>
      </c>
      <c r="G423" s="71"/>
      <c r="H423" s="71"/>
      <c r="I423" s="67"/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71"/>
      <c r="H424" s="71"/>
      <c r="I424" s="67"/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>SUM(G425+H425)*1.16</f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176.28</v>
      </c>
      <c r="I426" s="67">
        <f>SUM(G426+H426)*1.16</f>
        <v>7020.6447999999991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/>
      <c r="H427" s="71"/>
      <c r="I427" s="67"/>
    </row>
    <row r="428" spans="2:9" x14ac:dyDescent="0.3">
      <c r="B428" s="99" t="s">
        <v>65</v>
      </c>
      <c r="C428" s="97" t="s">
        <v>621</v>
      </c>
      <c r="D428" s="85" t="s">
        <v>10</v>
      </c>
      <c r="E428" s="53" t="s">
        <v>624</v>
      </c>
      <c r="G428" s="71"/>
      <c r="H428" s="71"/>
      <c r="I428" s="67"/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5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29" xr:uid="{7E1580AC-5D85-42FF-A721-7DD24830F8A1}"/>
  <hyperlinks>
    <hyperlink ref="F175" r:id="rId1" location="id=1155&amp;model=res.partner" display="http://52.52.31.46:8069/web - id=1155&amp;model=res.partner" xr:uid="{558EFA96-A7C1-4E70-9487-3B8FB2E7EC96}"/>
    <hyperlink ref="F223" r:id="rId2" location="id=1155&amp;model=res.partner" display="http://52.52.31.46:8069/web - id=1155&amp;model=res.partner" xr:uid="{51D5B59B-F4A9-4531-AEA5-23FE86D8A0D7}"/>
  </hyperlinks>
  <pageMargins left="0.7" right="0.7" top="0.75" bottom="0.75" header="0.3" footer="0.3"/>
  <pageSetup paperSize="9" scale="63" fitToHeight="0" orientation="portrait"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0F211-66E8-4E98-9787-A964839F6C37}">
  <sheetPr codeName="Sheet9">
    <pageSetUpPr fitToPage="1"/>
  </sheetPr>
  <dimension ref="A1:R1048560"/>
  <sheetViews>
    <sheetView showGridLines="0" topLeftCell="F1" zoomScale="102" workbookViewId="0">
      <selection activeCell="N17" sqref="N17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  <c r="L1" s="114"/>
      <c r="M1" s="114"/>
      <c r="N1" s="114"/>
      <c r="O1" s="114"/>
      <c r="P1" s="114"/>
      <c r="Q1" s="114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70</v>
      </c>
      <c r="M3" s="61">
        <f>+COUNTIF(E:E,M2)</f>
        <v>156</v>
      </c>
      <c r="N3" s="61">
        <f>+COUNTIF(E:E,N2)</f>
        <v>41</v>
      </c>
      <c r="O3" s="61">
        <f>+COUNTIF(E:E,O2)</f>
        <v>86</v>
      </c>
      <c r="P3" s="61">
        <f>+COUNTIF(E:E,P2)</f>
        <v>75</v>
      </c>
      <c r="Q3" s="61">
        <f>SUM(L3+M3+N3+O3+P3)</f>
        <v>428</v>
      </c>
    </row>
    <row r="4" spans="1:18" x14ac:dyDescent="0.3">
      <c r="B4" s="66" t="s">
        <v>20</v>
      </c>
      <c r="C4" s="53" t="s">
        <v>21</v>
      </c>
      <c r="D4" s="53" t="s">
        <v>17</v>
      </c>
      <c r="E4" s="53" t="s">
        <v>11</v>
      </c>
      <c r="F4" s="53" t="s">
        <v>22</v>
      </c>
      <c r="G4" s="67">
        <v>10871</v>
      </c>
      <c r="H4" s="68">
        <v>976.56</v>
      </c>
      <c r="I4" s="67">
        <f t="shared" si="0"/>
        <v>13743.169599999999</v>
      </c>
      <c r="J4" s="9"/>
      <c r="K4" s="101" t="s">
        <v>23</v>
      </c>
      <c r="L4" s="102">
        <f>COUNTIFS(D:D,K4,E:E,L2)</f>
        <v>51</v>
      </c>
      <c r="M4" s="102">
        <f>COUNTIFS(D:D,K4,E:E,M2)</f>
        <v>125</v>
      </c>
      <c r="N4" s="102">
        <f>COUNTIFS(D:D,K4,E:E,N2)</f>
        <v>32</v>
      </c>
      <c r="O4" s="102">
        <f>COUNTIFS(D:D,K4,E:E,O2)</f>
        <v>62</v>
      </c>
      <c r="P4" s="102">
        <f>COUNTIFS(D:D,K4,E:E,P2)</f>
        <v>53</v>
      </c>
      <c r="Q4" s="102">
        <f>SUM(L4:P4)</f>
        <v>323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15</v>
      </c>
      <c r="M5" s="104">
        <f>COUNTIFS(D:D,K5,E:E,M2)</f>
        <v>23</v>
      </c>
      <c r="N5" s="104">
        <f>COUNTIFS(D:D,K5,E:E,N2)</f>
        <v>7</v>
      </c>
      <c r="O5" s="104">
        <f>COUNTIFS(D:D,K5,E:E,O2)</f>
        <v>21</v>
      </c>
      <c r="P5" s="104">
        <f>COUNTIFS(D:D,K5,E:E,P2)</f>
        <v>19</v>
      </c>
      <c r="Q5" s="104">
        <f>SUM(L5:P5)</f>
        <v>85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66</v>
      </c>
      <c r="M7" s="59">
        <f>M3-M6</f>
        <v>148</v>
      </c>
      <c r="N7" s="59">
        <f>N3-N6</f>
        <v>39</v>
      </c>
      <c r="O7" s="59">
        <f>O3-O6</f>
        <v>83</v>
      </c>
      <c r="P7" s="59">
        <f>P3-P6</f>
        <v>72</v>
      </c>
      <c r="Q7" s="59">
        <f>SUM(L7:P7)</f>
        <v>408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0.77272727272727271</v>
      </c>
      <c r="M8" s="112">
        <f t="shared" si="1"/>
        <v>0.84459459459459463</v>
      </c>
      <c r="N8" s="112">
        <f t="shared" si="1"/>
        <v>0.82051282051282048</v>
      </c>
      <c r="O8" s="112">
        <f t="shared" si="1"/>
        <v>0.74698795180722888</v>
      </c>
      <c r="P8" s="112">
        <f t="shared" si="1"/>
        <v>0.73611111111111116</v>
      </c>
      <c r="Q8" s="112">
        <f t="shared" si="1"/>
        <v>0.79166666666666663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1:18" x14ac:dyDescent="0.3">
      <c r="A10" t="s">
        <v>55</v>
      </c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93" t="s">
        <v>41</v>
      </c>
      <c r="L10" s="105">
        <f>SUMIF(E2:E404,L2,I2:I404)</f>
        <v>402080.33679999999</v>
      </c>
      <c r="M10" s="105">
        <f>SUMIF(E2:E404,M2,I2:I404)</f>
        <v>1793139.3564000004</v>
      </c>
      <c r="N10" s="105">
        <f>SUMIF(E2:E598,N2,I2:I598)</f>
        <v>312754.82680000004</v>
      </c>
      <c r="O10" s="105">
        <f>SUMIF(E2:E598,O2,I2:I598)</f>
        <v>982710.08919999993</v>
      </c>
      <c r="P10" s="105">
        <f>SUMIF(E2:E598,P2,I2:I598)</f>
        <v>486146.47640000004</v>
      </c>
      <c r="Q10" s="105">
        <f>SUM(L10:P10)</f>
        <v>3976831.0856000003</v>
      </c>
    </row>
    <row r="11" spans="1:18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06" t="s">
        <v>635</v>
      </c>
      <c r="L11" s="107">
        <f>[4]Jalisco!$H$51</f>
        <v>745850.1100000001</v>
      </c>
      <c r="M11" s="108">
        <f>[4]Sonora!$H$63</f>
        <v>31838713.360000003</v>
      </c>
      <c r="N11" s="107">
        <f>[4]Zacatecas!$H$23</f>
        <v>257290.16</v>
      </c>
      <c r="O11" s="107">
        <f>[4]Tabasco!$H$50</f>
        <v>956922.0700000003</v>
      </c>
      <c r="P11" s="107">
        <f>[4]CDMX!$H$60</f>
        <v>681628.50000000035</v>
      </c>
      <c r="Q11" s="107">
        <f>SUM(L11:P11)</f>
        <v>34480404.200000003</v>
      </c>
    </row>
    <row r="12" spans="1:18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17</v>
      </c>
      <c r="E20" s="53" t="s">
        <v>11</v>
      </c>
      <c r="F20" s="53" t="s">
        <v>61</v>
      </c>
      <c r="G20" s="67">
        <v>2231.73</v>
      </c>
      <c r="H20" s="68">
        <v>207</v>
      </c>
      <c r="I20" s="67">
        <f t="shared" si="0"/>
        <v>2828.9267999999997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53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76</v>
      </c>
      <c r="E35" s="53" t="s">
        <v>14</v>
      </c>
      <c r="G35" s="68"/>
      <c r="H35" s="68"/>
      <c r="I35" s="67"/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ref="I36:I99" si="2">SUM(G36+H36)*1.16</f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95</v>
      </c>
      <c r="G38" s="68">
        <v>10412</v>
      </c>
      <c r="H38" s="68">
        <v>312.36</v>
      </c>
      <c r="I38" s="67">
        <f t="shared" si="2"/>
        <v>12440.257599999999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10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112</v>
      </c>
      <c r="G65" s="73">
        <v>13486.49</v>
      </c>
      <c r="H65" s="68">
        <v>1489.79</v>
      </c>
      <c r="I65" s="67">
        <f t="shared" si="2"/>
        <v>17372.484799999998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>SUM(G71+H71)*1.16</f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10</v>
      </c>
      <c r="E80" s="53" t="s">
        <v>14</v>
      </c>
      <c r="G80" s="73">
        <v>0</v>
      </c>
      <c r="H80" s="68">
        <v>0</v>
      </c>
      <c r="I80" s="67">
        <f t="shared" si="2"/>
        <v>0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10</v>
      </c>
      <c r="E82" s="53" t="s">
        <v>14</v>
      </c>
      <c r="G82" s="73">
        <v>0</v>
      </c>
      <c r="H82" s="68">
        <v>0</v>
      </c>
      <c r="I82" s="67">
        <f t="shared" si="2"/>
        <v>0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48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SUM(G110+H110)*1.16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SUM(G120+H120)*1.16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48</v>
      </c>
      <c r="C124" s="53" t="s">
        <v>218</v>
      </c>
      <c r="D124" s="53" t="s">
        <v>17</v>
      </c>
      <c r="E124" s="53" t="s">
        <v>624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8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8</v>
      </c>
      <c r="C129" s="53" t="s">
        <v>226</v>
      </c>
      <c r="D129" s="53" t="s">
        <v>10</v>
      </c>
      <c r="E129" s="53" t="s">
        <v>624</v>
      </c>
      <c r="F129" s="78"/>
      <c r="G129" s="67">
        <v>0</v>
      </c>
      <c r="H129" s="68">
        <v>0</v>
      </c>
      <c r="I129" s="67">
        <f t="shared" si="5"/>
        <v>0</v>
      </c>
      <c r="J129" s="9"/>
    </row>
    <row r="130" spans="2:10" x14ac:dyDescent="0.3">
      <c r="B130" s="66" t="s">
        <v>8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17</v>
      </c>
      <c r="E140" s="53" t="s">
        <v>11</v>
      </c>
      <c r="F140" s="53" t="s">
        <v>632</v>
      </c>
      <c r="G140" s="71">
        <v>6080</v>
      </c>
      <c r="H140" s="68">
        <v>182</v>
      </c>
      <c r="I140" s="67">
        <f t="shared" si="5"/>
        <v>7263.9199999999992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48</v>
      </c>
      <c r="C142" s="53" t="s">
        <v>246</v>
      </c>
      <c r="D142" s="53" t="s">
        <v>17</v>
      </c>
      <c r="E142" s="53" t="s">
        <v>624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10</v>
      </c>
      <c r="E152" s="53" t="s">
        <v>15</v>
      </c>
      <c r="F152" s="81"/>
      <c r="G152" s="68">
        <v>0</v>
      </c>
      <c r="H152" s="68">
        <v>0</v>
      </c>
      <c r="I152" s="67">
        <f t="shared" si="6"/>
        <v>0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8"/>
      <c r="H153" s="68"/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17</v>
      </c>
      <c r="E164" s="53" t="s">
        <v>15</v>
      </c>
      <c r="F164" s="82" t="s">
        <v>279</v>
      </c>
      <c r="G164" s="68">
        <v>5876</v>
      </c>
      <c r="H164" s="68">
        <v>176</v>
      </c>
      <c r="I164" s="67">
        <f t="shared" si="6"/>
        <v>7020.32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x14ac:dyDescent="0.3">
      <c r="B180" s="66" t="s">
        <v>24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71">
        <v>502</v>
      </c>
      <c r="I183" s="67">
        <f t="shared" si="7"/>
        <v>19990.28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42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17</v>
      </c>
      <c r="E205" s="85" t="s">
        <v>15</v>
      </c>
      <c r="F205" s="82" t="s">
        <v>338</v>
      </c>
      <c r="G205" s="68">
        <v>10279.42</v>
      </c>
      <c r="H205" s="71">
        <v>1137.5</v>
      </c>
      <c r="I205" s="67">
        <f t="shared" si="7"/>
        <v>13243.627199999999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17</v>
      </c>
      <c r="E207" s="85" t="s">
        <v>15</v>
      </c>
      <c r="F207" s="82" t="s">
        <v>592</v>
      </c>
      <c r="G207" s="68">
        <v>8521</v>
      </c>
      <c r="H207" s="71">
        <v>256</v>
      </c>
      <c r="I207" s="67">
        <f t="shared" si="7"/>
        <v>10181.32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57</v>
      </c>
      <c r="C224" s="53" t="s">
        <v>362</v>
      </c>
      <c r="D224" s="53" t="s">
        <v>10</v>
      </c>
      <c r="E224" s="85" t="s">
        <v>15</v>
      </c>
      <c r="G224" s="73">
        <v>0</v>
      </c>
      <c r="H224" s="71">
        <v>0</v>
      </c>
      <c r="I224" s="67">
        <f t="shared" si="8"/>
        <v>0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71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17</v>
      </c>
      <c r="E248" s="53" t="s">
        <v>624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588</v>
      </c>
      <c r="G251" s="90">
        <v>9918</v>
      </c>
      <c r="H251" s="71">
        <v>298</v>
      </c>
      <c r="I251" s="67">
        <f t="shared" si="9"/>
        <v>11850.56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5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17</v>
      </c>
      <c r="E267" s="85" t="s">
        <v>625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x14ac:dyDescent="0.3">
      <c r="B268" s="66" t="s">
        <v>262</v>
      </c>
      <c r="C268" s="92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17</v>
      </c>
      <c r="E269" s="85" t="s">
        <v>625</v>
      </c>
      <c r="F269" s="53" t="s">
        <v>415</v>
      </c>
      <c r="G269" s="71">
        <v>6462.18</v>
      </c>
      <c r="H269" s="71">
        <v>193.87</v>
      </c>
      <c r="I269" s="67">
        <f t="shared" si="9"/>
        <v>7721.018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53" t="s">
        <v>634</v>
      </c>
      <c r="G272" s="90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625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6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66" t="s">
        <v>74</v>
      </c>
      <c r="C282" s="53" t="s">
        <v>433</v>
      </c>
      <c r="D282" s="53" t="s">
        <v>17</v>
      </c>
      <c r="E282" s="85" t="s">
        <v>625</v>
      </c>
      <c r="F282" s="53" t="s">
        <v>634</v>
      </c>
      <c r="G282" s="90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53" t="s">
        <v>634</v>
      </c>
      <c r="G284" s="71">
        <v>14210</v>
      </c>
      <c r="H284" s="71">
        <v>426</v>
      </c>
      <c r="I284" s="67">
        <f t="shared" si="9"/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17</v>
      </c>
      <c r="E285" s="85" t="s">
        <v>625</v>
      </c>
      <c r="F285" s="53" t="s">
        <v>412</v>
      </c>
      <c r="G285" s="71">
        <v>14748</v>
      </c>
      <c r="H285" s="71">
        <v>442</v>
      </c>
      <c r="I285" s="67">
        <f t="shared" si="9"/>
        <v>17620.399999999998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85" t="s">
        <v>625</v>
      </c>
      <c r="F294" s="53" t="s">
        <v>80</v>
      </c>
      <c r="G294" s="71">
        <v>11669</v>
      </c>
      <c r="H294" s="71">
        <v>350</v>
      </c>
      <c r="I294" s="67">
        <f t="shared" si="9"/>
        <v>13942.039999999999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10</v>
      </c>
      <c r="E299" s="85" t="s">
        <v>625</v>
      </c>
      <c r="G299" s="71"/>
      <c r="H299" s="71"/>
      <c r="I299" s="67"/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473</v>
      </c>
      <c r="G312" s="90">
        <v>11661.09</v>
      </c>
      <c r="H312" s="71">
        <v>1046.93</v>
      </c>
      <c r="I312" s="67">
        <f t="shared" si="10"/>
        <v>14741.3032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17</v>
      </c>
      <c r="E318" s="85" t="s">
        <v>625</v>
      </c>
      <c r="F318" s="53" t="s">
        <v>473</v>
      </c>
      <c r="G318" s="90">
        <v>2204.77</v>
      </c>
      <c r="H318" s="71">
        <v>186.85</v>
      </c>
      <c r="I318" s="67">
        <f t="shared" si="10"/>
        <v>2774.2791999999995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90">
        <v>16731</v>
      </c>
      <c r="H320" s="71">
        <v>502</v>
      </c>
      <c r="I320" s="67">
        <f t="shared" si="10"/>
        <v>19990.28</v>
      </c>
      <c r="J320" s="9"/>
    </row>
    <row r="321" spans="2:10" x14ac:dyDescent="0.3">
      <c r="B321" s="66" t="s">
        <v>8</v>
      </c>
      <c r="C321" s="53">
        <v>188240010</v>
      </c>
      <c r="D321" s="53" t="s">
        <v>17</v>
      </c>
      <c r="E321" s="85" t="s">
        <v>625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66" t="s">
        <v>256</v>
      </c>
      <c r="C334" s="53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0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92" t="s">
        <v>517</v>
      </c>
      <c r="D344" s="53" t="s">
        <v>10</v>
      </c>
      <c r="E344" s="85" t="s">
        <v>625</v>
      </c>
      <c r="G344" s="71">
        <v>0</v>
      </c>
      <c r="H344" s="71">
        <v>0</v>
      </c>
      <c r="I344" s="67">
        <f t="shared" si="10"/>
        <v>0</v>
      </c>
      <c r="J344" s="9"/>
    </row>
    <row r="345" spans="2:10" x14ac:dyDescent="0.3">
      <c r="B345" s="66" t="s">
        <v>78</v>
      </c>
      <c r="C345" s="92" t="s">
        <v>518</v>
      </c>
      <c r="D345" s="53" t="s">
        <v>10</v>
      </c>
      <c r="E345" s="85" t="s">
        <v>625</v>
      </c>
      <c r="G345" s="74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53" t="s">
        <v>521</v>
      </c>
      <c r="D348" s="53" t="s">
        <v>17</v>
      </c>
      <c r="E348" s="85" t="s">
        <v>625</v>
      </c>
      <c r="F348" s="5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78</v>
      </c>
      <c r="C349" s="92" t="s">
        <v>522</v>
      </c>
      <c r="D349" s="53" t="s">
        <v>10</v>
      </c>
      <c r="E349" s="85" t="s">
        <v>625</v>
      </c>
      <c r="G349" s="74">
        <v>0</v>
      </c>
      <c r="H349" s="71">
        <v>0</v>
      </c>
      <c r="I349" s="67">
        <f t="shared" si="10"/>
        <v>0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71">
        <v>1145</v>
      </c>
      <c r="I379" s="67">
        <f t="shared" si="12"/>
        <v>16503.32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5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71"/>
      <c r="H411" s="71"/>
      <c r="I411" s="67"/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71"/>
      <c r="H413" s="71"/>
      <c r="I413" s="67"/>
    </row>
    <row r="414" spans="2:9" x14ac:dyDescent="0.3">
      <c r="B414" s="66" t="s">
        <v>65</v>
      </c>
      <c r="C414" s="97" t="s">
        <v>603</v>
      </c>
      <c r="D414" s="85" t="s">
        <v>10</v>
      </c>
      <c r="E414" s="85" t="s">
        <v>11</v>
      </c>
      <c r="G414" s="71"/>
      <c r="H414" s="71"/>
      <c r="I414" s="67"/>
    </row>
    <row r="415" spans="2:9" x14ac:dyDescent="0.3">
      <c r="B415" s="66" t="s">
        <v>256</v>
      </c>
      <c r="C415" s="97" t="s">
        <v>604</v>
      </c>
      <c r="D415" s="85" t="s">
        <v>17</v>
      </c>
      <c r="E415" s="53" t="s">
        <v>624</v>
      </c>
      <c r="F415" s="53" t="s">
        <v>633</v>
      </c>
      <c r="G415" s="71">
        <v>8356</v>
      </c>
      <c r="H415" s="71">
        <v>2513</v>
      </c>
      <c r="I415" s="67">
        <f>(G415+H415)*1.16</f>
        <v>12608.039999999999</v>
      </c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71"/>
      <c r="H416" s="71"/>
      <c r="I416" s="67"/>
    </row>
    <row r="417" spans="2:9" x14ac:dyDescent="0.3">
      <c r="B417" s="97" t="s">
        <v>232</v>
      </c>
      <c r="C417" s="97" t="s">
        <v>610</v>
      </c>
      <c r="D417" s="85" t="s">
        <v>10</v>
      </c>
      <c r="E417" s="53" t="s">
        <v>624</v>
      </c>
      <c r="G417" s="71"/>
      <c r="H417" s="71"/>
      <c r="I417" s="67"/>
    </row>
    <row r="418" spans="2:9" x14ac:dyDescent="0.3">
      <c r="B418" s="99" t="s">
        <v>274</v>
      </c>
      <c r="C418" s="97" t="s">
        <v>611</v>
      </c>
      <c r="D418" s="85" t="s">
        <v>10</v>
      </c>
      <c r="E418" s="53" t="s">
        <v>624</v>
      </c>
      <c r="G418" s="71"/>
      <c r="H418" s="71"/>
      <c r="I418" s="67"/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71"/>
      <c r="H419" s="71"/>
      <c r="I419" s="67"/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71"/>
      <c r="H421" s="71"/>
      <c r="I421" s="67"/>
    </row>
    <row r="422" spans="2:9" x14ac:dyDescent="0.3">
      <c r="B422" s="99" t="s">
        <v>65</v>
      </c>
      <c r="C422" s="97" t="s">
        <v>615</v>
      </c>
      <c r="D422" s="85" t="s">
        <v>10</v>
      </c>
      <c r="E422" s="53" t="s">
        <v>624</v>
      </c>
      <c r="G422" s="71"/>
      <c r="H422" s="71"/>
      <c r="I422" s="67"/>
    </row>
    <row r="423" spans="2:9" x14ac:dyDescent="0.3">
      <c r="B423" s="99" t="s">
        <v>256</v>
      </c>
      <c r="C423" s="97" t="s">
        <v>616</v>
      </c>
      <c r="D423" s="85" t="s">
        <v>10</v>
      </c>
      <c r="E423" s="98" t="s">
        <v>624</v>
      </c>
      <c r="G423" s="71"/>
      <c r="H423" s="71"/>
      <c r="I423" s="67"/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71"/>
      <c r="H424" s="71"/>
      <c r="I424" s="67"/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>SUM(G425+H425)*1.16</f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</v>
      </c>
      <c r="I426" s="67">
        <f>(G426+H426)*1.16</f>
        <v>7020.32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/>
      <c r="H427" s="71"/>
      <c r="I427" s="67"/>
    </row>
    <row r="428" spans="2:9" x14ac:dyDescent="0.3">
      <c r="B428" s="99" t="s">
        <v>65</v>
      </c>
      <c r="C428" s="100" t="s">
        <v>621</v>
      </c>
      <c r="D428" s="85" t="s">
        <v>10</v>
      </c>
      <c r="E428" s="53" t="s">
        <v>624</v>
      </c>
      <c r="G428" s="71"/>
      <c r="H428" s="71"/>
      <c r="I428" s="67"/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113" t="s">
        <v>634</v>
      </c>
      <c r="G429" s="71">
        <v>16664</v>
      </c>
      <c r="H429" s="71">
        <v>500</v>
      </c>
      <c r="I429" s="67">
        <f>(G429+H429)*1.16</f>
        <v>19910.239999999998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29" xr:uid="{7E1580AC-5D85-42FF-A721-7DD24830F8A1}"/>
  <hyperlinks>
    <hyperlink ref="F175" r:id="rId1" location="id=1155&amp;model=res.partner" display="http://52.52.31.46:8069/web - id=1155&amp;model=res.partner" xr:uid="{6E550267-3D3F-496B-87BC-68ED6DADD0F1}"/>
    <hyperlink ref="F223" r:id="rId2" location="id=1155&amp;model=res.partner" display="http://52.52.31.46:8069/web - id=1155&amp;model=res.partner" xr:uid="{11AB51DB-43AC-4587-AF47-73733A6921D6}"/>
  </hyperlinks>
  <pageMargins left="0.7" right="0.7" top="0.75" bottom="0.75" header="0.3" footer="0.3"/>
  <pageSetup paperSize="9" scale="63" fitToHeight="0" orientation="portrait"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036A9-445F-4877-B52F-75F8E7B6BCB7}">
  <sheetPr codeName="Sheet10">
    <pageSetUpPr fitToPage="1"/>
  </sheetPr>
  <dimension ref="A1:S1048560"/>
  <sheetViews>
    <sheetView showGridLines="0" topLeftCell="I1" zoomScale="102" workbookViewId="0">
      <selection activeCell="S8" sqref="S8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  <col min="19" max="19" width="12.109375" bestFit="1" customWidth="1"/>
  </cols>
  <sheetData>
    <row r="1" spans="1:19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</row>
    <row r="2" spans="1:19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9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70</v>
      </c>
      <c r="M3" s="61">
        <f>+COUNTIF(E:E,M2)</f>
        <v>156</v>
      </c>
      <c r="N3" s="61">
        <f>+COUNTIF(E:E,N2)</f>
        <v>41</v>
      </c>
      <c r="O3" s="61">
        <f>+COUNTIF(E:E,O2)</f>
        <v>86</v>
      </c>
      <c r="P3" s="61">
        <f>+COUNTIF(E:E,P2)</f>
        <v>75</v>
      </c>
      <c r="Q3" s="61">
        <f>SUM(L3+M3+N3+O3+P3)</f>
        <v>428</v>
      </c>
    </row>
    <row r="4" spans="1:19" x14ac:dyDescent="0.3">
      <c r="B4" s="66" t="s">
        <v>20</v>
      </c>
      <c r="C4" s="53" t="s">
        <v>21</v>
      </c>
      <c r="D4" s="53" t="s">
        <v>17</v>
      </c>
      <c r="E4" s="53" t="s">
        <v>11</v>
      </c>
      <c r="F4" s="53" t="s">
        <v>22</v>
      </c>
      <c r="G4" s="67">
        <v>10871</v>
      </c>
      <c r="H4" s="68">
        <v>976.56</v>
      </c>
      <c r="I4" s="67">
        <f t="shared" si="0"/>
        <v>13743.169599999999</v>
      </c>
      <c r="J4" s="9"/>
      <c r="K4" s="101" t="s">
        <v>23</v>
      </c>
      <c r="L4" s="102">
        <f>COUNTIFS(D:D,K4,E:E,L2)</f>
        <v>50</v>
      </c>
      <c r="M4" s="102">
        <f>COUNTIFS(D:D,K4,E:E,M2)</f>
        <v>125</v>
      </c>
      <c r="N4" s="102">
        <f>COUNTIFS(D:D,K4,E:E,N2)</f>
        <v>31</v>
      </c>
      <c r="O4" s="102">
        <f>COUNTIFS(D:D,K4,E:E,O2)</f>
        <v>62</v>
      </c>
      <c r="P4" s="102">
        <f>COUNTIFS(D:D,K4,E:E,P2)</f>
        <v>53</v>
      </c>
      <c r="Q4" s="102">
        <f>SUM(L4:P4)</f>
        <v>321</v>
      </c>
    </row>
    <row r="5" spans="1:19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16</v>
      </c>
      <c r="M5" s="104">
        <f>COUNTIFS(D:D,K5,E:E,M2)</f>
        <v>23</v>
      </c>
      <c r="N5" s="104">
        <f>COUNTIFS(D:D,K5,E:E,N2)</f>
        <v>8</v>
      </c>
      <c r="O5" s="104">
        <f>COUNTIFS(D:D,K5,E:E,O2)</f>
        <v>21</v>
      </c>
      <c r="P5" s="104">
        <f>COUNTIFS(D:D,K5,E:E,P2)</f>
        <v>19</v>
      </c>
      <c r="Q5" s="104">
        <f>SUM(L5:P5)</f>
        <v>87</v>
      </c>
    </row>
    <row r="6" spans="1:19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9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66</v>
      </c>
      <c r="M7" s="59">
        <f>M3-M6</f>
        <v>148</v>
      </c>
      <c r="N7" s="59">
        <f>N3-N6</f>
        <v>39</v>
      </c>
      <c r="O7" s="59">
        <f>O3-O6</f>
        <v>83</v>
      </c>
      <c r="P7" s="59">
        <f>P3-P6</f>
        <v>72</v>
      </c>
      <c r="Q7" s="59">
        <f>SUM(L7:P7)</f>
        <v>408</v>
      </c>
      <c r="R7" s="12"/>
    </row>
    <row r="8" spans="1:19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12">
        <f t="shared" ref="L8:Q8" si="1">L4/L7</f>
        <v>0.75757575757575757</v>
      </c>
      <c r="M8" s="112">
        <f t="shared" si="1"/>
        <v>0.84459459459459463</v>
      </c>
      <c r="N8" s="112">
        <f t="shared" si="1"/>
        <v>0.79487179487179482</v>
      </c>
      <c r="O8" s="112">
        <f t="shared" si="1"/>
        <v>0.74698795180722888</v>
      </c>
      <c r="P8" s="112">
        <f t="shared" si="1"/>
        <v>0.73611111111111116</v>
      </c>
      <c r="Q8" s="112">
        <f t="shared" si="1"/>
        <v>0.78676470588235292</v>
      </c>
      <c r="S8" s="38">
        <f>Q10/Q4</f>
        <v>12363.109794392527</v>
      </c>
    </row>
    <row r="9" spans="1:19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1:19" x14ac:dyDescent="0.3">
      <c r="A10" t="s">
        <v>55</v>
      </c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93" t="s">
        <v>41</v>
      </c>
      <c r="L10" s="105">
        <f>SUMIF(E2:E404,L2,I2:I404)</f>
        <v>402080.33679999999</v>
      </c>
      <c r="M10" s="105">
        <f>SUMIF(E2:E404,M2,I2:I404)</f>
        <v>1793139.3564000004</v>
      </c>
      <c r="N10" s="105">
        <f>SUMIF(E2:E598,N2,I2:I598)</f>
        <v>305490.9068</v>
      </c>
      <c r="O10" s="105">
        <f>SUMIF(E2:E598,O2,I2:I598)</f>
        <v>981701.16760000004</v>
      </c>
      <c r="P10" s="105">
        <f>SUMIF(E2:E598,P2,I2:I598)</f>
        <v>486146.47640000004</v>
      </c>
      <c r="Q10" s="105">
        <f>SUM(L10:P10)</f>
        <v>3968558.2440000009</v>
      </c>
    </row>
    <row r="11" spans="1:19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06" t="s">
        <v>607</v>
      </c>
      <c r="L11" s="107">
        <v>0</v>
      </c>
      <c r="M11" s="108">
        <v>0</v>
      </c>
      <c r="N11" s="107">
        <v>0</v>
      </c>
      <c r="O11" s="107">
        <v>0</v>
      </c>
      <c r="P11" s="107">
        <v>0</v>
      </c>
      <c r="Q11" s="107">
        <f>SUM(L11:P11)</f>
        <v>0</v>
      </c>
    </row>
    <row r="12" spans="1:19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1:19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9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9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9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17</v>
      </c>
      <c r="E20" s="53" t="s">
        <v>11</v>
      </c>
      <c r="F20" s="53" t="s">
        <v>61</v>
      </c>
      <c r="G20" s="67">
        <v>2231.73</v>
      </c>
      <c r="H20" s="68">
        <v>207</v>
      </c>
      <c r="I20" s="67">
        <f t="shared" si="0"/>
        <v>2828.9267999999997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53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76</v>
      </c>
      <c r="E35" s="53" t="s">
        <v>14</v>
      </c>
      <c r="G35" s="68"/>
      <c r="H35" s="68"/>
      <c r="I35" s="67"/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ref="I36:I99" si="2">SUM(G36+H36)*1.16</f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95</v>
      </c>
      <c r="G38" s="68">
        <v>10412</v>
      </c>
      <c r="H38" s="68">
        <v>312.36</v>
      </c>
      <c r="I38" s="67">
        <f t="shared" si="2"/>
        <v>12440.257599999999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10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17</v>
      </c>
      <c r="E42" s="53" t="s">
        <v>14</v>
      </c>
      <c r="F42" s="53" t="s">
        <v>112</v>
      </c>
      <c r="G42" s="73">
        <v>13081.89</v>
      </c>
      <c r="H42" s="68">
        <v>1445.09</v>
      </c>
      <c r="I42" s="67">
        <f t="shared" si="2"/>
        <v>16851.2968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17</v>
      </c>
      <c r="E44" s="53" t="s">
        <v>14</v>
      </c>
      <c r="F44" s="53" t="s">
        <v>112</v>
      </c>
      <c r="G44" s="73">
        <v>13081.89</v>
      </c>
      <c r="H44" s="68">
        <v>1445.09</v>
      </c>
      <c r="I44" s="67">
        <f t="shared" si="2"/>
        <v>16851.2968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10</v>
      </c>
      <c r="E65" s="53" t="s">
        <v>14</v>
      </c>
      <c r="G65" s="73">
        <v>0</v>
      </c>
      <c r="H65" s="68">
        <v>0</v>
      </c>
      <c r="I65" s="67">
        <f t="shared" si="2"/>
        <v>0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17</v>
      </c>
      <c r="E71" s="53" t="s">
        <v>14</v>
      </c>
      <c r="F71" s="53" t="s">
        <v>630</v>
      </c>
      <c r="G71" s="73">
        <v>11333</v>
      </c>
      <c r="H71" s="68">
        <v>340</v>
      </c>
      <c r="I71" s="67">
        <f t="shared" si="2"/>
        <v>13540.679999999998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17</v>
      </c>
      <c r="E80" s="53" t="s">
        <v>14</v>
      </c>
      <c r="F80" s="53" t="s">
        <v>112</v>
      </c>
      <c r="G80" s="73">
        <v>12432.43</v>
      </c>
      <c r="H80" s="68">
        <v>1374</v>
      </c>
      <c r="I80" s="67">
        <f t="shared" si="2"/>
        <v>16015.458799999999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10</v>
      </c>
      <c r="E82" s="53" t="s">
        <v>14</v>
      </c>
      <c r="G82" s="73">
        <v>0</v>
      </c>
      <c r="H82" s="68">
        <v>0</v>
      </c>
      <c r="I82" s="67">
        <f t="shared" si="2"/>
        <v>0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48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17</v>
      </c>
      <c r="E110" s="53" t="s">
        <v>625</v>
      </c>
      <c r="F110" s="53" t="s">
        <v>628</v>
      </c>
      <c r="G110" s="68">
        <v>16731</v>
      </c>
      <c r="H110" s="68">
        <v>502</v>
      </c>
      <c r="I110" s="67">
        <f>SUM(G110+H110)*1.16</f>
        <v>19990.28</v>
      </c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17</v>
      </c>
      <c r="E120" s="53" t="s">
        <v>625</v>
      </c>
      <c r="F120" s="53" t="s">
        <v>628</v>
      </c>
      <c r="G120" s="68">
        <v>16731</v>
      </c>
      <c r="H120" s="68">
        <v>502</v>
      </c>
      <c r="I120" s="67">
        <f>SUM(G120+H120)*1.16</f>
        <v>19990.28</v>
      </c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48</v>
      </c>
      <c r="C124" s="53" t="s">
        <v>218</v>
      </c>
      <c r="D124" s="53" t="s">
        <v>17</v>
      </c>
      <c r="E124" s="53" t="s">
        <v>624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8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8</v>
      </c>
      <c r="C129" s="53" t="s">
        <v>226</v>
      </c>
      <c r="D129" s="53" t="s">
        <v>10</v>
      </c>
      <c r="E129" s="53" t="s">
        <v>624</v>
      </c>
      <c r="F129" s="78"/>
      <c r="G129" s="67">
        <v>0</v>
      </c>
      <c r="H129" s="68">
        <v>0</v>
      </c>
      <c r="I129" s="67">
        <f t="shared" si="5"/>
        <v>0</v>
      </c>
      <c r="J129" s="9"/>
    </row>
    <row r="130" spans="2:10" x14ac:dyDescent="0.3">
      <c r="B130" s="66" t="s">
        <v>8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10</v>
      </c>
      <c r="E140" s="53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48</v>
      </c>
      <c r="C142" s="53" t="s">
        <v>246</v>
      </c>
      <c r="D142" s="53" t="s">
        <v>17</v>
      </c>
      <c r="E142" s="53" t="s">
        <v>624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10</v>
      </c>
      <c r="E151" s="53" t="s">
        <v>15</v>
      </c>
      <c r="F151" s="81"/>
      <c r="G151" s="68">
        <v>0</v>
      </c>
      <c r="H151" s="68">
        <v>0</v>
      </c>
      <c r="I151" s="67">
        <f t="shared" ref="I151:I172" si="6">SUM(G151+H151)*1.16</f>
        <v>0</v>
      </c>
      <c r="J151" s="9"/>
    </row>
    <row r="152" spans="2:10" x14ac:dyDescent="0.3">
      <c r="B152" s="66" t="s">
        <v>57</v>
      </c>
      <c r="C152" s="80" t="s">
        <v>259</v>
      </c>
      <c r="D152" s="53" t="s">
        <v>10</v>
      </c>
      <c r="E152" s="53" t="s">
        <v>15</v>
      </c>
      <c r="F152" s="81"/>
      <c r="G152" s="68">
        <v>0</v>
      </c>
      <c r="H152" s="68">
        <v>0</v>
      </c>
      <c r="I152" s="67">
        <f t="shared" si="6"/>
        <v>0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8"/>
      <c r="H153" s="68"/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17</v>
      </c>
      <c r="E160" s="53" t="s">
        <v>11</v>
      </c>
      <c r="F160" s="53" t="s">
        <v>629</v>
      </c>
      <c r="G160" s="68">
        <v>8356</v>
      </c>
      <c r="H160" s="68">
        <v>251</v>
      </c>
      <c r="I160" s="67">
        <f t="shared" si="6"/>
        <v>9984.119999999999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17</v>
      </c>
      <c r="E164" s="53" t="s">
        <v>15</v>
      </c>
      <c r="F164" s="82" t="s">
        <v>279</v>
      </c>
      <c r="G164" s="68">
        <v>5876</v>
      </c>
      <c r="H164" s="68">
        <v>176</v>
      </c>
      <c r="I164" s="67">
        <f t="shared" si="6"/>
        <v>7020.32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10</v>
      </c>
      <c r="E171" s="85" t="s">
        <v>15</v>
      </c>
      <c r="F171" s="82"/>
      <c r="G171" s="68">
        <v>0</v>
      </c>
      <c r="H171" s="71">
        <v>0</v>
      </c>
      <c r="I171" s="67">
        <f t="shared" si="6"/>
        <v>0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x14ac:dyDescent="0.3">
      <c r="B180" s="66" t="s">
        <v>24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17</v>
      </c>
      <c r="E183" s="85" t="s">
        <v>625</v>
      </c>
      <c r="F183" s="82" t="s">
        <v>628</v>
      </c>
      <c r="G183" s="68">
        <v>16731</v>
      </c>
      <c r="H183" s="71">
        <v>502</v>
      </c>
      <c r="I183" s="67">
        <f t="shared" si="7"/>
        <v>19990.28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42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17</v>
      </c>
      <c r="E205" s="85" t="s">
        <v>15</v>
      </c>
      <c r="F205" s="82" t="s">
        <v>338</v>
      </c>
      <c r="G205" s="68">
        <v>10279.42</v>
      </c>
      <c r="H205" s="71">
        <v>1137.5</v>
      </c>
      <c r="I205" s="67">
        <f t="shared" si="7"/>
        <v>13243.627199999999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17</v>
      </c>
      <c r="E207" s="85" t="s">
        <v>15</v>
      </c>
      <c r="F207" s="82" t="s">
        <v>592</v>
      </c>
      <c r="G207" s="68">
        <v>8521</v>
      </c>
      <c r="H207" s="71">
        <v>256</v>
      </c>
      <c r="I207" s="67">
        <f t="shared" si="7"/>
        <v>10181.32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361</v>
      </c>
      <c r="C224" s="53" t="s">
        <v>362</v>
      </c>
      <c r="D224" s="53" t="s">
        <v>10</v>
      </c>
      <c r="E224" s="85" t="s">
        <v>15</v>
      </c>
      <c r="G224" s="73">
        <v>0</v>
      </c>
      <c r="H224" s="71">
        <v>0</v>
      </c>
      <c r="I224" s="67">
        <f t="shared" si="8"/>
        <v>0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625</v>
      </c>
      <c r="F237" s="53" t="s">
        <v>628</v>
      </c>
      <c r="G237" s="68">
        <v>16731</v>
      </c>
      <c r="H237" s="71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17</v>
      </c>
      <c r="E248" s="53" t="s">
        <v>624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588</v>
      </c>
      <c r="G251" s="90">
        <v>9918</v>
      </c>
      <c r="H251" s="71">
        <v>298</v>
      </c>
      <c r="I251" s="67">
        <f t="shared" si="9"/>
        <v>11850.56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625</v>
      </c>
      <c r="F255" s="113" t="s">
        <v>634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17</v>
      </c>
      <c r="E267" s="85" t="s">
        <v>625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x14ac:dyDescent="0.3">
      <c r="B268" s="66" t="s">
        <v>262</v>
      </c>
      <c r="C268" s="92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17</v>
      </c>
      <c r="E269" s="85" t="s">
        <v>625</v>
      </c>
      <c r="F269" s="53" t="s">
        <v>415</v>
      </c>
      <c r="G269" s="71">
        <v>6462.18</v>
      </c>
      <c r="H269" s="71">
        <v>193.87</v>
      </c>
      <c r="I269" s="67">
        <f t="shared" si="9"/>
        <v>7721.018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17</v>
      </c>
      <c r="E272" s="85" t="s">
        <v>625</v>
      </c>
      <c r="F272" s="113" t="s">
        <v>634</v>
      </c>
      <c r="G272" s="71">
        <v>16664</v>
      </c>
      <c r="H272" s="71">
        <v>500</v>
      </c>
      <c r="I272" s="67">
        <f t="shared" si="9"/>
        <v>19910.239999999998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625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93" t="s">
        <v>433</v>
      </c>
      <c r="D282" s="53" t="s">
        <v>17</v>
      </c>
      <c r="E282" s="85" t="s">
        <v>625</v>
      </c>
      <c r="F282" s="113" t="s">
        <v>634</v>
      </c>
      <c r="G282" s="90">
        <v>16731</v>
      </c>
      <c r="H282" s="71">
        <v>502</v>
      </c>
      <c r="I282" s="67">
        <f t="shared" si="9"/>
        <v>19990.28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17</v>
      </c>
      <c r="E284" s="85" t="s">
        <v>625</v>
      </c>
      <c r="F284" s="113" t="s">
        <v>634</v>
      </c>
      <c r="G284" s="71">
        <v>14210</v>
      </c>
      <c r="H284" s="71">
        <v>426</v>
      </c>
      <c r="I284" s="67">
        <f t="shared" si="9"/>
        <v>16977.759999999998</v>
      </c>
      <c r="J284" s="9"/>
    </row>
    <row r="285" spans="2:10" x14ac:dyDescent="0.3">
      <c r="B285" s="66" t="s">
        <v>78</v>
      </c>
      <c r="C285" s="53" t="s">
        <v>436</v>
      </c>
      <c r="D285" s="53" t="s">
        <v>17</v>
      </c>
      <c r="E285" s="85" t="s">
        <v>625</v>
      </c>
      <c r="F285" s="53" t="s">
        <v>412</v>
      </c>
      <c r="G285" s="71">
        <v>14748</v>
      </c>
      <c r="H285" s="71">
        <v>442</v>
      </c>
      <c r="I285" s="67">
        <f t="shared" si="9"/>
        <v>17620.399999999998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85" t="s">
        <v>625</v>
      </c>
      <c r="F294" s="53" t="s">
        <v>80</v>
      </c>
      <c r="G294" s="71">
        <v>11669</v>
      </c>
      <c r="H294" s="71">
        <v>350</v>
      </c>
      <c r="I294" s="67">
        <f t="shared" si="9"/>
        <v>13942.039999999999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10</v>
      </c>
      <c r="E299" s="85" t="s">
        <v>625</v>
      </c>
      <c r="G299" s="71"/>
      <c r="H299" s="71"/>
      <c r="I299" s="67"/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473</v>
      </c>
      <c r="G312" s="90">
        <v>11661.09</v>
      </c>
      <c r="H312" s="71">
        <v>1046.93</v>
      </c>
      <c r="I312" s="67">
        <f t="shared" si="10"/>
        <v>14741.3032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17</v>
      </c>
      <c r="E318" s="85" t="s">
        <v>625</v>
      </c>
      <c r="F318" s="53" t="s">
        <v>473</v>
      </c>
      <c r="G318" s="90">
        <v>2204.77</v>
      </c>
      <c r="H318" s="71">
        <v>186.85</v>
      </c>
      <c r="I318" s="67">
        <f t="shared" si="10"/>
        <v>2774.2791999999995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17</v>
      </c>
      <c r="E320" s="85" t="s">
        <v>625</v>
      </c>
      <c r="F320" s="53" t="s">
        <v>628</v>
      </c>
      <c r="G320" s="68">
        <v>16731</v>
      </c>
      <c r="H320" s="71">
        <v>502</v>
      </c>
      <c r="I320" s="67">
        <f t="shared" si="10"/>
        <v>19990.28</v>
      </c>
      <c r="J320" s="9"/>
    </row>
    <row r="321" spans="2:10" x14ac:dyDescent="0.3">
      <c r="B321" s="66" t="s">
        <v>8</v>
      </c>
      <c r="C321" s="53">
        <v>188240010</v>
      </c>
      <c r="D321" s="53" t="s">
        <v>17</v>
      </c>
      <c r="E321" s="85" t="s">
        <v>625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256</v>
      </c>
      <c r="C334" s="92" t="s">
        <v>504</v>
      </c>
      <c r="D334" s="53" t="s">
        <v>17</v>
      </c>
      <c r="E334" s="85" t="s">
        <v>625</v>
      </c>
      <c r="F334" s="53" t="s">
        <v>628</v>
      </c>
      <c r="G334" s="71">
        <v>9918</v>
      </c>
      <c r="H334" s="71">
        <v>298</v>
      </c>
      <c r="I334" s="67">
        <f t="shared" si="10"/>
        <v>11850.56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92" t="s">
        <v>517</v>
      </c>
      <c r="D344" s="53" t="s">
        <v>10</v>
      </c>
      <c r="E344" s="85" t="s">
        <v>625</v>
      </c>
      <c r="G344" s="71">
        <v>0</v>
      </c>
      <c r="H344" s="71">
        <v>0</v>
      </c>
      <c r="I344" s="67">
        <f t="shared" si="10"/>
        <v>0</v>
      </c>
      <c r="J344" s="9"/>
    </row>
    <row r="345" spans="2:10" x14ac:dyDescent="0.3">
      <c r="B345" s="66" t="s">
        <v>78</v>
      </c>
      <c r="C345" s="92" t="s">
        <v>518</v>
      </c>
      <c r="D345" s="53" t="s">
        <v>10</v>
      </c>
      <c r="E345" s="85" t="s">
        <v>625</v>
      </c>
      <c r="G345" s="74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92" t="s">
        <v>521</v>
      </c>
      <c r="D348" s="53" t="s">
        <v>17</v>
      </c>
      <c r="E348" s="85" t="s">
        <v>625</v>
      </c>
      <c r="F348" s="113" t="s">
        <v>634</v>
      </c>
      <c r="G348" s="74">
        <v>14748</v>
      </c>
      <c r="H348" s="71">
        <v>442</v>
      </c>
      <c r="I348" s="67">
        <f t="shared" si="10"/>
        <v>17620.399999999998</v>
      </c>
      <c r="J348" s="9"/>
    </row>
    <row r="349" spans="2:10" x14ac:dyDescent="0.3">
      <c r="B349" s="66" t="s">
        <v>78</v>
      </c>
      <c r="C349" s="92" t="s">
        <v>522</v>
      </c>
      <c r="D349" s="53" t="s">
        <v>10</v>
      </c>
      <c r="E349" s="85" t="s">
        <v>625</v>
      </c>
      <c r="G349" s="74">
        <v>0</v>
      </c>
      <c r="H349" s="71">
        <v>0</v>
      </c>
      <c r="I349" s="67">
        <f t="shared" si="10"/>
        <v>0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17</v>
      </c>
      <c r="E379" s="85" t="s">
        <v>14</v>
      </c>
      <c r="F379" s="53" t="s">
        <v>112</v>
      </c>
      <c r="G379" s="68">
        <v>13082</v>
      </c>
      <c r="H379" s="68">
        <v>1445.09</v>
      </c>
      <c r="I379" s="67">
        <f t="shared" si="12"/>
        <v>16851.4244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101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17</v>
      </c>
      <c r="E405" s="85" t="s">
        <v>625</v>
      </c>
      <c r="F405" s="113" t="s">
        <v>634</v>
      </c>
      <c r="G405" s="71">
        <v>16664</v>
      </c>
      <c r="H405" s="71">
        <v>500</v>
      </c>
      <c r="I405" s="67">
        <f>(G405+H405)*1.16</f>
        <v>19910.239999999998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17</v>
      </c>
      <c r="E407" s="53" t="s">
        <v>624</v>
      </c>
      <c r="F407" s="53" t="s">
        <v>627</v>
      </c>
      <c r="G407" s="71">
        <v>5476</v>
      </c>
      <c r="H407" s="71">
        <v>164</v>
      </c>
      <c r="I407" s="67">
        <f>(G407+H407)*1.16</f>
        <v>6542.4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71"/>
      <c r="H411" s="71"/>
      <c r="I411" s="67"/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71"/>
      <c r="H413" s="71"/>
      <c r="I413" s="67"/>
    </row>
    <row r="414" spans="2:9" x14ac:dyDescent="0.3">
      <c r="B414" s="66" t="s">
        <v>65</v>
      </c>
      <c r="C414" s="97" t="s">
        <v>603</v>
      </c>
      <c r="D414" s="85" t="s">
        <v>10</v>
      </c>
      <c r="E414" s="85" t="s">
        <v>11</v>
      </c>
      <c r="G414" s="71"/>
      <c r="H414" s="71"/>
      <c r="I414" s="67"/>
    </row>
    <row r="415" spans="2:9" x14ac:dyDescent="0.3">
      <c r="B415" s="66" t="s">
        <v>256</v>
      </c>
      <c r="C415" s="97" t="s">
        <v>604</v>
      </c>
      <c r="D415" s="85" t="s">
        <v>10</v>
      </c>
      <c r="E415" s="53" t="s">
        <v>624</v>
      </c>
      <c r="G415" s="71"/>
      <c r="H415" s="71"/>
      <c r="I415" s="67"/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71"/>
      <c r="H416" s="71"/>
      <c r="I416" s="67"/>
    </row>
    <row r="417" spans="2:9" x14ac:dyDescent="0.3">
      <c r="B417" s="97" t="s">
        <v>232</v>
      </c>
      <c r="C417" s="97" t="s">
        <v>610</v>
      </c>
      <c r="D417" s="85" t="s">
        <v>10</v>
      </c>
      <c r="E417" s="53" t="s">
        <v>624</v>
      </c>
      <c r="G417" s="71"/>
      <c r="H417" s="71"/>
      <c r="I417" s="67"/>
    </row>
    <row r="418" spans="2:9" x14ac:dyDescent="0.3">
      <c r="B418" s="99" t="s">
        <v>274</v>
      </c>
      <c r="C418" s="97" t="s">
        <v>611</v>
      </c>
      <c r="D418" s="85" t="s">
        <v>10</v>
      </c>
      <c r="E418" s="53" t="s">
        <v>624</v>
      </c>
      <c r="G418" s="71"/>
      <c r="H418" s="71"/>
      <c r="I418" s="67"/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71"/>
      <c r="H419" s="71"/>
      <c r="I419" s="67"/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71"/>
      <c r="H421" s="71"/>
      <c r="I421" s="67"/>
    </row>
    <row r="422" spans="2:9" x14ac:dyDescent="0.3">
      <c r="B422" s="99" t="s">
        <v>65</v>
      </c>
      <c r="C422" s="97" t="s">
        <v>615</v>
      </c>
      <c r="D422" s="85" t="s">
        <v>10</v>
      </c>
      <c r="E422" s="53" t="s">
        <v>624</v>
      </c>
      <c r="G422" s="71"/>
      <c r="H422" s="71"/>
      <c r="I422" s="67"/>
    </row>
    <row r="423" spans="2:9" x14ac:dyDescent="0.3">
      <c r="B423" s="99" t="s">
        <v>256</v>
      </c>
      <c r="C423" s="97" t="s">
        <v>616</v>
      </c>
      <c r="D423" s="85" t="s">
        <v>10</v>
      </c>
      <c r="E423" s="98" t="s">
        <v>624</v>
      </c>
      <c r="G423" s="71"/>
      <c r="H423" s="71"/>
      <c r="I423" s="67"/>
    </row>
    <row r="424" spans="2:9" x14ac:dyDescent="0.3">
      <c r="B424" s="99" t="s">
        <v>274</v>
      </c>
      <c r="C424" s="97" t="s">
        <v>617</v>
      </c>
      <c r="D424" s="85" t="s">
        <v>10</v>
      </c>
      <c r="E424" s="53" t="s">
        <v>624</v>
      </c>
      <c r="G424" s="71"/>
      <c r="H424" s="71"/>
      <c r="I424" s="67"/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629</v>
      </c>
      <c r="G425" s="71">
        <v>5876</v>
      </c>
      <c r="H425" s="71">
        <v>176.28</v>
      </c>
      <c r="I425" s="67">
        <f>SUM(G425+H425)*1.16</f>
        <v>7020.6447999999991</v>
      </c>
    </row>
    <row r="426" spans="2:9" x14ac:dyDescent="0.3">
      <c r="B426" s="99" t="s">
        <v>70</v>
      </c>
      <c r="C426" s="97" t="s">
        <v>619</v>
      </c>
      <c r="D426" s="85" t="s">
        <v>17</v>
      </c>
      <c r="E426" s="98" t="s">
        <v>11</v>
      </c>
      <c r="F426" s="53" t="s">
        <v>629</v>
      </c>
      <c r="G426" s="71">
        <v>5876</v>
      </c>
      <c r="H426" s="71">
        <v>176</v>
      </c>
      <c r="I426" s="67">
        <f>SUM(G426:H426)*1.16</f>
        <v>7020.32</v>
      </c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/>
      <c r="H427" s="71"/>
      <c r="I427" s="67"/>
    </row>
    <row r="428" spans="2:9" x14ac:dyDescent="0.3">
      <c r="B428" s="99" t="s">
        <v>65</v>
      </c>
      <c r="C428" s="100" t="s">
        <v>621</v>
      </c>
      <c r="D428" s="85" t="s">
        <v>10</v>
      </c>
      <c r="E428" s="53" t="s">
        <v>624</v>
      </c>
      <c r="G428" s="71"/>
      <c r="H428" s="71"/>
      <c r="I428" s="67"/>
    </row>
    <row r="429" spans="2:9" s="56" customFormat="1" ht="12" x14ac:dyDescent="0.25">
      <c r="B429" s="99" t="s">
        <v>57</v>
      </c>
      <c r="C429" s="53" t="s">
        <v>631</v>
      </c>
      <c r="D429" s="85" t="s">
        <v>17</v>
      </c>
      <c r="E429" s="85" t="s">
        <v>625</v>
      </c>
      <c r="F429" s="113" t="s">
        <v>634</v>
      </c>
      <c r="G429" s="71">
        <v>16664</v>
      </c>
      <c r="H429" s="71">
        <v>500</v>
      </c>
      <c r="I429" s="67">
        <f>SUM(G429:H429)*1.16</f>
        <v>19910.239999999998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29" xr:uid="{7E1580AC-5D85-42FF-A721-7DD24830F8A1}"/>
  <hyperlinks>
    <hyperlink ref="F175" r:id="rId1" location="id=1155&amp;model=res.partner" display="http://52.52.31.46:8069/web - id=1155&amp;model=res.partner" xr:uid="{FA3F3E2A-B59E-47C3-A806-7CED1616F2BC}"/>
    <hyperlink ref="F223" r:id="rId2" location="id=1155&amp;model=res.partner" display="http://52.52.31.46:8069/web - id=1155&amp;model=res.partner" xr:uid="{09E15ABC-8366-4155-A20A-815572545F51}"/>
  </hyperlinks>
  <pageMargins left="0.7" right="0.7" top="0.75" bottom="0.75" header="0.3" footer="0.3"/>
  <pageSetup paperSize="9" scale="63" fitToHeight="0" orientation="portrait"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3A896-2FD3-4C71-8F53-FD3CF99DEE2E}">
  <sheetPr codeName="Sheet11">
    <pageSetUpPr fitToPage="1"/>
  </sheetPr>
  <dimension ref="A1:R1048560"/>
  <sheetViews>
    <sheetView showGridLines="0" topLeftCell="A146" zoomScale="102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63" t="s">
        <v>0</v>
      </c>
      <c r="C1" s="64" t="s">
        <v>1</v>
      </c>
      <c r="D1" s="63" t="s">
        <v>2</v>
      </c>
      <c r="E1" s="63" t="s">
        <v>3</v>
      </c>
      <c r="F1" s="64" t="s">
        <v>4</v>
      </c>
      <c r="G1" s="65" t="s">
        <v>5</v>
      </c>
      <c r="H1" s="65" t="s">
        <v>6</v>
      </c>
      <c r="I1" s="65" t="s">
        <v>7</v>
      </c>
      <c r="J1" s="5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624</v>
      </c>
      <c r="M2" s="60" t="s">
        <v>625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71</v>
      </c>
      <c r="M3" s="61">
        <f>+COUNTIF(E:E,M2)</f>
        <v>152</v>
      </c>
      <c r="N3" s="61">
        <f>+COUNTIF(E:E,N2)</f>
        <v>43</v>
      </c>
      <c r="O3" s="61">
        <f>+COUNTIF(E:E,O2)</f>
        <v>86</v>
      </c>
      <c r="P3" s="61">
        <f>+COUNTIF(E:E,P2)</f>
        <v>75</v>
      </c>
      <c r="Q3" s="61">
        <f>SUM(L3+M3+N3+O3+P3)</f>
        <v>427</v>
      </c>
    </row>
    <row r="4" spans="1:18" x14ac:dyDescent="0.3">
      <c r="B4" s="66" t="s">
        <v>20</v>
      </c>
      <c r="C4" s="53" t="s">
        <v>21</v>
      </c>
      <c r="D4" s="53" t="s">
        <v>17</v>
      </c>
      <c r="E4" s="53" t="s">
        <v>11</v>
      </c>
      <c r="F4" s="53" t="s">
        <v>22</v>
      </c>
      <c r="G4" s="67">
        <v>10871</v>
      </c>
      <c r="H4" s="68">
        <v>976.56</v>
      </c>
      <c r="I4" s="67">
        <f t="shared" si="0"/>
        <v>13743.169599999999</v>
      </c>
      <c r="J4" s="9"/>
      <c r="K4" s="101" t="s">
        <v>23</v>
      </c>
      <c r="L4" s="102">
        <f>COUNTIFS(D:D,K4,E:E,L2)</f>
        <v>50</v>
      </c>
      <c r="M4" s="102">
        <f>COUNTIFS(D:D,K4,E:E,M2)</f>
        <v>112</v>
      </c>
      <c r="N4" s="102">
        <f>COUNTIFS(D:D,K4,E:E,N2)</f>
        <v>29</v>
      </c>
      <c r="O4" s="102">
        <f>COUNTIFS(D:D,K4,E:E,O2)</f>
        <v>60</v>
      </c>
      <c r="P4" s="102">
        <f>COUNTIFS(D:D,K4,E:E,P2)</f>
        <v>56</v>
      </c>
      <c r="Q4" s="102">
        <f>SUM(L4:P4)</f>
        <v>307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17</v>
      </c>
      <c r="M5" s="104">
        <f>COUNTIFS(D:D,K5,E:E,M2)</f>
        <v>32</v>
      </c>
      <c r="N5" s="104">
        <f>COUNTIFS(D:D,K5,E:E,N2)</f>
        <v>12</v>
      </c>
      <c r="O5" s="104">
        <f>COUNTIFS(D:D,K5,E:E,O2)</f>
        <v>23</v>
      </c>
      <c r="P5" s="104">
        <f>COUNTIFS(D:D,K5,E:E,P2)</f>
        <v>16</v>
      </c>
      <c r="Q5" s="104">
        <f>SUM(L5:P5)</f>
        <v>100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67</v>
      </c>
      <c r="M7" s="59">
        <f>M3-M6</f>
        <v>144</v>
      </c>
      <c r="N7" s="59">
        <f>N3-N6</f>
        <v>41</v>
      </c>
      <c r="O7" s="59">
        <f>O3-O6</f>
        <v>83</v>
      </c>
      <c r="P7" s="59">
        <f>P3-P6</f>
        <v>72</v>
      </c>
      <c r="Q7" s="59">
        <f>SUM(L7:P7)</f>
        <v>407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09" t="s">
        <v>35</v>
      </c>
      <c r="L8" s="110">
        <f t="shared" ref="L8:Q8" si="1">L4/L7</f>
        <v>0.74626865671641796</v>
      </c>
      <c r="M8" s="110">
        <f t="shared" si="1"/>
        <v>0.77777777777777779</v>
      </c>
      <c r="N8" s="110">
        <f t="shared" si="1"/>
        <v>0.70731707317073167</v>
      </c>
      <c r="O8" s="110">
        <f t="shared" si="1"/>
        <v>0.72289156626506024</v>
      </c>
      <c r="P8" s="110">
        <f t="shared" si="1"/>
        <v>0.77777777777777779</v>
      </c>
      <c r="Q8" s="110">
        <f t="shared" si="1"/>
        <v>0.75429975429975427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1:18" x14ac:dyDescent="0.3">
      <c r="A10" t="s">
        <v>55</v>
      </c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93" t="s">
        <v>41</v>
      </c>
      <c r="L10" s="105">
        <f>SUMIF(E2:E404,L2,I2:I404)</f>
        <v>409568.96039999998</v>
      </c>
      <c r="M10" s="105">
        <f>SUMIF(E2:E404,M2,I2:I404)</f>
        <v>1586848.4364000005</v>
      </c>
      <c r="N10" s="105">
        <f>SUMIF(E2:E598,N2,I2:I598)</f>
        <v>288486.46679999999</v>
      </c>
      <c r="O10" s="105">
        <f>SUMIF(E2:E598,O2,I2:I598)</f>
        <v>954888.86959999998</v>
      </c>
      <c r="P10" s="105">
        <f>SUMIF(E2:E598,P2,I2:I598)</f>
        <v>511238.16960000008</v>
      </c>
      <c r="Q10" s="105">
        <f>SUM(L10:P10)</f>
        <v>3751030.9028000003</v>
      </c>
    </row>
    <row r="11" spans="1:18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06" t="s">
        <v>635</v>
      </c>
      <c r="L11" s="107">
        <v>0</v>
      </c>
      <c r="M11" s="108">
        <v>0</v>
      </c>
      <c r="N11" s="107">
        <v>0</v>
      </c>
      <c r="O11" s="107">
        <v>0</v>
      </c>
      <c r="P11" s="107">
        <v>0</v>
      </c>
      <c r="Q11" s="107">
        <f>SUM(L11:P11)</f>
        <v>0</v>
      </c>
    </row>
    <row r="12" spans="1:18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624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17</v>
      </c>
      <c r="E20" s="53" t="s">
        <v>11</v>
      </c>
      <c r="F20" s="53" t="s">
        <v>61</v>
      </c>
      <c r="G20" s="67">
        <v>2231.73</v>
      </c>
      <c r="H20" s="68">
        <v>207</v>
      </c>
      <c r="I20" s="67">
        <f t="shared" si="0"/>
        <v>2828.9267999999997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624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625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53" t="s">
        <v>625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76</v>
      </c>
      <c r="E35" s="53" t="s">
        <v>14</v>
      </c>
      <c r="G35" s="68"/>
      <c r="H35" s="68"/>
      <c r="I35" s="67"/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ref="I36:I99" si="2">SUM(G36+H36)*1.16</f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95</v>
      </c>
      <c r="G38" s="68">
        <v>10412</v>
      </c>
      <c r="H38" s="68">
        <v>312.36</v>
      </c>
      <c r="I38" s="67">
        <f t="shared" si="2"/>
        <v>12440.257599999999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10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10</v>
      </c>
      <c r="E42" s="53" t="s">
        <v>14</v>
      </c>
      <c r="G42" s="73">
        <v>0</v>
      </c>
      <c r="H42" s="68">
        <v>0</v>
      </c>
      <c r="I42" s="67">
        <f t="shared" si="2"/>
        <v>0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10</v>
      </c>
      <c r="E44" s="53" t="s">
        <v>14</v>
      </c>
      <c r="G44" s="73">
        <v>0</v>
      </c>
      <c r="H44" s="68">
        <v>0</v>
      </c>
      <c r="I44" s="67">
        <f t="shared" si="2"/>
        <v>0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624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133</v>
      </c>
      <c r="G65" s="73">
        <v>13486</v>
      </c>
      <c r="H65" s="68">
        <v>1490</v>
      </c>
      <c r="I65" s="67">
        <f t="shared" si="2"/>
        <v>17372.16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10</v>
      </c>
      <c r="E71" s="53" t="s">
        <v>14</v>
      </c>
      <c r="G71" s="73">
        <v>0</v>
      </c>
      <c r="H71" s="68">
        <v>0</v>
      </c>
      <c r="I71" s="67">
        <f t="shared" si="2"/>
        <v>0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17</v>
      </c>
      <c r="E80" s="53" t="s">
        <v>14</v>
      </c>
      <c r="F80" s="53" t="s">
        <v>112</v>
      </c>
      <c r="G80" s="73">
        <v>12432.43</v>
      </c>
      <c r="H80" s="68">
        <v>1374</v>
      </c>
      <c r="I80" s="67">
        <f t="shared" si="2"/>
        <v>16015.458799999999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153</v>
      </c>
      <c r="G82" s="73">
        <v>16664</v>
      </c>
      <c r="H82" s="68">
        <v>500</v>
      </c>
      <c r="I82" s="67">
        <f t="shared" si="2"/>
        <v>19910.239999999998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624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624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624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624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624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624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624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624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48</v>
      </c>
      <c r="C95" s="53" t="s">
        <v>172</v>
      </c>
      <c r="D95" s="53" t="s">
        <v>17</v>
      </c>
      <c r="E95" s="53" t="s">
        <v>624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624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624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624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624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624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624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624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624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624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624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624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624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624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53" t="s">
        <v>624</v>
      </c>
      <c r="G110" s="68"/>
      <c r="H110" s="68"/>
      <c r="I110" s="67"/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624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624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624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624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624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624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624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624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624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10</v>
      </c>
      <c r="E120" s="53" t="s">
        <v>624</v>
      </c>
      <c r="G120" s="68"/>
      <c r="H120" s="68"/>
      <c r="I120" s="67"/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624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624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624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48</v>
      </c>
      <c r="C124" s="53" t="s">
        <v>218</v>
      </c>
      <c r="D124" s="53" t="s">
        <v>17</v>
      </c>
      <c r="E124" s="53" t="s">
        <v>624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624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624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8</v>
      </c>
      <c r="C128" s="53" t="s">
        <v>225</v>
      </c>
      <c r="D128" s="53" t="s">
        <v>17</v>
      </c>
      <c r="E128" s="53" t="s">
        <v>624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8</v>
      </c>
      <c r="C129" s="53" t="s">
        <v>226</v>
      </c>
      <c r="D129" s="53" t="s">
        <v>17</v>
      </c>
      <c r="E129" s="53" t="s">
        <v>624</v>
      </c>
      <c r="F129" s="78" t="s">
        <v>227</v>
      </c>
      <c r="G129" s="67">
        <v>5888</v>
      </c>
      <c r="H129" s="68">
        <v>567.71</v>
      </c>
      <c r="I129" s="67">
        <f t="shared" si="5"/>
        <v>7488.6235999999999</v>
      </c>
      <c r="J129" s="9"/>
    </row>
    <row r="130" spans="2:10" x14ac:dyDescent="0.3">
      <c r="B130" s="66" t="s">
        <v>8</v>
      </c>
      <c r="C130" s="53" t="s">
        <v>228</v>
      </c>
      <c r="D130" s="53" t="s">
        <v>17</v>
      </c>
      <c r="E130" s="53" t="s">
        <v>624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624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624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624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625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625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10</v>
      </c>
      <c r="E140" s="53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624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48</v>
      </c>
      <c r="C142" s="53" t="s">
        <v>246</v>
      </c>
      <c r="D142" s="53" t="s">
        <v>17</v>
      </c>
      <c r="E142" s="53" t="s">
        <v>624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624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624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625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625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625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625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624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624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17</v>
      </c>
      <c r="E151" s="53" t="s">
        <v>15</v>
      </c>
      <c r="F151" s="81" t="s">
        <v>258</v>
      </c>
      <c r="G151" s="68">
        <v>5700.9</v>
      </c>
      <c r="H151" s="68">
        <v>634.55999999999995</v>
      </c>
      <c r="I151" s="67">
        <f t="shared" ref="I151:I172" si="6">SUM(G151+H151)*1.16</f>
        <v>7349.1335999999983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258</v>
      </c>
      <c r="G152" s="68">
        <v>7565.94</v>
      </c>
      <c r="H152" s="68">
        <v>839.43</v>
      </c>
      <c r="I152" s="67">
        <f t="shared" si="6"/>
        <v>9750.2291999999979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624</v>
      </c>
      <c r="F153" s="81"/>
      <c r="G153" s="68"/>
      <c r="H153" s="68"/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10</v>
      </c>
      <c r="E160" s="53" t="s">
        <v>11</v>
      </c>
      <c r="G160" s="68">
        <v>0</v>
      </c>
      <c r="H160" s="68">
        <v>0</v>
      </c>
      <c r="I160" s="67">
        <f t="shared" si="6"/>
        <v>0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17</v>
      </c>
      <c r="E164" s="53" t="s">
        <v>15</v>
      </c>
      <c r="F164" s="82" t="s">
        <v>279</v>
      </c>
      <c r="G164" s="68">
        <v>5876</v>
      </c>
      <c r="H164" s="68">
        <v>176</v>
      </c>
      <c r="I164" s="67">
        <f t="shared" si="6"/>
        <v>7020.32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17</v>
      </c>
      <c r="E171" s="85" t="s">
        <v>15</v>
      </c>
      <c r="F171" s="82" t="s">
        <v>291</v>
      </c>
      <c r="G171" s="68">
        <v>6210.9</v>
      </c>
      <c r="H171" s="71">
        <v>679.04</v>
      </c>
      <c r="I171" s="67">
        <f t="shared" si="6"/>
        <v>7992.3303999999989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53" t="s">
        <v>624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x14ac:dyDescent="0.3">
      <c r="B180" s="66" t="s">
        <v>24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85" t="s">
        <v>11</v>
      </c>
      <c r="F183" s="82"/>
      <c r="G183" s="68">
        <v>0</v>
      </c>
      <c r="H183" s="71">
        <v>0</v>
      </c>
      <c r="I183" s="67">
        <f t="shared" si="7"/>
        <v>0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625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42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625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625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53" t="s">
        <v>624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17</v>
      </c>
      <c r="E205" s="85" t="s">
        <v>15</v>
      </c>
      <c r="F205" s="82" t="s">
        <v>338</v>
      </c>
      <c r="G205" s="68">
        <v>10279.42</v>
      </c>
      <c r="H205" s="71">
        <v>1137.5</v>
      </c>
      <c r="I205" s="67">
        <f t="shared" si="7"/>
        <v>13243.627199999999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17</v>
      </c>
      <c r="E207" s="85" t="s">
        <v>15</v>
      </c>
      <c r="F207" s="82" t="s">
        <v>592</v>
      </c>
      <c r="G207" s="68">
        <v>8521</v>
      </c>
      <c r="H207" s="71">
        <v>256</v>
      </c>
      <c r="I207" s="67">
        <f t="shared" si="7"/>
        <v>10181.32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361</v>
      </c>
      <c r="C224" s="53" t="s">
        <v>362</v>
      </c>
      <c r="D224" s="53" t="s">
        <v>10</v>
      </c>
      <c r="E224" s="85" t="s">
        <v>15</v>
      </c>
      <c r="G224" s="73">
        <v>0</v>
      </c>
      <c r="H224" s="71">
        <v>0</v>
      </c>
      <c r="I224" s="67">
        <f t="shared" si="8"/>
        <v>0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625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625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625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625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625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625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625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85" t="s">
        <v>625</v>
      </c>
      <c r="G237" s="71">
        <v>0</v>
      </c>
      <c r="H237" s="71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625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625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625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625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625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625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625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625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625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625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17</v>
      </c>
      <c r="E248" s="53" t="s">
        <v>624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625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625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625</v>
      </c>
      <c r="F251" s="53" t="s">
        <v>588</v>
      </c>
      <c r="G251" s="90">
        <v>9918</v>
      </c>
      <c r="H251" s="71">
        <v>298</v>
      </c>
      <c r="I251" s="67">
        <f t="shared" si="9"/>
        <v>11850.56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625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625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625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10</v>
      </c>
      <c r="E255" s="85" t="s">
        <v>625</v>
      </c>
      <c r="G255" s="68">
        <v>0</v>
      </c>
      <c r="H255" s="71">
        <v>0</v>
      </c>
      <c r="I255" s="67">
        <f t="shared" si="9"/>
        <v>0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625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625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625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625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625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625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625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625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625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625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625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17</v>
      </c>
      <c r="E267" s="85" t="s">
        <v>625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x14ac:dyDescent="0.3">
      <c r="B268" s="66" t="s">
        <v>262</v>
      </c>
      <c r="C268" s="92" t="s">
        <v>413</v>
      </c>
      <c r="D268" s="53" t="s">
        <v>10</v>
      </c>
      <c r="E268" s="85" t="s">
        <v>625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17</v>
      </c>
      <c r="E269" s="85" t="s">
        <v>625</v>
      </c>
      <c r="F269" s="53" t="s">
        <v>415</v>
      </c>
      <c r="G269" s="71">
        <v>6462.18</v>
      </c>
      <c r="H269" s="71">
        <v>193.87</v>
      </c>
      <c r="I269" s="67">
        <f t="shared" si="9"/>
        <v>7721.018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625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625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10</v>
      </c>
      <c r="E272" s="85" t="s">
        <v>625</v>
      </c>
      <c r="G272" s="90">
        <v>0</v>
      </c>
      <c r="H272" s="71">
        <v>0</v>
      </c>
      <c r="I272" s="67">
        <f t="shared" si="9"/>
        <v>0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625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625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625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625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625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625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625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625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625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93" t="s">
        <v>433</v>
      </c>
      <c r="D282" s="53" t="s">
        <v>10</v>
      </c>
      <c r="E282" s="85" t="s">
        <v>625</v>
      </c>
      <c r="G282" s="90">
        <v>0</v>
      </c>
      <c r="H282" s="71">
        <v>0</v>
      </c>
      <c r="I282" s="67">
        <f t="shared" si="9"/>
        <v>0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625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10</v>
      </c>
      <c r="E284" s="85" t="s">
        <v>625</v>
      </c>
      <c r="G284" s="71">
        <v>0</v>
      </c>
      <c r="H284" s="71">
        <v>0</v>
      </c>
      <c r="I284" s="67">
        <f t="shared" si="9"/>
        <v>0</v>
      </c>
      <c r="J284" s="9"/>
    </row>
    <row r="285" spans="2:10" x14ac:dyDescent="0.3">
      <c r="B285" s="66" t="s">
        <v>78</v>
      </c>
      <c r="C285" s="53" t="s">
        <v>436</v>
      </c>
      <c r="D285" s="53" t="s">
        <v>17</v>
      </c>
      <c r="E285" s="85" t="s">
        <v>625</v>
      </c>
      <c r="F285" s="53" t="s">
        <v>412</v>
      </c>
      <c r="G285" s="71">
        <v>14748</v>
      </c>
      <c r="H285" s="71">
        <v>442</v>
      </c>
      <c r="I285" s="67">
        <f t="shared" si="9"/>
        <v>17620.399999999998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625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625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625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625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625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625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625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625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85" t="s">
        <v>625</v>
      </c>
      <c r="F294" s="53" t="s">
        <v>80</v>
      </c>
      <c r="G294" s="71">
        <v>11669</v>
      </c>
      <c r="H294" s="71">
        <v>350</v>
      </c>
      <c r="I294" s="67">
        <f t="shared" si="9"/>
        <v>13942.039999999999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625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625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625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625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10</v>
      </c>
      <c r="E299" s="85" t="s">
        <v>625</v>
      </c>
      <c r="G299" s="71"/>
      <c r="H299" s="71"/>
      <c r="I299" s="67"/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625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625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625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625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625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625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625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625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625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625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625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625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625</v>
      </c>
      <c r="F312" s="53" t="s">
        <v>473</v>
      </c>
      <c r="G312" s="90">
        <v>11661.09</v>
      </c>
      <c r="H312" s="71">
        <v>1046.93</v>
      </c>
      <c r="I312" s="67">
        <f t="shared" si="10"/>
        <v>14741.3032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625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625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625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625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625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17</v>
      </c>
      <c r="E318" s="85" t="s">
        <v>625</v>
      </c>
      <c r="F318" s="53" t="s">
        <v>473</v>
      </c>
      <c r="G318" s="90">
        <v>2204.77</v>
      </c>
      <c r="H318" s="71">
        <v>186.85</v>
      </c>
      <c r="I318" s="67">
        <f t="shared" si="10"/>
        <v>2774.2791999999995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625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10</v>
      </c>
      <c r="E320" s="85" t="s">
        <v>625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8</v>
      </c>
      <c r="C321" s="53">
        <v>188240010</v>
      </c>
      <c r="D321" s="53" t="s">
        <v>17</v>
      </c>
      <c r="E321" s="85" t="s">
        <v>625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625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53" t="s">
        <v>624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625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625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625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625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625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625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625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625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625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503</v>
      </c>
      <c r="C334" s="92" t="s">
        <v>504</v>
      </c>
      <c r="D334" s="53" t="s">
        <v>10</v>
      </c>
      <c r="E334" s="85" t="s">
        <v>625</v>
      </c>
      <c r="G334" s="71">
        <v>0</v>
      </c>
      <c r="H334" s="71">
        <v>0</v>
      </c>
      <c r="I334" s="67">
        <f t="shared" si="10"/>
        <v>0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625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625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625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625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625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625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625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625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625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92" t="s">
        <v>517</v>
      </c>
      <c r="D344" s="53" t="s">
        <v>10</v>
      </c>
      <c r="E344" s="85" t="s">
        <v>625</v>
      </c>
      <c r="G344" s="71">
        <v>0</v>
      </c>
      <c r="H344" s="71">
        <v>0</v>
      </c>
      <c r="I344" s="67">
        <f t="shared" si="10"/>
        <v>0</v>
      </c>
      <c r="J344" s="9"/>
    </row>
    <row r="345" spans="2:10" x14ac:dyDescent="0.3">
      <c r="B345" s="66" t="s">
        <v>78</v>
      </c>
      <c r="C345" s="92" t="s">
        <v>518</v>
      </c>
      <c r="D345" s="53" t="s">
        <v>10</v>
      </c>
      <c r="E345" s="85" t="s">
        <v>625</v>
      </c>
      <c r="G345" s="74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625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625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92" t="s">
        <v>521</v>
      </c>
      <c r="D348" s="53" t="s">
        <v>10</v>
      </c>
      <c r="E348" s="85" t="s">
        <v>625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92" t="s">
        <v>522</v>
      </c>
      <c r="D349" s="53" t="s">
        <v>10</v>
      </c>
      <c r="E349" s="85" t="s">
        <v>625</v>
      </c>
      <c r="G349" s="74">
        <v>0</v>
      </c>
      <c r="H349" s="71">
        <v>0</v>
      </c>
      <c r="I349" s="67">
        <f t="shared" si="10"/>
        <v>0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625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625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625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625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625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625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625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625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625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625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625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625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625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625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625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625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625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625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625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625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10</v>
      </c>
      <c r="E379" s="85" t="s">
        <v>14</v>
      </c>
      <c r="G379" s="68">
        <v>0</v>
      </c>
      <c r="H379" s="71">
        <v>0</v>
      </c>
      <c r="I379" s="67">
        <f t="shared" si="12"/>
        <v>0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112</v>
      </c>
      <c r="G385" s="71">
        <v>13082</v>
      </c>
      <c r="H385" s="95">
        <v>1445</v>
      </c>
      <c r="I385" s="71">
        <f t="shared" si="12"/>
        <v>16851.32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625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153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112</v>
      </c>
      <c r="G399" s="68">
        <v>13082</v>
      </c>
      <c r="H399" s="71">
        <v>1445</v>
      </c>
      <c r="I399" s="67">
        <f t="shared" si="12"/>
        <v>16851.32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625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10</v>
      </c>
      <c r="E405" s="85" t="s">
        <v>625</v>
      </c>
      <c r="G405" s="71">
        <v>0</v>
      </c>
      <c r="H405" s="71">
        <v>0</v>
      </c>
      <c r="I405" s="67">
        <f>(G405+H405)*1.16</f>
        <v>0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10</v>
      </c>
      <c r="E407" s="53" t="s">
        <v>624</v>
      </c>
      <c r="F407" s="53"/>
      <c r="G407" s="71">
        <v>0</v>
      </c>
      <c r="H407" s="71">
        <v>0</v>
      </c>
      <c r="I407" s="67">
        <f>(G407+H407)*1.16</f>
        <v>0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625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53" t="s">
        <v>624</v>
      </c>
      <c r="G411" s="71"/>
      <c r="H411" s="71"/>
      <c r="I411" s="67"/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53" t="s">
        <v>624</v>
      </c>
      <c r="G413" s="71"/>
      <c r="H413" s="71"/>
      <c r="I413" s="67"/>
    </row>
    <row r="414" spans="2:9" x14ac:dyDescent="0.3">
      <c r="B414" s="66" t="s">
        <v>65</v>
      </c>
      <c r="C414" s="97" t="s">
        <v>603</v>
      </c>
      <c r="D414" s="85" t="s">
        <v>10</v>
      </c>
      <c r="E414" s="85" t="s">
        <v>11</v>
      </c>
      <c r="G414" s="71"/>
      <c r="H414" s="71"/>
      <c r="I414" s="67"/>
    </row>
    <row r="415" spans="2:9" x14ac:dyDescent="0.3">
      <c r="B415" s="66" t="s">
        <v>256</v>
      </c>
      <c r="C415" s="97" t="s">
        <v>604</v>
      </c>
      <c r="D415" s="85" t="s">
        <v>10</v>
      </c>
      <c r="E415" s="53" t="s">
        <v>624</v>
      </c>
      <c r="G415" s="71"/>
      <c r="H415" s="71"/>
      <c r="I415" s="67"/>
    </row>
    <row r="416" spans="2:9" x14ac:dyDescent="0.3">
      <c r="B416" s="66" t="s">
        <v>242</v>
      </c>
      <c r="C416" s="66" t="s">
        <v>608</v>
      </c>
      <c r="D416" s="85" t="s">
        <v>10</v>
      </c>
      <c r="E416" s="53" t="s">
        <v>624</v>
      </c>
      <c r="G416" s="71"/>
      <c r="H416" s="71"/>
      <c r="I416" s="67"/>
    </row>
    <row r="417" spans="2:9" x14ac:dyDescent="0.3">
      <c r="B417" s="97" t="s">
        <v>232</v>
      </c>
      <c r="C417" s="97" t="s">
        <v>610</v>
      </c>
      <c r="D417" s="85" t="s">
        <v>10</v>
      </c>
      <c r="E417" s="53" t="s">
        <v>624</v>
      </c>
      <c r="G417" s="71"/>
      <c r="H417" s="71"/>
      <c r="I417" s="67"/>
    </row>
    <row r="418" spans="2:9" x14ac:dyDescent="0.3">
      <c r="B418" s="99" t="s">
        <v>274</v>
      </c>
      <c r="C418" s="97" t="s">
        <v>611</v>
      </c>
      <c r="D418" s="85" t="s">
        <v>10</v>
      </c>
      <c r="E418" s="53" t="s">
        <v>624</v>
      </c>
      <c r="G418" s="71"/>
      <c r="H418" s="71"/>
      <c r="I418" s="67"/>
    </row>
    <row r="419" spans="2:9" x14ac:dyDescent="0.3">
      <c r="B419" s="99" t="s">
        <v>274</v>
      </c>
      <c r="C419" s="97" t="s">
        <v>612</v>
      </c>
      <c r="D419" s="85" t="s">
        <v>10</v>
      </c>
      <c r="E419" s="53" t="s">
        <v>624</v>
      </c>
      <c r="G419" s="71"/>
      <c r="H419" s="71"/>
      <c r="I419" s="67"/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97" t="s">
        <v>614</v>
      </c>
      <c r="D421" s="85" t="s">
        <v>10</v>
      </c>
      <c r="E421" s="53" t="s">
        <v>624</v>
      </c>
      <c r="G421" s="71"/>
      <c r="H421" s="71"/>
      <c r="I421" s="67"/>
    </row>
    <row r="422" spans="2:9" x14ac:dyDescent="0.3">
      <c r="B422" s="99" t="s">
        <v>65</v>
      </c>
      <c r="C422" s="97" t="s">
        <v>615</v>
      </c>
      <c r="D422" s="85" t="s">
        <v>10</v>
      </c>
      <c r="E422" s="53" t="s">
        <v>624</v>
      </c>
      <c r="G422" s="71"/>
      <c r="H422" s="71"/>
      <c r="I422" s="67"/>
    </row>
    <row r="423" spans="2:9" x14ac:dyDescent="0.3">
      <c r="B423" s="99" t="s">
        <v>256</v>
      </c>
      <c r="C423" s="100" t="s">
        <v>616</v>
      </c>
      <c r="D423" s="85" t="s">
        <v>10</v>
      </c>
      <c r="E423" s="98" t="s">
        <v>11</v>
      </c>
      <c r="G423" s="71"/>
      <c r="H423" s="71"/>
      <c r="I423" s="67"/>
    </row>
    <row r="424" spans="2:9" x14ac:dyDescent="0.3">
      <c r="B424" s="99" t="s">
        <v>274</v>
      </c>
      <c r="C424" s="100" t="s">
        <v>617</v>
      </c>
      <c r="D424" s="85" t="s">
        <v>10</v>
      </c>
      <c r="E424" s="53" t="s">
        <v>624</v>
      </c>
      <c r="G424" s="71"/>
      <c r="H424" s="71"/>
      <c r="I424" s="67"/>
    </row>
    <row r="425" spans="2:9" x14ac:dyDescent="0.3">
      <c r="B425" s="99" t="s">
        <v>70</v>
      </c>
      <c r="C425" s="97" t="s">
        <v>618</v>
      </c>
      <c r="D425" s="85" t="s">
        <v>17</v>
      </c>
      <c r="E425" s="98" t="s">
        <v>11</v>
      </c>
      <c r="F425" s="53" t="s">
        <v>623</v>
      </c>
      <c r="G425" s="71">
        <v>5876</v>
      </c>
      <c r="H425" s="71">
        <v>176.28</v>
      </c>
      <c r="I425" s="67">
        <f>SUM(G425+H425)*1.16</f>
        <v>7020.6447999999991</v>
      </c>
    </row>
    <row r="426" spans="2:9" x14ac:dyDescent="0.3">
      <c r="B426" s="99" t="s">
        <v>70</v>
      </c>
      <c r="C426" s="97" t="s">
        <v>619</v>
      </c>
      <c r="D426" s="85" t="s">
        <v>10</v>
      </c>
      <c r="E426" s="98" t="s">
        <v>11</v>
      </c>
      <c r="G426" s="71"/>
      <c r="H426" s="71"/>
      <c r="I426" s="67"/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/>
      <c r="H427" s="71"/>
      <c r="I427" s="67"/>
    </row>
    <row r="428" spans="2:9" x14ac:dyDescent="0.3">
      <c r="B428" s="99" t="s">
        <v>65</v>
      </c>
      <c r="C428" s="100" t="s">
        <v>621</v>
      </c>
      <c r="D428" s="85" t="s">
        <v>10</v>
      </c>
      <c r="E428" s="53" t="s">
        <v>624</v>
      </c>
      <c r="G428" s="71"/>
      <c r="H428" s="71"/>
      <c r="I428" s="67"/>
    </row>
    <row r="429" spans="2:9" x14ac:dyDescent="0.3">
      <c r="G429" s="71"/>
      <c r="H429" s="71"/>
      <c r="I429" s="67"/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28" xr:uid="{7E1580AC-5D85-42FF-A721-7DD24830F8A1}"/>
  <hyperlinks>
    <hyperlink ref="F175" r:id="rId1" location="id=1155&amp;model=res.partner" display="http://52.52.31.46:8069/web - id=1155&amp;model=res.partner" xr:uid="{569E77AC-017E-4739-8B4C-5FA2AE3E4E19}"/>
    <hyperlink ref="F223" r:id="rId2" location="id=1155&amp;model=res.partner" display="http://52.52.31.46:8069/web - id=1155&amp;model=res.partner" xr:uid="{D698512E-D120-4F6A-8492-8D132D01032D}"/>
  </hyperlinks>
  <pageMargins left="0.7" right="0.7" top="0.75" bottom="0.75" header="0.3" footer="0.3"/>
  <pageSetup paperSize="9" scale="63" fitToHeight="0" orientation="portrait"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B5F59-46F6-48C9-B012-F6DC1BF05543}">
  <sheetPr codeName="Sheet1">
    <pageSetUpPr fitToPage="1"/>
  </sheetPr>
  <dimension ref="A1:R1048560"/>
  <sheetViews>
    <sheetView showGridLines="0" topLeftCell="A252" zoomScale="102" workbookViewId="0">
      <selection activeCell="E275" sqref="E27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1:18" x14ac:dyDescent="0.3">
      <c r="B1" s="117" t="s">
        <v>0</v>
      </c>
      <c r="C1" s="132" t="s">
        <v>1</v>
      </c>
      <c r="D1" s="117" t="s">
        <v>2</v>
      </c>
      <c r="E1" s="117" t="s">
        <v>3</v>
      </c>
      <c r="F1" s="132" t="s">
        <v>4</v>
      </c>
      <c r="G1" s="133" t="s">
        <v>5</v>
      </c>
      <c r="H1" s="133" t="s">
        <v>6</v>
      </c>
      <c r="I1" s="133" t="s">
        <v>7</v>
      </c>
      <c r="J1" s="5"/>
    </row>
    <row r="2" spans="1:18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12</v>
      </c>
      <c r="M2" s="60" t="s">
        <v>13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1:18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9"/>
      <c r="K3" s="62" t="s">
        <v>19</v>
      </c>
      <c r="L3" s="61">
        <f>+COUNTIF(E:E,L2)</f>
        <v>72</v>
      </c>
      <c r="M3" s="61">
        <f>+COUNTIF(E:E,M2)</f>
        <v>152</v>
      </c>
      <c r="N3" s="61">
        <f>+COUNTIF(E:E,N2)</f>
        <v>42</v>
      </c>
      <c r="O3" s="61">
        <f>+COUNTIF(E:E,O2)</f>
        <v>86</v>
      </c>
      <c r="P3" s="61">
        <f>+COUNTIF(E:E,P2)</f>
        <v>75</v>
      </c>
      <c r="Q3" s="61">
        <f>SUM(L3+M3+N3+O3+P3)</f>
        <v>427</v>
      </c>
    </row>
    <row r="4" spans="1:18" x14ac:dyDescent="0.3">
      <c r="B4" s="66" t="s">
        <v>20</v>
      </c>
      <c r="C4" s="53" t="s">
        <v>21</v>
      </c>
      <c r="D4" s="53" t="s">
        <v>17</v>
      </c>
      <c r="E4" s="53" t="s">
        <v>11</v>
      </c>
      <c r="F4" s="53" t="s">
        <v>22</v>
      </c>
      <c r="G4" s="67">
        <v>10871</v>
      </c>
      <c r="H4" s="68">
        <v>976.56</v>
      </c>
      <c r="I4" s="67">
        <f t="shared" si="0"/>
        <v>13743.169599999999</v>
      </c>
      <c r="J4" s="9"/>
      <c r="K4" s="101" t="s">
        <v>23</v>
      </c>
      <c r="L4" s="102">
        <f>COUNTIFS(D:D,K4,E:E,L2)</f>
        <v>50</v>
      </c>
      <c r="M4" s="102">
        <f>COUNTIFS(D:D,K4,E:E,M2)</f>
        <v>112</v>
      </c>
      <c r="N4" s="102">
        <f>COUNTIFS(D:D,K4,E:E,N2)</f>
        <v>28</v>
      </c>
      <c r="O4" s="102">
        <f>COUNTIFS(D:D,K4,E:E,O2)</f>
        <v>58</v>
      </c>
      <c r="P4" s="102">
        <f>COUNTIFS(D:D,K4,E:E,P2)</f>
        <v>56</v>
      </c>
      <c r="Q4" s="102">
        <f>SUM(L4:P4)</f>
        <v>304</v>
      </c>
    </row>
    <row r="5" spans="1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9"/>
      <c r="K5" s="103" t="s">
        <v>27</v>
      </c>
      <c r="L5" s="104">
        <f>COUNTIFS(D:D,K5,E:E,L2)</f>
        <v>18</v>
      </c>
      <c r="M5" s="104">
        <f>COUNTIFS(D:D,K5,E:E,M2)</f>
        <v>32</v>
      </c>
      <c r="N5" s="104">
        <f>COUNTIFS(D:D,K5,E:E,N2)</f>
        <v>12</v>
      </c>
      <c r="O5" s="104">
        <f>COUNTIFS(D:D,K5,E:E,O2)</f>
        <v>25</v>
      </c>
      <c r="P5" s="104">
        <f>COUNTIFS(D:D,K5,E:E,P2)</f>
        <v>16</v>
      </c>
      <c r="Q5" s="104">
        <f>SUM(L5:P5)</f>
        <v>103</v>
      </c>
    </row>
    <row r="6" spans="1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9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1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9"/>
      <c r="K7" s="58" t="s">
        <v>33</v>
      </c>
      <c r="L7" s="59">
        <f>L3-L6</f>
        <v>68</v>
      </c>
      <c r="M7" s="59">
        <f>M3-M6</f>
        <v>144</v>
      </c>
      <c r="N7" s="59">
        <f>N3-N6</f>
        <v>40</v>
      </c>
      <c r="O7" s="59">
        <f>O3-O6</f>
        <v>83</v>
      </c>
      <c r="P7" s="59">
        <f>P3-P6</f>
        <v>72</v>
      </c>
      <c r="Q7" s="59">
        <f>SUM(L7:P7)</f>
        <v>407</v>
      </c>
      <c r="R7" s="12"/>
    </row>
    <row r="8" spans="1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9"/>
      <c r="K8" s="111" t="s">
        <v>35</v>
      </c>
      <c r="L8" s="123">
        <f t="shared" ref="L8:Q8" si="1">L4/L7</f>
        <v>0.73529411764705888</v>
      </c>
      <c r="M8" s="123">
        <f t="shared" si="1"/>
        <v>0.77777777777777779</v>
      </c>
      <c r="N8" s="123">
        <f t="shared" si="1"/>
        <v>0.7</v>
      </c>
      <c r="O8" s="123">
        <f t="shared" si="1"/>
        <v>0.6987951807228916</v>
      </c>
      <c r="P8" s="123">
        <f t="shared" si="1"/>
        <v>0.77777777777777779</v>
      </c>
      <c r="Q8" s="123">
        <f t="shared" si="1"/>
        <v>0.74692874692874689</v>
      </c>
    </row>
    <row r="9" spans="1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1:18" x14ac:dyDescent="0.3">
      <c r="A10" t="s">
        <v>55</v>
      </c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118" t="s">
        <v>41</v>
      </c>
      <c r="L10" s="126">
        <f>SUMIF(E2:E404,L2,I2:I404)</f>
        <v>409568.96039999998</v>
      </c>
      <c r="M10" s="126">
        <f>SUMIF(E2:E404,M2,I2:I404)</f>
        <v>1586848.4364000005</v>
      </c>
      <c r="N10" s="126">
        <f>SUMIF(E2:E598,N2,I2:I598)</f>
        <v>281465.82199999999</v>
      </c>
      <c r="O10" s="126">
        <f>SUMIF(E2:E598,O2,I2:I598)</f>
        <v>921186.22960000008</v>
      </c>
      <c r="P10" s="126">
        <f>SUMIF(E2:E598,P2,I2:I598)</f>
        <v>511238.16960000008</v>
      </c>
      <c r="Q10" s="126">
        <f>SUM(L10:P10)</f>
        <v>3710307.6180000007</v>
      </c>
    </row>
    <row r="11" spans="1:18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20" t="s">
        <v>607</v>
      </c>
      <c r="L11" s="127">
        <v>0</v>
      </c>
      <c r="M11" s="128">
        <v>0</v>
      </c>
      <c r="N11" s="127">
        <v>0</v>
      </c>
      <c r="O11" s="127">
        <v>0</v>
      </c>
      <c r="P11" s="127">
        <v>0</v>
      </c>
      <c r="Q11" s="127">
        <f>SUM(L11:P11)</f>
        <v>0</v>
      </c>
    </row>
    <row r="12" spans="1:18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1:18" x14ac:dyDescent="0.3">
      <c r="B13" s="66" t="s">
        <v>45</v>
      </c>
      <c r="C13" s="53" t="s">
        <v>46</v>
      </c>
      <c r="D13" s="53" t="s">
        <v>17</v>
      </c>
      <c r="E13" s="53" t="s">
        <v>12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  <c r="M13" s="38"/>
    </row>
    <row r="14" spans="1:18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1:18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1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10</v>
      </c>
      <c r="E19" s="53" t="s">
        <v>11</v>
      </c>
      <c r="G19" s="67">
        <v>0</v>
      </c>
      <c r="H19" s="68">
        <v>0</v>
      </c>
      <c r="I19" s="67">
        <f t="shared" si="0"/>
        <v>0</v>
      </c>
      <c r="J19" s="9"/>
    </row>
    <row r="20" spans="2:10" x14ac:dyDescent="0.3">
      <c r="B20" s="66" t="s">
        <v>24</v>
      </c>
      <c r="C20" s="53" t="s">
        <v>62</v>
      </c>
      <c r="D20" s="53" t="s">
        <v>17</v>
      </c>
      <c r="E20" s="53" t="s">
        <v>11</v>
      </c>
      <c r="F20" s="53" t="s">
        <v>61</v>
      </c>
      <c r="G20" s="67">
        <v>2231.73</v>
      </c>
      <c r="H20" s="68">
        <v>207</v>
      </c>
      <c r="I20" s="67">
        <f t="shared" si="0"/>
        <v>2828.9267999999997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12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13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53" t="s">
        <v>13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76</v>
      </c>
      <c r="E35" s="53" t="s">
        <v>14</v>
      </c>
      <c r="G35" s="68"/>
      <c r="H35" s="68"/>
      <c r="I35" s="67"/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ref="I36:I99" si="2">SUM(G36+H36)*1.16</f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95</v>
      </c>
      <c r="G38" s="68">
        <v>10412</v>
      </c>
      <c r="H38" s="68">
        <v>312.36</v>
      </c>
      <c r="I38" s="67">
        <f t="shared" si="2"/>
        <v>12440.257599999999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10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10</v>
      </c>
      <c r="E42" s="53" t="s">
        <v>14</v>
      </c>
      <c r="G42" s="73">
        <v>0</v>
      </c>
      <c r="H42" s="68">
        <v>0</v>
      </c>
      <c r="I42" s="67">
        <f t="shared" si="2"/>
        <v>0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10</v>
      </c>
      <c r="E44" s="53" t="s">
        <v>14</v>
      </c>
      <c r="G44" s="73">
        <v>0</v>
      </c>
      <c r="H44" s="68">
        <v>0</v>
      </c>
      <c r="I44" s="67">
        <f t="shared" si="2"/>
        <v>0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65</v>
      </c>
      <c r="C63" s="53" t="s">
        <v>130</v>
      </c>
      <c r="D63" s="53" t="s">
        <v>17</v>
      </c>
      <c r="E63" s="53" t="s">
        <v>12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133</v>
      </c>
      <c r="G65" s="73">
        <v>13486</v>
      </c>
      <c r="H65" s="68">
        <v>1490</v>
      </c>
      <c r="I65" s="67">
        <f t="shared" si="2"/>
        <v>17372.16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57</v>
      </c>
      <c r="C71" s="53" t="s">
        <v>139</v>
      </c>
      <c r="D71" s="53" t="s">
        <v>10</v>
      </c>
      <c r="E71" s="53" t="s">
        <v>14</v>
      </c>
      <c r="G71" s="73">
        <v>0</v>
      </c>
      <c r="H71" s="68">
        <v>0</v>
      </c>
      <c r="I71" s="67">
        <f t="shared" si="2"/>
        <v>0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17</v>
      </c>
      <c r="E80" s="53" t="s">
        <v>14</v>
      </c>
      <c r="F80" s="53" t="s">
        <v>112</v>
      </c>
      <c r="G80" s="73">
        <v>12432.43</v>
      </c>
      <c r="H80" s="68">
        <v>1374</v>
      </c>
      <c r="I80" s="67">
        <f t="shared" si="2"/>
        <v>16015.458799999999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153</v>
      </c>
      <c r="G82" s="73">
        <v>16664</v>
      </c>
      <c r="H82" s="68">
        <v>500</v>
      </c>
      <c r="I82" s="67">
        <f t="shared" si="2"/>
        <v>19910.239999999998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12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12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12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12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12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12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12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12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48</v>
      </c>
      <c r="C95" s="53" t="s">
        <v>172</v>
      </c>
      <c r="D95" s="53" t="s">
        <v>17</v>
      </c>
      <c r="E95" s="53" t="s">
        <v>12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12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12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12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12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12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12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12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12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12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12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12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12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12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53" t="s">
        <v>12</v>
      </c>
      <c r="G110" s="68"/>
      <c r="H110" s="68"/>
      <c r="I110" s="67"/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12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12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12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12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12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12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12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12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12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10</v>
      </c>
      <c r="E120" s="53" t="s">
        <v>12</v>
      </c>
      <c r="G120" s="68"/>
      <c r="H120" s="68"/>
      <c r="I120" s="67"/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12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12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12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48</v>
      </c>
      <c r="C124" s="53" t="s">
        <v>218</v>
      </c>
      <c r="D124" s="53" t="s">
        <v>17</v>
      </c>
      <c r="E124" s="53" t="s">
        <v>12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12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12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8</v>
      </c>
      <c r="C128" s="53" t="s">
        <v>225</v>
      </c>
      <c r="D128" s="53" t="s">
        <v>17</v>
      </c>
      <c r="E128" s="53" t="s">
        <v>12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8</v>
      </c>
      <c r="C129" s="53" t="s">
        <v>226</v>
      </c>
      <c r="D129" s="53" t="s">
        <v>17</v>
      </c>
      <c r="E129" s="53" t="s">
        <v>12</v>
      </c>
      <c r="F129" s="78" t="s">
        <v>227</v>
      </c>
      <c r="G129" s="67">
        <v>5888</v>
      </c>
      <c r="H129" s="68">
        <v>567.71</v>
      </c>
      <c r="I129" s="67">
        <f t="shared" si="5"/>
        <v>7488.6235999999999</v>
      </c>
      <c r="J129" s="9"/>
    </row>
    <row r="130" spans="2:10" x14ac:dyDescent="0.3">
      <c r="B130" s="66" t="s">
        <v>8</v>
      </c>
      <c r="C130" s="53" t="s">
        <v>228</v>
      </c>
      <c r="D130" s="53" t="s">
        <v>17</v>
      </c>
      <c r="E130" s="53" t="s">
        <v>12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12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12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12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13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13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10</v>
      </c>
      <c r="E140" s="53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12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48</v>
      </c>
      <c r="C142" s="53" t="s">
        <v>246</v>
      </c>
      <c r="D142" s="53" t="s">
        <v>17</v>
      </c>
      <c r="E142" s="53" t="s">
        <v>12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12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12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13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13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13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13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12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12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17</v>
      </c>
      <c r="E151" s="53" t="s">
        <v>15</v>
      </c>
      <c r="F151" s="81" t="s">
        <v>258</v>
      </c>
      <c r="G151" s="68">
        <v>5700.9</v>
      </c>
      <c r="H151" s="68">
        <v>634.55999999999995</v>
      </c>
      <c r="I151" s="67">
        <f t="shared" ref="I151:I172" si="6">SUM(G151+H151)*1.16</f>
        <v>7349.1335999999983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258</v>
      </c>
      <c r="G152" s="68">
        <v>7565.94</v>
      </c>
      <c r="H152" s="68">
        <v>839.43</v>
      </c>
      <c r="I152" s="67">
        <f t="shared" si="6"/>
        <v>9750.2291999999979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12</v>
      </c>
      <c r="F153" s="81"/>
      <c r="G153" s="68"/>
      <c r="H153" s="68"/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10</v>
      </c>
      <c r="E160" s="53" t="s">
        <v>11</v>
      </c>
      <c r="G160" s="68">
        <v>0</v>
      </c>
      <c r="H160" s="68">
        <v>0</v>
      </c>
      <c r="I160" s="67">
        <f t="shared" si="6"/>
        <v>0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17</v>
      </c>
      <c r="E164" s="53" t="s">
        <v>15</v>
      </c>
      <c r="F164" s="82" t="s">
        <v>279</v>
      </c>
      <c r="G164" s="68">
        <v>5876</v>
      </c>
      <c r="H164" s="68">
        <v>176</v>
      </c>
      <c r="I164" s="67">
        <f t="shared" si="6"/>
        <v>7020.32</v>
      </c>
      <c r="J164" s="9"/>
    </row>
    <row r="165" spans="2:10" x14ac:dyDescent="0.3">
      <c r="B165" s="66" t="s">
        <v>65</v>
      </c>
      <c r="C165" s="83" t="s">
        <v>280</v>
      </c>
      <c r="D165" s="53" t="s">
        <v>10</v>
      </c>
      <c r="E165" s="53" t="s">
        <v>15</v>
      </c>
      <c r="F165" s="82"/>
      <c r="G165" s="68">
        <v>0</v>
      </c>
      <c r="H165" s="68">
        <v>0</v>
      </c>
      <c r="I165" s="67">
        <f t="shared" si="6"/>
        <v>0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17</v>
      </c>
      <c r="E170" s="53" t="s">
        <v>15</v>
      </c>
      <c r="F170" s="53" t="s">
        <v>342</v>
      </c>
      <c r="G170" s="68">
        <v>13440</v>
      </c>
      <c r="H170" s="68">
        <v>403</v>
      </c>
      <c r="I170" s="67">
        <f t="shared" si="6"/>
        <v>16057.88</v>
      </c>
      <c r="J170" s="9"/>
    </row>
    <row r="171" spans="2:10" x14ac:dyDescent="0.3">
      <c r="B171" s="66" t="s">
        <v>256</v>
      </c>
      <c r="C171" s="84" t="s">
        <v>290</v>
      </c>
      <c r="D171" s="85" t="s">
        <v>17</v>
      </c>
      <c r="E171" s="85" t="s">
        <v>15</v>
      </c>
      <c r="F171" s="82" t="s">
        <v>291</v>
      </c>
      <c r="G171" s="68">
        <v>6210.9</v>
      </c>
      <c r="H171" s="71">
        <v>679.04</v>
      </c>
      <c r="I171" s="67">
        <f t="shared" si="6"/>
        <v>7992.3303999999989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85" t="s">
        <v>12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x14ac:dyDescent="0.3">
      <c r="B180" s="66" t="s">
        <v>24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85" t="s">
        <v>11</v>
      </c>
      <c r="F183" s="82"/>
      <c r="G183" s="68">
        <v>0</v>
      </c>
      <c r="H183" s="71">
        <v>0</v>
      </c>
      <c r="I183" s="67">
        <f t="shared" si="7"/>
        <v>0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13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42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13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13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17</v>
      </c>
      <c r="E203" s="85" t="s">
        <v>12</v>
      </c>
      <c r="F203" s="87" t="s">
        <v>622</v>
      </c>
      <c r="G203" s="71">
        <v>6542</v>
      </c>
      <c r="H203" s="71">
        <v>196</v>
      </c>
      <c r="I203" s="67">
        <f t="shared" si="7"/>
        <v>7816.079999999999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17</v>
      </c>
      <c r="E205" s="85" t="s">
        <v>15</v>
      </c>
      <c r="F205" s="82" t="s">
        <v>338</v>
      </c>
      <c r="G205" s="68">
        <v>10279.42</v>
      </c>
      <c r="H205" s="71">
        <v>1137.5</v>
      </c>
      <c r="I205" s="67">
        <f t="shared" si="7"/>
        <v>13243.627199999999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17</v>
      </c>
      <c r="E207" s="85" t="s">
        <v>15</v>
      </c>
      <c r="F207" s="82" t="s">
        <v>592</v>
      </c>
      <c r="G207" s="68">
        <v>8521</v>
      </c>
      <c r="H207" s="71">
        <v>256</v>
      </c>
      <c r="I207" s="67">
        <f t="shared" si="7"/>
        <v>10181.32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361</v>
      </c>
      <c r="C224" s="53" t="s">
        <v>362</v>
      </c>
      <c r="D224" s="53" t="s">
        <v>10</v>
      </c>
      <c r="E224" s="85" t="s">
        <v>15</v>
      </c>
      <c r="G224" s="73">
        <v>0</v>
      </c>
      <c r="H224" s="71">
        <v>0</v>
      </c>
      <c r="I224" s="67">
        <f t="shared" si="8"/>
        <v>0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13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13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13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13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13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13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13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10</v>
      </c>
      <c r="E237" s="85" t="s">
        <v>13</v>
      </c>
      <c r="G237" s="71">
        <v>0</v>
      </c>
      <c r="H237" s="71">
        <v>0</v>
      </c>
      <c r="I237" s="67">
        <f t="shared" si="9"/>
        <v>0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13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13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13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13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13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13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13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13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13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13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17</v>
      </c>
      <c r="E248" s="85" t="s">
        <v>12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13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13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13</v>
      </c>
      <c r="F251" s="53" t="s">
        <v>588</v>
      </c>
      <c r="G251" s="90">
        <v>9918</v>
      </c>
      <c r="H251" s="71">
        <v>298</v>
      </c>
      <c r="I251" s="67">
        <f t="shared" si="9"/>
        <v>11850.56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13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13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65</v>
      </c>
      <c r="C254" s="53">
        <v>188240011</v>
      </c>
      <c r="D254" s="53" t="s">
        <v>10</v>
      </c>
      <c r="E254" s="85" t="s">
        <v>13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10</v>
      </c>
      <c r="E255" s="85" t="s">
        <v>13</v>
      </c>
      <c r="G255" s="68">
        <v>0</v>
      </c>
      <c r="H255" s="71">
        <v>0</v>
      </c>
      <c r="I255" s="67">
        <f t="shared" si="9"/>
        <v>0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13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13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13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13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13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13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13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13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13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13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13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17</v>
      </c>
      <c r="E267" s="85" t="s">
        <v>13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x14ac:dyDescent="0.3">
      <c r="B268" s="66" t="s">
        <v>262</v>
      </c>
      <c r="C268" s="92" t="s">
        <v>413</v>
      </c>
      <c r="D268" s="53" t="s">
        <v>10</v>
      </c>
      <c r="E268" s="85" t="s">
        <v>13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17</v>
      </c>
      <c r="E269" s="85" t="s">
        <v>13</v>
      </c>
      <c r="F269" s="53" t="s">
        <v>415</v>
      </c>
      <c r="G269" s="71">
        <v>6462.18</v>
      </c>
      <c r="H269" s="71">
        <v>193.87</v>
      </c>
      <c r="I269" s="67">
        <f t="shared" si="9"/>
        <v>7721.018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13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13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10</v>
      </c>
      <c r="E272" s="85" t="s">
        <v>13</v>
      </c>
      <c r="G272" s="90">
        <v>0</v>
      </c>
      <c r="H272" s="71">
        <v>0</v>
      </c>
      <c r="I272" s="67">
        <f t="shared" si="9"/>
        <v>0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13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13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13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13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13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13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13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13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13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93" t="s">
        <v>433</v>
      </c>
      <c r="D282" s="53" t="s">
        <v>10</v>
      </c>
      <c r="E282" s="85" t="s">
        <v>13</v>
      </c>
      <c r="G282" s="90">
        <v>0</v>
      </c>
      <c r="H282" s="71">
        <v>0</v>
      </c>
      <c r="I282" s="67">
        <f t="shared" si="9"/>
        <v>0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13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10</v>
      </c>
      <c r="E284" s="85" t="s">
        <v>13</v>
      </c>
      <c r="G284" s="71">
        <v>0</v>
      </c>
      <c r="H284" s="71">
        <v>0</v>
      </c>
      <c r="I284" s="67">
        <f t="shared" si="9"/>
        <v>0</v>
      </c>
      <c r="J284" s="9"/>
    </row>
    <row r="285" spans="2:10" x14ac:dyDescent="0.3">
      <c r="B285" s="66" t="s">
        <v>78</v>
      </c>
      <c r="C285" s="53" t="s">
        <v>436</v>
      </c>
      <c r="D285" s="53" t="s">
        <v>17</v>
      </c>
      <c r="E285" s="85" t="s">
        <v>13</v>
      </c>
      <c r="F285" s="53" t="s">
        <v>412</v>
      </c>
      <c r="G285" s="71">
        <v>14748</v>
      </c>
      <c r="H285" s="71">
        <v>442</v>
      </c>
      <c r="I285" s="67">
        <f t="shared" si="9"/>
        <v>17620.399999999998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13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13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13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13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13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13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13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13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85" t="s">
        <v>13</v>
      </c>
      <c r="F294" s="53" t="s">
        <v>80</v>
      </c>
      <c r="G294" s="71">
        <v>11669</v>
      </c>
      <c r="H294" s="71">
        <v>350</v>
      </c>
      <c r="I294" s="67">
        <f t="shared" si="9"/>
        <v>13942.039999999999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13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13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13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13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10</v>
      </c>
      <c r="E299" s="85" t="s">
        <v>13</v>
      </c>
      <c r="G299" s="71"/>
      <c r="H299" s="71"/>
      <c r="I299" s="67"/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13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13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13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13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13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13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13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13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13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13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13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13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13</v>
      </c>
      <c r="F312" s="53" t="s">
        <v>473</v>
      </c>
      <c r="G312" s="90">
        <v>11661.09</v>
      </c>
      <c r="H312" s="71">
        <v>1046.93</v>
      </c>
      <c r="I312" s="67">
        <f t="shared" si="10"/>
        <v>14741.3032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13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13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13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53</v>
      </c>
      <c r="C316" s="53" t="s">
        <v>479</v>
      </c>
      <c r="D316" s="53" t="s">
        <v>10</v>
      </c>
      <c r="E316" s="85" t="s">
        <v>13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13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17</v>
      </c>
      <c r="E318" s="85" t="s">
        <v>13</v>
      </c>
      <c r="F318" s="53" t="s">
        <v>473</v>
      </c>
      <c r="G318" s="90">
        <v>2204.77</v>
      </c>
      <c r="H318" s="71">
        <v>186.85</v>
      </c>
      <c r="I318" s="67">
        <f t="shared" si="10"/>
        <v>2774.2791999999995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13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10</v>
      </c>
      <c r="E320" s="85" t="s">
        <v>13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8</v>
      </c>
      <c r="C321" s="53">
        <v>188240010</v>
      </c>
      <c r="D321" s="53" t="s">
        <v>17</v>
      </c>
      <c r="E321" s="85" t="s">
        <v>13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13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85" t="s">
        <v>12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13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13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13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13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13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13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13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13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13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503</v>
      </c>
      <c r="C334" s="92" t="s">
        <v>504</v>
      </c>
      <c r="D334" s="53" t="s">
        <v>10</v>
      </c>
      <c r="E334" s="85" t="s">
        <v>13</v>
      </c>
      <c r="G334" s="71">
        <v>0</v>
      </c>
      <c r="H334" s="71">
        <v>0</v>
      </c>
      <c r="I334" s="67">
        <f t="shared" si="10"/>
        <v>0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13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13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13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13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13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13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13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13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13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92" t="s">
        <v>517</v>
      </c>
      <c r="D344" s="53" t="s">
        <v>10</v>
      </c>
      <c r="E344" s="85" t="s">
        <v>13</v>
      </c>
      <c r="G344" s="71">
        <v>0</v>
      </c>
      <c r="H344" s="71">
        <v>0</v>
      </c>
      <c r="I344" s="67">
        <f t="shared" si="10"/>
        <v>0</v>
      </c>
      <c r="J344" s="9"/>
    </row>
    <row r="345" spans="2:10" x14ac:dyDescent="0.3">
      <c r="B345" s="66" t="s">
        <v>78</v>
      </c>
      <c r="C345" s="92" t="s">
        <v>518</v>
      </c>
      <c r="D345" s="53" t="s">
        <v>10</v>
      </c>
      <c r="E345" s="85" t="s">
        <v>13</v>
      </c>
      <c r="G345" s="74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13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13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92" t="s">
        <v>521</v>
      </c>
      <c r="D348" s="53" t="s">
        <v>10</v>
      </c>
      <c r="E348" s="85" t="s">
        <v>13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92" t="s">
        <v>522</v>
      </c>
      <c r="D349" s="53" t="s">
        <v>10</v>
      </c>
      <c r="E349" s="85" t="s">
        <v>13</v>
      </c>
      <c r="G349" s="74">
        <v>0</v>
      </c>
      <c r="H349" s="71">
        <v>0</v>
      </c>
      <c r="I349" s="67">
        <f t="shared" si="10"/>
        <v>0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13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13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13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13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13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13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13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13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13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13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13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13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13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13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13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13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13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13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13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13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10</v>
      </c>
      <c r="E379" s="85" t="s">
        <v>14</v>
      </c>
      <c r="G379" s="68">
        <v>0</v>
      </c>
      <c r="H379" s="71">
        <v>0</v>
      </c>
      <c r="I379" s="67">
        <f t="shared" si="12"/>
        <v>0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10</v>
      </c>
      <c r="E385" s="85" t="s">
        <v>14</v>
      </c>
      <c r="F385" s="53"/>
      <c r="G385" s="71">
        <v>0</v>
      </c>
      <c r="H385" s="95">
        <v>0</v>
      </c>
      <c r="I385" s="71">
        <f t="shared" si="12"/>
        <v>0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13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153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10</v>
      </c>
      <c r="E399" s="85" t="s">
        <v>14</v>
      </c>
      <c r="G399" s="68">
        <v>0</v>
      </c>
      <c r="H399" s="71">
        <v>0</v>
      </c>
      <c r="I399" s="67">
        <f t="shared" si="12"/>
        <v>0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13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10</v>
      </c>
      <c r="E405" s="85" t="s">
        <v>13</v>
      </c>
      <c r="G405" s="71">
        <v>0</v>
      </c>
      <c r="H405" s="71">
        <v>0</v>
      </c>
      <c r="I405" s="67">
        <f>(G405+H405)*1.16</f>
        <v>0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10</v>
      </c>
      <c r="E407" s="85" t="s">
        <v>12</v>
      </c>
      <c r="F407" s="53"/>
      <c r="G407" s="71">
        <v>0</v>
      </c>
      <c r="H407" s="71">
        <v>0</v>
      </c>
      <c r="I407" s="67">
        <f>(G407+H407)*1.16</f>
        <v>0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13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85" t="s">
        <v>12</v>
      </c>
      <c r="G411" s="71"/>
      <c r="H411" s="71"/>
      <c r="I411" s="67"/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85" t="s">
        <v>12</v>
      </c>
      <c r="G413" s="71"/>
      <c r="H413" s="71"/>
      <c r="I413" s="67"/>
    </row>
    <row r="414" spans="2:9" x14ac:dyDescent="0.3">
      <c r="B414" s="66" t="s">
        <v>65</v>
      </c>
      <c r="C414" s="97" t="s">
        <v>603</v>
      </c>
      <c r="D414" s="85" t="s">
        <v>10</v>
      </c>
      <c r="E414" s="85" t="s">
        <v>11</v>
      </c>
      <c r="G414" s="71"/>
      <c r="H414" s="71"/>
      <c r="I414" s="67"/>
    </row>
    <row r="415" spans="2:9" x14ac:dyDescent="0.3">
      <c r="B415" s="66" t="s">
        <v>256</v>
      </c>
      <c r="C415" s="97" t="s">
        <v>604</v>
      </c>
      <c r="D415" s="85" t="s">
        <v>10</v>
      </c>
      <c r="E415" s="85" t="s">
        <v>12</v>
      </c>
      <c r="G415" s="71"/>
      <c r="H415" s="71"/>
      <c r="I415" s="67"/>
    </row>
    <row r="416" spans="2:9" x14ac:dyDescent="0.3">
      <c r="B416" s="66" t="s">
        <v>242</v>
      </c>
      <c r="C416" s="66" t="s">
        <v>608</v>
      </c>
      <c r="D416" s="85" t="s">
        <v>10</v>
      </c>
      <c r="E416" s="85" t="s">
        <v>12</v>
      </c>
      <c r="G416" s="71"/>
      <c r="H416" s="71"/>
      <c r="I416" s="67"/>
    </row>
    <row r="417" spans="2:9" x14ac:dyDescent="0.3">
      <c r="B417" s="97" t="s">
        <v>232</v>
      </c>
      <c r="C417" s="97" t="s">
        <v>610</v>
      </c>
      <c r="D417" s="85" t="s">
        <v>10</v>
      </c>
      <c r="E417" s="98" t="s">
        <v>12</v>
      </c>
      <c r="G417" s="71"/>
      <c r="H417" s="71"/>
      <c r="I417" s="67"/>
    </row>
    <row r="418" spans="2:9" x14ac:dyDescent="0.3">
      <c r="B418" s="99" t="s">
        <v>274</v>
      </c>
      <c r="C418" s="100" t="s">
        <v>611</v>
      </c>
      <c r="D418" s="85" t="s">
        <v>10</v>
      </c>
      <c r="E418" s="98" t="s">
        <v>12</v>
      </c>
      <c r="G418" s="71"/>
      <c r="H418" s="71"/>
      <c r="I418" s="67"/>
    </row>
    <row r="419" spans="2:9" x14ac:dyDescent="0.3">
      <c r="B419" s="99" t="s">
        <v>274</v>
      </c>
      <c r="C419" s="100" t="s">
        <v>612</v>
      </c>
      <c r="D419" s="85" t="s">
        <v>10</v>
      </c>
      <c r="E419" s="98" t="s">
        <v>12</v>
      </c>
      <c r="G419" s="71"/>
      <c r="H419" s="71"/>
      <c r="I419" s="67"/>
    </row>
    <row r="420" spans="2:9" x14ac:dyDescent="0.3">
      <c r="B420" s="99" t="s">
        <v>70</v>
      </c>
      <c r="C420" s="97" t="s">
        <v>613</v>
      </c>
      <c r="D420" s="85" t="s">
        <v>10</v>
      </c>
      <c r="E420" s="98" t="s">
        <v>15</v>
      </c>
      <c r="G420" s="71"/>
      <c r="H420" s="71"/>
      <c r="I420" s="67"/>
    </row>
    <row r="421" spans="2:9" x14ac:dyDescent="0.3">
      <c r="B421" s="99" t="s">
        <v>242</v>
      </c>
      <c r="C421" s="100" t="s">
        <v>614</v>
      </c>
      <c r="D421" s="85" t="s">
        <v>10</v>
      </c>
      <c r="E421" s="98" t="s">
        <v>12</v>
      </c>
      <c r="G421" s="71"/>
      <c r="H421" s="71"/>
      <c r="I421" s="67"/>
    </row>
    <row r="422" spans="2:9" x14ac:dyDescent="0.3">
      <c r="B422" s="99" t="s">
        <v>65</v>
      </c>
      <c r="C422" s="100" t="s">
        <v>615</v>
      </c>
      <c r="D422" s="85" t="s">
        <v>10</v>
      </c>
      <c r="E422" s="98" t="s">
        <v>12</v>
      </c>
      <c r="G422" s="71"/>
      <c r="H422" s="71"/>
      <c r="I422" s="67"/>
    </row>
    <row r="423" spans="2:9" x14ac:dyDescent="0.3">
      <c r="B423" s="99" t="s">
        <v>256</v>
      </c>
      <c r="C423" s="100" t="s">
        <v>616</v>
      </c>
      <c r="D423" s="85" t="s">
        <v>10</v>
      </c>
      <c r="E423" s="98" t="s">
        <v>12</v>
      </c>
      <c r="G423" s="71"/>
      <c r="H423" s="71"/>
      <c r="I423" s="67"/>
    </row>
    <row r="424" spans="2:9" x14ac:dyDescent="0.3">
      <c r="B424" s="99" t="s">
        <v>274</v>
      </c>
      <c r="C424" s="100" t="s">
        <v>617</v>
      </c>
      <c r="D424" s="85" t="s">
        <v>10</v>
      </c>
      <c r="E424" s="98" t="s">
        <v>12</v>
      </c>
      <c r="G424" s="71"/>
      <c r="H424" s="71"/>
      <c r="I424" s="67"/>
    </row>
    <row r="425" spans="2:9" x14ac:dyDescent="0.3">
      <c r="B425" s="99" t="s">
        <v>70</v>
      </c>
      <c r="C425" s="97" t="s">
        <v>618</v>
      </c>
      <c r="D425" s="85" t="s">
        <v>10</v>
      </c>
      <c r="E425" s="98" t="s">
        <v>11</v>
      </c>
      <c r="G425" s="71"/>
      <c r="H425" s="71"/>
      <c r="I425" s="67"/>
    </row>
    <row r="426" spans="2:9" x14ac:dyDescent="0.3">
      <c r="B426" s="99" t="s">
        <v>70</v>
      </c>
      <c r="C426" s="97" t="s">
        <v>619</v>
      </c>
      <c r="D426" s="85" t="s">
        <v>10</v>
      </c>
      <c r="E426" s="98" t="s">
        <v>11</v>
      </c>
      <c r="G426" s="71"/>
      <c r="H426" s="71"/>
      <c r="I426" s="67"/>
    </row>
    <row r="427" spans="2:9" x14ac:dyDescent="0.3">
      <c r="B427" s="99" t="s">
        <v>242</v>
      </c>
      <c r="C427" s="97" t="s">
        <v>620</v>
      </c>
      <c r="D427" s="85" t="s">
        <v>10</v>
      </c>
      <c r="E427" s="98" t="s">
        <v>15</v>
      </c>
      <c r="G427" s="71"/>
      <c r="H427" s="71"/>
      <c r="I427" s="67"/>
    </row>
    <row r="428" spans="2:9" x14ac:dyDescent="0.3">
      <c r="B428" s="99" t="s">
        <v>65</v>
      </c>
      <c r="C428" s="100" t="s">
        <v>621</v>
      </c>
      <c r="D428" s="85" t="s">
        <v>10</v>
      </c>
      <c r="E428" s="98" t="s">
        <v>12</v>
      </c>
      <c r="G428" s="71"/>
      <c r="H428" s="71"/>
      <c r="I428" s="67"/>
    </row>
    <row r="429" spans="2:9" x14ac:dyDescent="0.3">
      <c r="G429" s="71"/>
      <c r="H429" s="71"/>
      <c r="I429" s="67"/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28" xr:uid="{7E1580AC-5D85-42FF-A721-7DD24830F8A1}"/>
  <hyperlinks>
    <hyperlink ref="F175" r:id="rId1" location="id=1155&amp;model=res.partner" display="http://52.52.31.46:8069/web - id=1155&amp;model=res.partner" xr:uid="{DD6DF089-9DA5-4FAB-A6A2-5EB5C0006A35}"/>
    <hyperlink ref="F223" r:id="rId2" location="id=1155&amp;model=res.partner" display="http://52.52.31.46:8069/web - id=1155&amp;model=res.partner" xr:uid="{9D9BD13F-483B-4D83-A1ED-0169097E50C9}"/>
  </hyperlinks>
  <pageMargins left="0.7" right="0.7" top="0.75" bottom="0.75" header="0.3" footer="0.3"/>
  <pageSetup paperSize="9" scale="63" fitToHeight="0" orientation="portrait"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1F951-D961-4FB0-A31C-79B87930D642}">
  <sheetPr codeName="Sheet2" filterMode="1">
    <pageSetUpPr fitToPage="1"/>
  </sheetPr>
  <dimension ref="A1:R1048560"/>
  <sheetViews>
    <sheetView showGridLines="0" zoomScale="102" workbookViewId="0">
      <selection activeCell="F277" sqref="F277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2:18" x14ac:dyDescent="0.3">
      <c r="B1" s="117" t="s">
        <v>0</v>
      </c>
      <c r="C1" s="132" t="s">
        <v>1</v>
      </c>
      <c r="D1" s="117" t="s">
        <v>2</v>
      </c>
      <c r="E1" s="117" t="s">
        <v>3</v>
      </c>
      <c r="F1" s="132" t="s">
        <v>4</v>
      </c>
      <c r="G1" s="133" t="s">
        <v>5</v>
      </c>
      <c r="H1" s="133" t="s">
        <v>6</v>
      </c>
      <c r="I1" s="133" t="s">
        <v>7</v>
      </c>
      <c r="J1" s="5"/>
    </row>
    <row r="2" spans="2:18" hidden="1" x14ac:dyDescent="0.3">
      <c r="B2" s="66" t="s">
        <v>242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12</v>
      </c>
      <c r="M2" s="60" t="s">
        <v>13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2:18" hidden="1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11"/>
      <c r="K3" s="124" t="s">
        <v>19</v>
      </c>
      <c r="L3" s="61">
        <f>+COUNTIF(E:E,L2)</f>
        <v>63</v>
      </c>
      <c r="M3" s="61">
        <f>+COUNTIF(E:E,M2)</f>
        <v>152</v>
      </c>
      <c r="N3" s="61">
        <f>+COUNTIF(E:E,N2)</f>
        <v>40</v>
      </c>
      <c r="O3" s="61">
        <f>+COUNTIF(E:E,O2)</f>
        <v>86</v>
      </c>
      <c r="P3" s="61">
        <f>+COUNTIF(E:E,P2)</f>
        <v>74</v>
      </c>
      <c r="Q3" s="61">
        <f>SUM(L3+M3+N3+O3+P3)</f>
        <v>415</v>
      </c>
    </row>
    <row r="4" spans="2:18" hidden="1" x14ac:dyDescent="0.3">
      <c r="B4" s="66" t="s">
        <v>20</v>
      </c>
      <c r="C4" s="53" t="s">
        <v>21</v>
      </c>
      <c r="D4" s="53" t="s">
        <v>17</v>
      </c>
      <c r="E4" s="53" t="s">
        <v>11</v>
      </c>
      <c r="F4" s="53" t="s">
        <v>22</v>
      </c>
      <c r="G4" s="67">
        <v>10871</v>
      </c>
      <c r="H4" s="68">
        <v>976.56</v>
      </c>
      <c r="I4" s="67">
        <f t="shared" si="0"/>
        <v>13743.169599999999</v>
      </c>
      <c r="J4" s="11"/>
      <c r="K4" s="125" t="s">
        <v>23</v>
      </c>
      <c r="L4" s="102">
        <f>COUNTIFS(D:D,K4,E:E,L2)</f>
        <v>49</v>
      </c>
      <c r="M4" s="102">
        <f>COUNTIFS(D:D,K4,E:E,M2)</f>
        <v>114</v>
      </c>
      <c r="N4" s="102">
        <f>COUNTIFS(D:D,K4,E:E,N2)</f>
        <v>28</v>
      </c>
      <c r="O4" s="102">
        <f>COUNTIFS(D:D,K4,E:E,O2)</f>
        <v>60</v>
      </c>
      <c r="P4" s="102">
        <f>COUNTIFS(D:D,K4,E:E,P2)</f>
        <v>56</v>
      </c>
      <c r="Q4" s="102">
        <f>SUM(L4:P4)</f>
        <v>307</v>
      </c>
    </row>
    <row r="5" spans="2:18" hidden="1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11"/>
      <c r="K5" s="129" t="s">
        <v>27</v>
      </c>
      <c r="L5" s="104">
        <f>COUNTIFS(D:D,K5,E:E,L2)</f>
        <v>10</v>
      </c>
      <c r="M5" s="104">
        <f>COUNTIFS(D:D,K5,E:E,M2)</f>
        <v>30</v>
      </c>
      <c r="N5" s="104">
        <f>COUNTIFS(D:D,K5,E:E,N2)</f>
        <v>10</v>
      </c>
      <c r="O5" s="104">
        <f>COUNTIFS(D:D,K5,E:E,O2)</f>
        <v>23</v>
      </c>
      <c r="P5" s="104">
        <f>COUNTIFS(D:D,K5,E:E,P2)</f>
        <v>15</v>
      </c>
      <c r="Q5" s="104">
        <f>SUM(L5:P5)</f>
        <v>88</v>
      </c>
    </row>
    <row r="6" spans="2:18" hidden="1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11"/>
      <c r="K6" s="130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2:18" hidden="1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11"/>
      <c r="K7" s="130" t="s">
        <v>33</v>
      </c>
      <c r="L7" s="59">
        <f>L3-L6</f>
        <v>59</v>
      </c>
      <c r="M7" s="59">
        <f>M3-M6</f>
        <v>144</v>
      </c>
      <c r="N7" s="59">
        <f>N3-N6</f>
        <v>38</v>
      </c>
      <c r="O7" s="59">
        <f>O3-O6</f>
        <v>83</v>
      </c>
      <c r="P7" s="59">
        <f>P3-P6</f>
        <v>71</v>
      </c>
      <c r="Q7" s="59">
        <f>SUM(L7:P7)</f>
        <v>395</v>
      </c>
      <c r="R7" s="12"/>
    </row>
    <row r="8" spans="2:18" hidden="1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11"/>
      <c r="K8" s="131" t="s">
        <v>35</v>
      </c>
      <c r="L8" s="123">
        <f t="shared" ref="L8:Q8" si="1">L4/L7</f>
        <v>0.83050847457627119</v>
      </c>
      <c r="M8" s="123">
        <f t="shared" si="1"/>
        <v>0.79166666666666663</v>
      </c>
      <c r="N8" s="123">
        <f t="shared" si="1"/>
        <v>0.73684210526315785</v>
      </c>
      <c r="O8" s="123">
        <f t="shared" si="1"/>
        <v>0.72289156626506024</v>
      </c>
      <c r="P8" s="123">
        <f t="shared" si="1"/>
        <v>0.78873239436619713</v>
      </c>
      <c r="Q8" s="123">
        <f t="shared" si="1"/>
        <v>0.77721518987341776</v>
      </c>
    </row>
    <row r="9" spans="2:18" hidden="1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2:18" hidden="1" x14ac:dyDescent="0.3"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118" t="s">
        <v>41</v>
      </c>
      <c r="L10" s="126">
        <f>SUMIF(E2:E404,L2,I2:I404)</f>
        <v>401752.88039999997</v>
      </c>
      <c r="M10" s="126">
        <f>SUMIF(E2:E404,M2,I2:I404)</f>
        <v>1626828.9964000005</v>
      </c>
      <c r="N10" s="126">
        <f>SUMIF(E2:E598,N2,I2:I598)</f>
        <v>281465.82199999999</v>
      </c>
      <c r="O10" s="126">
        <f>SUMIF(E2:E598,O2,I2:I598)</f>
        <v>955930.87440000009</v>
      </c>
      <c r="P10" s="126">
        <f>SUMIF(E2:E598,P2,I2:I598)</f>
        <v>500743.89320000005</v>
      </c>
      <c r="Q10" s="126">
        <f>SUM(L10:P10)</f>
        <v>3766722.4664000003</v>
      </c>
    </row>
    <row r="11" spans="2:18" hidden="1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20" t="s">
        <v>607</v>
      </c>
      <c r="L11" s="127">
        <f>[5]Gdl!$H$41</f>
        <v>0</v>
      </c>
      <c r="M11" s="128"/>
      <c r="N11" s="127"/>
      <c r="O11" s="127"/>
      <c r="P11" s="127"/>
      <c r="Q11" s="127">
        <f>SUM(L11:P11)</f>
        <v>0</v>
      </c>
    </row>
    <row r="12" spans="2:18" hidden="1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2:18" hidden="1" x14ac:dyDescent="0.3">
      <c r="B13" s="66" t="s">
        <v>45</v>
      </c>
      <c r="C13" s="53" t="s">
        <v>46</v>
      </c>
      <c r="D13" s="53" t="s">
        <v>17</v>
      </c>
      <c r="E13" s="53" t="s">
        <v>12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</row>
    <row r="14" spans="2:18" hidden="1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2:18" hidden="1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2:18" hidden="1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hidden="1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hidden="1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hidden="1" x14ac:dyDescent="0.3">
      <c r="B19" s="66" t="s">
        <v>24</v>
      </c>
      <c r="C19" s="53" t="s">
        <v>60</v>
      </c>
      <c r="D19" s="53" t="s">
        <v>17</v>
      </c>
      <c r="E19" s="53" t="s">
        <v>11</v>
      </c>
      <c r="F19" s="53" t="s">
        <v>61</v>
      </c>
      <c r="G19" s="67">
        <v>2231.73</v>
      </c>
      <c r="H19" s="68">
        <v>207</v>
      </c>
      <c r="I19" s="67">
        <f t="shared" si="0"/>
        <v>2828.9267999999997</v>
      </c>
      <c r="J19" s="9"/>
    </row>
    <row r="20" spans="2:10" hidden="1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hidden="1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hidden="1" x14ac:dyDescent="0.3">
      <c r="B22" s="66" t="s">
        <v>42</v>
      </c>
      <c r="C22" s="53" t="s">
        <v>64</v>
      </c>
      <c r="D22" s="53" t="s">
        <v>17</v>
      </c>
      <c r="E22" s="53" t="s">
        <v>12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hidden="1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hidden="1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hidden="1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hidden="1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hidden="1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hidden="1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hidden="1" x14ac:dyDescent="0.3">
      <c r="B29" s="56" t="s">
        <v>78</v>
      </c>
      <c r="C29" s="53" t="s">
        <v>79</v>
      </c>
      <c r="D29" s="53" t="s">
        <v>17</v>
      </c>
      <c r="E29" s="53" t="s">
        <v>13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hidden="1" x14ac:dyDescent="0.3">
      <c r="B30" s="56" t="s">
        <v>78</v>
      </c>
      <c r="C30" s="53" t="s">
        <v>81</v>
      </c>
      <c r="D30" s="53" t="s">
        <v>17</v>
      </c>
      <c r="E30" s="53" t="s">
        <v>13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hidden="1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hidden="1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hidden="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hidden="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hidden="1" x14ac:dyDescent="0.3">
      <c r="B35" s="66" t="s">
        <v>88</v>
      </c>
      <c r="C35" s="53" t="s">
        <v>89</v>
      </c>
      <c r="D35" s="53" t="s">
        <v>76</v>
      </c>
      <c r="E35" s="53" t="s">
        <v>14</v>
      </c>
      <c r="G35" s="68"/>
      <c r="H35" s="68"/>
      <c r="I35" s="67"/>
    </row>
    <row r="36" spans="2:11" hidden="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ref="I36:I99" si="2">SUM(G36+H36)*1.16</f>
        <v>7770.4571999999998</v>
      </c>
      <c r="J36" s="17"/>
    </row>
    <row r="37" spans="2:11" hidden="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hidden="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95</v>
      </c>
      <c r="G38" s="68">
        <v>10412</v>
      </c>
      <c r="H38" s="68">
        <v>312.36</v>
      </c>
      <c r="I38" s="67">
        <f t="shared" si="2"/>
        <v>12440.257599999999</v>
      </c>
      <c r="J38" s="17"/>
    </row>
    <row r="39" spans="2:11" hidden="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hidden="1" x14ac:dyDescent="0.3">
      <c r="B40" s="66" t="s">
        <v>98</v>
      </c>
      <c r="C40" s="53" t="s">
        <v>99</v>
      </c>
      <c r="D40" s="53" t="s">
        <v>10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hidden="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hidden="1" x14ac:dyDescent="0.3">
      <c r="B42" s="66" t="s">
        <v>98</v>
      </c>
      <c r="C42" s="53" t="s">
        <v>102</v>
      </c>
      <c r="D42" s="53" t="s">
        <v>10</v>
      </c>
      <c r="E42" s="53" t="s">
        <v>14</v>
      </c>
      <c r="G42" s="73">
        <v>0</v>
      </c>
      <c r="H42" s="68">
        <v>0</v>
      </c>
      <c r="I42" s="67">
        <f t="shared" si="2"/>
        <v>0</v>
      </c>
      <c r="J42" s="17"/>
    </row>
    <row r="43" spans="2:11" hidden="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hidden="1" x14ac:dyDescent="0.3">
      <c r="B44" s="66" t="s">
        <v>98</v>
      </c>
      <c r="C44" s="53" t="s">
        <v>105</v>
      </c>
      <c r="D44" s="53" t="s">
        <v>10</v>
      </c>
      <c r="E44" s="53" t="s">
        <v>14</v>
      </c>
      <c r="G44" s="73">
        <v>0</v>
      </c>
      <c r="H44" s="68">
        <v>0</v>
      </c>
      <c r="I44" s="67">
        <f t="shared" si="2"/>
        <v>0</v>
      </c>
      <c r="J44" s="17"/>
    </row>
    <row r="45" spans="2:11" hidden="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hidden="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hidden="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hidden="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hidden="1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hidden="1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hidden="1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hidden="1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hidden="1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hidden="1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hidden="1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hidden="1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hidden="1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hidden="1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hidden="1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hidden="1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hidden="1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hidden="1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hidden="1" x14ac:dyDescent="0.3">
      <c r="B63" s="66" t="s">
        <v>65</v>
      </c>
      <c r="C63" s="53" t="s">
        <v>130</v>
      </c>
      <c r="D63" s="53" t="s">
        <v>17</v>
      </c>
      <c r="E63" s="53" t="s">
        <v>12</v>
      </c>
      <c r="F63" s="53" t="s">
        <v>609</v>
      </c>
      <c r="G63" s="73">
        <v>6542</v>
      </c>
      <c r="H63" s="68">
        <v>196</v>
      </c>
      <c r="I63" s="67">
        <f t="shared" si="2"/>
        <v>7816.079999999999</v>
      </c>
      <c r="J63" s="17"/>
    </row>
    <row r="64" spans="2:10" hidden="1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hidden="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133</v>
      </c>
      <c r="G65" s="73">
        <v>13486</v>
      </c>
      <c r="H65" s="68">
        <v>1490</v>
      </c>
      <c r="I65" s="67">
        <f t="shared" si="2"/>
        <v>17372.16</v>
      </c>
      <c r="J65" s="17"/>
    </row>
    <row r="66" spans="2:11" hidden="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hidden="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hidden="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hidden="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hidden="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hidden="1" x14ac:dyDescent="0.3">
      <c r="B71" s="66" t="s">
        <v>57</v>
      </c>
      <c r="C71" s="53" t="s">
        <v>139</v>
      </c>
      <c r="D71" s="53" t="s">
        <v>10</v>
      </c>
      <c r="E71" s="53" t="s">
        <v>14</v>
      </c>
      <c r="G71" s="73">
        <v>0</v>
      </c>
      <c r="H71" s="68">
        <v>0</v>
      </c>
      <c r="I71" s="67">
        <f t="shared" si="2"/>
        <v>0</v>
      </c>
      <c r="J71" s="17"/>
      <c r="K71" s="19"/>
    </row>
    <row r="72" spans="2:11" hidden="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hidden="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hidden="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hidden="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hidden="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hidden="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hidden="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hidden="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hidden="1" x14ac:dyDescent="0.3">
      <c r="B80" s="66" t="s">
        <v>96</v>
      </c>
      <c r="C80" s="53" t="s">
        <v>150</v>
      </c>
      <c r="D80" s="53" t="s">
        <v>17</v>
      </c>
      <c r="E80" s="53" t="s">
        <v>14</v>
      </c>
      <c r="F80" s="53" t="s">
        <v>112</v>
      </c>
      <c r="G80" s="73">
        <v>12432.43</v>
      </c>
      <c r="H80" s="68">
        <v>1374</v>
      </c>
      <c r="I80" s="67">
        <f t="shared" si="2"/>
        <v>16015.458799999999</v>
      </c>
      <c r="J80" s="17"/>
    </row>
    <row r="81" spans="2:10" hidden="1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hidden="1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153</v>
      </c>
      <c r="G82" s="73">
        <v>16664</v>
      </c>
      <c r="H82" s="68">
        <v>500</v>
      </c>
      <c r="I82" s="67">
        <f t="shared" si="2"/>
        <v>19910.239999999998</v>
      </c>
      <c r="J82" s="17"/>
    </row>
    <row r="83" spans="2:10" hidden="1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hidden="1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hidden="1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hidden="1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hidden="1" x14ac:dyDescent="0.3">
      <c r="B87" s="66" t="s">
        <v>96</v>
      </c>
      <c r="C87" s="53" t="s">
        <v>158</v>
      </c>
      <c r="D87" s="53" t="s">
        <v>17</v>
      </c>
      <c r="E87" s="53" t="s">
        <v>12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hidden="1" x14ac:dyDescent="0.3">
      <c r="B88" s="66" t="s">
        <v>160</v>
      </c>
      <c r="C88" s="53" t="s">
        <v>161</v>
      </c>
      <c r="D88" s="53" t="s">
        <v>17</v>
      </c>
      <c r="E88" s="53" t="s">
        <v>12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hidden="1" x14ac:dyDescent="0.3">
      <c r="B89" s="66" t="s">
        <v>96</v>
      </c>
      <c r="C89" s="53" t="s">
        <v>163</v>
      </c>
      <c r="D89" s="53" t="s">
        <v>17</v>
      </c>
      <c r="E89" s="53" t="s">
        <v>12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hidden="1" x14ac:dyDescent="0.3">
      <c r="B90" s="66" t="s">
        <v>96</v>
      </c>
      <c r="C90" s="53" t="s">
        <v>164</v>
      </c>
      <c r="D90" s="53" t="s">
        <v>17</v>
      </c>
      <c r="E90" s="53" t="s">
        <v>12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hidden="1" x14ac:dyDescent="0.3">
      <c r="B91" s="66" t="s">
        <v>165</v>
      </c>
      <c r="C91" s="53" t="s">
        <v>166</v>
      </c>
      <c r="D91" s="53" t="s">
        <v>17</v>
      </c>
      <c r="E91" s="53" t="s">
        <v>12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hidden="1" x14ac:dyDescent="0.3">
      <c r="B92" s="66" t="s">
        <v>165</v>
      </c>
      <c r="C92" s="53" t="s">
        <v>167</v>
      </c>
      <c r="D92" s="53" t="s">
        <v>17</v>
      </c>
      <c r="E92" s="53" t="s">
        <v>12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hidden="1" x14ac:dyDescent="0.3">
      <c r="B93" s="66" t="s">
        <v>168</v>
      </c>
      <c r="C93" s="53" t="s">
        <v>169</v>
      </c>
      <c r="D93" s="53" t="s">
        <v>17</v>
      </c>
      <c r="E93" s="53" t="s">
        <v>12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hidden="1" x14ac:dyDescent="0.3">
      <c r="B94" s="66" t="s">
        <v>170</v>
      </c>
      <c r="C94" s="53" t="s">
        <v>171</v>
      </c>
      <c r="D94" s="53" t="s">
        <v>17</v>
      </c>
      <c r="E94" s="53" t="s">
        <v>12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hidden="1" x14ac:dyDescent="0.3">
      <c r="B95" s="66" t="s">
        <v>48</v>
      </c>
      <c r="C95" s="53" t="s">
        <v>172</v>
      </c>
      <c r="D95" s="53" t="s">
        <v>17</v>
      </c>
      <c r="E95" s="53" t="s">
        <v>12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hidden="1" x14ac:dyDescent="0.3">
      <c r="B96" s="66" t="s">
        <v>48</v>
      </c>
      <c r="C96" s="53" t="s">
        <v>174</v>
      </c>
      <c r="D96" s="53" t="s">
        <v>17</v>
      </c>
      <c r="E96" s="53" t="s">
        <v>12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hidden="1" x14ac:dyDescent="0.3">
      <c r="B97" s="66" t="s">
        <v>176</v>
      </c>
      <c r="C97" s="53" t="s">
        <v>177</v>
      </c>
      <c r="D97" s="53" t="s">
        <v>17</v>
      </c>
      <c r="E97" s="53" t="s">
        <v>12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hidden="1" x14ac:dyDescent="0.3">
      <c r="B98" s="66" t="s">
        <v>70</v>
      </c>
      <c r="C98" s="53" t="s">
        <v>178</v>
      </c>
      <c r="D98" s="53" t="s">
        <v>17</v>
      </c>
      <c r="E98" s="53" t="s">
        <v>12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hidden="1" x14ac:dyDescent="0.3">
      <c r="B99" s="66" t="s">
        <v>170</v>
      </c>
      <c r="C99" s="53" t="s">
        <v>180</v>
      </c>
      <c r="D99" s="53" t="s">
        <v>17</v>
      </c>
      <c r="E99" s="53" t="s">
        <v>12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hidden="1" x14ac:dyDescent="0.3">
      <c r="B100" s="66" t="s">
        <v>170</v>
      </c>
      <c r="C100" s="53" t="s">
        <v>181</v>
      </c>
      <c r="D100" s="53" t="s">
        <v>17</v>
      </c>
      <c r="E100" s="53" t="s">
        <v>12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hidden="1" x14ac:dyDescent="0.3">
      <c r="B101" s="66" t="s">
        <v>170</v>
      </c>
      <c r="C101" s="53" t="s">
        <v>182</v>
      </c>
      <c r="D101" s="53" t="s">
        <v>17</v>
      </c>
      <c r="E101" s="53" t="s">
        <v>12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hidden="1" x14ac:dyDescent="0.3">
      <c r="B102" s="66" t="s">
        <v>170</v>
      </c>
      <c r="C102" s="53" t="s">
        <v>183</v>
      </c>
      <c r="D102" s="53" t="s">
        <v>17</v>
      </c>
      <c r="E102" s="53" t="s">
        <v>12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hidden="1" x14ac:dyDescent="0.3">
      <c r="B103" s="66" t="s">
        <v>42</v>
      </c>
      <c r="C103" s="75" t="s">
        <v>184</v>
      </c>
      <c r="D103" s="53" t="s">
        <v>17</v>
      </c>
      <c r="E103" s="53" t="s">
        <v>12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hidden="1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hidden="1" x14ac:dyDescent="0.3">
      <c r="B105" s="66" t="s">
        <v>42</v>
      </c>
      <c r="C105" s="53" t="s">
        <v>187</v>
      </c>
      <c r="D105" s="53" t="s">
        <v>17</v>
      </c>
      <c r="E105" s="53" t="s">
        <v>12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hidden="1" x14ac:dyDescent="0.3">
      <c r="B106" s="66" t="s">
        <v>8</v>
      </c>
      <c r="C106" s="53" t="s">
        <v>189</v>
      </c>
      <c r="D106" s="53" t="s">
        <v>17</v>
      </c>
      <c r="E106" s="53" t="s">
        <v>12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hidden="1" x14ac:dyDescent="0.3">
      <c r="B107" s="66" t="s">
        <v>70</v>
      </c>
      <c r="C107" s="53" t="s">
        <v>190</v>
      </c>
      <c r="D107" s="53" t="s">
        <v>17</v>
      </c>
      <c r="E107" s="53" t="s">
        <v>12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hidden="1" x14ac:dyDescent="0.3">
      <c r="B108" s="66" t="s">
        <v>24</v>
      </c>
      <c r="C108" s="53" t="s">
        <v>192</v>
      </c>
      <c r="D108" s="53" t="s">
        <v>17</v>
      </c>
      <c r="E108" s="53" t="s">
        <v>12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hidden="1" x14ac:dyDescent="0.3">
      <c r="B109" s="66" t="s">
        <v>24</v>
      </c>
      <c r="C109" s="53" t="s">
        <v>194</v>
      </c>
      <c r="D109" s="53" t="s">
        <v>17</v>
      </c>
      <c r="E109" s="53" t="s">
        <v>12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hidden="1" x14ac:dyDescent="0.3">
      <c r="B110" s="66" t="s">
        <v>20</v>
      </c>
      <c r="C110" s="53" t="s">
        <v>195</v>
      </c>
      <c r="D110" s="53" t="s">
        <v>10</v>
      </c>
      <c r="E110" s="53" t="s">
        <v>12</v>
      </c>
      <c r="G110" s="68"/>
      <c r="H110" s="68"/>
      <c r="I110" s="67"/>
    </row>
    <row r="111" spans="2:10" hidden="1" x14ac:dyDescent="0.3">
      <c r="B111" s="66" t="s">
        <v>143</v>
      </c>
      <c r="C111" s="53" t="s">
        <v>196</v>
      </c>
      <c r="D111" s="53" t="s">
        <v>17</v>
      </c>
      <c r="E111" s="53" t="s">
        <v>12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hidden="1" x14ac:dyDescent="0.3">
      <c r="B112" s="66" t="s">
        <v>143</v>
      </c>
      <c r="C112" s="53" t="s">
        <v>198</v>
      </c>
      <c r="D112" s="53" t="s">
        <v>17</v>
      </c>
      <c r="E112" s="53" t="s">
        <v>12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hidden="1" x14ac:dyDescent="0.3">
      <c r="B113" s="66" t="s">
        <v>143</v>
      </c>
      <c r="C113" s="53" t="s">
        <v>199</v>
      </c>
      <c r="D113" s="53" t="s">
        <v>17</v>
      </c>
      <c r="E113" s="53" t="s">
        <v>12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hidden="1" x14ac:dyDescent="0.3">
      <c r="B114" s="66" t="s">
        <v>143</v>
      </c>
      <c r="C114" s="53" t="s">
        <v>200</v>
      </c>
      <c r="D114" s="53" t="s">
        <v>17</v>
      </c>
      <c r="E114" s="53" t="s">
        <v>12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hidden="1" x14ac:dyDescent="0.3">
      <c r="B115" s="66" t="s">
        <v>143</v>
      </c>
      <c r="C115" s="53" t="s">
        <v>201</v>
      </c>
      <c r="D115" s="53" t="s">
        <v>17</v>
      </c>
      <c r="E115" s="53" t="s">
        <v>12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hidden="1" x14ac:dyDescent="0.3">
      <c r="B116" s="66" t="s">
        <v>20</v>
      </c>
      <c r="C116" s="53" t="s">
        <v>202</v>
      </c>
      <c r="D116" s="53" t="s">
        <v>17</v>
      </c>
      <c r="E116" s="53" t="s">
        <v>12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hidden="1" x14ac:dyDescent="0.3">
      <c r="B117" s="66" t="s">
        <v>8</v>
      </c>
      <c r="C117" s="53" t="s">
        <v>204</v>
      </c>
      <c r="D117" s="53" t="s">
        <v>17</v>
      </c>
      <c r="E117" s="53" t="s">
        <v>12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hidden="1" x14ac:dyDescent="0.3">
      <c r="B118" s="66" t="s">
        <v>24</v>
      </c>
      <c r="C118" s="53" t="s">
        <v>206</v>
      </c>
      <c r="D118" s="53" t="s">
        <v>17</v>
      </c>
      <c r="E118" s="53" t="s">
        <v>12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hidden="1" x14ac:dyDescent="0.3">
      <c r="B119" s="66" t="s">
        <v>48</v>
      </c>
      <c r="C119" s="53" t="s">
        <v>208</v>
      </c>
      <c r="D119" s="53" t="s">
        <v>17</v>
      </c>
      <c r="E119" s="53" t="s">
        <v>12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hidden="1" x14ac:dyDescent="0.3">
      <c r="B120" s="66" t="s">
        <v>20</v>
      </c>
      <c r="C120" s="53" t="s">
        <v>210</v>
      </c>
      <c r="D120" s="53" t="s">
        <v>10</v>
      </c>
      <c r="E120" s="53" t="s">
        <v>12</v>
      </c>
      <c r="G120" s="68"/>
      <c r="H120" s="68"/>
      <c r="I120" s="67"/>
      <c r="J120" s="9"/>
    </row>
    <row r="121" spans="2:10" hidden="1" x14ac:dyDescent="0.3">
      <c r="B121" s="66" t="s">
        <v>48</v>
      </c>
      <c r="C121" s="53" t="s">
        <v>211</v>
      </c>
      <c r="D121" s="53" t="s">
        <v>17</v>
      </c>
      <c r="E121" s="53" t="s">
        <v>12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hidden="1" x14ac:dyDescent="0.3">
      <c r="B122" s="66" t="s">
        <v>8</v>
      </c>
      <c r="C122" s="53" t="s">
        <v>213</v>
      </c>
      <c r="D122" s="53" t="s">
        <v>17</v>
      </c>
      <c r="E122" s="53" t="s">
        <v>12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hidden="1" x14ac:dyDescent="0.3">
      <c r="B123" s="66" t="s">
        <v>215</v>
      </c>
      <c r="C123" s="53" t="s">
        <v>216</v>
      </c>
      <c r="D123" s="53" t="s">
        <v>17</v>
      </c>
      <c r="E123" s="53" t="s">
        <v>12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hidden="1" x14ac:dyDescent="0.3">
      <c r="B124" s="66" t="s">
        <v>48</v>
      </c>
      <c r="C124" s="53" t="s">
        <v>218</v>
      </c>
      <c r="D124" s="53" t="s">
        <v>17</v>
      </c>
      <c r="E124" s="53" t="s">
        <v>12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hidden="1" x14ac:dyDescent="0.3">
      <c r="B125" s="66" t="s">
        <v>65</v>
      </c>
      <c r="C125" s="53" t="s">
        <v>220</v>
      </c>
      <c r="D125" s="53" t="s">
        <v>10</v>
      </c>
      <c r="E125" s="53" t="s">
        <v>12</v>
      </c>
      <c r="G125" s="68">
        <v>0</v>
      </c>
      <c r="H125" s="68">
        <v>0</v>
      </c>
      <c r="I125" s="67">
        <f t="shared" si="5"/>
        <v>0</v>
      </c>
    </row>
    <row r="126" spans="2:10" hidden="1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hidden="1" x14ac:dyDescent="0.3">
      <c r="B127" s="66" t="s">
        <v>8</v>
      </c>
      <c r="C127" s="53" t="s">
        <v>223</v>
      </c>
      <c r="D127" s="53" t="s">
        <v>17</v>
      </c>
      <c r="E127" s="53" t="s">
        <v>12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hidden="1" x14ac:dyDescent="0.3">
      <c r="B128" s="66" t="s">
        <v>8</v>
      </c>
      <c r="C128" s="53" t="s">
        <v>225</v>
      </c>
      <c r="D128" s="53" t="s">
        <v>17</v>
      </c>
      <c r="E128" s="53" t="s">
        <v>12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hidden="1" x14ac:dyDescent="0.3">
      <c r="B129" s="66" t="s">
        <v>8</v>
      </c>
      <c r="C129" s="53" t="s">
        <v>226</v>
      </c>
      <c r="D129" s="53" t="s">
        <v>17</v>
      </c>
      <c r="E129" s="53" t="s">
        <v>12</v>
      </c>
      <c r="F129" s="78" t="s">
        <v>227</v>
      </c>
      <c r="G129" s="67">
        <v>5888</v>
      </c>
      <c r="H129" s="68">
        <v>567.71</v>
      </c>
      <c r="I129" s="67">
        <f t="shared" si="5"/>
        <v>7488.6235999999999</v>
      </c>
      <c r="J129" s="9"/>
    </row>
    <row r="130" spans="2:10" hidden="1" x14ac:dyDescent="0.3">
      <c r="B130" s="66" t="s">
        <v>8</v>
      </c>
      <c r="C130" s="53" t="s">
        <v>228</v>
      </c>
      <c r="D130" s="53" t="s">
        <v>17</v>
      </c>
      <c r="E130" s="53" t="s">
        <v>12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hidden="1" x14ac:dyDescent="0.3">
      <c r="B131" s="66" t="s">
        <v>256</v>
      </c>
      <c r="C131" s="53" t="s">
        <v>229</v>
      </c>
      <c r="D131" s="53" t="s">
        <v>10</v>
      </c>
      <c r="E131" s="53" t="s">
        <v>12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hidden="1" x14ac:dyDescent="0.3">
      <c r="B132" s="66" t="s">
        <v>48</v>
      </c>
      <c r="C132" s="53" t="s">
        <v>230</v>
      </c>
      <c r="D132" s="53" t="s">
        <v>17</v>
      </c>
      <c r="E132" s="53" t="s">
        <v>12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hidden="1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hidden="1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hidden="1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hidden="1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hidden="1" x14ac:dyDescent="0.3">
      <c r="B137" s="66" t="s">
        <v>57</v>
      </c>
      <c r="C137" s="53" t="s">
        <v>237</v>
      </c>
      <c r="D137" s="53" t="s">
        <v>17</v>
      </c>
      <c r="E137" s="53" t="s">
        <v>12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hidden="1" x14ac:dyDescent="0.3">
      <c r="B138" s="66" t="s">
        <v>74</v>
      </c>
      <c r="C138" s="53" t="s">
        <v>239</v>
      </c>
      <c r="D138" s="53" t="s">
        <v>17</v>
      </c>
      <c r="E138" s="53" t="s">
        <v>13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hidden="1" x14ac:dyDescent="0.3">
      <c r="B139" s="66" t="s">
        <v>74</v>
      </c>
      <c r="C139" s="53" t="s">
        <v>240</v>
      </c>
      <c r="D139" s="53" t="s">
        <v>17</v>
      </c>
      <c r="E139" s="53" t="s">
        <v>13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hidden="1" x14ac:dyDescent="0.3">
      <c r="B140" s="66" t="s">
        <v>242</v>
      </c>
      <c r="C140" s="53" t="s">
        <v>243</v>
      </c>
      <c r="D140" s="53" t="s">
        <v>10</v>
      </c>
      <c r="E140" s="53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2:10" hidden="1" x14ac:dyDescent="0.3">
      <c r="B141" s="66" t="s">
        <v>72</v>
      </c>
      <c r="C141" s="53" t="s">
        <v>244</v>
      </c>
      <c r="D141" s="53" t="s">
        <v>17</v>
      </c>
      <c r="E141" s="53" t="s">
        <v>12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hidden="1" x14ac:dyDescent="0.3">
      <c r="B142" s="66" t="s">
        <v>48</v>
      </c>
      <c r="C142" s="53" t="s">
        <v>246</v>
      </c>
      <c r="D142" s="53" t="s">
        <v>17</v>
      </c>
      <c r="E142" s="53" t="s">
        <v>12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hidden="1" x14ac:dyDescent="0.3">
      <c r="B143" s="66" t="s">
        <v>170</v>
      </c>
      <c r="C143" s="53" t="s">
        <v>247</v>
      </c>
      <c r="D143" s="53" t="s">
        <v>76</v>
      </c>
      <c r="E143" s="53" t="s">
        <v>12</v>
      </c>
      <c r="G143" s="68"/>
      <c r="H143" s="68"/>
      <c r="I143" s="67"/>
    </row>
    <row r="144" spans="2:10" hidden="1" x14ac:dyDescent="0.3">
      <c r="B144" s="66" t="s">
        <v>170</v>
      </c>
      <c r="C144" s="53" t="s">
        <v>248</v>
      </c>
      <c r="D144" s="53" t="s">
        <v>76</v>
      </c>
      <c r="E144" s="53" t="s">
        <v>12</v>
      </c>
      <c r="G144" s="68"/>
      <c r="H144" s="68"/>
      <c r="I144" s="67"/>
    </row>
    <row r="145" spans="2:10" hidden="1" x14ac:dyDescent="0.3">
      <c r="B145" s="66" t="s">
        <v>170</v>
      </c>
      <c r="C145" s="53" t="s">
        <v>249</v>
      </c>
      <c r="D145" s="53" t="s">
        <v>76</v>
      </c>
      <c r="E145" s="53" t="s">
        <v>13</v>
      </c>
      <c r="G145" s="68">
        <v>0</v>
      </c>
      <c r="H145" s="68">
        <v>0</v>
      </c>
      <c r="I145" s="67">
        <v>0</v>
      </c>
    </row>
    <row r="146" spans="2:10" hidden="1" x14ac:dyDescent="0.3">
      <c r="B146" s="66" t="s">
        <v>170</v>
      </c>
      <c r="C146" s="53" t="s">
        <v>250</v>
      </c>
      <c r="D146" s="53" t="s">
        <v>76</v>
      </c>
      <c r="E146" s="53" t="s">
        <v>13</v>
      </c>
      <c r="G146" s="68">
        <v>0</v>
      </c>
      <c r="H146" s="68">
        <v>0</v>
      </c>
      <c r="I146" s="67">
        <v>0</v>
      </c>
    </row>
    <row r="147" spans="2:10" hidden="1" x14ac:dyDescent="0.3">
      <c r="B147" s="66" t="s">
        <v>170</v>
      </c>
      <c r="C147" s="53" t="s">
        <v>251</v>
      </c>
      <c r="D147" s="53" t="s">
        <v>76</v>
      </c>
      <c r="E147" s="53" t="s">
        <v>13</v>
      </c>
      <c r="G147" s="68">
        <v>0</v>
      </c>
      <c r="H147" s="68">
        <v>0</v>
      </c>
      <c r="I147" s="67">
        <v>0</v>
      </c>
    </row>
    <row r="148" spans="2:10" hidden="1" x14ac:dyDescent="0.3">
      <c r="B148" s="66" t="s">
        <v>170</v>
      </c>
      <c r="C148" s="53" t="s">
        <v>252</v>
      </c>
      <c r="D148" s="53" t="s">
        <v>76</v>
      </c>
      <c r="E148" s="53" t="s">
        <v>13</v>
      </c>
      <c r="G148" s="68">
        <v>0</v>
      </c>
      <c r="H148" s="68">
        <v>0</v>
      </c>
      <c r="I148" s="67">
        <v>0</v>
      </c>
    </row>
    <row r="149" spans="2:10" hidden="1" x14ac:dyDescent="0.3">
      <c r="B149" s="66" t="s">
        <v>24</v>
      </c>
      <c r="C149" s="53" t="s">
        <v>253</v>
      </c>
      <c r="D149" s="53" t="s">
        <v>76</v>
      </c>
      <c r="E149" s="53" t="s">
        <v>12</v>
      </c>
      <c r="G149" s="68"/>
      <c r="H149" s="68"/>
      <c r="I149" s="67"/>
    </row>
    <row r="150" spans="2:10" hidden="1" x14ac:dyDescent="0.3">
      <c r="B150" s="66" t="s">
        <v>254</v>
      </c>
      <c r="C150" s="53" t="s">
        <v>255</v>
      </c>
      <c r="D150" s="53" t="s">
        <v>76</v>
      </c>
      <c r="E150" s="53" t="s">
        <v>12</v>
      </c>
      <c r="G150" s="68"/>
      <c r="H150" s="68"/>
      <c r="I150" s="67"/>
    </row>
    <row r="151" spans="2:10" hidden="1" x14ac:dyDescent="0.3">
      <c r="B151" s="66" t="s">
        <v>256</v>
      </c>
      <c r="C151" s="80" t="s">
        <v>257</v>
      </c>
      <c r="D151" s="53" t="s">
        <v>17</v>
      </c>
      <c r="E151" s="53" t="s">
        <v>15</v>
      </c>
      <c r="F151" s="81" t="s">
        <v>258</v>
      </c>
      <c r="G151" s="68">
        <v>5700.9</v>
      </c>
      <c r="H151" s="68">
        <v>634.55999999999995</v>
      </c>
      <c r="I151" s="67">
        <f t="shared" ref="I151:I172" si="6">SUM(G151+H151)*1.16</f>
        <v>7349.1335999999983</v>
      </c>
      <c r="J151" s="9"/>
    </row>
    <row r="152" spans="2:10" hidden="1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258</v>
      </c>
      <c r="G152" s="68">
        <v>7565.94</v>
      </c>
      <c r="H152" s="68">
        <v>839.43</v>
      </c>
      <c r="I152" s="67">
        <f t="shared" si="6"/>
        <v>9750.2291999999979</v>
      </c>
      <c r="J152" s="9"/>
    </row>
    <row r="153" spans="2:10" hidden="1" x14ac:dyDescent="0.3">
      <c r="B153" s="66" t="s">
        <v>260</v>
      </c>
      <c r="C153" s="80" t="s">
        <v>261</v>
      </c>
      <c r="D153" s="53" t="s">
        <v>10</v>
      </c>
      <c r="E153" s="53" t="s">
        <v>12</v>
      </c>
      <c r="F153" s="81"/>
      <c r="G153" s="68"/>
      <c r="H153" s="68"/>
      <c r="I153" s="67">
        <f t="shared" si="6"/>
        <v>0</v>
      </c>
      <c r="J153" s="9"/>
    </row>
    <row r="154" spans="2:10" hidden="1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hidden="1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hidden="1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hidden="1" x14ac:dyDescent="0.3">
      <c r="B160" s="66" t="s">
        <v>42</v>
      </c>
      <c r="C160" s="83" t="s">
        <v>271</v>
      </c>
      <c r="D160" s="53" t="s">
        <v>10</v>
      </c>
      <c r="E160" s="53" t="s">
        <v>11</v>
      </c>
      <c r="G160" s="68">
        <v>0</v>
      </c>
      <c r="H160" s="68">
        <v>0</v>
      </c>
      <c r="I160" s="67">
        <f t="shared" si="6"/>
        <v>0</v>
      </c>
      <c r="J160" s="9"/>
    </row>
    <row r="161" spans="2:10" hidden="1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hidden="1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hidden="1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hidden="1" x14ac:dyDescent="0.3">
      <c r="B164" s="66" t="s">
        <v>70</v>
      </c>
      <c r="C164" s="83" t="s">
        <v>278</v>
      </c>
      <c r="D164" s="53" t="s">
        <v>17</v>
      </c>
      <c r="E164" s="53" t="s">
        <v>15</v>
      </c>
      <c r="F164" s="82" t="s">
        <v>279</v>
      </c>
      <c r="G164" s="68">
        <v>5876</v>
      </c>
      <c r="H164" s="68">
        <v>176</v>
      </c>
      <c r="I164" s="67">
        <f t="shared" si="6"/>
        <v>7020.32</v>
      </c>
      <c r="J164" s="9"/>
    </row>
    <row r="165" spans="2:10" hidden="1" x14ac:dyDescent="0.3">
      <c r="B165" s="66" t="s">
        <v>65</v>
      </c>
      <c r="C165" s="83" t="s">
        <v>280</v>
      </c>
      <c r="D165" s="53" t="s">
        <v>17</v>
      </c>
      <c r="E165" s="53" t="s">
        <v>15</v>
      </c>
      <c r="F165" s="82" t="s">
        <v>277</v>
      </c>
      <c r="G165" s="68">
        <v>4314</v>
      </c>
      <c r="H165" s="68">
        <v>482.21</v>
      </c>
      <c r="I165" s="67">
        <f t="shared" si="6"/>
        <v>5563.6035999999995</v>
      </c>
      <c r="J165" s="9"/>
    </row>
    <row r="166" spans="2:10" hidden="1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hidden="1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hidden="1" x14ac:dyDescent="0.3">
      <c r="B168" s="66" t="s">
        <v>284</v>
      </c>
      <c r="C168" s="83" t="s">
        <v>285</v>
      </c>
      <c r="D168" s="53" t="s">
        <v>10</v>
      </c>
      <c r="E168" s="53" t="s">
        <v>15</v>
      </c>
      <c r="F168" s="82"/>
      <c r="G168" s="68">
        <v>0</v>
      </c>
      <c r="H168" s="68">
        <v>0</v>
      </c>
      <c r="I168" s="67">
        <f t="shared" si="6"/>
        <v>0</v>
      </c>
      <c r="J168" s="9"/>
    </row>
    <row r="169" spans="2:10" hidden="1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hidden="1" x14ac:dyDescent="0.3">
      <c r="B170" s="66" t="s">
        <v>288</v>
      </c>
      <c r="C170" s="83" t="s">
        <v>289</v>
      </c>
      <c r="D170" s="53" t="s">
        <v>10</v>
      </c>
      <c r="E170" s="53" t="s">
        <v>15</v>
      </c>
      <c r="G170" s="68">
        <v>0</v>
      </c>
      <c r="H170" s="68">
        <v>0</v>
      </c>
      <c r="I170" s="67">
        <f t="shared" si="6"/>
        <v>0</v>
      </c>
      <c r="J170" s="9"/>
    </row>
    <row r="171" spans="2:10" hidden="1" x14ac:dyDescent="0.3">
      <c r="B171" s="66" t="s">
        <v>256</v>
      </c>
      <c r="C171" s="84" t="s">
        <v>290</v>
      </c>
      <c r="D171" s="85" t="s">
        <v>17</v>
      </c>
      <c r="E171" s="85" t="s">
        <v>15</v>
      </c>
      <c r="F171" s="82" t="s">
        <v>291</v>
      </c>
      <c r="G171" s="68">
        <v>6210.9</v>
      </c>
      <c r="H171" s="71">
        <v>679.04</v>
      </c>
      <c r="I171" s="67">
        <f t="shared" si="6"/>
        <v>7992.3303999999989</v>
      </c>
      <c r="J171" s="9"/>
    </row>
    <row r="172" spans="2:10" hidden="1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hidden="1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hidden="1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hidden="1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hidden="1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hidden="1" x14ac:dyDescent="0.3">
      <c r="B177" s="66" t="s">
        <v>70</v>
      </c>
      <c r="C177" s="84" t="s">
        <v>299</v>
      </c>
      <c r="D177" s="85" t="s">
        <v>17</v>
      </c>
      <c r="E177" s="85" t="s">
        <v>15</v>
      </c>
      <c r="F177" s="82" t="s">
        <v>342</v>
      </c>
      <c r="G177" s="68">
        <v>5376</v>
      </c>
      <c r="H177" s="71">
        <v>176</v>
      </c>
      <c r="I177" s="67">
        <f>SUM(G177+H177)*1.16</f>
        <v>6440.32</v>
      </c>
      <c r="J177" s="9"/>
    </row>
    <row r="178" spans="2:10" hidden="1" x14ac:dyDescent="0.3">
      <c r="B178" s="66" t="s">
        <v>42</v>
      </c>
      <c r="C178" s="84" t="s">
        <v>300</v>
      </c>
      <c r="D178" s="85" t="s">
        <v>17</v>
      </c>
      <c r="E178" s="85" t="s">
        <v>12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hidden="1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hidden="1" x14ac:dyDescent="0.3">
      <c r="B180" s="66" t="s">
        <v>24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hidden="1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hidden="1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hidden="1" x14ac:dyDescent="0.3">
      <c r="B183" s="66" t="s">
        <v>88</v>
      </c>
      <c r="C183" s="83" t="s">
        <v>307</v>
      </c>
      <c r="D183" s="53" t="s">
        <v>10</v>
      </c>
      <c r="E183" s="85" t="s">
        <v>11</v>
      </c>
      <c r="F183" s="82"/>
      <c r="G183" s="68">
        <v>0</v>
      </c>
      <c r="H183" s="71">
        <v>0</v>
      </c>
      <c r="I183" s="67">
        <f t="shared" si="7"/>
        <v>0</v>
      </c>
      <c r="J183" s="9"/>
    </row>
    <row r="184" spans="2:10" hidden="1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hidden="1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hidden="1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hidden="1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hidden="1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hidden="1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hidden="1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hidden="1" x14ac:dyDescent="0.3">
      <c r="B191" s="66" t="s">
        <v>74</v>
      </c>
      <c r="C191" s="83" t="s">
        <v>317</v>
      </c>
      <c r="D191" s="53" t="s">
        <v>17</v>
      </c>
      <c r="E191" s="85" t="s">
        <v>13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hidden="1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hidden="1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hidden="1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hidden="1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hidden="1" x14ac:dyDescent="0.3">
      <c r="B196" s="66" t="s">
        <v>42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hidden="1" x14ac:dyDescent="0.3">
      <c r="B197" s="66" t="s">
        <v>74</v>
      </c>
      <c r="C197" s="83" t="s">
        <v>324</v>
      </c>
      <c r="D197" s="53" t="s">
        <v>17</v>
      </c>
      <c r="E197" s="85" t="s">
        <v>13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hidden="1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hidden="1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hidden="1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hidden="1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hidden="1" x14ac:dyDescent="0.3">
      <c r="B202" s="66" t="s">
        <v>65</v>
      </c>
      <c r="C202" s="83" t="s">
        <v>332</v>
      </c>
      <c r="D202" s="53" t="s">
        <v>17</v>
      </c>
      <c r="E202" s="85" t="s">
        <v>13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hidden="1" x14ac:dyDescent="0.3">
      <c r="B203" s="66" t="s">
        <v>65</v>
      </c>
      <c r="C203" s="83" t="s">
        <v>334</v>
      </c>
      <c r="D203" s="53" t="s">
        <v>10</v>
      </c>
      <c r="E203" s="85" t="s">
        <v>15</v>
      </c>
      <c r="F203" s="87"/>
      <c r="G203" s="71">
        <v>0</v>
      </c>
      <c r="H203" s="71">
        <v>0</v>
      </c>
      <c r="I203" s="67">
        <f t="shared" si="7"/>
        <v>0</v>
      </c>
      <c r="J203" s="9"/>
    </row>
    <row r="204" spans="2:10" hidden="1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hidden="1" x14ac:dyDescent="0.3">
      <c r="B205" s="66" t="s">
        <v>96</v>
      </c>
      <c r="C205" s="83" t="s">
        <v>337</v>
      </c>
      <c r="D205" s="53" t="s">
        <v>17</v>
      </c>
      <c r="E205" s="85" t="s">
        <v>15</v>
      </c>
      <c r="F205" s="82" t="s">
        <v>338</v>
      </c>
      <c r="G205" s="68">
        <v>10279.42</v>
      </c>
      <c r="H205" s="71">
        <v>1137.5</v>
      </c>
      <c r="I205" s="67">
        <f t="shared" si="7"/>
        <v>13243.627199999999</v>
      </c>
      <c r="J205" s="9"/>
    </row>
    <row r="206" spans="2:10" hidden="1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hidden="1" x14ac:dyDescent="0.3">
      <c r="B207" s="66" t="s">
        <v>53</v>
      </c>
      <c r="C207" s="83" t="s">
        <v>340</v>
      </c>
      <c r="D207" s="53" t="s">
        <v>17</v>
      </c>
      <c r="E207" s="85" t="s">
        <v>15</v>
      </c>
      <c r="F207" s="82" t="s">
        <v>592</v>
      </c>
      <c r="G207" s="68">
        <v>8521</v>
      </c>
      <c r="H207" s="71">
        <v>256</v>
      </c>
      <c r="I207" s="67">
        <f t="shared" si="7"/>
        <v>10181.32</v>
      </c>
      <c r="J207" s="9"/>
    </row>
    <row r="208" spans="2:10" hidden="1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hidden="1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hidden="1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hidden="1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hidden="1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hidden="1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hidden="1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hidden="1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hidden="1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hidden="1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hidden="1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hidden="1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hidden="1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hidden="1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hidden="1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hidden="1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hidden="1" x14ac:dyDescent="0.3">
      <c r="B224" s="66" t="s">
        <v>361</v>
      </c>
      <c r="C224" s="53" t="s">
        <v>362</v>
      </c>
      <c r="D224" s="53" t="s">
        <v>10</v>
      </c>
      <c r="E224" s="85" t="s">
        <v>15</v>
      </c>
      <c r="G224" s="73">
        <v>0</v>
      </c>
      <c r="H224" s="71">
        <v>0</v>
      </c>
      <c r="I224" s="67">
        <f t="shared" si="8"/>
        <v>0</v>
      </c>
      <c r="J224" s="17"/>
    </row>
    <row r="225" spans="2:11" hidden="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hidden="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hidden="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hidden="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hidden="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hidden="1" x14ac:dyDescent="0.3">
      <c r="B230" s="66" t="s">
        <v>24</v>
      </c>
      <c r="C230" s="53" t="s">
        <v>368</v>
      </c>
      <c r="D230" s="53" t="s">
        <v>76</v>
      </c>
      <c r="E230" s="85" t="s">
        <v>13</v>
      </c>
      <c r="G230" s="71">
        <v>0</v>
      </c>
      <c r="H230" s="71">
        <v>0</v>
      </c>
      <c r="I230" s="67">
        <v>0</v>
      </c>
    </row>
    <row r="231" spans="2:11" hidden="1" x14ac:dyDescent="0.3">
      <c r="B231" s="66" t="s">
        <v>38</v>
      </c>
      <c r="C231" s="53" t="s">
        <v>369</v>
      </c>
      <c r="D231" s="53" t="s">
        <v>76</v>
      </c>
      <c r="E231" s="85" t="s">
        <v>13</v>
      </c>
      <c r="G231" s="71">
        <v>0</v>
      </c>
      <c r="H231" s="71">
        <v>0</v>
      </c>
      <c r="I231" s="67">
        <v>0</v>
      </c>
    </row>
    <row r="232" spans="2:11" hidden="1" x14ac:dyDescent="0.3">
      <c r="B232" s="66" t="s">
        <v>370</v>
      </c>
      <c r="C232" s="53" t="s">
        <v>371</v>
      </c>
      <c r="D232" s="53" t="s">
        <v>76</v>
      </c>
      <c r="E232" s="85" t="s">
        <v>13</v>
      </c>
      <c r="G232" s="71">
        <v>0</v>
      </c>
      <c r="H232" s="71">
        <v>0</v>
      </c>
      <c r="I232" s="67">
        <v>0</v>
      </c>
    </row>
    <row r="233" spans="2:11" hidden="1" x14ac:dyDescent="0.3">
      <c r="B233" s="66" t="s">
        <v>370</v>
      </c>
      <c r="C233" s="53" t="s">
        <v>372</v>
      </c>
      <c r="D233" s="53" t="s">
        <v>76</v>
      </c>
      <c r="E233" s="85" t="s">
        <v>13</v>
      </c>
      <c r="G233" s="71">
        <v>0</v>
      </c>
      <c r="H233" s="71">
        <v>0</v>
      </c>
      <c r="I233" s="67">
        <v>0</v>
      </c>
    </row>
    <row r="234" spans="2:11" hidden="1" x14ac:dyDescent="0.3">
      <c r="B234" s="66" t="s">
        <v>20</v>
      </c>
      <c r="C234" s="53" t="s">
        <v>373</v>
      </c>
      <c r="D234" s="53" t="s">
        <v>17</v>
      </c>
      <c r="E234" s="85" t="s">
        <v>13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hidden="1" x14ac:dyDescent="0.3">
      <c r="B235" s="66" t="s">
        <v>74</v>
      </c>
      <c r="C235" s="53" t="s">
        <v>375</v>
      </c>
      <c r="D235" s="53" t="s">
        <v>17</v>
      </c>
      <c r="E235" s="85" t="s">
        <v>13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hidden="1" x14ac:dyDescent="0.3">
      <c r="B236" s="66" t="s">
        <v>376</v>
      </c>
      <c r="C236" s="53" t="s">
        <v>377</v>
      </c>
      <c r="D236" s="53" t="s">
        <v>10</v>
      </c>
      <c r="E236" s="85" t="s">
        <v>13</v>
      </c>
      <c r="G236" s="90">
        <v>0</v>
      </c>
      <c r="H236" s="71">
        <v>0</v>
      </c>
      <c r="I236" s="67">
        <f t="shared" si="9"/>
        <v>0</v>
      </c>
      <c r="J236" s="9"/>
    </row>
    <row r="237" spans="2:11" hidden="1" x14ac:dyDescent="0.3">
      <c r="B237" s="66" t="s">
        <v>74</v>
      </c>
      <c r="C237" s="53" t="s">
        <v>378</v>
      </c>
      <c r="D237" s="53" t="s">
        <v>17</v>
      </c>
      <c r="E237" s="85" t="s">
        <v>13</v>
      </c>
      <c r="F237" s="53" t="s">
        <v>494</v>
      </c>
      <c r="G237" s="71">
        <v>16731</v>
      </c>
      <c r="H237" s="71">
        <v>502</v>
      </c>
      <c r="I237" s="67">
        <f t="shared" si="9"/>
        <v>19990.28</v>
      </c>
      <c r="J237" s="9"/>
    </row>
    <row r="238" spans="2:11" hidden="1" x14ac:dyDescent="0.3">
      <c r="B238" s="66" t="s">
        <v>74</v>
      </c>
      <c r="C238" s="53" t="s">
        <v>380</v>
      </c>
      <c r="D238" s="53" t="s">
        <v>17</v>
      </c>
      <c r="E238" s="85" t="s">
        <v>13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hidden="1" x14ac:dyDescent="0.3">
      <c r="B239" s="66" t="s">
        <v>74</v>
      </c>
      <c r="C239" s="53" t="s">
        <v>381</v>
      </c>
      <c r="D239" s="53" t="s">
        <v>17</v>
      </c>
      <c r="E239" s="85" t="s">
        <v>13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hidden="1" x14ac:dyDescent="0.3">
      <c r="B240" s="66" t="s">
        <v>74</v>
      </c>
      <c r="C240" s="53" t="s">
        <v>382</v>
      </c>
      <c r="D240" s="53" t="s">
        <v>17</v>
      </c>
      <c r="E240" s="85" t="s">
        <v>13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hidden="1" x14ac:dyDescent="0.3">
      <c r="B241" s="66" t="s">
        <v>74</v>
      </c>
      <c r="C241" s="53" t="s">
        <v>383</v>
      </c>
      <c r="D241" s="53" t="s">
        <v>17</v>
      </c>
      <c r="E241" s="85" t="s">
        <v>13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hidden="1" x14ac:dyDescent="0.3">
      <c r="B242" s="66" t="s">
        <v>24</v>
      </c>
      <c r="C242" s="53" t="s">
        <v>385</v>
      </c>
      <c r="D242" s="53" t="s">
        <v>10</v>
      </c>
      <c r="E242" s="85" t="s">
        <v>13</v>
      </c>
      <c r="G242" s="90">
        <v>0</v>
      </c>
      <c r="H242" s="71">
        <v>0</v>
      </c>
      <c r="I242" s="67">
        <f t="shared" si="9"/>
        <v>0</v>
      </c>
      <c r="J242" s="9"/>
    </row>
    <row r="243" spans="2:13" hidden="1" x14ac:dyDescent="0.3">
      <c r="B243" s="66" t="s">
        <v>74</v>
      </c>
      <c r="C243" s="53" t="s">
        <v>386</v>
      </c>
      <c r="D243" s="53" t="s">
        <v>17</v>
      </c>
      <c r="E243" s="85" t="s">
        <v>13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hidden="1" x14ac:dyDescent="0.3">
      <c r="B244" s="66" t="s">
        <v>74</v>
      </c>
      <c r="C244" s="53" t="s">
        <v>387</v>
      </c>
      <c r="D244" s="53" t="s">
        <v>17</v>
      </c>
      <c r="E244" s="85" t="s">
        <v>13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hidden="1" x14ac:dyDescent="0.3">
      <c r="B245" s="66" t="s">
        <v>74</v>
      </c>
      <c r="C245" s="53" t="s">
        <v>388</v>
      </c>
      <c r="D245" s="53" t="s">
        <v>17</v>
      </c>
      <c r="E245" s="85" t="s">
        <v>13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hidden="1" x14ac:dyDescent="0.3">
      <c r="B246" s="66" t="s">
        <v>74</v>
      </c>
      <c r="C246" s="53" t="s">
        <v>389</v>
      </c>
      <c r="D246" s="53" t="s">
        <v>17</v>
      </c>
      <c r="E246" s="85" t="s">
        <v>13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hidden="1" x14ac:dyDescent="0.3">
      <c r="B247" s="66" t="s">
        <v>74</v>
      </c>
      <c r="C247" s="53" t="s">
        <v>390</v>
      </c>
      <c r="D247" s="53" t="s">
        <v>17</v>
      </c>
      <c r="E247" s="85" t="s">
        <v>13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hidden="1" x14ac:dyDescent="0.3">
      <c r="B248" s="66" t="s">
        <v>42</v>
      </c>
      <c r="C248" s="53" t="s">
        <v>391</v>
      </c>
      <c r="D248" s="53" t="s">
        <v>17</v>
      </c>
      <c r="E248" s="85" t="s">
        <v>12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hidden="1" x14ac:dyDescent="0.3">
      <c r="B249" s="66" t="s">
        <v>256</v>
      </c>
      <c r="C249" s="53" t="s">
        <v>393</v>
      </c>
      <c r="D249" s="53" t="s">
        <v>17</v>
      </c>
      <c r="E249" s="85" t="s">
        <v>13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hidden="1" x14ac:dyDescent="0.3">
      <c r="B250" s="66" t="s">
        <v>96</v>
      </c>
      <c r="C250" s="53" t="s">
        <v>395</v>
      </c>
      <c r="D250" s="53" t="s">
        <v>17</v>
      </c>
      <c r="E250" s="85" t="s">
        <v>13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hidden="1" x14ac:dyDescent="0.3">
      <c r="B251" s="66" t="s">
        <v>96</v>
      </c>
      <c r="C251" s="53" t="s">
        <v>397</v>
      </c>
      <c r="D251" s="53" t="s">
        <v>17</v>
      </c>
      <c r="E251" s="85" t="s">
        <v>13</v>
      </c>
      <c r="F251" s="53" t="s">
        <v>588</v>
      </c>
      <c r="G251" s="90">
        <v>9918</v>
      </c>
      <c r="H251" s="71">
        <v>298</v>
      </c>
      <c r="I251" s="67">
        <f t="shared" si="9"/>
        <v>11850.56</v>
      </c>
      <c r="J251" s="9"/>
    </row>
    <row r="252" spans="2:13" hidden="1" x14ac:dyDescent="0.3">
      <c r="B252" s="66" t="s">
        <v>96</v>
      </c>
      <c r="C252" s="53" t="s">
        <v>398</v>
      </c>
      <c r="D252" s="53" t="s">
        <v>17</v>
      </c>
      <c r="E252" s="85" t="s">
        <v>13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hidden="1" x14ac:dyDescent="0.3">
      <c r="B253" s="66" t="s">
        <v>96</v>
      </c>
      <c r="C253" s="53" t="s">
        <v>399</v>
      </c>
      <c r="D253" s="53" t="s">
        <v>17</v>
      </c>
      <c r="E253" s="85" t="s">
        <v>13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hidden="1" x14ac:dyDescent="0.3">
      <c r="B254" s="66" t="s">
        <v>65</v>
      </c>
      <c r="C254" s="53">
        <v>188240011</v>
      </c>
      <c r="D254" s="53" t="s">
        <v>10</v>
      </c>
      <c r="E254" s="85" t="s">
        <v>13</v>
      </c>
      <c r="G254" s="90">
        <v>0</v>
      </c>
      <c r="H254" s="71">
        <v>0</v>
      </c>
      <c r="I254" s="67">
        <f t="shared" si="9"/>
        <v>0</v>
      </c>
      <c r="J254" s="9"/>
    </row>
    <row r="255" spans="2:13" hidden="1" x14ac:dyDescent="0.3">
      <c r="B255" s="66" t="s">
        <v>74</v>
      </c>
      <c r="C255" s="53" t="s">
        <v>400</v>
      </c>
      <c r="D255" s="53" t="s">
        <v>17</v>
      </c>
      <c r="E255" s="85" t="s">
        <v>13</v>
      </c>
      <c r="F255" s="53" t="s">
        <v>494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hidden="1" x14ac:dyDescent="0.3">
      <c r="B256" s="66" t="s">
        <v>262</v>
      </c>
      <c r="C256" s="53" t="s">
        <v>401</v>
      </c>
      <c r="D256" s="53" t="s">
        <v>17</v>
      </c>
      <c r="E256" s="85" t="s">
        <v>13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hidden="1" x14ac:dyDescent="0.3">
      <c r="B257" s="66" t="s">
        <v>256</v>
      </c>
      <c r="C257" s="53" t="s">
        <v>402</v>
      </c>
      <c r="D257" s="53" t="s">
        <v>17</v>
      </c>
      <c r="E257" s="85" t="s">
        <v>13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hidden="1" x14ac:dyDescent="0.3">
      <c r="B258" s="66" t="s">
        <v>78</v>
      </c>
      <c r="C258" s="53" t="s">
        <v>403</v>
      </c>
      <c r="D258" s="53" t="s">
        <v>17</v>
      </c>
      <c r="E258" s="85" t="s">
        <v>13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hidden="1" x14ac:dyDescent="0.3">
      <c r="B259" s="66" t="s">
        <v>42</v>
      </c>
      <c r="C259" s="53" t="s">
        <v>404</v>
      </c>
      <c r="D259" s="53" t="s">
        <v>17</v>
      </c>
      <c r="E259" s="85" t="s">
        <v>13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hidden="1" x14ac:dyDescent="0.3">
      <c r="B260" s="66" t="s">
        <v>74</v>
      </c>
      <c r="C260" s="53" t="s">
        <v>405</v>
      </c>
      <c r="D260" s="53" t="s">
        <v>17</v>
      </c>
      <c r="E260" s="85" t="s">
        <v>13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hidden="1" x14ac:dyDescent="0.3">
      <c r="B261" s="66" t="s">
        <v>78</v>
      </c>
      <c r="C261" s="53" t="s">
        <v>406</v>
      </c>
      <c r="D261" s="53" t="s">
        <v>17</v>
      </c>
      <c r="E261" s="85" t="s">
        <v>13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hidden="1" x14ac:dyDescent="0.3">
      <c r="B262" s="66" t="s">
        <v>262</v>
      </c>
      <c r="C262" s="53">
        <v>188320009</v>
      </c>
      <c r="D262" s="53" t="s">
        <v>17</v>
      </c>
      <c r="E262" s="85" t="s">
        <v>13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hidden="1" x14ac:dyDescent="0.3">
      <c r="B263" s="66" t="s">
        <v>78</v>
      </c>
      <c r="C263" s="53" t="s">
        <v>407</v>
      </c>
      <c r="D263" s="53" t="s">
        <v>17</v>
      </c>
      <c r="E263" s="85" t="s">
        <v>13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hidden="1" x14ac:dyDescent="0.3">
      <c r="B264" s="56" t="s">
        <v>42</v>
      </c>
      <c r="C264" s="53" t="s">
        <v>408</v>
      </c>
      <c r="D264" s="53" t="s">
        <v>17</v>
      </c>
      <c r="E264" s="85" t="s">
        <v>13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hidden="1" x14ac:dyDescent="0.3">
      <c r="B265" s="56" t="s">
        <v>242</v>
      </c>
      <c r="C265" s="53">
        <v>198240021</v>
      </c>
      <c r="D265" s="53" t="s">
        <v>10</v>
      </c>
      <c r="E265" s="85" t="s">
        <v>13</v>
      </c>
      <c r="G265" s="71">
        <v>0</v>
      </c>
      <c r="H265" s="71">
        <v>0</v>
      </c>
      <c r="I265" s="67">
        <f t="shared" si="9"/>
        <v>0</v>
      </c>
    </row>
    <row r="266" spans="2:10" hidden="1" x14ac:dyDescent="0.3">
      <c r="B266" s="56" t="s">
        <v>96</v>
      </c>
      <c r="C266" s="53" t="s">
        <v>410</v>
      </c>
      <c r="D266" s="53" t="s">
        <v>17</v>
      </c>
      <c r="E266" s="85" t="s">
        <v>13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hidden="1" x14ac:dyDescent="0.3">
      <c r="B267" s="56" t="s">
        <v>78</v>
      </c>
      <c r="C267" s="53" t="s">
        <v>411</v>
      </c>
      <c r="D267" s="53" t="s">
        <v>17</v>
      </c>
      <c r="E267" s="85" t="s">
        <v>13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hidden="1" x14ac:dyDescent="0.3">
      <c r="B268" s="66" t="s">
        <v>262</v>
      </c>
      <c r="C268" s="92" t="s">
        <v>413</v>
      </c>
      <c r="D268" s="53" t="s">
        <v>10</v>
      </c>
      <c r="E268" s="85" t="s">
        <v>13</v>
      </c>
      <c r="G268" s="90">
        <v>0</v>
      </c>
      <c r="H268" s="71">
        <v>0</v>
      </c>
      <c r="I268" s="67">
        <f t="shared" si="9"/>
        <v>0</v>
      </c>
      <c r="J268" s="9"/>
    </row>
    <row r="269" spans="2:10" hidden="1" x14ac:dyDescent="0.3">
      <c r="B269" s="56" t="s">
        <v>274</v>
      </c>
      <c r="C269" s="53" t="s">
        <v>414</v>
      </c>
      <c r="D269" s="53" t="s">
        <v>17</v>
      </c>
      <c r="E269" s="85" t="s">
        <v>13</v>
      </c>
      <c r="F269" s="53" t="s">
        <v>415</v>
      </c>
      <c r="G269" s="71">
        <v>6462.18</v>
      </c>
      <c r="H269" s="71">
        <v>193.87</v>
      </c>
      <c r="I269" s="67">
        <f t="shared" si="9"/>
        <v>7721.018</v>
      </c>
    </row>
    <row r="270" spans="2:10" hidden="1" x14ac:dyDescent="0.3">
      <c r="B270" s="66" t="s">
        <v>96</v>
      </c>
      <c r="C270" s="53" t="s">
        <v>416</v>
      </c>
      <c r="D270" s="53" t="s">
        <v>17</v>
      </c>
      <c r="E270" s="85" t="s">
        <v>13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hidden="1" x14ac:dyDescent="0.3">
      <c r="B271" s="66" t="s">
        <v>74</v>
      </c>
      <c r="C271" s="53" t="s">
        <v>417</v>
      </c>
      <c r="D271" s="53" t="s">
        <v>17</v>
      </c>
      <c r="E271" s="85" t="s">
        <v>13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hidden="1" x14ac:dyDescent="0.3">
      <c r="B272" s="56" t="s">
        <v>72</v>
      </c>
      <c r="C272" s="53" t="s">
        <v>418</v>
      </c>
      <c r="D272" s="53" t="s">
        <v>10</v>
      </c>
      <c r="E272" s="85" t="s">
        <v>13</v>
      </c>
      <c r="G272" s="90">
        <v>0</v>
      </c>
      <c r="H272" s="71">
        <v>0</v>
      </c>
      <c r="I272" s="67">
        <f t="shared" si="9"/>
        <v>0</v>
      </c>
      <c r="J272" s="9"/>
    </row>
    <row r="273" spans="2:10" hidden="1" x14ac:dyDescent="0.3">
      <c r="B273" s="66" t="s">
        <v>72</v>
      </c>
      <c r="C273" s="53" t="s">
        <v>419</v>
      </c>
      <c r="D273" s="53" t="s">
        <v>17</v>
      </c>
      <c r="E273" s="85" t="s">
        <v>13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hidden="1" x14ac:dyDescent="0.3">
      <c r="B274" s="66" t="s">
        <v>215</v>
      </c>
      <c r="C274" s="53" t="s">
        <v>421</v>
      </c>
      <c r="D274" s="53" t="s">
        <v>17</v>
      </c>
      <c r="E274" s="85" t="s">
        <v>13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hidden="1" x14ac:dyDescent="0.3">
      <c r="B275" s="66" t="s">
        <v>74</v>
      </c>
      <c r="C275" s="53" t="s">
        <v>422</v>
      </c>
      <c r="D275" s="53" t="s">
        <v>17</v>
      </c>
      <c r="E275" s="85" t="s">
        <v>13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hidden="1" x14ac:dyDescent="0.3">
      <c r="B276" s="56" t="s">
        <v>42</v>
      </c>
      <c r="C276" s="53" t="s">
        <v>423</v>
      </c>
      <c r="D276" s="53" t="s">
        <v>17</v>
      </c>
      <c r="E276" s="85" t="s">
        <v>13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hidden="1" x14ac:dyDescent="0.3">
      <c r="B277" s="56" t="s">
        <v>74</v>
      </c>
      <c r="C277" s="53" t="s">
        <v>425</v>
      </c>
      <c r="D277" s="53" t="s">
        <v>17</v>
      </c>
      <c r="E277" s="85" t="s">
        <v>13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hidden="1" x14ac:dyDescent="0.3">
      <c r="B278" s="56" t="s">
        <v>74</v>
      </c>
      <c r="C278" s="53" t="s">
        <v>427</v>
      </c>
      <c r="D278" s="53" t="s">
        <v>17</v>
      </c>
      <c r="E278" s="85" t="s">
        <v>13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hidden="1" x14ac:dyDescent="0.3">
      <c r="B279" s="66" t="s">
        <v>65</v>
      </c>
      <c r="C279" s="53" t="s">
        <v>429</v>
      </c>
      <c r="D279" s="53" t="s">
        <v>10</v>
      </c>
      <c r="E279" s="85" t="s">
        <v>13</v>
      </c>
      <c r="G279" s="71">
        <v>0</v>
      </c>
      <c r="H279" s="71">
        <v>0</v>
      </c>
      <c r="I279" s="67">
        <f t="shared" si="9"/>
        <v>0</v>
      </c>
    </row>
    <row r="280" spans="2:10" hidden="1" x14ac:dyDescent="0.3">
      <c r="B280" s="56" t="s">
        <v>24</v>
      </c>
      <c r="C280" s="53" t="s">
        <v>430</v>
      </c>
      <c r="D280" s="53" t="s">
        <v>10</v>
      </c>
      <c r="E280" s="85" t="s">
        <v>13</v>
      </c>
      <c r="G280" s="90">
        <v>0</v>
      </c>
      <c r="H280" s="71">
        <v>0</v>
      </c>
      <c r="I280" s="67">
        <f t="shared" si="9"/>
        <v>0</v>
      </c>
      <c r="J280" s="9"/>
    </row>
    <row r="281" spans="2:10" hidden="1" x14ac:dyDescent="0.3">
      <c r="B281" s="56" t="s">
        <v>24</v>
      </c>
      <c r="C281" s="53" t="s">
        <v>432</v>
      </c>
      <c r="D281" s="53" t="s">
        <v>10</v>
      </c>
      <c r="E281" s="85" t="s">
        <v>13</v>
      </c>
      <c r="G281" s="90">
        <v>0</v>
      </c>
      <c r="H281" s="71">
        <v>0</v>
      </c>
      <c r="I281" s="67">
        <f t="shared" si="9"/>
        <v>0</v>
      </c>
      <c r="J281" s="9"/>
    </row>
    <row r="282" spans="2:10" hidden="1" x14ac:dyDescent="0.3">
      <c r="B282" s="56" t="s">
        <v>74</v>
      </c>
      <c r="C282" s="93" t="s">
        <v>433</v>
      </c>
      <c r="D282" s="53" t="s">
        <v>10</v>
      </c>
      <c r="E282" s="85" t="s">
        <v>13</v>
      </c>
      <c r="G282" s="90">
        <v>0</v>
      </c>
      <c r="H282" s="71">
        <v>0</v>
      </c>
      <c r="I282" s="67">
        <f t="shared" si="9"/>
        <v>0</v>
      </c>
      <c r="J282" s="9"/>
    </row>
    <row r="283" spans="2:10" hidden="1" x14ac:dyDescent="0.3">
      <c r="B283" s="66" t="s">
        <v>74</v>
      </c>
      <c r="C283" s="53" t="s">
        <v>434</v>
      </c>
      <c r="D283" s="53" t="s">
        <v>17</v>
      </c>
      <c r="E283" s="85" t="s">
        <v>13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hidden="1" x14ac:dyDescent="0.3">
      <c r="B284" s="66" t="s">
        <v>262</v>
      </c>
      <c r="C284" s="53" t="s">
        <v>435</v>
      </c>
      <c r="D284" s="53" t="s">
        <v>10</v>
      </c>
      <c r="E284" s="85" t="s">
        <v>13</v>
      </c>
      <c r="G284" s="71">
        <v>0</v>
      </c>
      <c r="H284" s="71">
        <v>0</v>
      </c>
      <c r="I284" s="67">
        <f t="shared" si="9"/>
        <v>0</v>
      </c>
      <c r="J284" s="9"/>
    </row>
    <row r="285" spans="2:10" hidden="1" x14ac:dyDescent="0.3">
      <c r="B285" s="66" t="s">
        <v>78</v>
      </c>
      <c r="C285" s="53" t="s">
        <v>436</v>
      </c>
      <c r="D285" s="53" t="s">
        <v>17</v>
      </c>
      <c r="E285" s="85" t="s">
        <v>13</v>
      </c>
      <c r="F285" s="53" t="s">
        <v>412</v>
      </c>
      <c r="G285" s="71">
        <v>14748</v>
      </c>
      <c r="H285" s="71">
        <v>442</v>
      </c>
      <c r="I285" s="67">
        <f t="shared" si="9"/>
        <v>17620.399999999998</v>
      </c>
      <c r="J285" s="9"/>
    </row>
    <row r="286" spans="2:10" hidden="1" x14ac:dyDescent="0.3">
      <c r="B286" s="66" t="s">
        <v>74</v>
      </c>
      <c r="C286" s="53" t="s">
        <v>437</v>
      </c>
      <c r="D286" s="53" t="s">
        <v>17</v>
      </c>
      <c r="E286" s="85" t="s">
        <v>13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hidden="1" x14ac:dyDescent="0.3">
      <c r="B287" s="66" t="s">
        <v>74</v>
      </c>
      <c r="C287" s="53" t="s">
        <v>438</v>
      </c>
      <c r="D287" s="53" t="s">
        <v>17</v>
      </c>
      <c r="E287" s="85" t="s">
        <v>13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hidden="1" x14ac:dyDescent="0.3">
      <c r="B288" s="66" t="s">
        <v>74</v>
      </c>
      <c r="C288" s="53" t="s">
        <v>439</v>
      </c>
      <c r="D288" s="53" t="s">
        <v>17</v>
      </c>
      <c r="E288" s="85" t="s">
        <v>13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hidden="1" x14ac:dyDescent="0.3">
      <c r="B289" s="56" t="s">
        <v>42</v>
      </c>
      <c r="C289" s="53" t="s">
        <v>440</v>
      </c>
      <c r="D289" s="53" t="s">
        <v>17</v>
      </c>
      <c r="E289" s="85" t="s">
        <v>13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hidden="1" x14ac:dyDescent="0.3">
      <c r="B290" s="56" t="s">
        <v>96</v>
      </c>
      <c r="C290" s="53" t="s">
        <v>441</v>
      </c>
      <c r="D290" s="53" t="s">
        <v>17</v>
      </c>
      <c r="E290" s="85" t="s">
        <v>13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hidden="1" x14ac:dyDescent="0.3">
      <c r="B291" s="66" t="s">
        <v>215</v>
      </c>
      <c r="C291" s="53" t="s">
        <v>442</v>
      </c>
      <c r="D291" s="53" t="s">
        <v>17</v>
      </c>
      <c r="E291" s="85" t="s">
        <v>13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hidden="1" x14ac:dyDescent="0.3">
      <c r="B292" s="66" t="s">
        <v>443</v>
      </c>
      <c r="C292" s="53" t="s">
        <v>444</v>
      </c>
      <c r="D292" s="53" t="s">
        <v>17</v>
      </c>
      <c r="E292" s="85" t="s">
        <v>13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hidden="1" x14ac:dyDescent="0.3">
      <c r="B293" s="66" t="s">
        <v>446</v>
      </c>
      <c r="C293" s="53" t="s">
        <v>447</v>
      </c>
      <c r="D293" s="53" t="s">
        <v>10</v>
      </c>
      <c r="E293" s="85" t="s">
        <v>13</v>
      </c>
      <c r="G293" s="71"/>
      <c r="H293" s="71"/>
      <c r="I293" s="67">
        <f t="shared" si="9"/>
        <v>0</v>
      </c>
    </row>
    <row r="294" spans="2:10" hidden="1" x14ac:dyDescent="0.3">
      <c r="B294" s="66" t="s">
        <v>448</v>
      </c>
      <c r="C294" s="53" t="s">
        <v>449</v>
      </c>
      <c r="D294" s="53" t="s">
        <v>17</v>
      </c>
      <c r="E294" s="85" t="s">
        <v>13</v>
      </c>
      <c r="F294" s="53" t="s">
        <v>80</v>
      </c>
      <c r="G294" s="71">
        <v>11669</v>
      </c>
      <c r="H294" s="71">
        <v>350</v>
      </c>
      <c r="I294" s="67">
        <f t="shared" si="9"/>
        <v>13942.039999999999</v>
      </c>
    </row>
    <row r="295" spans="2:10" hidden="1" x14ac:dyDescent="0.3">
      <c r="B295" s="66" t="s">
        <v>42</v>
      </c>
      <c r="C295" s="53" t="s">
        <v>450</v>
      </c>
      <c r="D295" s="53" t="s">
        <v>17</v>
      </c>
      <c r="E295" s="85" t="s">
        <v>13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hidden="1" x14ac:dyDescent="0.3">
      <c r="B296" s="66" t="s">
        <v>242</v>
      </c>
      <c r="C296" s="53" t="s">
        <v>452</v>
      </c>
      <c r="D296" s="53" t="s">
        <v>10</v>
      </c>
      <c r="E296" s="85" t="s">
        <v>13</v>
      </c>
      <c r="G296" s="71"/>
      <c r="H296" s="71"/>
      <c r="I296" s="67"/>
    </row>
    <row r="297" spans="2:10" hidden="1" x14ac:dyDescent="0.3">
      <c r="B297" s="66" t="s">
        <v>24</v>
      </c>
      <c r="C297" s="53" t="s">
        <v>453</v>
      </c>
      <c r="D297" s="53" t="s">
        <v>17</v>
      </c>
      <c r="E297" s="85" t="s">
        <v>13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hidden="1" x14ac:dyDescent="0.3">
      <c r="B298" s="66" t="s">
        <v>455</v>
      </c>
      <c r="C298" s="53">
        <v>196800022</v>
      </c>
      <c r="D298" s="53" t="s">
        <v>10</v>
      </c>
      <c r="E298" s="85" t="s">
        <v>13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hidden="1" x14ac:dyDescent="0.3">
      <c r="B299" s="66" t="s">
        <v>70</v>
      </c>
      <c r="C299" s="53" t="s">
        <v>456</v>
      </c>
      <c r="D299" s="53" t="s">
        <v>10</v>
      </c>
      <c r="E299" s="85" t="s">
        <v>13</v>
      </c>
      <c r="G299" s="71"/>
      <c r="H299" s="71"/>
      <c r="I299" s="67"/>
    </row>
    <row r="300" spans="2:10" hidden="1" x14ac:dyDescent="0.3">
      <c r="B300" s="66" t="s">
        <v>256</v>
      </c>
      <c r="C300" s="53" t="s">
        <v>457</v>
      </c>
      <c r="D300" s="53" t="s">
        <v>17</v>
      </c>
      <c r="E300" s="85" t="s">
        <v>13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hidden="1" x14ac:dyDescent="0.3">
      <c r="B301" s="66" t="s">
        <v>78</v>
      </c>
      <c r="C301" s="53" t="s">
        <v>458</v>
      </c>
      <c r="D301" s="53" t="s">
        <v>17</v>
      </c>
      <c r="E301" s="85" t="s">
        <v>13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hidden="1" x14ac:dyDescent="0.3">
      <c r="B302" s="66" t="s">
        <v>74</v>
      </c>
      <c r="C302" s="53" t="s">
        <v>460</v>
      </c>
      <c r="D302" s="53" t="s">
        <v>17</v>
      </c>
      <c r="E302" s="85" t="s">
        <v>13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hidden="1" x14ac:dyDescent="0.3">
      <c r="B303" s="56" t="s">
        <v>262</v>
      </c>
      <c r="C303" s="53" t="s">
        <v>461</v>
      </c>
      <c r="D303" s="53" t="s">
        <v>17</v>
      </c>
      <c r="E303" s="85" t="s">
        <v>13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hidden="1" x14ac:dyDescent="0.3">
      <c r="B304" s="56" t="s">
        <v>96</v>
      </c>
      <c r="C304" s="53" t="s">
        <v>462</v>
      </c>
      <c r="D304" s="53" t="s">
        <v>17</v>
      </c>
      <c r="E304" s="85" t="s">
        <v>13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hidden="1" x14ac:dyDescent="0.3">
      <c r="B305" s="56" t="s">
        <v>96</v>
      </c>
      <c r="C305" s="53" t="s">
        <v>463</v>
      </c>
      <c r="D305" s="53" t="s">
        <v>17</v>
      </c>
      <c r="E305" s="85" t="s">
        <v>13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hidden="1" x14ac:dyDescent="0.3">
      <c r="B306" s="56" t="s">
        <v>42</v>
      </c>
      <c r="C306" s="53" t="s">
        <v>464</v>
      </c>
      <c r="D306" s="53" t="s">
        <v>17</v>
      </c>
      <c r="E306" s="85" t="s">
        <v>13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hidden="1" x14ac:dyDescent="0.3">
      <c r="B307" s="56" t="s">
        <v>376</v>
      </c>
      <c r="C307" s="53" t="s">
        <v>466</v>
      </c>
      <c r="D307" s="53" t="s">
        <v>17</v>
      </c>
      <c r="E307" s="85" t="s">
        <v>13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hidden="1" x14ac:dyDescent="0.3">
      <c r="B308" s="56" t="s">
        <v>467</v>
      </c>
      <c r="C308" s="53" t="s">
        <v>468</v>
      </c>
      <c r="D308" s="53" t="s">
        <v>17</v>
      </c>
      <c r="E308" s="85" t="s">
        <v>13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hidden="1" x14ac:dyDescent="0.3">
      <c r="B309" s="56" t="s">
        <v>262</v>
      </c>
      <c r="C309" s="53" t="s">
        <v>469</v>
      </c>
      <c r="D309" s="53" t="s">
        <v>17</v>
      </c>
      <c r="E309" s="85" t="s">
        <v>13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hidden="1" x14ac:dyDescent="0.3">
      <c r="B310" s="56" t="s">
        <v>96</v>
      </c>
      <c r="C310" s="53" t="s">
        <v>470</v>
      </c>
      <c r="D310" s="53" t="s">
        <v>17</v>
      </c>
      <c r="E310" s="85" t="s">
        <v>13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hidden="1" x14ac:dyDescent="0.3">
      <c r="B311" s="56" t="s">
        <v>96</v>
      </c>
      <c r="C311" s="53" t="s">
        <v>471</v>
      </c>
      <c r="D311" s="53" t="s">
        <v>17</v>
      </c>
      <c r="E311" s="85" t="s">
        <v>13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hidden="1" x14ac:dyDescent="0.3">
      <c r="B312" s="56" t="s">
        <v>20</v>
      </c>
      <c r="C312" s="53" t="s">
        <v>472</v>
      </c>
      <c r="D312" s="53" t="s">
        <v>17</v>
      </c>
      <c r="E312" s="85" t="s">
        <v>13</v>
      </c>
      <c r="F312" s="53" t="s">
        <v>473</v>
      </c>
      <c r="G312" s="90">
        <v>11661.09</v>
      </c>
      <c r="H312" s="71">
        <v>1046.93</v>
      </c>
      <c r="I312" s="67">
        <f t="shared" si="10"/>
        <v>14741.3032</v>
      </c>
      <c r="J312" s="9"/>
    </row>
    <row r="313" spans="2:10" hidden="1" x14ac:dyDescent="0.3">
      <c r="B313" s="56" t="s">
        <v>42</v>
      </c>
      <c r="C313" s="53" t="s">
        <v>474</v>
      </c>
      <c r="D313" s="53" t="s">
        <v>17</v>
      </c>
      <c r="E313" s="85" t="s">
        <v>13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hidden="1" x14ac:dyDescent="0.3">
      <c r="B314" s="56" t="s">
        <v>42</v>
      </c>
      <c r="C314" s="53" t="s">
        <v>475</v>
      </c>
      <c r="D314" s="53" t="s">
        <v>17</v>
      </c>
      <c r="E314" s="85" t="s">
        <v>13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hidden="1" x14ac:dyDescent="0.3">
      <c r="B315" s="56" t="s">
        <v>477</v>
      </c>
      <c r="C315" s="53">
        <v>188160012</v>
      </c>
      <c r="D315" s="53" t="s">
        <v>17</v>
      </c>
      <c r="E315" s="85" t="s">
        <v>13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hidden="1" x14ac:dyDescent="0.3">
      <c r="B316" s="56" t="s">
        <v>53</v>
      </c>
      <c r="C316" s="53" t="s">
        <v>479</v>
      </c>
      <c r="D316" s="53" t="s">
        <v>10</v>
      </c>
      <c r="E316" s="85" t="s">
        <v>13</v>
      </c>
      <c r="G316" s="90">
        <v>0</v>
      </c>
      <c r="H316" s="71">
        <v>0</v>
      </c>
      <c r="I316" s="67">
        <f t="shared" si="10"/>
        <v>0</v>
      </c>
      <c r="J316" s="9"/>
    </row>
    <row r="317" spans="2:10" hidden="1" x14ac:dyDescent="0.3">
      <c r="B317" s="56" t="s">
        <v>274</v>
      </c>
      <c r="C317" s="92" t="s">
        <v>480</v>
      </c>
      <c r="D317" s="53" t="s">
        <v>10</v>
      </c>
      <c r="E317" s="85" t="s">
        <v>13</v>
      </c>
      <c r="G317" s="90">
        <v>0</v>
      </c>
      <c r="H317" s="71">
        <v>0</v>
      </c>
      <c r="I317" s="67">
        <f t="shared" si="10"/>
        <v>0</v>
      </c>
      <c r="J317" s="9"/>
    </row>
    <row r="318" spans="2:10" hidden="1" x14ac:dyDescent="0.3">
      <c r="B318" s="56" t="s">
        <v>24</v>
      </c>
      <c r="C318" s="53" t="s">
        <v>481</v>
      </c>
      <c r="D318" s="53" t="s">
        <v>17</v>
      </c>
      <c r="E318" s="85" t="s">
        <v>13</v>
      </c>
      <c r="F318" s="53" t="s">
        <v>473</v>
      </c>
      <c r="G318" s="90">
        <v>2204.77</v>
      </c>
      <c r="H318" s="71">
        <v>186.85</v>
      </c>
      <c r="I318" s="67">
        <f t="shared" si="10"/>
        <v>2774.2791999999995</v>
      </c>
      <c r="J318" s="9"/>
    </row>
    <row r="319" spans="2:10" hidden="1" x14ac:dyDescent="0.3">
      <c r="B319" s="66" t="s">
        <v>482</v>
      </c>
      <c r="C319" s="53" t="s">
        <v>483</v>
      </c>
      <c r="D319" s="53" t="s">
        <v>17</v>
      </c>
      <c r="E319" s="85" t="s">
        <v>13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hidden="1" x14ac:dyDescent="0.3">
      <c r="B320" s="66" t="s">
        <v>484</v>
      </c>
      <c r="C320" s="53" t="s">
        <v>485</v>
      </c>
      <c r="D320" s="53" t="s">
        <v>10</v>
      </c>
      <c r="E320" s="85" t="s">
        <v>13</v>
      </c>
      <c r="G320" s="90">
        <v>0</v>
      </c>
      <c r="H320" s="71">
        <v>0</v>
      </c>
      <c r="I320" s="67">
        <f t="shared" si="10"/>
        <v>0</v>
      </c>
      <c r="J320" s="9"/>
    </row>
    <row r="321" spans="2:10" hidden="1" x14ac:dyDescent="0.3">
      <c r="B321" s="66" t="s">
        <v>8</v>
      </c>
      <c r="C321" s="53">
        <v>188240010</v>
      </c>
      <c r="D321" s="53" t="s">
        <v>17</v>
      </c>
      <c r="E321" s="85" t="s">
        <v>13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hidden="1" x14ac:dyDescent="0.3">
      <c r="B322" s="66" t="s">
        <v>74</v>
      </c>
      <c r="C322" s="53" t="s">
        <v>486</v>
      </c>
      <c r="D322" s="53" t="s">
        <v>17</v>
      </c>
      <c r="E322" s="85" t="s">
        <v>13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hidden="1" x14ac:dyDescent="0.3">
      <c r="B323" s="66" t="s">
        <v>42</v>
      </c>
      <c r="C323" s="53" t="s">
        <v>487</v>
      </c>
      <c r="D323" s="53" t="s">
        <v>17</v>
      </c>
      <c r="E323" s="85" t="s">
        <v>12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hidden="1" x14ac:dyDescent="0.3">
      <c r="B324" s="66" t="s">
        <v>96</v>
      </c>
      <c r="C324" s="53" t="s">
        <v>488</v>
      </c>
      <c r="D324" s="53" t="s">
        <v>17</v>
      </c>
      <c r="E324" s="85" t="s">
        <v>13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hidden="1" x14ac:dyDescent="0.3">
      <c r="B325" s="66" t="s">
        <v>42</v>
      </c>
      <c r="C325" s="53" t="s">
        <v>489</v>
      </c>
      <c r="D325" s="53" t="s">
        <v>17</v>
      </c>
      <c r="E325" s="85" t="s">
        <v>13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hidden="1" x14ac:dyDescent="0.3">
      <c r="B326" s="66" t="s">
        <v>65</v>
      </c>
      <c r="C326" s="53" t="s">
        <v>490</v>
      </c>
      <c r="D326" s="53" t="s">
        <v>10</v>
      </c>
      <c r="E326" s="85" t="s">
        <v>13</v>
      </c>
      <c r="G326" s="90">
        <v>0</v>
      </c>
      <c r="H326" s="71">
        <v>0</v>
      </c>
      <c r="I326" s="67">
        <f t="shared" si="10"/>
        <v>0</v>
      </c>
      <c r="J326" s="9"/>
    </row>
    <row r="327" spans="2:10" hidden="1" x14ac:dyDescent="0.3">
      <c r="B327" s="66" t="s">
        <v>8</v>
      </c>
      <c r="C327" s="53" t="s">
        <v>491</v>
      </c>
      <c r="D327" s="53" t="s">
        <v>17</v>
      </c>
      <c r="E327" s="85" t="s">
        <v>13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hidden="1" x14ac:dyDescent="0.3">
      <c r="B328" s="66" t="s">
        <v>74</v>
      </c>
      <c r="C328" s="53" t="s">
        <v>493</v>
      </c>
      <c r="D328" s="53" t="s">
        <v>17</v>
      </c>
      <c r="E328" s="85" t="s">
        <v>13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hidden="1" x14ac:dyDescent="0.3">
      <c r="B329" s="66" t="s">
        <v>48</v>
      </c>
      <c r="C329" s="53">
        <v>198200020</v>
      </c>
      <c r="D329" s="53" t="s">
        <v>17</v>
      </c>
      <c r="E329" s="85" t="s">
        <v>13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hidden="1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hidden="1" x14ac:dyDescent="0.3">
      <c r="B331" s="56" t="s">
        <v>42</v>
      </c>
      <c r="C331" s="53" t="s">
        <v>498</v>
      </c>
      <c r="D331" s="53" t="s">
        <v>17</v>
      </c>
      <c r="E331" s="85" t="s">
        <v>13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hidden="1" x14ac:dyDescent="0.3">
      <c r="B332" s="56" t="s">
        <v>500</v>
      </c>
      <c r="C332" s="53">
        <v>194600023</v>
      </c>
      <c r="D332" s="53" t="s">
        <v>17</v>
      </c>
      <c r="E332" s="85" t="s">
        <v>13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hidden="1" x14ac:dyDescent="0.3">
      <c r="B333" s="56" t="s">
        <v>501</v>
      </c>
      <c r="C333" s="53" t="s">
        <v>502</v>
      </c>
      <c r="D333" s="53" t="s">
        <v>10</v>
      </c>
      <c r="E333" s="85" t="s">
        <v>13</v>
      </c>
      <c r="G333" s="71">
        <v>0</v>
      </c>
      <c r="H333" s="71">
        <v>0</v>
      </c>
      <c r="I333" s="67">
        <f t="shared" si="10"/>
        <v>0</v>
      </c>
      <c r="J333" s="9"/>
    </row>
    <row r="334" spans="2:10" hidden="1" x14ac:dyDescent="0.3">
      <c r="B334" s="56" t="s">
        <v>503</v>
      </c>
      <c r="C334" s="92" t="s">
        <v>504</v>
      </c>
      <c r="D334" s="53" t="s">
        <v>10</v>
      </c>
      <c r="E334" s="85" t="s">
        <v>13</v>
      </c>
      <c r="G334" s="71">
        <v>0</v>
      </c>
      <c r="H334" s="71">
        <v>0</v>
      </c>
      <c r="I334" s="67">
        <f t="shared" si="10"/>
        <v>0</v>
      </c>
      <c r="J334" s="9"/>
    </row>
    <row r="335" spans="2:10" hidden="1" x14ac:dyDescent="0.3">
      <c r="B335" s="66" t="s">
        <v>45</v>
      </c>
      <c r="C335" s="53" t="s">
        <v>505</v>
      </c>
      <c r="D335" s="53" t="s">
        <v>10</v>
      </c>
      <c r="E335" s="85" t="s">
        <v>13</v>
      </c>
      <c r="G335" s="90">
        <v>0</v>
      </c>
      <c r="H335" s="71">
        <v>0</v>
      </c>
      <c r="I335" s="67">
        <f t="shared" si="10"/>
        <v>0</v>
      </c>
      <c r="J335" s="9"/>
    </row>
    <row r="336" spans="2:10" hidden="1" x14ac:dyDescent="0.3">
      <c r="B336" s="66" t="s">
        <v>506</v>
      </c>
      <c r="C336" s="53" t="s">
        <v>507</v>
      </c>
      <c r="D336" s="53" t="s">
        <v>17</v>
      </c>
      <c r="E336" s="85" t="s">
        <v>13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hidden="1" x14ac:dyDescent="0.3">
      <c r="B337" s="66" t="s">
        <v>42</v>
      </c>
      <c r="C337" s="53" t="s">
        <v>508</v>
      </c>
      <c r="D337" s="53" t="s">
        <v>17</v>
      </c>
      <c r="E337" s="85" t="s">
        <v>13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hidden="1" x14ac:dyDescent="0.3">
      <c r="B338" s="66" t="s">
        <v>96</v>
      </c>
      <c r="C338" s="53" t="s">
        <v>509</v>
      </c>
      <c r="D338" s="53" t="s">
        <v>17</v>
      </c>
      <c r="E338" s="85" t="s">
        <v>13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hidden="1" x14ac:dyDescent="0.3">
      <c r="B339" s="66" t="s">
        <v>96</v>
      </c>
      <c r="C339" s="53" t="s">
        <v>510</v>
      </c>
      <c r="D339" s="53" t="s">
        <v>17</v>
      </c>
      <c r="E339" s="85" t="s">
        <v>13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hidden="1" x14ac:dyDescent="0.3">
      <c r="B340" s="66" t="s">
        <v>24</v>
      </c>
      <c r="C340" s="53" t="s">
        <v>511</v>
      </c>
      <c r="D340" s="53" t="s">
        <v>17</v>
      </c>
      <c r="E340" s="85" t="s">
        <v>13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hidden="1" x14ac:dyDescent="0.3">
      <c r="B341" s="66" t="s">
        <v>8</v>
      </c>
      <c r="C341" s="53" t="s">
        <v>513</v>
      </c>
      <c r="D341" s="53" t="s">
        <v>17</v>
      </c>
      <c r="E341" s="85" t="s">
        <v>13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hidden="1" x14ac:dyDescent="0.3">
      <c r="B342" s="66" t="s">
        <v>501</v>
      </c>
      <c r="C342" s="53" t="s">
        <v>515</v>
      </c>
      <c r="D342" s="53" t="s">
        <v>10</v>
      </c>
      <c r="E342" s="85" t="s">
        <v>13</v>
      </c>
      <c r="G342" s="90">
        <v>0</v>
      </c>
      <c r="H342" s="71">
        <v>0</v>
      </c>
      <c r="I342" s="67">
        <f t="shared" si="10"/>
        <v>0</v>
      </c>
      <c r="J342" s="9"/>
    </row>
    <row r="343" spans="2:10" hidden="1" x14ac:dyDescent="0.3">
      <c r="B343" s="66" t="s">
        <v>74</v>
      </c>
      <c r="C343" s="53" t="s">
        <v>516</v>
      </c>
      <c r="D343" s="53" t="s">
        <v>17</v>
      </c>
      <c r="E343" s="85" t="s">
        <v>13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hidden="1" x14ac:dyDescent="0.3">
      <c r="B344" s="66" t="s">
        <v>262</v>
      </c>
      <c r="C344" s="92" t="s">
        <v>517</v>
      </c>
      <c r="D344" s="53" t="s">
        <v>10</v>
      </c>
      <c r="E344" s="85" t="s">
        <v>13</v>
      </c>
      <c r="G344" s="71">
        <v>0</v>
      </c>
      <c r="H344" s="71">
        <v>0</v>
      </c>
      <c r="I344" s="67">
        <f t="shared" si="10"/>
        <v>0</v>
      </c>
      <c r="J344" s="9"/>
    </row>
    <row r="345" spans="2:10" hidden="1" x14ac:dyDescent="0.3">
      <c r="B345" s="66" t="s">
        <v>78</v>
      </c>
      <c r="C345" s="92" t="s">
        <v>518</v>
      </c>
      <c r="D345" s="53" t="s">
        <v>10</v>
      </c>
      <c r="E345" s="85" t="s">
        <v>13</v>
      </c>
      <c r="G345" s="74">
        <v>0</v>
      </c>
      <c r="H345" s="71">
        <v>0</v>
      </c>
      <c r="I345" s="67">
        <f t="shared" si="10"/>
        <v>0</v>
      </c>
      <c r="J345" s="9"/>
    </row>
    <row r="346" spans="2:10" hidden="1" x14ac:dyDescent="0.3">
      <c r="B346" s="66" t="s">
        <v>256</v>
      </c>
      <c r="C346" s="53" t="s">
        <v>519</v>
      </c>
      <c r="D346" s="53" t="s">
        <v>17</v>
      </c>
      <c r="E346" s="85" t="s">
        <v>13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hidden="1" x14ac:dyDescent="0.3">
      <c r="B347" s="66" t="s">
        <v>262</v>
      </c>
      <c r="C347" s="53" t="s">
        <v>520</v>
      </c>
      <c r="D347" s="53" t="s">
        <v>17</v>
      </c>
      <c r="E347" s="85" t="s">
        <v>13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hidden="1" x14ac:dyDescent="0.3">
      <c r="B348" s="66" t="s">
        <v>78</v>
      </c>
      <c r="C348" s="92" t="s">
        <v>521</v>
      </c>
      <c r="D348" s="53" t="s">
        <v>10</v>
      </c>
      <c r="E348" s="85" t="s">
        <v>13</v>
      </c>
      <c r="G348" s="74">
        <v>0</v>
      </c>
      <c r="H348" s="71">
        <v>0</v>
      </c>
      <c r="I348" s="67">
        <f t="shared" si="10"/>
        <v>0</v>
      </c>
      <c r="J348" s="9"/>
    </row>
    <row r="349" spans="2:10" hidden="1" x14ac:dyDescent="0.3">
      <c r="B349" s="66" t="s">
        <v>78</v>
      </c>
      <c r="C349" s="92" t="s">
        <v>522</v>
      </c>
      <c r="D349" s="53" t="s">
        <v>10</v>
      </c>
      <c r="E349" s="85" t="s">
        <v>13</v>
      </c>
      <c r="G349" s="74">
        <v>0</v>
      </c>
      <c r="H349" s="71">
        <v>0</v>
      </c>
      <c r="I349" s="67">
        <f t="shared" si="10"/>
        <v>0</v>
      </c>
      <c r="J349" s="9"/>
    </row>
    <row r="350" spans="2:10" hidden="1" x14ac:dyDescent="0.3">
      <c r="B350" s="66" t="s">
        <v>74</v>
      </c>
      <c r="C350" s="53" t="s">
        <v>523</v>
      </c>
      <c r="D350" s="53" t="s">
        <v>17</v>
      </c>
      <c r="E350" s="85" t="s">
        <v>13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hidden="1" x14ac:dyDescent="0.3">
      <c r="B351" s="66" t="s">
        <v>74</v>
      </c>
      <c r="C351" s="53" t="s">
        <v>524</v>
      </c>
      <c r="D351" s="53" t="s">
        <v>17</v>
      </c>
      <c r="E351" s="85" t="s">
        <v>13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hidden="1" x14ac:dyDescent="0.3">
      <c r="B352" s="66" t="s">
        <v>74</v>
      </c>
      <c r="C352" s="53" t="s">
        <v>525</v>
      </c>
      <c r="D352" s="53" t="s">
        <v>17</v>
      </c>
      <c r="E352" s="85" t="s">
        <v>13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hidden="1" x14ac:dyDescent="0.3">
      <c r="B353" s="66" t="s">
        <v>74</v>
      </c>
      <c r="C353" s="53" t="s">
        <v>526</v>
      </c>
      <c r="D353" s="53" t="s">
        <v>17</v>
      </c>
      <c r="E353" s="85" t="s">
        <v>13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hidden="1" x14ac:dyDescent="0.3">
      <c r="B354" s="66" t="s">
        <v>74</v>
      </c>
      <c r="C354" s="53" t="s">
        <v>527</v>
      </c>
      <c r="D354" s="53" t="s">
        <v>17</v>
      </c>
      <c r="E354" s="85" t="s">
        <v>13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hidden="1" x14ac:dyDescent="0.3">
      <c r="B355" s="66" t="s">
        <v>74</v>
      </c>
      <c r="C355" s="53" t="s">
        <v>528</v>
      </c>
      <c r="D355" s="53" t="s">
        <v>17</v>
      </c>
      <c r="E355" s="85" t="s">
        <v>13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hidden="1" x14ac:dyDescent="0.3">
      <c r="B356" s="66" t="s">
        <v>74</v>
      </c>
      <c r="C356" s="53" t="s">
        <v>529</v>
      </c>
      <c r="D356" s="53" t="s">
        <v>17</v>
      </c>
      <c r="E356" s="85" t="s">
        <v>13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hidden="1" x14ac:dyDescent="0.3">
      <c r="B357" s="66" t="s">
        <v>78</v>
      </c>
      <c r="C357" s="53" t="s">
        <v>530</v>
      </c>
      <c r="D357" s="53" t="s">
        <v>17</v>
      </c>
      <c r="E357" s="85" t="s">
        <v>13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hidden="1" x14ac:dyDescent="0.3">
      <c r="B358" s="56" t="s">
        <v>74</v>
      </c>
      <c r="C358" s="53" t="s">
        <v>531</v>
      </c>
      <c r="D358" s="53" t="s">
        <v>17</v>
      </c>
      <c r="E358" s="85" t="s">
        <v>13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hidden="1" x14ac:dyDescent="0.3">
      <c r="B359" s="66" t="s">
        <v>74</v>
      </c>
      <c r="C359" s="53" t="s">
        <v>532</v>
      </c>
      <c r="D359" s="53" t="s">
        <v>17</v>
      </c>
      <c r="E359" s="85" t="s">
        <v>13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hidden="1" x14ac:dyDescent="0.3">
      <c r="B360" s="56" t="s">
        <v>74</v>
      </c>
      <c r="C360" s="53" t="s">
        <v>533</v>
      </c>
      <c r="D360" s="53" t="s">
        <v>17</v>
      </c>
      <c r="E360" s="85" t="s">
        <v>13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hidden="1" x14ac:dyDescent="0.3">
      <c r="B361" s="56" t="s">
        <v>74</v>
      </c>
      <c r="C361" s="53" t="s">
        <v>534</v>
      </c>
      <c r="D361" s="53" t="s">
        <v>17</v>
      </c>
      <c r="E361" s="85" t="s">
        <v>13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hidden="1" x14ac:dyDescent="0.3">
      <c r="B362" s="56" t="s">
        <v>535</v>
      </c>
      <c r="C362" s="53" t="s">
        <v>536</v>
      </c>
      <c r="D362" s="53" t="s">
        <v>17</v>
      </c>
      <c r="E362" s="85" t="s">
        <v>13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hidden="1" x14ac:dyDescent="0.3">
      <c r="B363" s="56" t="s">
        <v>477</v>
      </c>
      <c r="C363" s="53">
        <v>188160016</v>
      </c>
      <c r="D363" s="53" t="s">
        <v>10</v>
      </c>
      <c r="E363" s="85" t="s">
        <v>13</v>
      </c>
      <c r="G363" s="90">
        <v>0</v>
      </c>
      <c r="H363" s="71">
        <v>0</v>
      </c>
      <c r="I363" s="67">
        <f t="shared" si="10"/>
        <v>0</v>
      </c>
      <c r="J363" s="9"/>
    </row>
    <row r="364" spans="2:10" hidden="1" x14ac:dyDescent="0.3">
      <c r="B364" s="56" t="s">
        <v>42</v>
      </c>
      <c r="C364" s="53" t="s">
        <v>539</v>
      </c>
      <c r="D364" s="53" t="s">
        <v>17</v>
      </c>
      <c r="E364" s="85" t="s">
        <v>13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hidden="1" x14ac:dyDescent="0.3">
      <c r="B365" s="56" t="s">
        <v>8</v>
      </c>
      <c r="C365" s="53" t="s">
        <v>541</v>
      </c>
      <c r="D365" s="53" t="s">
        <v>17</v>
      </c>
      <c r="E365" s="85" t="s">
        <v>13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hidden="1" x14ac:dyDescent="0.3">
      <c r="B366" s="56" t="s">
        <v>74</v>
      </c>
      <c r="C366" s="53" t="s">
        <v>543</v>
      </c>
      <c r="D366" s="53" t="s">
        <v>17</v>
      </c>
      <c r="E366" s="85" t="s">
        <v>13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hidden="1" x14ac:dyDescent="0.3">
      <c r="B367" s="56" t="s">
        <v>24</v>
      </c>
      <c r="C367" s="53" t="s">
        <v>544</v>
      </c>
      <c r="D367" s="53" t="s">
        <v>17</v>
      </c>
      <c r="E367" s="85" t="s">
        <v>13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hidden="1" x14ac:dyDescent="0.3">
      <c r="B368" s="66" t="s">
        <v>546</v>
      </c>
      <c r="C368" s="53" t="s">
        <v>547</v>
      </c>
      <c r="D368" s="53" t="s">
        <v>17</v>
      </c>
      <c r="E368" s="85" t="s">
        <v>13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hidden="1" x14ac:dyDescent="0.3">
      <c r="B369" s="66" t="s">
        <v>42</v>
      </c>
      <c r="C369" s="53" t="s">
        <v>548</v>
      </c>
      <c r="D369" s="53" t="s">
        <v>17</v>
      </c>
      <c r="E369" s="85" t="s">
        <v>13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hidden="1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hidden="1" x14ac:dyDescent="0.3">
      <c r="B371" s="66" t="s">
        <v>109</v>
      </c>
      <c r="C371" s="53" t="s">
        <v>550</v>
      </c>
      <c r="D371" s="53" t="s">
        <v>10</v>
      </c>
      <c r="E371" s="85" t="s">
        <v>14</v>
      </c>
      <c r="G371" s="73">
        <v>0</v>
      </c>
      <c r="H371" s="71">
        <v>0</v>
      </c>
      <c r="I371" s="67">
        <f t="shared" ref="I371:I402" si="12">SUM(G371+H371)*1.16</f>
        <v>0</v>
      </c>
      <c r="J371" s="17"/>
    </row>
    <row r="372" spans="2:10" hidden="1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hidden="1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hidden="1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hidden="1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hidden="1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hidden="1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hidden="1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hidden="1" x14ac:dyDescent="0.3">
      <c r="B379" s="66" t="s">
        <v>109</v>
      </c>
      <c r="C379" s="53" t="s">
        <v>558</v>
      </c>
      <c r="D379" s="53" t="s">
        <v>10</v>
      </c>
      <c r="E379" s="85" t="s">
        <v>14</v>
      </c>
      <c r="G379" s="68">
        <v>0</v>
      </c>
      <c r="H379" s="71">
        <v>0</v>
      </c>
      <c r="I379" s="67">
        <f t="shared" si="12"/>
        <v>0</v>
      </c>
      <c r="J379" s="42"/>
    </row>
    <row r="380" spans="2:10" hidden="1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hidden="1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hidden="1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hidden="1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hidden="1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hidden="1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133</v>
      </c>
      <c r="G385" s="71">
        <v>13486.49</v>
      </c>
      <c r="H385" s="95">
        <v>1489.79</v>
      </c>
      <c r="I385" s="71">
        <f t="shared" si="12"/>
        <v>17372.484799999998</v>
      </c>
      <c r="J385" s="45"/>
    </row>
    <row r="386" spans="2:10" hidden="1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hidden="1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hidden="1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hidden="1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hidden="1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hidden="1" x14ac:dyDescent="0.3">
      <c r="B391" s="66" t="s">
        <v>274</v>
      </c>
      <c r="C391" s="53" t="s">
        <v>572</v>
      </c>
      <c r="D391" s="85" t="s">
        <v>17</v>
      </c>
      <c r="E391" s="85" t="s">
        <v>13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hidden="1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si="12"/>
        <v>14893.402399999999</v>
      </c>
      <c r="J392" s="42"/>
    </row>
    <row r="393" spans="2:10" hidden="1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2"/>
        <v>17372.484799999998</v>
      </c>
      <c r="J393" s="42"/>
    </row>
    <row r="394" spans="2:10" hidden="1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2"/>
        <v>17372.484799999998</v>
      </c>
      <c r="J394" s="42"/>
    </row>
    <row r="395" spans="2:10" hidden="1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153</v>
      </c>
      <c r="G395" s="73">
        <v>16664</v>
      </c>
      <c r="H395" s="68">
        <v>500</v>
      </c>
      <c r="I395" s="67">
        <f t="shared" si="12"/>
        <v>19910.239999999998</v>
      </c>
      <c r="J395" s="42"/>
    </row>
    <row r="396" spans="2:10" hidden="1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2"/>
        <v>17372.484799999998</v>
      </c>
      <c r="J396" s="42"/>
    </row>
    <row r="397" spans="2:10" hidden="1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2"/>
        <v>17372.484799999998</v>
      </c>
    </row>
    <row r="398" spans="2:10" hidden="1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2"/>
        <v>14893.402399999999</v>
      </c>
    </row>
    <row r="399" spans="2:10" hidden="1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133</v>
      </c>
      <c r="G399" s="68">
        <v>13486</v>
      </c>
      <c r="H399" s="71">
        <v>1490</v>
      </c>
      <c r="I399" s="67">
        <f t="shared" si="12"/>
        <v>17372.16</v>
      </c>
    </row>
    <row r="400" spans="2:10" hidden="1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2"/>
        <v>0</v>
      </c>
    </row>
    <row r="401" spans="2:9" hidden="1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2"/>
        <v>17372.484799999998</v>
      </c>
    </row>
    <row r="402" spans="2:9" hidden="1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2"/>
        <v>17372.484799999998</v>
      </c>
    </row>
    <row r="403" spans="2:9" hidden="1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103</v>
      </c>
      <c r="G403" s="71">
        <v>11562</v>
      </c>
      <c r="H403" s="71">
        <v>1278</v>
      </c>
      <c r="I403" s="67">
        <f>SUM(G403+H403)*1.16</f>
        <v>14894.4</v>
      </c>
    </row>
    <row r="404" spans="2:9" hidden="1" x14ac:dyDescent="0.3">
      <c r="B404" s="66" t="s">
        <v>586</v>
      </c>
      <c r="C404" s="88" t="s">
        <v>587</v>
      </c>
      <c r="D404" s="85" t="s">
        <v>17</v>
      </c>
      <c r="E404" s="85" t="s">
        <v>13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hidden="1" x14ac:dyDescent="0.3">
      <c r="B405" s="66" t="s">
        <v>57</v>
      </c>
      <c r="C405" s="53" t="s">
        <v>589</v>
      </c>
      <c r="D405" s="85" t="s">
        <v>10</v>
      </c>
      <c r="E405" s="85" t="s">
        <v>13</v>
      </c>
      <c r="G405" s="71">
        <v>0</v>
      </c>
      <c r="H405" s="71">
        <v>0</v>
      </c>
      <c r="I405" s="67">
        <f>(G405+H405)*1.16</f>
        <v>0</v>
      </c>
    </row>
    <row r="406" spans="2:9" s="56" customFormat="1" ht="12" hidden="1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hidden="1" x14ac:dyDescent="0.25">
      <c r="B407" s="66" t="s">
        <v>274</v>
      </c>
      <c r="C407" s="94" t="s">
        <v>591</v>
      </c>
      <c r="D407" s="85" t="s">
        <v>10</v>
      </c>
      <c r="E407" s="85" t="s">
        <v>12</v>
      </c>
      <c r="F407" s="53"/>
      <c r="G407" s="71">
        <v>0</v>
      </c>
      <c r="H407" s="71">
        <v>0</v>
      </c>
      <c r="I407" s="67">
        <f>(G407+H407)*1.16</f>
        <v>0</v>
      </c>
    </row>
    <row r="408" spans="2:9" hidden="1" x14ac:dyDescent="0.3">
      <c r="B408" s="66" t="s">
        <v>65</v>
      </c>
      <c r="C408" s="53" t="s">
        <v>595</v>
      </c>
      <c r="D408" s="85" t="s">
        <v>10</v>
      </c>
      <c r="E408" s="85" t="s">
        <v>13</v>
      </c>
      <c r="G408" s="71"/>
      <c r="H408" s="71"/>
      <c r="I408" s="67"/>
    </row>
    <row r="409" spans="2:9" hidden="1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hidden="1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hidden="1" x14ac:dyDescent="0.3">
      <c r="B411" s="56" t="s">
        <v>232</v>
      </c>
      <c r="C411" s="56" t="s">
        <v>598</v>
      </c>
      <c r="D411" s="85" t="s">
        <v>10</v>
      </c>
      <c r="E411" s="85" t="s">
        <v>12</v>
      </c>
      <c r="G411" s="71"/>
      <c r="H411" s="71"/>
      <c r="I411" s="67"/>
    </row>
    <row r="412" spans="2:9" hidden="1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hidden="1" x14ac:dyDescent="0.3">
      <c r="B413" s="66" t="s">
        <v>242</v>
      </c>
      <c r="C413" s="97" t="s">
        <v>602</v>
      </c>
      <c r="D413" s="85" t="s">
        <v>10</v>
      </c>
      <c r="E413" s="85" t="s">
        <v>12</v>
      </c>
      <c r="G413" s="71"/>
      <c r="H413" s="71"/>
      <c r="I413" s="67"/>
    </row>
    <row r="414" spans="2:9" hidden="1" x14ac:dyDescent="0.3">
      <c r="B414" s="66" t="s">
        <v>65</v>
      </c>
      <c r="C414" s="97" t="s">
        <v>603</v>
      </c>
      <c r="D414" s="85" t="s">
        <v>10</v>
      </c>
      <c r="E414" s="85" t="s">
        <v>11</v>
      </c>
      <c r="G414" s="71"/>
      <c r="H414" s="71"/>
      <c r="I414" s="67"/>
    </row>
    <row r="415" spans="2:9" hidden="1" x14ac:dyDescent="0.3">
      <c r="B415" s="66" t="s">
        <v>256</v>
      </c>
      <c r="C415" s="97" t="s">
        <v>604</v>
      </c>
      <c r="D415" s="85" t="s">
        <v>10</v>
      </c>
      <c r="E415" s="85" t="s">
        <v>12</v>
      </c>
      <c r="G415" s="71"/>
      <c r="H415" s="71"/>
      <c r="I415" s="67"/>
    </row>
    <row r="416" spans="2:9" hidden="1" x14ac:dyDescent="0.3">
      <c r="B416" s="66" t="s">
        <v>242</v>
      </c>
      <c r="C416" s="66" t="s">
        <v>608</v>
      </c>
      <c r="D416" s="85" t="s">
        <v>10</v>
      </c>
      <c r="E416" s="85" t="s">
        <v>12</v>
      </c>
      <c r="G416" s="71"/>
      <c r="H416" s="71"/>
      <c r="I416" s="67"/>
    </row>
    <row r="417" spans="7:9" x14ac:dyDescent="0.3">
      <c r="G417" s="71"/>
      <c r="H417" s="71"/>
      <c r="I417" s="67"/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16" xr:uid="{7E1580AC-5D85-42FF-A721-7DD24830F8A1}">
    <filterColumn colId="4">
      <filters>
        <filter val="ARCOSA INDUSTRIES DE MEXICO S. DE R.L. DE C.V."/>
      </filters>
    </filterColumn>
  </autoFilter>
  <hyperlinks>
    <hyperlink ref="F175" r:id="rId1" location="id=1155&amp;model=res.partner" display="http://52.52.31.46:8069/web - id=1155&amp;model=res.partner" xr:uid="{A9F762EC-AF22-4B07-B727-618B47AB9889}"/>
    <hyperlink ref="F223" r:id="rId2" location="id=1155&amp;model=res.partner" display="http://52.52.31.46:8069/web - id=1155&amp;model=res.partner" xr:uid="{C731F215-1874-4CB5-856E-55390853996B}"/>
  </hyperlinks>
  <pageMargins left="0.7" right="0.7" top="0.75" bottom="0.75" header="0.3" footer="0.3"/>
  <pageSetup paperSize="9" scale="63" fitToHeight="0" orientation="portrait"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8F0CE-B5CE-46A9-B1C0-ED58F72BA574}">
  <sheetPr codeName="Sheet3">
    <pageSetUpPr fitToPage="1"/>
  </sheetPr>
  <dimension ref="A1:R1048560"/>
  <sheetViews>
    <sheetView showGridLines="0" topLeftCell="A379" zoomScale="102" workbookViewId="0">
      <selection activeCell="B391" sqref="B391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2:18" x14ac:dyDescent="0.3">
      <c r="B1" s="117" t="s">
        <v>0</v>
      </c>
      <c r="C1" s="132" t="s">
        <v>1</v>
      </c>
      <c r="D1" s="117" t="s">
        <v>2</v>
      </c>
      <c r="E1" s="117" t="s">
        <v>3</v>
      </c>
      <c r="F1" s="132" t="s">
        <v>4</v>
      </c>
      <c r="G1" s="133" t="s">
        <v>5</v>
      </c>
      <c r="H1" s="133" t="s">
        <v>6</v>
      </c>
      <c r="I1" s="133" t="s">
        <v>7</v>
      </c>
      <c r="J1" s="5"/>
    </row>
    <row r="2" spans="2:18" x14ac:dyDescent="0.3">
      <c r="B2" s="66" t="s">
        <v>8</v>
      </c>
      <c r="C2" s="53" t="s">
        <v>9</v>
      </c>
      <c r="D2" s="53" t="s">
        <v>10</v>
      </c>
      <c r="E2" s="53" t="s">
        <v>11</v>
      </c>
      <c r="G2" s="67">
        <v>0</v>
      </c>
      <c r="H2" s="68">
        <v>0</v>
      </c>
      <c r="I2" s="67">
        <f t="shared" ref="I2:I26" si="0">SUM(G2+H2)*1.16</f>
        <v>0</v>
      </c>
      <c r="J2" s="9"/>
      <c r="K2" s="10"/>
      <c r="L2" s="60" t="s">
        <v>12</v>
      </c>
      <c r="M2" s="60" t="s">
        <v>13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2:18" x14ac:dyDescent="0.3">
      <c r="B3" s="66" t="s">
        <v>8</v>
      </c>
      <c r="C3" s="53" t="s">
        <v>16</v>
      </c>
      <c r="D3" s="53" t="s">
        <v>17</v>
      </c>
      <c r="E3" s="53" t="s">
        <v>11</v>
      </c>
      <c r="F3" s="53" t="s">
        <v>18</v>
      </c>
      <c r="G3" s="67">
        <v>5521.03</v>
      </c>
      <c r="H3" s="68">
        <v>500.07</v>
      </c>
      <c r="I3" s="67">
        <f t="shared" si="0"/>
        <v>6984.4759999999987</v>
      </c>
      <c r="J3" s="11"/>
      <c r="K3" s="124" t="s">
        <v>19</v>
      </c>
      <c r="L3" s="61">
        <f>+COUNTIF(E:E,L2)</f>
        <v>62</v>
      </c>
      <c r="M3" s="61">
        <f>+COUNTIF(E:E,M2)</f>
        <v>152</v>
      </c>
      <c r="N3" s="61">
        <f>+COUNTIF(E:E,N2)</f>
        <v>40</v>
      </c>
      <c r="O3" s="61">
        <f>+COUNTIF(E:E,O2)</f>
        <v>87</v>
      </c>
      <c r="P3" s="61">
        <f>+COUNTIF(E:E,P2)</f>
        <v>74</v>
      </c>
      <c r="Q3" s="61">
        <f>SUM(L3+M3+N3+O3+P3)</f>
        <v>415</v>
      </c>
    </row>
    <row r="4" spans="2:18" x14ac:dyDescent="0.3">
      <c r="B4" s="66" t="s">
        <v>20</v>
      </c>
      <c r="C4" s="53" t="s">
        <v>21</v>
      </c>
      <c r="D4" s="53" t="s">
        <v>17</v>
      </c>
      <c r="E4" s="53" t="s">
        <v>11</v>
      </c>
      <c r="F4" s="53" t="s">
        <v>22</v>
      </c>
      <c r="G4" s="67">
        <v>10871</v>
      </c>
      <c r="H4" s="68">
        <v>976.56</v>
      </c>
      <c r="I4" s="67">
        <f t="shared" si="0"/>
        <v>13743.169599999999</v>
      </c>
      <c r="J4" s="11"/>
      <c r="K4" s="125" t="s">
        <v>23</v>
      </c>
      <c r="L4" s="102">
        <f>COUNTIFS(D:D,K4,E:E,L2)</f>
        <v>48</v>
      </c>
      <c r="M4" s="102">
        <f>COUNTIFS(D:D,K4,E:E,M2)</f>
        <v>114</v>
      </c>
      <c r="N4" s="102">
        <f>COUNTIFS(D:D,K4,E:E,N2)</f>
        <v>28</v>
      </c>
      <c r="O4" s="102">
        <f>COUNTIFS(D:D,K4,E:E,O2)</f>
        <v>61</v>
      </c>
      <c r="P4" s="102">
        <f>COUNTIFS(D:D,K4,E:E,P2)</f>
        <v>56</v>
      </c>
      <c r="Q4" s="102">
        <f>SUM(L4:P4)</f>
        <v>307</v>
      </c>
    </row>
    <row r="5" spans="2:18" x14ac:dyDescent="0.3">
      <c r="B5" s="66" t="s">
        <v>24</v>
      </c>
      <c r="C5" s="53" t="s">
        <v>25</v>
      </c>
      <c r="D5" s="53" t="s">
        <v>17</v>
      </c>
      <c r="E5" s="53" t="s">
        <v>11</v>
      </c>
      <c r="F5" s="53" t="s">
        <v>26</v>
      </c>
      <c r="G5" s="67">
        <v>2297.75</v>
      </c>
      <c r="H5" s="68">
        <v>212.98</v>
      </c>
      <c r="I5" s="67">
        <f t="shared" si="0"/>
        <v>2912.4467999999997</v>
      </c>
      <c r="J5" s="11"/>
      <c r="K5" s="103" t="s">
        <v>27</v>
      </c>
      <c r="L5" s="104">
        <f>COUNTIFS(D:D,K5,E:E,L2)</f>
        <v>10</v>
      </c>
      <c r="M5" s="104">
        <f>COUNTIFS(D:D,K5,E:E,M2)</f>
        <v>30</v>
      </c>
      <c r="N5" s="104">
        <f>COUNTIFS(D:D,K5,E:E,N2)</f>
        <v>10</v>
      </c>
      <c r="O5" s="104">
        <f>COUNTIFS(D:D,K5,E:E,O2)</f>
        <v>23</v>
      </c>
      <c r="P5" s="104">
        <f>COUNTIFS(D:D,K5,E:E,P2)</f>
        <v>15</v>
      </c>
      <c r="Q5" s="104">
        <f>SUM(L5:P5)</f>
        <v>88</v>
      </c>
    </row>
    <row r="6" spans="2:18" x14ac:dyDescent="0.3">
      <c r="B6" s="66" t="s">
        <v>28</v>
      </c>
      <c r="C6" s="53" t="s">
        <v>29</v>
      </c>
      <c r="D6" s="53" t="s">
        <v>17</v>
      </c>
      <c r="E6" s="53" t="s">
        <v>11</v>
      </c>
      <c r="F6" s="53" t="s">
        <v>30</v>
      </c>
      <c r="G6" s="67">
        <v>12523.83</v>
      </c>
      <c r="H6" s="68">
        <v>1123.77</v>
      </c>
      <c r="I6" s="67">
        <f t="shared" si="0"/>
        <v>15831.215999999999</v>
      </c>
      <c r="J6" s="11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2:18" x14ac:dyDescent="0.3">
      <c r="B7" s="66" t="s">
        <v>28</v>
      </c>
      <c r="C7" s="53" t="s">
        <v>32</v>
      </c>
      <c r="D7" s="53" t="s">
        <v>17</v>
      </c>
      <c r="E7" s="53" t="s">
        <v>11</v>
      </c>
      <c r="F7" s="53" t="s">
        <v>30</v>
      </c>
      <c r="G7" s="67">
        <v>12523.83</v>
      </c>
      <c r="H7" s="68">
        <v>1123.77</v>
      </c>
      <c r="I7" s="67">
        <f t="shared" si="0"/>
        <v>15831.215999999999</v>
      </c>
      <c r="J7" s="11"/>
      <c r="K7" s="58" t="s">
        <v>33</v>
      </c>
      <c r="L7" s="59">
        <f>L3-L6</f>
        <v>58</v>
      </c>
      <c r="M7" s="59">
        <f>M3-M6</f>
        <v>144</v>
      </c>
      <c r="N7" s="59">
        <f>N3-N6</f>
        <v>38</v>
      </c>
      <c r="O7" s="59">
        <f>O3-O6</f>
        <v>84</v>
      </c>
      <c r="P7" s="59">
        <f>P3-P6</f>
        <v>71</v>
      </c>
      <c r="Q7" s="59">
        <f>SUM(L7:P7)</f>
        <v>395</v>
      </c>
      <c r="R7" s="12"/>
    </row>
    <row r="8" spans="2:18" x14ac:dyDescent="0.3">
      <c r="B8" s="66" t="s">
        <v>28</v>
      </c>
      <c r="C8" s="53" t="s">
        <v>34</v>
      </c>
      <c r="D8" s="53" t="s">
        <v>17</v>
      </c>
      <c r="E8" s="53" t="s">
        <v>11</v>
      </c>
      <c r="F8" s="53" t="s">
        <v>30</v>
      </c>
      <c r="G8" s="67">
        <v>12523.83</v>
      </c>
      <c r="H8" s="68">
        <v>1123.77</v>
      </c>
      <c r="I8" s="67">
        <f t="shared" si="0"/>
        <v>15831.215999999999</v>
      </c>
      <c r="J8" s="11"/>
      <c r="K8" s="111" t="s">
        <v>35</v>
      </c>
      <c r="L8" s="112">
        <f t="shared" ref="L8:Q8" si="1">L4/L7</f>
        <v>0.82758620689655171</v>
      </c>
      <c r="M8" s="112">
        <f t="shared" si="1"/>
        <v>0.79166666666666663</v>
      </c>
      <c r="N8" s="112">
        <f t="shared" si="1"/>
        <v>0.73684210526315785</v>
      </c>
      <c r="O8" s="112">
        <f t="shared" si="1"/>
        <v>0.72619047619047616</v>
      </c>
      <c r="P8" s="112">
        <f t="shared" si="1"/>
        <v>0.78873239436619713</v>
      </c>
      <c r="Q8" s="112">
        <f t="shared" si="1"/>
        <v>0.77721518987341776</v>
      </c>
    </row>
    <row r="9" spans="2:18" x14ac:dyDescent="0.3">
      <c r="B9" s="66" t="s">
        <v>36</v>
      </c>
      <c r="C9" s="53" t="s">
        <v>37</v>
      </c>
      <c r="D9" s="53" t="s">
        <v>17</v>
      </c>
      <c r="E9" s="53" t="s">
        <v>11</v>
      </c>
      <c r="F9" s="53" t="s">
        <v>30</v>
      </c>
      <c r="G9" s="67">
        <v>11141.26</v>
      </c>
      <c r="H9" s="68">
        <v>1000.63</v>
      </c>
      <c r="I9" s="6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2:18" x14ac:dyDescent="0.3">
      <c r="B10" s="66" t="s">
        <v>38</v>
      </c>
      <c r="C10" s="53" t="s">
        <v>39</v>
      </c>
      <c r="D10" s="53" t="s">
        <v>17</v>
      </c>
      <c r="E10" s="53" t="s">
        <v>11</v>
      </c>
      <c r="F10" s="53" t="s">
        <v>40</v>
      </c>
      <c r="G10" s="67">
        <v>11932</v>
      </c>
      <c r="H10" s="68">
        <v>358</v>
      </c>
      <c r="I10" s="67">
        <f t="shared" si="0"/>
        <v>14256.4</v>
      </c>
      <c r="J10" s="9"/>
      <c r="K10" s="118" t="s">
        <v>41</v>
      </c>
      <c r="L10" s="126">
        <f>SUMIF(E2:E404,L2,I2:I404)</f>
        <v>393936.80039999995</v>
      </c>
      <c r="M10" s="126">
        <f>SUMIF(E2:E404,M2,I2:I404)</f>
        <v>1626828.9964000005</v>
      </c>
      <c r="N10" s="126">
        <f>SUMIF(E2:E598,N2,I2:I598)</f>
        <v>281465.82199999999</v>
      </c>
      <c r="O10" s="126">
        <f>SUMIF(E2:E598,O2,I2:I598)</f>
        <v>973302.03680000012</v>
      </c>
      <c r="P10" s="126">
        <f>SUMIF(E2:E598,P2,I2:I598)</f>
        <v>504484.95120000007</v>
      </c>
      <c r="Q10" s="126">
        <f>SUM(L10:P10)</f>
        <v>3780018.6068000011</v>
      </c>
    </row>
    <row r="11" spans="2:18" x14ac:dyDescent="0.3">
      <c r="B11" s="66" t="s">
        <v>42</v>
      </c>
      <c r="C11" s="53">
        <v>234310945</v>
      </c>
      <c r="D11" s="53" t="s">
        <v>17</v>
      </c>
      <c r="E11" s="53" t="s">
        <v>11</v>
      </c>
      <c r="F11" s="53" t="s">
        <v>40</v>
      </c>
      <c r="G11" s="68">
        <v>7659</v>
      </c>
      <c r="H11" s="68">
        <v>230</v>
      </c>
      <c r="I11" s="67">
        <f t="shared" si="0"/>
        <v>9151.24</v>
      </c>
      <c r="K11" s="120" t="s">
        <v>607</v>
      </c>
      <c r="L11" s="127">
        <f>[5]Gdl!$H$41</f>
        <v>0</v>
      </c>
      <c r="M11" s="128">
        <f>[5]Hmo!$H$70</f>
        <v>3485474.830000001</v>
      </c>
      <c r="N11" s="127">
        <f>[5]Zac!$H$31</f>
        <v>420384.77999999991</v>
      </c>
      <c r="O11" s="127">
        <f>[5]Tab!$H$56</f>
        <v>1161649.6400000004</v>
      </c>
      <c r="P11" s="127">
        <f>[5]Mex!$H$52</f>
        <v>7010.84</v>
      </c>
      <c r="Q11" s="127">
        <f>SUM(L11:P11)</f>
        <v>5074520.0900000008</v>
      </c>
    </row>
    <row r="12" spans="2:18" x14ac:dyDescent="0.3">
      <c r="B12" s="66" t="s">
        <v>8</v>
      </c>
      <c r="C12" s="53" t="s">
        <v>44</v>
      </c>
      <c r="D12" s="53" t="s">
        <v>17</v>
      </c>
      <c r="E12" s="53" t="s">
        <v>11</v>
      </c>
      <c r="F12" s="69" t="s">
        <v>606</v>
      </c>
      <c r="G12" s="68">
        <v>6080</v>
      </c>
      <c r="H12" s="68">
        <v>182</v>
      </c>
      <c r="I12" s="67">
        <f t="shared" si="0"/>
        <v>7263.9199999999992</v>
      </c>
    </row>
    <row r="13" spans="2:18" x14ac:dyDescent="0.3">
      <c r="B13" s="66" t="s">
        <v>45</v>
      </c>
      <c r="C13" s="53" t="s">
        <v>46</v>
      </c>
      <c r="D13" s="53" t="s">
        <v>17</v>
      </c>
      <c r="E13" s="53" t="s">
        <v>12</v>
      </c>
      <c r="F13" s="70" t="s">
        <v>47</v>
      </c>
      <c r="G13" s="68">
        <v>6542</v>
      </c>
      <c r="H13" s="68">
        <v>196</v>
      </c>
      <c r="I13" s="67">
        <f t="shared" si="0"/>
        <v>7816.079999999999</v>
      </c>
    </row>
    <row r="14" spans="2:18" x14ac:dyDescent="0.3">
      <c r="B14" s="66" t="s">
        <v>48</v>
      </c>
      <c r="C14" s="53" t="s">
        <v>49</v>
      </c>
      <c r="D14" s="53" t="s">
        <v>17</v>
      </c>
      <c r="E14" s="53" t="s">
        <v>11</v>
      </c>
      <c r="F14" s="53" t="s">
        <v>50</v>
      </c>
      <c r="G14" s="67">
        <v>4803.99</v>
      </c>
      <c r="H14" s="68">
        <v>436.2</v>
      </c>
      <c r="I14" s="67">
        <f t="shared" si="0"/>
        <v>6078.6203999999989</v>
      </c>
      <c r="J14" s="9"/>
    </row>
    <row r="15" spans="2:18" x14ac:dyDescent="0.3">
      <c r="B15" s="66" t="s">
        <v>8</v>
      </c>
      <c r="C15" s="53" t="s">
        <v>51</v>
      </c>
      <c r="D15" s="53" t="s">
        <v>17</v>
      </c>
      <c r="E15" s="53" t="s">
        <v>11</v>
      </c>
      <c r="F15" s="53" t="s">
        <v>52</v>
      </c>
      <c r="G15" s="67">
        <v>6448.81</v>
      </c>
      <c r="H15" s="68">
        <v>530.48</v>
      </c>
      <c r="I15" s="67">
        <f t="shared" si="0"/>
        <v>8095.9764000000005</v>
      </c>
      <c r="J15" s="9"/>
    </row>
    <row r="16" spans="2:18" x14ac:dyDescent="0.3">
      <c r="B16" s="66" t="s">
        <v>53</v>
      </c>
      <c r="C16" s="53" t="s">
        <v>54</v>
      </c>
      <c r="D16" s="53" t="s">
        <v>17</v>
      </c>
      <c r="E16" s="53" t="s">
        <v>11</v>
      </c>
      <c r="F16" s="53" t="s">
        <v>50</v>
      </c>
      <c r="G16" s="67">
        <v>7301.13</v>
      </c>
      <c r="H16" s="68">
        <v>658.61</v>
      </c>
      <c r="I16" s="67">
        <f t="shared" si="0"/>
        <v>9233.2983999999997</v>
      </c>
      <c r="J16" s="9"/>
      <c r="K16" s="14"/>
      <c r="N16" t="s">
        <v>55</v>
      </c>
    </row>
    <row r="17" spans="2:10" x14ac:dyDescent="0.3">
      <c r="B17" s="66" t="s">
        <v>48</v>
      </c>
      <c r="C17" s="53" t="s">
        <v>56</v>
      </c>
      <c r="D17" s="53" t="s">
        <v>17</v>
      </c>
      <c r="E17" s="53" t="s">
        <v>11</v>
      </c>
      <c r="F17" s="53" t="s">
        <v>50</v>
      </c>
      <c r="G17" s="67">
        <v>4803.99</v>
      </c>
      <c r="H17" s="68">
        <v>436.2</v>
      </c>
      <c r="I17" s="67">
        <f t="shared" si="0"/>
        <v>6078.6203999999989</v>
      </c>
      <c r="J17" s="9"/>
    </row>
    <row r="18" spans="2:10" x14ac:dyDescent="0.3">
      <c r="B18" s="66" t="s">
        <v>57</v>
      </c>
      <c r="C18" s="53" t="s">
        <v>58</v>
      </c>
      <c r="D18" s="53" t="s">
        <v>17</v>
      </c>
      <c r="E18" s="53" t="s">
        <v>11</v>
      </c>
      <c r="F18" s="53" t="s">
        <v>59</v>
      </c>
      <c r="G18" s="67">
        <v>11420.02</v>
      </c>
      <c r="H18" s="71">
        <v>1025.46</v>
      </c>
      <c r="I18" s="67">
        <f t="shared" si="0"/>
        <v>14436.756799999999</v>
      </c>
      <c r="J18" s="9"/>
    </row>
    <row r="19" spans="2:10" x14ac:dyDescent="0.3">
      <c r="B19" s="66" t="s">
        <v>24</v>
      </c>
      <c r="C19" s="53" t="s">
        <v>60</v>
      </c>
      <c r="D19" s="53" t="s">
        <v>17</v>
      </c>
      <c r="E19" s="53" t="s">
        <v>11</v>
      </c>
      <c r="F19" s="53" t="s">
        <v>61</v>
      </c>
      <c r="G19" s="67">
        <v>2231.73</v>
      </c>
      <c r="H19" s="68">
        <v>207</v>
      </c>
      <c r="I19" s="67">
        <f t="shared" si="0"/>
        <v>2828.9267999999997</v>
      </c>
      <c r="J19" s="9"/>
    </row>
    <row r="20" spans="2:10" x14ac:dyDescent="0.3">
      <c r="B20" s="66" t="s">
        <v>24</v>
      </c>
      <c r="C20" s="53" t="s">
        <v>62</v>
      </c>
      <c r="D20" s="53" t="s">
        <v>10</v>
      </c>
      <c r="E20" s="53" t="s">
        <v>11</v>
      </c>
      <c r="G20" s="67">
        <v>0</v>
      </c>
      <c r="H20" s="68">
        <v>0</v>
      </c>
      <c r="I20" s="67">
        <f t="shared" si="0"/>
        <v>0</v>
      </c>
      <c r="J20" s="9"/>
    </row>
    <row r="21" spans="2:10" x14ac:dyDescent="0.3">
      <c r="B21" s="66" t="s">
        <v>24</v>
      </c>
      <c r="C21" s="53" t="s">
        <v>63</v>
      </c>
      <c r="D21" s="53" t="s">
        <v>10</v>
      </c>
      <c r="E21" s="53" t="s">
        <v>11</v>
      </c>
      <c r="G21" s="67">
        <v>0</v>
      </c>
      <c r="H21" s="68">
        <v>0</v>
      </c>
      <c r="I21" s="67">
        <f t="shared" si="0"/>
        <v>0</v>
      </c>
      <c r="J21" s="9"/>
    </row>
    <row r="22" spans="2:10" x14ac:dyDescent="0.3">
      <c r="B22" s="66" t="s">
        <v>42</v>
      </c>
      <c r="C22" s="53" t="s">
        <v>64</v>
      </c>
      <c r="D22" s="53" t="s">
        <v>17</v>
      </c>
      <c r="E22" s="53" t="s">
        <v>12</v>
      </c>
      <c r="F22" s="72" t="s">
        <v>593</v>
      </c>
      <c r="G22" s="67">
        <v>8356</v>
      </c>
      <c r="H22" s="68">
        <v>251</v>
      </c>
      <c r="I22" s="67">
        <f t="shared" si="0"/>
        <v>9984.119999999999</v>
      </c>
      <c r="J22" s="9"/>
    </row>
    <row r="23" spans="2:10" x14ac:dyDescent="0.3">
      <c r="B23" s="56" t="s">
        <v>65</v>
      </c>
      <c r="C23" s="53" t="s">
        <v>66</v>
      </c>
      <c r="D23" s="53" t="s">
        <v>17</v>
      </c>
      <c r="E23" s="53" t="s">
        <v>15</v>
      </c>
      <c r="F23" s="53" t="s">
        <v>67</v>
      </c>
      <c r="G23" s="67">
        <v>4803.99</v>
      </c>
      <c r="H23" s="68">
        <v>436.2</v>
      </c>
      <c r="I23" s="67">
        <f t="shared" si="0"/>
        <v>6078.6203999999989</v>
      </c>
      <c r="J23" s="9"/>
    </row>
    <row r="24" spans="2:10" x14ac:dyDescent="0.3">
      <c r="B24" s="66" t="s">
        <v>42</v>
      </c>
      <c r="C24" s="53" t="s">
        <v>68</v>
      </c>
      <c r="D24" s="53" t="s">
        <v>17</v>
      </c>
      <c r="E24" s="53" t="s">
        <v>11</v>
      </c>
      <c r="F24" s="53" t="s">
        <v>69</v>
      </c>
      <c r="G24" s="67">
        <v>8258.73</v>
      </c>
      <c r="H24" s="68">
        <v>743.9</v>
      </c>
      <c r="I24" s="67">
        <f t="shared" si="0"/>
        <v>10443.050799999999</v>
      </c>
      <c r="J24" s="9"/>
    </row>
    <row r="25" spans="2:10" x14ac:dyDescent="0.3">
      <c r="B25" s="66" t="s">
        <v>70</v>
      </c>
      <c r="C25" s="53" t="s">
        <v>71</v>
      </c>
      <c r="D25" s="53" t="s">
        <v>17</v>
      </c>
      <c r="E25" s="53" t="s">
        <v>11</v>
      </c>
      <c r="F25" s="53" t="s">
        <v>40</v>
      </c>
      <c r="G25" s="67">
        <v>5876</v>
      </c>
      <c r="H25" s="68">
        <v>176</v>
      </c>
      <c r="I25" s="67">
        <f t="shared" si="0"/>
        <v>7020.32</v>
      </c>
      <c r="J25" s="9"/>
    </row>
    <row r="26" spans="2:10" x14ac:dyDescent="0.3">
      <c r="B26" s="66" t="s">
        <v>72</v>
      </c>
      <c r="C26" s="53" t="s">
        <v>73</v>
      </c>
      <c r="D26" s="53" t="s">
        <v>17</v>
      </c>
      <c r="E26" s="53" t="s">
        <v>11</v>
      </c>
      <c r="F26" s="53" t="s">
        <v>18</v>
      </c>
      <c r="G26" s="67">
        <v>11420.02</v>
      </c>
      <c r="H26" s="68">
        <v>1025.46</v>
      </c>
      <c r="I26" s="67">
        <f t="shared" si="0"/>
        <v>14436.756799999999</v>
      </c>
      <c r="J26" s="9"/>
    </row>
    <row r="27" spans="2:10" x14ac:dyDescent="0.3">
      <c r="B27" s="66" t="s">
        <v>74</v>
      </c>
      <c r="C27" s="53" t="s">
        <v>75</v>
      </c>
      <c r="D27" s="53" t="s">
        <v>76</v>
      </c>
      <c r="E27" s="53" t="s">
        <v>11</v>
      </c>
      <c r="G27" s="68">
        <v>0</v>
      </c>
      <c r="H27" s="68">
        <v>0</v>
      </c>
      <c r="I27" s="67">
        <v>0</v>
      </c>
    </row>
    <row r="28" spans="2:10" x14ac:dyDescent="0.3">
      <c r="B28" s="66" t="s">
        <v>24</v>
      </c>
      <c r="C28" s="53" t="s">
        <v>77</v>
      </c>
      <c r="D28" s="53" t="s">
        <v>76</v>
      </c>
      <c r="E28" s="53" t="s">
        <v>11</v>
      </c>
      <c r="G28" s="68">
        <v>0</v>
      </c>
      <c r="H28" s="68"/>
      <c r="I28" s="67">
        <v>0</v>
      </c>
    </row>
    <row r="29" spans="2:10" x14ac:dyDescent="0.3">
      <c r="B29" s="56" t="s">
        <v>78</v>
      </c>
      <c r="C29" s="53" t="s">
        <v>79</v>
      </c>
      <c r="D29" s="53" t="s">
        <v>17</v>
      </c>
      <c r="E29" s="53" t="s">
        <v>13</v>
      </c>
      <c r="F29" s="53" t="s">
        <v>80</v>
      </c>
      <c r="G29" s="68">
        <v>14748</v>
      </c>
      <c r="H29" s="68">
        <v>442</v>
      </c>
      <c r="I29" s="67">
        <f>SUM(G29+H29)*1.16</f>
        <v>17620.399999999998</v>
      </c>
    </row>
    <row r="30" spans="2:10" x14ac:dyDescent="0.3">
      <c r="B30" s="56" t="s">
        <v>78</v>
      </c>
      <c r="C30" s="53" t="s">
        <v>81</v>
      </c>
      <c r="D30" s="53" t="s">
        <v>17</v>
      </c>
      <c r="E30" s="53" t="s">
        <v>13</v>
      </c>
      <c r="F30" s="53" t="s">
        <v>80</v>
      </c>
      <c r="G30" s="68">
        <v>14748</v>
      </c>
      <c r="H30" s="68">
        <v>442</v>
      </c>
      <c r="I30" s="67">
        <f>SUM(G30+H30)*1.16</f>
        <v>17620.399999999998</v>
      </c>
    </row>
    <row r="31" spans="2:10" x14ac:dyDescent="0.3">
      <c r="B31" s="66" t="s">
        <v>53</v>
      </c>
      <c r="C31" s="53" t="s">
        <v>82</v>
      </c>
      <c r="D31" s="53" t="s">
        <v>17</v>
      </c>
      <c r="E31" s="53" t="s">
        <v>11</v>
      </c>
      <c r="F31" s="53" t="s">
        <v>40</v>
      </c>
      <c r="G31" s="67">
        <v>7478</v>
      </c>
      <c r="H31" s="68">
        <v>224</v>
      </c>
      <c r="I31" s="67">
        <f>SUM(G31+H31)*1.16</f>
        <v>8934.32</v>
      </c>
      <c r="J31" s="9"/>
    </row>
    <row r="32" spans="2:10" x14ac:dyDescent="0.3">
      <c r="B32" s="66" t="s">
        <v>42</v>
      </c>
      <c r="C32" s="53" t="s">
        <v>83</v>
      </c>
      <c r="D32" s="53" t="s">
        <v>17</v>
      </c>
      <c r="E32" s="53" t="s">
        <v>11</v>
      </c>
      <c r="F32" s="53" t="s">
        <v>84</v>
      </c>
      <c r="G32" s="67">
        <v>8258.73</v>
      </c>
      <c r="H32" s="68">
        <v>743.9</v>
      </c>
      <c r="I32" s="67">
        <f>SUM(G32+H32)*1.16</f>
        <v>10443.050799999999</v>
      </c>
      <c r="J32" s="9"/>
    </row>
    <row r="33" spans="2:11" x14ac:dyDescent="0.3">
      <c r="B33" s="66" t="s">
        <v>85</v>
      </c>
      <c r="C33" s="53" t="s">
        <v>86</v>
      </c>
      <c r="D33" s="53" t="s">
        <v>17</v>
      </c>
      <c r="E33" s="53" t="s">
        <v>11</v>
      </c>
      <c r="F33" s="53" t="s">
        <v>87</v>
      </c>
      <c r="G33" s="67">
        <v>13083</v>
      </c>
      <c r="H33" s="68">
        <v>392</v>
      </c>
      <c r="I33" s="67">
        <f>SUM(G33+H33)*1.16</f>
        <v>15630.999999999998</v>
      </c>
      <c r="J33" s="9"/>
    </row>
    <row r="34" spans="2:11" x14ac:dyDescent="0.3">
      <c r="B34" s="66" t="s">
        <v>24</v>
      </c>
      <c r="C34" s="53">
        <v>184080004</v>
      </c>
      <c r="D34" s="53" t="s">
        <v>10</v>
      </c>
      <c r="E34" s="53" t="s">
        <v>11</v>
      </c>
      <c r="G34" s="68"/>
      <c r="H34" s="68"/>
      <c r="I34" s="67"/>
    </row>
    <row r="35" spans="2:11" x14ac:dyDescent="0.3">
      <c r="B35" s="66" t="s">
        <v>88</v>
      </c>
      <c r="C35" s="53" t="s">
        <v>89</v>
      </c>
      <c r="D35" s="53" t="s">
        <v>76</v>
      </c>
      <c r="E35" s="53" t="s">
        <v>14</v>
      </c>
      <c r="G35" s="68"/>
      <c r="H35" s="68"/>
      <c r="I35" s="67"/>
    </row>
    <row r="36" spans="2:11" x14ac:dyDescent="0.3">
      <c r="B36" s="66" t="s">
        <v>42</v>
      </c>
      <c r="C36" s="53" t="s">
        <v>90</v>
      </c>
      <c r="D36" s="53" t="s">
        <v>17</v>
      </c>
      <c r="E36" s="53" t="s">
        <v>14</v>
      </c>
      <c r="F36" s="53" t="s">
        <v>91</v>
      </c>
      <c r="G36" s="73">
        <v>6028.16</v>
      </c>
      <c r="H36" s="68">
        <v>670.51</v>
      </c>
      <c r="I36" s="67">
        <f t="shared" ref="I36:I99" si="2">SUM(G36+H36)*1.16</f>
        <v>7770.4571999999998</v>
      </c>
      <c r="J36" s="17"/>
    </row>
    <row r="37" spans="2:11" x14ac:dyDescent="0.3">
      <c r="B37" s="66" t="s">
        <v>8</v>
      </c>
      <c r="C37" s="53" t="s">
        <v>92</v>
      </c>
      <c r="D37" s="53" t="s">
        <v>17</v>
      </c>
      <c r="E37" s="53" t="s">
        <v>14</v>
      </c>
      <c r="F37" s="53" t="s">
        <v>93</v>
      </c>
      <c r="G37" s="73">
        <v>4548.54</v>
      </c>
      <c r="H37" s="68">
        <v>507.98</v>
      </c>
      <c r="I37" s="67">
        <f t="shared" si="2"/>
        <v>5865.5632000000005</v>
      </c>
      <c r="J37" s="17"/>
    </row>
    <row r="38" spans="2:11" x14ac:dyDescent="0.3">
      <c r="B38" s="66" t="s">
        <v>57</v>
      </c>
      <c r="C38" s="53" t="s">
        <v>94</v>
      </c>
      <c r="D38" s="53" t="s">
        <v>17</v>
      </c>
      <c r="E38" s="53" t="s">
        <v>14</v>
      </c>
      <c r="F38" s="53" t="s">
        <v>95</v>
      </c>
      <c r="G38" s="68">
        <v>10412</v>
      </c>
      <c r="H38" s="68">
        <v>312.36</v>
      </c>
      <c r="I38" s="67">
        <f t="shared" si="2"/>
        <v>12440.257599999999</v>
      </c>
      <c r="J38" s="17"/>
    </row>
    <row r="39" spans="2:11" x14ac:dyDescent="0.3">
      <c r="B39" s="66" t="s">
        <v>96</v>
      </c>
      <c r="C39" s="53" t="s">
        <v>97</v>
      </c>
      <c r="D39" s="53" t="s">
        <v>10</v>
      </c>
      <c r="E39" s="53" t="s">
        <v>14</v>
      </c>
      <c r="G39" s="73"/>
      <c r="H39" s="68"/>
      <c r="I39" s="67">
        <f t="shared" si="2"/>
        <v>0</v>
      </c>
      <c r="J39" s="17"/>
    </row>
    <row r="40" spans="2:11" x14ac:dyDescent="0.3">
      <c r="B40" s="66" t="s">
        <v>98</v>
      </c>
      <c r="C40" s="53" t="s">
        <v>99</v>
      </c>
      <c r="D40" s="53" t="s">
        <v>10</v>
      </c>
      <c r="E40" s="53" t="s">
        <v>14</v>
      </c>
      <c r="G40" s="73">
        <v>0</v>
      </c>
      <c r="H40" s="68">
        <v>0</v>
      </c>
      <c r="I40" s="67">
        <f t="shared" si="2"/>
        <v>0</v>
      </c>
      <c r="J40" s="17"/>
    </row>
    <row r="41" spans="2:11" x14ac:dyDescent="0.3">
      <c r="B41" s="66" t="s">
        <v>98</v>
      </c>
      <c r="C41" s="53" t="s">
        <v>100</v>
      </c>
      <c r="D41" s="53" t="s">
        <v>17</v>
      </c>
      <c r="E41" s="53" t="s">
        <v>14</v>
      </c>
      <c r="F41" s="53" t="s">
        <v>101</v>
      </c>
      <c r="G41" s="73">
        <v>15992</v>
      </c>
      <c r="H41" s="68">
        <v>480</v>
      </c>
      <c r="I41" s="67">
        <f t="shared" si="2"/>
        <v>19107.52</v>
      </c>
      <c r="J41" s="17"/>
    </row>
    <row r="42" spans="2:11" x14ac:dyDescent="0.3">
      <c r="B42" s="66" t="s">
        <v>98</v>
      </c>
      <c r="C42" s="53" t="s">
        <v>102</v>
      </c>
      <c r="D42" s="53" t="s">
        <v>10</v>
      </c>
      <c r="E42" s="53" t="s">
        <v>14</v>
      </c>
      <c r="G42" s="73">
        <v>0</v>
      </c>
      <c r="H42" s="68">
        <v>0</v>
      </c>
      <c r="I42" s="67">
        <f t="shared" si="2"/>
        <v>0</v>
      </c>
      <c r="J42" s="17"/>
    </row>
    <row r="43" spans="2:11" x14ac:dyDescent="0.3">
      <c r="B43" s="66" t="s">
        <v>98</v>
      </c>
      <c r="C43" s="53" t="s">
        <v>104</v>
      </c>
      <c r="D43" s="53" t="s">
        <v>17</v>
      </c>
      <c r="E43" s="53" t="s">
        <v>14</v>
      </c>
      <c r="F43" s="53" t="s">
        <v>101</v>
      </c>
      <c r="G43" s="73">
        <v>15992</v>
      </c>
      <c r="H43" s="68">
        <v>480</v>
      </c>
      <c r="I43" s="67">
        <f t="shared" si="2"/>
        <v>19107.52</v>
      </c>
      <c r="J43" s="17"/>
    </row>
    <row r="44" spans="2:11" x14ac:dyDescent="0.3">
      <c r="B44" s="66" t="s">
        <v>98</v>
      </c>
      <c r="C44" s="53" t="s">
        <v>105</v>
      </c>
      <c r="D44" s="53" t="s">
        <v>10</v>
      </c>
      <c r="E44" s="53" t="s">
        <v>14</v>
      </c>
      <c r="G44" s="73">
        <v>0</v>
      </c>
      <c r="H44" s="68">
        <v>0</v>
      </c>
      <c r="I44" s="67">
        <f t="shared" si="2"/>
        <v>0</v>
      </c>
      <c r="J44" s="17"/>
    </row>
    <row r="45" spans="2:11" x14ac:dyDescent="0.3">
      <c r="B45" s="66" t="s">
        <v>98</v>
      </c>
      <c r="C45" s="53" t="s">
        <v>106</v>
      </c>
      <c r="D45" s="53" t="s">
        <v>17</v>
      </c>
      <c r="E45" s="53" t="s">
        <v>14</v>
      </c>
      <c r="F45" s="53" t="s">
        <v>103</v>
      </c>
      <c r="G45" s="73">
        <v>11561.63</v>
      </c>
      <c r="H45" s="68">
        <v>1277.51</v>
      </c>
      <c r="I45" s="67">
        <f t="shared" si="2"/>
        <v>14893.402399999999</v>
      </c>
      <c r="J45" s="17"/>
    </row>
    <row r="46" spans="2:11" x14ac:dyDescent="0.3">
      <c r="B46" s="66" t="s">
        <v>98</v>
      </c>
      <c r="C46" s="53" t="s">
        <v>107</v>
      </c>
      <c r="D46" s="53" t="s">
        <v>17</v>
      </c>
      <c r="E46" s="53" t="s">
        <v>14</v>
      </c>
      <c r="F46" s="53" t="s">
        <v>108</v>
      </c>
      <c r="G46" s="73">
        <v>13486</v>
      </c>
      <c r="H46" s="68">
        <v>1490</v>
      </c>
      <c r="I46" s="67">
        <f t="shared" si="2"/>
        <v>17372.16</v>
      </c>
      <c r="J46" s="17"/>
    </row>
    <row r="47" spans="2:11" x14ac:dyDescent="0.3">
      <c r="B47" s="66" t="s">
        <v>109</v>
      </c>
      <c r="C47" s="53" t="s">
        <v>110</v>
      </c>
      <c r="D47" s="53" t="s">
        <v>17</v>
      </c>
      <c r="E47" s="53" t="s">
        <v>14</v>
      </c>
      <c r="F47" s="53" t="s">
        <v>108</v>
      </c>
      <c r="G47" s="73">
        <v>13486.49</v>
      </c>
      <c r="H47" s="68">
        <v>1489.79</v>
      </c>
      <c r="I47" s="67">
        <f t="shared" si="2"/>
        <v>17372.484799999998</v>
      </c>
      <c r="J47" s="17"/>
    </row>
    <row r="48" spans="2:11" x14ac:dyDescent="0.3">
      <c r="B48" s="66" t="s">
        <v>109</v>
      </c>
      <c r="C48" s="53" t="s">
        <v>111</v>
      </c>
      <c r="D48" s="53" t="s">
        <v>17</v>
      </c>
      <c r="E48" s="53" t="s">
        <v>14</v>
      </c>
      <c r="F48" s="53" t="s">
        <v>112</v>
      </c>
      <c r="G48" s="73">
        <v>13486.49</v>
      </c>
      <c r="H48" s="68">
        <v>1489.79</v>
      </c>
      <c r="I48" s="67">
        <f t="shared" si="2"/>
        <v>17372.484799999998</v>
      </c>
      <c r="J48" s="17"/>
      <c r="K48" s="18"/>
    </row>
    <row r="49" spans="2:10" x14ac:dyDescent="0.3">
      <c r="B49" s="66" t="s">
        <v>8</v>
      </c>
      <c r="C49" s="53" t="s">
        <v>113</v>
      </c>
      <c r="D49" s="53" t="s">
        <v>17</v>
      </c>
      <c r="E49" s="53" t="s">
        <v>14</v>
      </c>
      <c r="F49" s="53" t="s">
        <v>114</v>
      </c>
      <c r="G49" s="73">
        <v>4548.54</v>
      </c>
      <c r="H49" s="68">
        <v>507.98</v>
      </c>
      <c r="I49" s="67">
        <f t="shared" si="2"/>
        <v>5865.5632000000005</v>
      </c>
      <c r="J49" s="17"/>
    </row>
    <row r="50" spans="2:10" x14ac:dyDescent="0.3">
      <c r="B50" s="66" t="s">
        <v>109</v>
      </c>
      <c r="C50" s="53" t="s">
        <v>115</v>
      </c>
      <c r="D50" s="53" t="s">
        <v>17</v>
      </c>
      <c r="E50" s="53" t="s">
        <v>14</v>
      </c>
      <c r="F50" s="53" t="s">
        <v>108</v>
      </c>
      <c r="G50" s="73">
        <v>13486.49</v>
      </c>
      <c r="H50" s="68">
        <v>1489.79</v>
      </c>
      <c r="I50" s="67">
        <f t="shared" si="2"/>
        <v>17372.484799999998</v>
      </c>
      <c r="J50" s="17"/>
    </row>
    <row r="51" spans="2:10" x14ac:dyDescent="0.3">
      <c r="B51" s="66" t="s">
        <v>109</v>
      </c>
      <c r="C51" s="53" t="s">
        <v>116</v>
      </c>
      <c r="D51" s="53" t="s">
        <v>17</v>
      </c>
      <c r="E51" s="53" t="s">
        <v>14</v>
      </c>
      <c r="F51" s="53" t="s">
        <v>108</v>
      </c>
      <c r="G51" s="73">
        <v>13486.49</v>
      </c>
      <c r="H51" s="68">
        <v>1489.79</v>
      </c>
      <c r="I51" s="67">
        <f t="shared" si="2"/>
        <v>17372.484799999998</v>
      </c>
      <c r="J51" s="17"/>
    </row>
    <row r="52" spans="2:10" x14ac:dyDescent="0.3">
      <c r="B52" s="66" t="s">
        <v>109</v>
      </c>
      <c r="C52" s="53" t="s">
        <v>117</v>
      </c>
      <c r="D52" s="53" t="s">
        <v>17</v>
      </c>
      <c r="E52" s="53" t="s">
        <v>14</v>
      </c>
      <c r="F52" s="53" t="s">
        <v>112</v>
      </c>
      <c r="G52" s="73">
        <v>13486.49</v>
      </c>
      <c r="H52" s="68">
        <v>1489.79</v>
      </c>
      <c r="I52" s="67">
        <f t="shared" si="2"/>
        <v>17372.484799999998</v>
      </c>
      <c r="J52" s="17"/>
    </row>
    <row r="53" spans="2:10" x14ac:dyDescent="0.3">
      <c r="B53" s="66" t="s">
        <v>109</v>
      </c>
      <c r="C53" s="53" t="s">
        <v>118</v>
      </c>
      <c r="D53" s="53" t="s">
        <v>17</v>
      </c>
      <c r="E53" s="53" t="s">
        <v>14</v>
      </c>
      <c r="F53" s="53" t="s">
        <v>119</v>
      </c>
      <c r="G53" s="73">
        <v>14472.97</v>
      </c>
      <c r="H53" s="68">
        <v>1598.15</v>
      </c>
      <c r="I53" s="67">
        <f t="shared" si="2"/>
        <v>18642.499199999998</v>
      </c>
      <c r="J53" s="17"/>
    </row>
    <row r="54" spans="2:10" x14ac:dyDescent="0.3">
      <c r="B54" s="66" t="s">
        <v>109</v>
      </c>
      <c r="C54" s="53" t="s">
        <v>120</v>
      </c>
      <c r="D54" s="53" t="s">
        <v>17</v>
      </c>
      <c r="E54" s="53" t="s">
        <v>14</v>
      </c>
      <c r="F54" s="53" t="s">
        <v>119</v>
      </c>
      <c r="G54" s="73">
        <v>14472.97</v>
      </c>
      <c r="H54" s="68">
        <v>1598.15</v>
      </c>
      <c r="I54" s="67">
        <f t="shared" si="2"/>
        <v>18642.499199999998</v>
      </c>
      <c r="J54" s="17"/>
    </row>
    <row r="55" spans="2:10" x14ac:dyDescent="0.3">
      <c r="B55" s="66" t="s">
        <v>109</v>
      </c>
      <c r="C55" s="53" t="s">
        <v>121</v>
      </c>
      <c r="D55" s="53" t="s">
        <v>10</v>
      </c>
      <c r="E55" s="53" t="s">
        <v>14</v>
      </c>
      <c r="G55" s="73">
        <v>0</v>
      </c>
      <c r="H55" s="68">
        <v>0</v>
      </c>
      <c r="I55" s="67">
        <f t="shared" si="2"/>
        <v>0</v>
      </c>
      <c r="J55" s="17"/>
    </row>
    <row r="56" spans="2:10" x14ac:dyDescent="0.3">
      <c r="B56" s="66" t="s">
        <v>109</v>
      </c>
      <c r="C56" s="53" t="s">
        <v>122</v>
      </c>
      <c r="D56" s="53" t="s">
        <v>17</v>
      </c>
      <c r="E56" s="53" t="s">
        <v>14</v>
      </c>
      <c r="F56" s="53" t="s">
        <v>108</v>
      </c>
      <c r="G56" s="73">
        <v>13486</v>
      </c>
      <c r="H56" s="68">
        <v>1490</v>
      </c>
      <c r="I56" s="67">
        <f t="shared" si="2"/>
        <v>17372.16</v>
      </c>
      <c r="J56" s="17"/>
    </row>
    <row r="57" spans="2:10" x14ac:dyDescent="0.3">
      <c r="B57" s="66" t="s">
        <v>109</v>
      </c>
      <c r="C57" s="53" t="s">
        <v>123</v>
      </c>
      <c r="D57" s="53" t="s">
        <v>17</v>
      </c>
      <c r="E57" s="53" t="s">
        <v>14</v>
      </c>
      <c r="F57" s="53" t="s">
        <v>108</v>
      </c>
      <c r="G57" s="73">
        <v>13486.49</v>
      </c>
      <c r="H57" s="68">
        <v>1489.79</v>
      </c>
      <c r="I57" s="67">
        <f t="shared" si="2"/>
        <v>17372.484799999998</v>
      </c>
      <c r="J57" s="17"/>
    </row>
    <row r="58" spans="2:10" x14ac:dyDescent="0.3">
      <c r="B58" s="66" t="s">
        <v>109</v>
      </c>
      <c r="C58" s="53" t="s">
        <v>124</v>
      </c>
      <c r="D58" s="53" t="s">
        <v>10</v>
      </c>
      <c r="E58" s="53" t="s">
        <v>14</v>
      </c>
      <c r="G58" s="73">
        <v>0</v>
      </c>
      <c r="H58" s="68">
        <v>0</v>
      </c>
      <c r="I58" s="67">
        <f t="shared" si="2"/>
        <v>0</v>
      </c>
      <c r="J58" s="17"/>
    </row>
    <row r="59" spans="2:10" x14ac:dyDescent="0.3">
      <c r="B59" s="66" t="s">
        <v>109</v>
      </c>
      <c r="C59" s="53" t="s">
        <v>125</v>
      </c>
      <c r="D59" s="53" t="s">
        <v>17</v>
      </c>
      <c r="E59" s="53" t="s">
        <v>14</v>
      </c>
      <c r="F59" s="53" t="s">
        <v>119</v>
      </c>
      <c r="G59" s="73">
        <v>14472.97</v>
      </c>
      <c r="H59" s="68">
        <v>1598.15</v>
      </c>
      <c r="I59" s="67">
        <f t="shared" si="2"/>
        <v>18642.499199999998</v>
      </c>
      <c r="J59" s="17"/>
    </row>
    <row r="60" spans="2:10" x14ac:dyDescent="0.3">
      <c r="B60" s="66" t="s">
        <v>109</v>
      </c>
      <c r="C60" s="53" t="s">
        <v>126</v>
      </c>
      <c r="D60" s="53" t="s">
        <v>17</v>
      </c>
      <c r="E60" s="53" t="s">
        <v>14</v>
      </c>
      <c r="F60" s="53" t="s">
        <v>103</v>
      </c>
      <c r="G60" s="73">
        <v>11561.63</v>
      </c>
      <c r="H60" s="68">
        <v>1277.51</v>
      </c>
      <c r="I60" s="67">
        <f t="shared" si="2"/>
        <v>14893.402399999999</v>
      </c>
      <c r="J60" s="17"/>
    </row>
    <row r="61" spans="2:10" x14ac:dyDescent="0.3">
      <c r="B61" s="66" t="s">
        <v>98</v>
      </c>
      <c r="C61" s="53" t="s">
        <v>127</v>
      </c>
      <c r="D61" s="53" t="s">
        <v>17</v>
      </c>
      <c r="E61" s="53" t="s">
        <v>14</v>
      </c>
      <c r="F61" s="53" t="s">
        <v>103</v>
      </c>
      <c r="G61" s="73">
        <v>11561.63</v>
      </c>
      <c r="H61" s="68">
        <v>1277.51</v>
      </c>
      <c r="I61" s="67">
        <f t="shared" si="2"/>
        <v>14893.402399999999</v>
      </c>
      <c r="J61" s="17"/>
    </row>
    <row r="62" spans="2:10" x14ac:dyDescent="0.3">
      <c r="B62" s="66" t="s">
        <v>42</v>
      </c>
      <c r="C62" s="53" t="s">
        <v>128</v>
      </c>
      <c r="D62" s="53" t="s">
        <v>17</v>
      </c>
      <c r="E62" s="53" t="s">
        <v>14</v>
      </c>
      <c r="F62" s="53" t="s">
        <v>129</v>
      </c>
      <c r="G62" s="73">
        <v>7520.4</v>
      </c>
      <c r="H62" s="68">
        <v>225.61</v>
      </c>
      <c r="I62" s="67">
        <f t="shared" si="2"/>
        <v>8985.3715999999986</v>
      </c>
      <c r="J62" s="17"/>
    </row>
    <row r="63" spans="2:10" x14ac:dyDescent="0.3">
      <c r="B63" s="66" t="s">
        <v>8</v>
      </c>
      <c r="C63" s="53" t="s">
        <v>130</v>
      </c>
      <c r="D63" s="53" t="s">
        <v>10</v>
      </c>
      <c r="E63" s="53" t="s">
        <v>14</v>
      </c>
      <c r="G63" s="73">
        <v>0</v>
      </c>
      <c r="H63" s="68">
        <v>0</v>
      </c>
      <c r="I63" s="67">
        <f t="shared" si="2"/>
        <v>0</v>
      </c>
      <c r="J63" s="17"/>
    </row>
    <row r="64" spans="2:10" x14ac:dyDescent="0.3">
      <c r="B64" s="66" t="s">
        <v>109</v>
      </c>
      <c r="C64" s="53" t="s">
        <v>131</v>
      </c>
      <c r="D64" s="53" t="s">
        <v>17</v>
      </c>
      <c r="E64" s="53" t="s">
        <v>14</v>
      </c>
      <c r="F64" s="53" t="s">
        <v>103</v>
      </c>
      <c r="G64" s="73">
        <v>11561.63</v>
      </c>
      <c r="H64" s="68">
        <v>1277.51</v>
      </c>
      <c r="I64" s="67">
        <f t="shared" si="2"/>
        <v>14893.402399999999</v>
      </c>
      <c r="J64" s="17"/>
    </row>
    <row r="65" spans="2:11" x14ac:dyDescent="0.3">
      <c r="B65" s="66" t="s">
        <v>109</v>
      </c>
      <c r="C65" s="53" t="s">
        <v>132</v>
      </c>
      <c r="D65" s="53" t="s">
        <v>17</v>
      </c>
      <c r="E65" s="53" t="s">
        <v>14</v>
      </c>
      <c r="F65" s="53" t="s">
        <v>133</v>
      </c>
      <c r="G65" s="73">
        <v>13486</v>
      </c>
      <c r="H65" s="68">
        <v>1490</v>
      </c>
      <c r="I65" s="67">
        <f t="shared" si="2"/>
        <v>17372.16</v>
      </c>
      <c r="J65" s="17"/>
    </row>
    <row r="66" spans="2:11" x14ac:dyDescent="0.3">
      <c r="B66" s="66" t="s">
        <v>109</v>
      </c>
      <c r="C66" s="53" t="s">
        <v>134</v>
      </c>
      <c r="D66" s="53" t="s">
        <v>17</v>
      </c>
      <c r="E66" s="53" t="s">
        <v>14</v>
      </c>
      <c r="F66" s="53" t="s">
        <v>103</v>
      </c>
      <c r="G66" s="73">
        <v>11561.63</v>
      </c>
      <c r="H66" s="68">
        <v>1277.51</v>
      </c>
      <c r="I66" s="67">
        <f t="shared" si="2"/>
        <v>14893.402399999999</v>
      </c>
      <c r="J66" s="17"/>
    </row>
    <row r="67" spans="2:11" x14ac:dyDescent="0.3">
      <c r="B67" s="66" t="s">
        <v>109</v>
      </c>
      <c r="C67" s="53" t="s">
        <v>135</v>
      </c>
      <c r="D67" s="53" t="s">
        <v>10</v>
      </c>
      <c r="E67" s="53" t="s">
        <v>14</v>
      </c>
      <c r="G67" s="73">
        <v>0</v>
      </c>
      <c r="H67" s="68">
        <v>0</v>
      </c>
      <c r="I67" s="67">
        <f t="shared" si="2"/>
        <v>0</v>
      </c>
      <c r="J67" s="17"/>
    </row>
    <row r="68" spans="2:11" x14ac:dyDescent="0.3">
      <c r="B68" s="66" t="s">
        <v>109</v>
      </c>
      <c r="C68" s="53" t="s">
        <v>136</v>
      </c>
      <c r="D68" s="53" t="s">
        <v>10</v>
      </c>
      <c r="E68" s="53" t="s">
        <v>14</v>
      </c>
      <c r="G68" s="73">
        <v>0</v>
      </c>
      <c r="H68" s="68">
        <v>0</v>
      </c>
      <c r="I68" s="67">
        <f t="shared" si="2"/>
        <v>0</v>
      </c>
      <c r="J68" s="17"/>
    </row>
    <row r="69" spans="2:11" x14ac:dyDescent="0.3">
      <c r="B69" s="66" t="s">
        <v>109</v>
      </c>
      <c r="C69" s="53" t="s">
        <v>137</v>
      </c>
      <c r="D69" s="53" t="s">
        <v>17</v>
      </c>
      <c r="E69" s="53" t="s">
        <v>14</v>
      </c>
      <c r="F69" s="53" t="s">
        <v>103</v>
      </c>
      <c r="G69" s="73">
        <v>11561.63</v>
      </c>
      <c r="H69" s="68">
        <v>1277.51</v>
      </c>
      <c r="I69" s="67">
        <f t="shared" si="2"/>
        <v>14893.402399999999</v>
      </c>
      <c r="J69" s="17"/>
    </row>
    <row r="70" spans="2:11" x14ac:dyDescent="0.3">
      <c r="B70" s="66" t="s">
        <v>48</v>
      </c>
      <c r="C70" s="53" t="s">
        <v>138</v>
      </c>
      <c r="D70" s="53" t="s">
        <v>17</v>
      </c>
      <c r="E70" s="53" t="s">
        <v>14</v>
      </c>
      <c r="F70" s="53" t="s">
        <v>112</v>
      </c>
      <c r="G70" s="73">
        <v>4415.28</v>
      </c>
      <c r="H70" s="68">
        <v>449.25</v>
      </c>
      <c r="I70" s="67">
        <f t="shared" si="2"/>
        <v>5642.8547999999992</v>
      </c>
      <c r="J70" s="17"/>
    </row>
    <row r="71" spans="2:11" x14ac:dyDescent="0.3">
      <c r="B71" s="66" t="s">
        <v>72</v>
      </c>
      <c r="C71" s="53" t="s">
        <v>139</v>
      </c>
      <c r="D71" s="53" t="s">
        <v>10</v>
      </c>
      <c r="E71" s="53" t="s">
        <v>14</v>
      </c>
      <c r="G71" s="73">
        <v>0</v>
      </c>
      <c r="H71" s="68">
        <v>0</v>
      </c>
      <c r="I71" s="67">
        <f t="shared" si="2"/>
        <v>0</v>
      </c>
      <c r="J71" s="17"/>
      <c r="K71" s="19"/>
    </row>
    <row r="72" spans="2:11" x14ac:dyDescent="0.3">
      <c r="B72" s="66" t="s">
        <v>109</v>
      </c>
      <c r="C72" s="53" t="s">
        <v>141</v>
      </c>
      <c r="D72" s="53" t="s">
        <v>17</v>
      </c>
      <c r="E72" s="53" t="s">
        <v>14</v>
      </c>
      <c r="F72" s="53" t="s">
        <v>103</v>
      </c>
      <c r="G72" s="73">
        <v>11561.63</v>
      </c>
      <c r="H72" s="68">
        <v>1277.51</v>
      </c>
      <c r="I72" s="67">
        <f t="shared" si="2"/>
        <v>14893.402399999999</v>
      </c>
      <c r="J72" s="17"/>
    </row>
    <row r="73" spans="2:11" x14ac:dyDescent="0.3">
      <c r="B73" s="66" t="s">
        <v>109</v>
      </c>
      <c r="C73" s="53" t="s">
        <v>142</v>
      </c>
      <c r="D73" s="53" t="s">
        <v>17</v>
      </c>
      <c r="E73" s="53" t="s">
        <v>14</v>
      </c>
      <c r="F73" s="53" t="s">
        <v>103</v>
      </c>
      <c r="G73" s="73">
        <v>11561.63</v>
      </c>
      <c r="H73" s="68">
        <v>1277.51</v>
      </c>
      <c r="I73" s="67">
        <f t="shared" si="2"/>
        <v>14893.402399999999</v>
      </c>
      <c r="J73" s="17"/>
    </row>
    <row r="74" spans="2:11" x14ac:dyDescent="0.3">
      <c r="B74" s="66" t="s">
        <v>143</v>
      </c>
      <c r="C74" s="53" t="s">
        <v>144</v>
      </c>
      <c r="D74" s="53" t="s">
        <v>17</v>
      </c>
      <c r="E74" s="53" t="s">
        <v>14</v>
      </c>
      <c r="F74" s="53" t="s">
        <v>108</v>
      </c>
      <c r="G74" s="73">
        <v>15526.32</v>
      </c>
      <c r="H74" s="68">
        <v>1713.86</v>
      </c>
      <c r="I74" s="67">
        <f t="shared" si="2"/>
        <v>19998.608799999998</v>
      </c>
      <c r="J74" s="17"/>
    </row>
    <row r="75" spans="2:11" x14ac:dyDescent="0.3">
      <c r="B75" s="66" t="s">
        <v>109</v>
      </c>
      <c r="C75" s="53" t="s">
        <v>145</v>
      </c>
      <c r="D75" s="53" t="s">
        <v>10</v>
      </c>
      <c r="E75" s="53" t="s">
        <v>14</v>
      </c>
      <c r="G75" s="73">
        <v>0</v>
      </c>
      <c r="H75" s="68">
        <v>0</v>
      </c>
      <c r="I75" s="67">
        <f t="shared" si="2"/>
        <v>0</v>
      </c>
      <c r="J75" s="17"/>
    </row>
    <row r="76" spans="2:11" x14ac:dyDescent="0.3">
      <c r="B76" s="66" t="s">
        <v>109</v>
      </c>
      <c r="C76" s="53" t="s">
        <v>146</v>
      </c>
      <c r="D76" s="53" t="s">
        <v>17</v>
      </c>
      <c r="E76" s="53" t="s">
        <v>14</v>
      </c>
      <c r="F76" s="53" t="s">
        <v>103</v>
      </c>
      <c r="G76" s="73">
        <v>11561.63</v>
      </c>
      <c r="H76" s="68">
        <v>1277.51</v>
      </c>
      <c r="I76" s="67">
        <f t="shared" si="2"/>
        <v>14893.402399999999</v>
      </c>
      <c r="J76" s="17"/>
    </row>
    <row r="77" spans="2:11" x14ac:dyDescent="0.3">
      <c r="B77" s="66" t="s">
        <v>109</v>
      </c>
      <c r="C77" s="53" t="s">
        <v>147</v>
      </c>
      <c r="D77" s="53" t="s">
        <v>17</v>
      </c>
      <c r="E77" s="53" t="s">
        <v>14</v>
      </c>
      <c r="F77" s="53" t="s">
        <v>103</v>
      </c>
      <c r="G77" s="73">
        <v>11561.63</v>
      </c>
      <c r="H77" s="68">
        <v>1277.51</v>
      </c>
      <c r="I77" s="67">
        <f t="shared" si="2"/>
        <v>14893.402399999999</v>
      </c>
      <c r="J77" s="17"/>
    </row>
    <row r="78" spans="2:11" x14ac:dyDescent="0.3">
      <c r="B78" s="66" t="s">
        <v>109</v>
      </c>
      <c r="C78" s="53" t="s">
        <v>148</v>
      </c>
      <c r="D78" s="53" t="s">
        <v>17</v>
      </c>
      <c r="E78" s="53" t="s">
        <v>14</v>
      </c>
      <c r="F78" s="53" t="s">
        <v>103</v>
      </c>
      <c r="G78" s="73">
        <v>11561.63</v>
      </c>
      <c r="H78" s="68">
        <v>1277.51</v>
      </c>
      <c r="I78" s="67">
        <f t="shared" si="2"/>
        <v>14893.402399999999</v>
      </c>
      <c r="J78" s="17"/>
    </row>
    <row r="79" spans="2:11" x14ac:dyDescent="0.3">
      <c r="B79" s="66" t="s">
        <v>96</v>
      </c>
      <c r="C79" s="53" t="s">
        <v>149</v>
      </c>
      <c r="D79" s="53" t="s">
        <v>17</v>
      </c>
      <c r="E79" s="53" t="s">
        <v>14</v>
      </c>
      <c r="F79" s="53" t="s">
        <v>108</v>
      </c>
      <c r="G79" s="73">
        <v>10009.15</v>
      </c>
      <c r="H79" s="68">
        <v>1107.81</v>
      </c>
      <c r="I79" s="67">
        <f t="shared" si="2"/>
        <v>12895.673599999998</v>
      </c>
      <c r="J79" s="17"/>
    </row>
    <row r="80" spans="2:11" x14ac:dyDescent="0.3">
      <c r="B80" s="66" t="s">
        <v>96</v>
      </c>
      <c r="C80" s="53" t="s">
        <v>150</v>
      </c>
      <c r="D80" s="53" t="s">
        <v>17</v>
      </c>
      <c r="E80" s="53" t="s">
        <v>14</v>
      </c>
      <c r="F80" s="53" t="s">
        <v>112</v>
      </c>
      <c r="G80" s="73">
        <v>12432.43</v>
      </c>
      <c r="H80" s="68">
        <v>1374</v>
      </c>
      <c r="I80" s="67">
        <f t="shared" si="2"/>
        <v>16015.458799999999</v>
      </c>
      <c r="J80" s="17"/>
    </row>
    <row r="81" spans="2:10" x14ac:dyDescent="0.3">
      <c r="B81" s="66" t="s">
        <v>109</v>
      </c>
      <c r="C81" s="53" t="s">
        <v>151</v>
      </c>
      <c r="D81" s="53" t="s">
        <v>17</v>
      </c>
      <c r="E81" s="53" t="s">
        <v>14</v>
      </c>
      <c r="F81" s="53" t="s">
        <v>103</v>
      </c>
      <c r="G81" s="73">
        <v>11561.63</v>
      </c>
      <c r="H81" s="68">
        <v>1277.51</v>
      </c>
      <c r="I81" s="67">
        <f t="shared" si="2"/>
        <v>14893.402399999999</v>
      </c>
      <c r="J81" s="17"/>
    </row>
    <row r="82" spans="2:10" x14ac:dyDescent="0.3">
      <c r="B82" s="66" t="s">
        <v>109</v>
      </c>
      <c r="C82" s="53" t="s">
        <v>152</v>
      </c>
      <c r="D82" s="53" t="s">
        <v>17</v>
      </c>
      <c r="E82" s="53" t="s">
        <v>14</v>
      </c>
      <c r="F82" s="53" t="s">
        <v>153</v>
      </c>
      <c r="G82" s="73">
        <v>16664</v>
      </c>
      <c r="H82" s="68">
        <v>500</v>
      </c>
      <c r="I82" s="67">
        <f t="shared" si="2"/>
        <v>19910.239999999998</v>
      </c>
      <c r="J82" s="17"/>
    </row>
    <row r="83" spans="2:10" x14ac:dyDescent="0.3">
      <c r="B83" s="66" t="s">
        <v>109</v>
      </c>
      <c r="C83" s="53" t="s">
        <v>154</v>
      </c>
      <c r="D83" s="53" t="s">
        <v>17</v>
      </c>
      <c r="E83" s="53" t="s">
        <v>14</v>
      </c>
      <c r="F83" s="53" t="s">
        <v>108</v>
      </c>
      <c r="G83" s="73">
        <v>13486.49</v>
      </c>
      <c r="H83" s="68">
        <v>1489.79</v>
      </c>
      <c r="I83" s="67">
        <f t="shared" si="2"/>
        <v>17372.484799999998</v>
      </c>
      <c r="J83" s="17"/>
    </row>
    <row r="84" spans="2:10" x14ac:dyDescent="0.3">
      <c r="B84" s="66" t="s">
        <v>109</v>
      </c>
      <c r="C84" s="53" t="s">
        <v>155</v>
      </c>
      <c r="D84" s="53" t="s">
        <v>17</v>
      </c>
      <c r="E84" s="53" t="s">
        <v>14</v>
      </c>
      <c r="F84" s="53" t="s">
        <v>108</v>
      </c>
      <c r="G84" s="73">
        <v>17351.349999999999</v>
      </c>
      <c r="H84" s="68">
        <v>1914.33</v>
      </c>
      <c r="I84" s="67">
        <f t="shared" si="2"/>
        <v>22348.1888</v>
      </c>
      <c r="J84" s="17"/>
    </row>
    <row r="85" spans="2:10" x14ac:dyDescent="0.3">
      <c r="B85" s="66" t="s">
        <v>109</v>
      </c>
      <c r="C85" s="53" t="s">
        <v>156</v>
      </c>
      <c r="D85" s="53" t="s">
        <v>17</v>
      </c>
      <c r="E85" s="53" t="s">
        <v>14</v>
      </c>
      <c r="F85" s="53" t="s">
        <v>108</v>
      </c>
      <c r="G85" s="68">
        <v>17351.349999999999</v>
      </c>
      <c r="H85" s="68">
        <v>1914.33</v>
      </c>
      <c r="I85" s="67">
        <f t="shared" si="2"/>
        <v>22348.1888</v>
      </c>
      <c r="J85" s="17"/>
    </row>
    <row r="86" spans="2:10" x14ac:dyDescent="0.3">
      <c r="B86" s="66" t="s">
        <v>109</v>
      </c>
      <c r="C86" s="53" t="s">
        <v>157</v>
      </c>
      <c r="D86" s="53" t="s">
        <v>17</v>
      </c>
      <c r="E86" s="53" t="s">
        <v>14</v>
      </c>
      <c r="F86" s="53" t="s">
        <v>108</v>
      </c>
      <c r="G86" s="68">
        <v>17351.349999999999</v>
      </c>
      <c r="H86" s="68">
        <v>1914.33</v>
      </c>
      <c r="I86" s="67">
        <f t="shared" si="2"/>
        <v>22348.1888</v>
      </c>
      <c r="J86" s="17"/>
    </row>
    <row r="87" spans="2:10" x14ac:dyDescent="0.3">
      <c r="B87" s="66" t="s">
        <v>96</v>
      </c>
      <c r="C87" s="53" t="s">
        <v>158</v>
      </c>
      <c r="D87" s="53" t="s">
        <v>17</v>
      </c>
      <c r="E87" s="53" t="s">
        <v>12</v>
      </c>
      <c r="F87" s="53" t="s">
        <v>159</v>
      </c>
      <c r="G87" s="68">
        <v>9198.48</v>
      </c>
      <c r="H87" s="68">
        <v>827.6</v>
      </c>
      <c r="I87" s="67">
        <f t="shared" si="2"/>
        <v>11630.252799999998</v>
      </c>
      <c r="J87" s="9"/>
    </row>
    <row r="88" spans="2:10" x14ac:dyDescent="0.3">
      <c r="B88" s="66" t="s">
        <v>160</v>
      </c>
      <c r="C88" s="53" t="s">
        <v>161</v>
      </c>
      <c r="D88" s="53" t="s">
        <v>17</v>
      </c>
      <c r="E88" s="53" t="s">
        <v>12</v>
      </c>
      <c r="F88" s="66" t="s">
        <v>162</v>
      </c>
      <c r="G88" s="68">
        <v>1369.73</v>
      </c>
      <c r="H88" s="68">
        <v>130.33000000000001</v>
      </c>
      <c r="I88" s="67">
        <f t="shared" si="2"/>
        <v>1740.0695999999998</v>
      </c>
      <c r="J88" s="9"/>
    </row>
    <row r="89" spans="2:10" x14ac:dyDescent="0.3">
      <c r="B89" s="66" t="s">
        <v>96</v>
      </c>
      <c r="C89" s="53" t="s">
        <v>163</v>
      </c>
      <c r="D89" s="53" t="s">
        <v>17</v>
      </c>
      <c r="E89" s="53" t="s">
        <v>12</v>
      </c>
      <c r="F89" s="53" t="s">
        <v>162</v>
      </c>
      <c r="G89" s="68">
        <v>7516.83</v>
      </c>
      <c r="H89" s="68">
        <v>677.8</v>
      </c>
      <c r="I89" s="67">
        <f t="shared" si="2"/>
        <v>9505.7707999999984</v>
      </c>
      <c r="J89" s="9"/>
    </row>
    <row r="90" spans="2:10" x14ac:dyDescent="0.3">
      <c r="B90" s="66" t="s">
        <v>96</v>
      </c>
      <c r="C90" s="53" t="s">
        <v>164</v>
      </c>
      <c r="D90" s="53" t="s">
        <v>17</v>
      </c>
      <c r="E90" s="53" t="s">
        <v>12</v>
      </c>
      <c r="F90" s="53" t="s">
        <v>162</v>
      </c>
      <c r="G90" s="74">
        <v>4930.83</v>
      </c>
      <c r="H90" s="68">
        <v>447.5</v>
      </c>
      <c r="I90" s="67">
        <f t="shared" si="2"/>
        <v>6238.8627999999999</v>
      </c>
      <c r="J90" s="9"/>
    </row>
    <row r="91" spans="2:10" x14ac:dyDescent="0.3">
      <c r="B91" s="66" t="s">
        <v>165</v>
      </c>
      <c r="C91" s="53" t="s">
        <v>166</v>
      </c>
      <c r="D91" s="53" t="s">
        <v>17</v>
      </c>
      <c r="E91" s="53" t="s">
        <v>12</v>
      </c>
      <c r="F91" s="53" t="s">
        <v>162</v>
      </c>
      <c r="G91" s="74">
        <v>9610.67</v>
      </c>
      <c r="H91" s="68">
        <v>864.3</v>
      </c>
      <c r="I91" s="67">
        <f t="shared" si="2"/>
        <v>12150.965199999999</v>
      </c>
      <c r="J91" s="9"/>
    </row>
    <row r="92" spans="2:10" x14ac:dyDescent="0.3">
      <c r="B92" s="66" t="s">
        <v>165</v>
      </c>
      <c r="C92" s="53" t="s">
        <v>167</v>
      </c>
      <c r="D92" s="53" t="s">
        <v>17</v>
      </c>
      <c r="E92" s="53" t="s">
        <v>12</v>
      </c>
      <c r="F92" s="53" t="s">
        <v>162</v>
      </c>
      <c r="G92" s="68">
        <v>7046.31</v>
      </c>
      <c r="H92" s="68">
        <v>635.91999999999996</v>
      </c>
      <c r="I92" s="67">
        <f t="shared" si="2"/>
        <v>8911.3868000000002</v>
      </c>
      <c r="J92" s="9"/>
    </row>
    <row r="93" spans="2:10" x14ac:dyDescent="0.3">
      <c r="B93" s="66" t="s">
        <v>168</v>
      </c>
      <c r="C93" s="53" t="s">
        <v>169</v>
      </c>
      <c r="D93" s="53" t="s">
        <v>17</v>
      </c>
      <c r="E93" s="53" t="s">
        <v>12</v>
      </c>
      <c r="F93" s="53" t="s">
        <v>162</v>
      </c>
      <c r="G93" s="68">
        <v>8501.6200000000008</v>
      </c>
      <c r="H93" s="68">
        <v>765.53</v>
      </c>
      <c r="I93" s="67">
        <f t="shared" si="2"/>
        <v>10749.894</v>
      </c>
      <c r="J93" s="9"/>
    </row>
    <row r="94" spans="2:10" x14ac:dyDescent="0.3">
      <c r="B94" s="66" t="s">
        <v>170</v>
      </c>
      <c r="C94" s="53" t="s">
        <v>171</v>
      </c>
      <c r="D94" s="53" t="s">
        <v>17</v>
      </c>
      <c r="E94" s="53" t="s">
        <v>12</v>
      </c>
      <c r="F94" s="53" t="s">
        <v>162</v>
      </c>
      <c r="G94" s="68">
        <v>4178.5</v>
      </c>
      <c r="H94" s="68">
        <v>380.5</v>
      </c>
      <c r="I94" s="67">
        <f t="shared" si="2"/>
        <v>5288.44</v>
      </c>
      <c r="J94" s="9"/>
    </row>
    <row r="95" spans="2:10" x14ac:dyDescent="0.3">
      <c r="B95" s="66" t="s">
        <v>48</v>
      </c>
      <c r="C95" s="53" t="s">
        <v>172</v>
      </c>
      <c r="D95" s="53" t="s">
        <v>17</v>
      </c>
      <c r="E95" s="53" t="s">
        <v>12</v>
      </c>
      <c r="F95" s="53" t="s">
        <v>173</v>
      </c>
      <c r="G95" s="68">
        <v>3923.2</v>
      </c>
      <c r="H95" s="68">
        <v>357.7</v>
      </c>
      <c r="I95" s="67">
        <f t="shared" si="2"/>
        <v>4965.8439999999991</v>
      </c>
      <c r="J95" s="9"/>
    </row>
    <row r="96" spans="2:10" x14ac:dyDescent="0.3">
      <c r="B96" s="66" t="s">
        <v>48</v>
      </c>
      <c r="C96" s="53" t="s">
        <v>174</v>
      </c>
      <c r="D96" s="53" t="s">
        <v>17</v>
      </c>
      <c r="E96" s="53" t="s">
        <v>12</v>
      </c>
      <c r="F96" s="66" t="s">
        <v>175</v>
      </c>
      <c r="G96" s="67">
        <v>3923.2</v>
      </c>
      <c r="H96" s="68">
        <v>357.7</v>
      </c>
      <c r="I96" s="67">
        <f t="shared" si="2"/>
        <v>4965.8439999999991</v>
      </c>
      <c r="J96" s="9"/>
    </row>
    <row r="97" spans="2:10" x14ac:dyDescent="0.3">
      <c r="B97" s="66" t="s">
        <v>176</v>
      </c>
      <c r="C97" s="53" t="s">
        <v>177</v>
      </c>
      <c r="D97" s="53" t="s">
        <v>17</v>
      </c>
      <c r="E97" s="53" t="s">
        <v>12</v>
      </c>
      <c r="F97" s="53" t="s">
        <v>159</v>
      </c>
      <c r="G97" s="67">
        <v>12254.77</v>
      </c>
      <c r="H97" s="68">
        <v>1099.8</v>
      </c>
      <c r="I97" s="67">
        <f t="shared" si="2"/>
        <v>15491.301199999998</v>
      </c>
      <c r="J97" s="9"/>
    </row>
    <row r="98" spans="2:10" x14ac:dyDescent="0.3">
      <c r="B98" s="66" t="s">
        <v>70</v>
      </c>
      <c r="C98" s="53" t="s">
        <v>178</v>
      </c>
      <c r="D98" s="53" t="s">
        <v>17</v>
      </c>
      <c r="E98" s="53" t="s">
        <v>12</v>
      </c>
      <c r="F98" s="66" t="s">
        <v>179</v>
      </c>
      <c r="G98" s="67">
        <v>5876</v>
      </c>
      <c r="H98" s="68">
        <v>176</v>
      </c>
      <c r="I98" s="67">
        <f t="shared" si="2"/>
        <v>7020.32</v>
      </c>
      <c r="J98" s="9"/>
    </row>
    <row r="99" spans="2:10" x14ac:dyDescent="0.3">
      <c r="B99" s="66" t="s">
        <v>170</v>
      </c>
      <c r="C99" s="53" t="s">
        <v>180</v>
      </c>
      <c r="D99" s="53" t="s">
        <v>17</v>
      </c>
      <c r="E99" s="53" t="s">
        <v>12</v>
      </c>
      <c r="F99" s="53" t="s">
        <v>162</v>
      </c>
      <c r="G99" s="67">
        <v>4700.46</v>
      </c>
      <c r="H99" s="68">
        <v>1682.92</v>
      </c>
      <c r="I99" s="67">
        <f t="shared" si="2"/>
        <v>7404.7208000000001</v>
      </c>
      <c r="J99" s="9"/>
    </row>
    <row r="100" spans="2:10" x14ac:dyDescent="0.3">
      <c r="B100" s="66" t="s">
        <v>170</v>
      </c>
      <c r="C100" s="53" t="s">
        <v>181</v>
      </c>
      <c r="D100" s="53" t="s">
        <v>17</v>
      </c>
      <c r="E100" s="53" t="s">
        <v>12</v>
      </c>
      <c r="F100" s="53" t="s">
        <v>162</v>
      </c>
      <c r="G100" s="67">
        <v>4700.46</v>
      </c>
      <c r="H100" s="68">
        <v>1682.92</v>
      </c>
      <c r="I100" s="67">
        <f t="shared" ref="I100:I107" si="3">SUM(G100+H100)*1.16</f>
        <v>7404.7208000000001</v>
      </c>
      <c r="J100" s="9"/>
    </row>
    <row r="101" spans="2:10" x14ac:dyDescent="0.3">
      <c r="B101" s="66" t="s">
        <v>170</v>
      </c>
      <c r="C101" s="53" t="s">
        <v>182</v>
      </c>
      <c r="D101" s="53" t="s">
        <v>17</v>
      </c>
      <c r="E101" s="53" t="s">
        <v>12</v>
      </c>
      <c r="F101" s="53" t="s">
        <v>162</v>
      </c>
      <c r="G101" s="67">
        <v>4700.46</v>
      </c>
      <c r="H101" s="68">
        <v>1682.92</v>
      </c>
      <c r="I101" s="67">
        <f t="shared" si="3"/>
        <v>7404.7208000000001</v>
      </c>
      <c r="J101" s="9"/>
    </row>
    <row r="102" spans="2:10" x14ac:dyDescent="0.3">
      <c r="B102" s="66" t="s">
        <v>170</v>
      </c>
      <c r="C102" s="53" t="s">
        <v>183</v>
      </c>
      <c r="D102" s="53" t="s">
        <v>17</v>
      </c>
      <c r="E102" s="53" t="s">
        <v>12</v>
      </c>
      <c r="F102" s="53" t="s">
        <v>162</v>
      </c>
      <c r="G102" s="67">
        <v>4700.46</v>
      </c>
      <c r="H102" s="68">
        <v>1682.92</v>
      </c>
      <c r="I102" s="67">
        <f t="shared" si="3"/>
        <v>7404.7208000000001</v>
      </c>
      <c r="J102" s="9"/>
    </row>
    <row r="103" spans="2:10" x14ac:dyDescent="0.3">
      <c r="B103" s="66" t="s">
        <v>42</v>
      </c>
      <c r="C103" s="75" t="s">
        <v>184</v>
      </c>
      <c r="D103" s="53" t="s">
        <v>17</v>
      </c>
      <c r="E103" s="53" t="s">
        <v>12</v>
      </c>
      <c r="F103" s="53" t="s">
        <v>185</v>
      </c>
      <c r="G103" s="68">
        <v>7006.67</v>
      </c>
      <c r="H103" s="68">
        <v>632.38</v>
      </c>
      <c r="I103" s="67">
        <f t="shared" si="3"/>
        <v>8861.2979999999989</v>
      </c>
      <c r="J103" s="9"/>
    </row>
    <row r="104" spans="2:10" x14ac:dyDescent="0.3">
      <c r="B104" s="66" t="s">
        <v>20</v>
      </c>
      <c r="C104" s="53" t="s">
        <v>186</v>
      </c>
      <c r="D104" s="53" t="s">
        <v>17</v>
      </c>
      <c r="E104" s="53" t="s">
        <v>14</v>
      </c>
      <c r="F104" s="53" t="s">
        <v>129</v>
      </c>
      <c r="G104" s="73">
        <v>8164.29</v>
      </c>
      <c r="H104" s="68">
        <v>905.16</v>
      </c>
      <c r="I104" s="67">
        <f t="shared" si="3"/>
        <v>10520.562</v>
      </c>
      <c r="J104" s="17"/>
    </row>
    <row r="105" spans="2:10" x14ac:dyDescent="0.3">
      <c r="B105" s="66" t="s">
        <v>42</v>
      </c>
      <c r="C105" s="53" t="s">
        <v>187</v>
      </c>
      <c r="D105" s="53" t="s">
        <v>17</v>
      </c>
      <c r="E105" s="53" t="s">
        <v>12</v>
      </c>
      <c r="F105" s="76" t="s">
        <v>188</v>
      </c>
      <c r="G105" s="68">
        <v>6853.13</v>
      </c>
      <c r="H105" s="68">
        <v>658.4</v>
      </c>
      <c r="I105" s="67">
        <f t="shared" si="3"/>
        <v>8713.3747999999996</v>
      </c>
      <c r="J105" s="9"/>
    </row>
    <row r="106" spans="2:10" x14ac:dyDescent="0.3">
      <c r="B106" s="66" t="s">
        <v>8</v>
      </c>
      <c r="C106" s="53" t="s">
        <v>189</v>
      </c>
      <c r="D106" s="53" t="s">
        <v>17</v>
      </c>
      <c r="E106" s="53" t="s">
        <v>12</v>
      </c>
      <c r="F106" s="72" t="s">
        <v>594</v>
      </c>
      <c r="G106" s="68">
        <v>6080</v>
      </c>
      <c r="H106" s="68">
        <v>182</v>
      </c>
      <c r="I106" s="67">
        <f t="shared" si="3"/>
        <v>7263.9199999999992</v>
      </c>
      <c r="J106" s="9"/>
    </row>
    <row r="107" spans="2:10" x14ac:dyDescent="0.3">
      <c r="B107" s="66" t="s">
        <v>70</v>
      </c>
      <c r="C107" s="53" t="s">
        <v>190</v>
      </c>
      <c r="D107" s="53" t="s">
        <v>17</v>
      </c>
      <c r="E107" s="53" t="s">
        <v>12</v>
      </c>
      <c r="F107" s="53" t="s">
        <v>191</v>
      </c>
      <c r="G107" s="68">
        <v>5876</v>
      </c>
      <c r="H107" s="68">
        <v>176</v>
      </c>
      <c r="I107" s="67">
        <f t="shared" si="3"/>
        <v>7020.32</v>
      </c>
    </row>
    <row r="108" spans="2:10" x14ac:dyDescent="0.3">
      <c r="B108" s="66" t="s">
        <v>24</v>
      </c>
      <c r="C108" s="53" t="s">
        <v>192</v>
      </c>
      <c r="D108" s="53" t="s">
        <v>17</v>
      </c>
      <c r="E108" s="53" t="s">
        <v>12</v>
      </c>
      <c r="F108" s="53" t="s">
        <v>193</v>
      </c>
      <c r="G108" s="68">
        <v>2675</v>
      </c>
      <c r="H108" s="68">
        <v>262.47000000000003</v>
      </c>
      <c r="I108" s="67">
        <f>SUM(G108+H108)*1.16</f>
        <v>3407.4652000000001</v>
      </c>
      <c r="J108" s="9"/>
    </row>
    <row r="109" spans="2:10" x14ac:dyDescent="0.3">
      <c r="B109" s="66" t="s">
        <v>24</v>
      </c>
      <c r="C109" s="53" t="s">
        <v>194</v>
      </c>
      <c r="D109" s="53" t="s">
        <v>17</v>
      </c>
      <c r="E109" s="53" t="s">
        <v>12</v>
      </c>
      <c r="F109" s="53" t="s">
        <v>193</v>
      </c>
      <c r="G109" s="68">
        <v>2675</v>
      </c>
      <c r="H109" s="68">
        <v>262.47000000000003</v>
      </c>
      <c r="I109" s="67">
        <f>SUM(G109+H109)*1.16</f>
        <v>3407.4652000000001</v>
      </c>
      <c r="J109" s="9"/>
    </row>
    <row r="110" spans="2:10" x14ac:dyDescent="0.3">
      <c r="B110" s="66" t="s">
        <v>20</v>
      </c>
      <c r="C110" s="53" t="s">
        <v>195</v>
      </c>
      <c r="D110" s="53" t="s">
        <v>10</v>
      </c>
      <c r="E110" s="53" t="s">
        <v>12</v>
      </c>
      <c r="G110" s="68"/>
      <c r="H110" s="68"/>
      <c r="I110" s="67"/>
    </row>
    <row r="111" spans="2:10" x14ac:dyDescent="0.3">
      <c r="B111" s="66" t="s">
        <v>143</v>
      </c>
      <c r="C111" s="53" t="s">
        <v>196</v>
      </c>
      <c r="D111" s="53" t="s">
        <v>17</v>
      </c>
      <c r="E111" s="53" t="s">
        <v>12</v>
      </c>
      <c r="F111" s="77" t="s">
        <v>197</v>
      </c>
      <c r="G111" s="67">
        <v>9580.68</v>
      </c>
      <c r="H111" s="68">
        <v>918.53</v>
      </c>
      <c r="I111" s="67">
        <f t="shared" ref="I111:I119" si="4">SUM(G111+H111)*1.16</f>
        <v>12179.0836</v>
      </c>
      <c r="J111" s="9"/>
    </row>
    <row r="112" spans="2:10" x14ac:dyDescent="0.3">
      <c r="B112" s="66" t="s">
        <v>143</v>
      </c>
      <c r="C112" s="53" t="s">
        <v>198</v>
      </c>
      <c r="D112" s="53" t="s">
        <v>17</v>
      </c>
      <c r="E112" s="53" t="s">
        <v>12</v>
      </c>
      <c r="F112" s="53" t="s">
        <v>197</v>
      </c>
      <c r="G112" s="67">
        <v>9580.68</v>
      </c>
      <c r="H112" s="68">
        <v>918.53</v>
      </c>
      <c r="I112" s="67">
        <f t="shared" si="4"/>
        <v>12179.0836</v>
      </c>
      <c r="J112" s="9"/>
    </row>
    <row r="113" spans="2:10" x14ac:dyDescent="0.3">
      <c r="B113" s="66" t="s">
        <v>143</v>
      </c>
      <c r="C113" s="53" t="s">
        <v>199</v>
      </c>
      <c r="D113" s="53" t="s">
        <v>17</v>
      </c>
      <c r="E113" s="53" t="s">
        <v>12</v>
      </c>
      <c r="F113" s="53" t="s">
        <v>197</v>
      </c>
      <c r="G113" s="67">
        <v>9580.68</v>
      </c>
      <c r="H113" s="68">
        <v>918.53</v>
      </c>
      <c r="I113" s="67">
        <f t="shared" si="4"/>
        <v>12179.0836</v>
      </c>
      <c r="J113" s="9"/>
    </row>
    <row r="114" spans="2:10" x14ac:dyDescent="0.3">
      <c r="B114" s="66" t="s">
        <v>143</v>
      </c>
      <c r="C114" s="53" t="s">
        <v>200</v>
      </c>
      <c r="D114" s="53" t="s">
        <v>17</v>
      </c>
      <c r="E114" s="53" t="s">
        <v>12</v>
      </c>
      <c r="F114" s="53" t="s">
        <v>197</v>
      </c>
      <c r="G114" s="67">
        <v>9580.68</v>
      </c>
      <c r="H114" s="68">
        <v>918.53</v>
      </c>
      <c r="I114" s="67">
        <f t="shared" si="4"/>
        <v>12179.0836</v>
      </c>
      <c r="J114" s="9"/>
    </row>
    <row r="115" spans="2:10" x14ac:dyDescent="0.3">
      <c r="B115" s="66" t="s">
        <v>143</v>
      </c>
      <c r="C115" s="53" t="s">
        <v>201</v>
      </c>
      <c r="D115" s="53" t="s">
        <v>17</v>
      </c>
      <c r="E115" s="53" t="s">
        <v>12</v>
      </c>
      <c r="F115" s="53" t="s">
        <v>197</v>
      </c>
      <c r="G115" s="67">
        <v>9580.68</v>
      </c>
      <c r="H115" s="68">
        <v>918.53</v>
      </c>
      <c r="I115" s="67">
        <f t="shared" si="4"/>
        <v>12179.0836</v>
      </c>
      <c r="J115" s="9"/>
    </row>
    <row r="116" spans="2:10" x14ac:dyDescent="0.3">
      <c r="B116" s="66" t="s">
        <v>20</v>
      </c>
      <c r="C116" s="53" t="s">
        <v>202</v>
      </c>
      <c r="D116" s="53" t="s">
        <v>17</v>
      </c>
      <c r="E116" s="53" t="s">
        <v>12</v>
      </c>
      <c r="F116" s="66" t="s">
        <v>203</v>
      </c>
      <c r="G116" s="68">
        <v>6531.28</v>
      </c>
      <c r="H116" s="68">
        <v>572.41999999999996</v>
      </c>
      <c r="I116" s="67">
        <f t="shared" si="4"/>
        <v>8240.2919999999995</v>
      </c>
      <c r="J116" s="9"/>
    </row>
    <row r="117" spans="2:10" x14ac:dyDescent="0.3">
      <c r="B117" s="66" t="s">
        <v>8</v>
      </c>
      <c r="C117" s="53" t="s">
        <v>204</v>
      </c>
      <c r="D117" s="53" t="s">
        <v>17</v>
      </c>
      <c r="E117" s="53" t="s">
        <v>12</v>
      </c>
      <c r="F117" s="78" t="s">
        <v>205</v>
      </c>
      <c r="G117" s="68">
        <v>5157.91</v>
      </c>
      <c r="H117" s="68">
        <v>453.8</v>
      </c>
      <c r="I117" s="67">
        <f t="shared" si="4"/>
        <v>6509.5835999999999</v>
      </c>
      <c r="J117" s="9"/>
    </row>
    <row r="118" spans="2:10" x14ac:dyDescent="0.3">
      <c r="B118" s="66" t="s">
        <v>24</v>
      </c>
      <c r="C118" s="53" t="s">
        <v>206</v>
      </c>
      <c r="D118" s="53" t="s">
        <v>17</v>
      </c>
      <c r="E118" s="53" t="s">
        <v>12</v>
      </c>
      <c r="F118" s="79" t="s">
        <v>207</v>
      </c>
      <c r="G118" s="74">
        <v>2379.69</v>
      </c>
      <c r="H118" s="68">
        <v>234.31</v>
      </c>
      <c r="I118" s="67">
        <f t="shared" si="4"/>
        <v>3032.24</v>
      </c>
      <c r="J118" s="9"/>
    </row>
    <row r="119" spans="2:10" x14ac:dyDescent="0.3">
      <c r="B119" s="66" t="s">
        <v>48</v>
      </c>
      <c r="C119" s="53" t="s">
        <v>208</v>
      </c>
      <c r="D119" s="53" t="s">
        <v>17</v>
      </c>
      <c r="E119" s="53" t="s">
        <v>12</v>
      </c>
      <c r="F119" s="78" t="s">
        <v>209</v>
      </c>
      <c r="G119" s="68">
        <v>4503.74</v>
      </c>
      <c r="H119" s="68">
        <v>436.2</v>
      </c>
      <c r="I119" s="67">
        <f t="shared" si="4"/>
        <v>5730.3303999999989</v>
      </c>
      <c r="J119" s="9"/>
    </row>
    <row r="120" spans="2:10" x14ac:dyDescent="0.3">
      <c r="B120" s="66" t="s">
        <v>20</v>
      </c>
      <c r="C120" s="53" t="s">
        <v>210</v>
      </c>
      <c r="D120" s="53" t="s">
        <v>10</v>
      </c>
      <c r="E120" s="53" t="s">
        <v>12</v>
      </c>
      <c r="G120" s="68"/>
      <c r="H120" s="68"/>
      <c r="I120" s="67"/>
      <c r="J120" s="9"/>
    </row>
    <row r="121" spans="2:10" x14ac:dyDescent="0.3">
      <c r="B121" s="66" t="s">
        <v>48</v>
      </c>
      <c r="C121" s="53" t="s">
        <v>211</v>
      </c>
      <c r="D121" s="53" t="s">
        <v>17</v>
      </c>
      <c r="E121" s="53" t="s">
        <v>12</v>
      </c>
      <c r="F121" s="79" t="s">
        <v>212</v>
      </c>
      <c r="G121" s="68">
        <v>4595.0200000000004</v>
      </c>
      <c r="H121" s="68">
        <v>444.87</v>
      </c>
      <c r="I121" s="67">
        <f t="shared" ref="I121:I142" si="5">SUM(G121+H121)*1.16</f>
        <v>5846.2723999999998</v>
      </c>
      <c r="J121" s="9"/>
    </row>
    <row r="122" spans="2:10" x14ac:dyDescent="0.3">
      <c r="B122" s="66" t="s">
        <v>8</v>
      </c>
      <c r="C122" s="53" t="s">
        <v>213</v>
      </c>
      <c r="D122" s="53" t="s">
        <v>17</v>
      </c>
      <c r="E122" s="53" t="s">
        <v>12</v>
      </c>
      <c r="F122" s="79" t="s">
        <v>214</v>
      </c>
      <c r="G122" s="68">
        <v>5255.39</v>
      </c>
      <c r="H122" s="68">
        <v>462.22</v>
      </c>
      <c r="I122" s="67">
        <f t="shared" si="5"/>
        <v>6632.4276</v>
      </c>
      <c r="J122" s="9"/>
    </row>
    <row r="123" spans="2:10" x14ac:dyDescent="0.3">
      <c r="B123" s="66" t="s">
        <v>215</v>
      </c>
      <c r="C123" s="53" t="s">
        <v>216</v>
      </c>
      <c r="D123" s="53" t="s">
        <v>17</v>
      </c>
      <c r="E123" s="53" t="s">
        <v>12</v>
      </c>
      <c r="F123" s="53" t="s">
        <v>217</v>
      </c>
      <c r="G123" s="68">
        <v>7659</v>
      </c>
      <c r="H123" s="68">
        <v>230</v>
      </c>
      <c r="I123" s="67">
        <f t="shared" si="5"/>
        <v>9151.24</v>
      </c>
    </row>
    <row r="124" spans="2:10" x14ac:dyDescent="0.3">
      <c r="B124" s="66" t="s">
        <v>48</v>
      </c>
      <c r="C124" s="53" t="s">
        <v>218</v>
      </c>
      <c r="D124" s="53" t="s">
        <v>17</v>
      </c>
      <c r="E124" s="53" t="s">
        <v>12</v>
      </c>
      <c r="F124" s="78" t="s">
        <v>219</v>
      </c>
      <c r="G124" s="68">
        <v>5476</v>
      </c>
      <c r="H124" s="68">
        <v>164</v>
      </c>
      <c r="I124" s="67">
        <f t="shared" si="5"/>
        <v>6542.4</v>
      </c>
      <c r="J124" s="9"/>
    </row>
    <row r="125" spans="2:10" x14ac:dyDescent="0.3">
      <c r="B125" s="66" t="s">
        <v>65</v>
      </c>
      <c r="C125" s="53" t="s">
        <v>220</v>
      </c>
      <c r="D125" s="53" t="s">
        <v>10</v>
      </c>
      <c r="E125" s="53" t="s">
        <v>12</v>
      </c>
      <c r="G125" s="68">
        <v>0</v>
      </c>
      <c r="H125" s="68">
        <v>0</v>
      </c>
      <c r="I125" s="67">
        <f t="shared" si="5"/>
        <v>0</v>
      </c>
    </row>
    <row r="126" spans="2:10" x14ac:dyDescent="0.3">
      <c r="B126" s="66" t="s">
        <v>42</v>
      </c>
      <c r="C126" s="53" t="s">
        <v>221</v>
      </c>
      <c r="D126" s="53" t="s">
        <v>17</v>
      </c>
      <c r="E126" s="53" t="s">
        <v>11</v>
      </c>
      <c r="F126" s="53" t="s">
        <v>222</v>
      </c>
      <c r="G126" s="67">
        <v>7659</v>
      </c>
      <c r="H126" s="68">
        <v>229.77</v>
      </c>
      <c r="I126" s="67">
        <f t="shared" si="5"/>
        <v>9150.9732000000004</v>
      </c>
      <c r="J126" s="9"/>
    </row>
    <row r="127" spans="2:10" x14ac:dyDescent="0.3">
      <c r="B127" s="66" t="s">
        <v>8</v>
      </c>
      <c r="C127" s="53" t="s">
        <v>223</v>
      </c>
      <c r="D127" s="53" t="s">
        <v>17</v>
      </c>
      <c r="E127" s="53" t="s">
        <v>12</v>
      </c>
      <c r="F127" s="78" t="s">
        <v>224</v>
      </c>
      <c r="G127" s="67">
        <v>4990.25</v>
      </c>
      <c r="H127" s="68">
        <v>482.42</v>
      </c>
      <c r="I127" s="67">
        <f t="shared" si="5"/>
        <v>6348.2972</v>
      </c>
      <c r="J127" s="9"/>
    </row>
    <row r="128" spans="2:10" x14ac:dyDescent="0.3">
      <c r="B128" s="66" t="s">
        <v>8</v>
      </c>
      <c r="C128" s="53" t="s">
        <v>225</v>
      </c>
      <c r="D128" s="53" t="s">
        <v>17</v>
      </c>
      <c r="E128" s="53" t="s">
        <v>12</v>
      </c>
      <c r="F128" s="78" t="s">
        <v>217</v>
      </c>
      <c r="G128" s="67">
        <v>4990.25</v>
      </c>
      <c r="H128" s="68">
        <v>482.42</v>
      </c>
      <c r="I128" s="67">
        <f t="shared" si="5"/>
        <v>6348.2972</v>
      </c>
      <c r="J128" s="9"/>
    </row>
    <row r="129" spans="2:10" x14ac:dyDescent="0.3">
      <c r="B129" s="66" t="s">
        <v>8</v>
      </c>
      <c r="C129" s="53" t="s">
        <v>226</v>
      </c>
      <c r="D129" s="53" t="s">
        <v>17</v>
      </c>
      <c r="E129" s="53" t="s">
        <v>12</v>
      </c>
      <c r="F129" s="78" t="s">
        <v>227</v>
      </c>
      <c r="G129" s="67">
        <v>5888</v>
      </c>
      <c r="H129" s="68">
        <v>567.71</v>
      </c>
      <c r="I129" s="67">
        <f t="shared" si="5"/>
        <v>7488.6235999999999</v>
      </c>
      <c r="J129" s="9"/>
    </row>
    <row r="130" spans="2:10" x14ac:dyDescent="0.3">
      <c r="B130" s="66" t="s">
        <v>8</v>
      </c>
      <c r="C130" s="53" t="s">
        <v>228</v>
      </c>
      <c r="D130" s="53" t="s">
        <v>17</v>
      </c>
      <c r="E130" s="53" t="s">
        <v>12</v>
      </c>
      <c r="F130" s="78" t="s">
        <v>217</v>
      </c>
      <c r="G130" s="67">
        <v>5415.5</v>
      </c>
      <c r="H130" s="68">
        <v>522.79999999999995</v>
      </c>
      <c r="I130" s="67">
        <f t="shared" si="5"/>
        <v>6888.4279999999999</v>
      </c>
      <c r="J130" s="9"/>
    </row>
    <row r="131" spans="2:10" x14ac:dyDescent="0.3">
      <c r="B131" s="66" t="s">
        <v>256</v>
      </c>
      <c r="C131" s="53" t="s">
        <v>229</v>
      </c>
      <c r="D131" s="53" t="s">
        <v>10</v>
      </c>
      <c r="E131" s="53" t="s">
        <v>12</v>
      </c>
      <c r="F131" s="78"/>
      <c r="G131" s="67">
        <v>0</v>
      </c>
      <c r="H131" s="68">
        <v>0</v>
      </c>
      <c r="I131" s="67">
        <f t="shared" si="5"/>
        <v>0</v>
      </c>
      <c r="J131" s="9"/>
    </row>
    <row r="132" spans="2:10" x14ac:dyDescent="0.3">
      <c r="B132" s="66" t="s">
        <v>48</v>
      </c>
      <c r="C132" s="53" t="s">
        <v>230</v>
      </c>
      <c r="D132" s="53" t="s">
        <v>17</v>
      </c>
      <c r="E132" s="53" t="s">
        <v>12</v>
      </c>
      <c r="F132" s="78" t="s">
        <v>231</v>
      </c>
      <c r="G132" s="67">
        <v>5206.8100000000004</v>
      </c>
      <c r="H132" s="68">
        <v>503</v>
      </c>
      <c r="I132" s="67">
        <f t="shared" si="5"/>
        <v>6623.3796000000002</v>
      </c>
      <c r="J132" s="9"/>
    </row>
    <row r="133" spans="2:10" x14ac:dyDescent="0.3">
      <c r="B133" s="66" t="s">
        <v>232</v>
      </c>
      <c r="C133" s="53" t="s">
        <v>233</v>
      </c>
      <c r="D133" s="53" t="s">
        <v>10</v>
      </c>
      <c r="E133" s="53" t="s">
        <v>15</v>
      </c>
      <c r="F133" s="78"/>
      <c r="G133" s="67">
        <v>0</v>
      </c>
      <c r="H133" s="68">
        <v>0</v>
      </c>
      <c r="I133" s="67">
        <f t="shared" si="5"/>
        <v>0</v>
      </c>
      <c r="J133" s="9"/>
    </row>
    <row r="134" spans="2:10" x14ac:dyDescent="0.3">
      <c r="B134" s="66" t="s">
        <v>65</v>
      </c>
      <c r="C134" s="53" t="s">
        <v>234</v>
      </c>
      <c r="D134" s="53" t="s">
        <v>17</v>
      </c>
      <c r="E134" s="53" t="s">
        <v>15</v>
      </c>
      <c r="F134" s="53" t="s">
        <v>67</v>
      </c>
      <c r="G134" s="68">
        <v>5883.15</v>
      </c>
      <c r="H134" s="71">
        <v>654.58000000000004</v>
      </c>
      <c r="I134" s="67">
        <f t="shared" si="5"/>
        <v>7583.7667999999994</v>
      </c>
      <c r="J134" s="9"/>
    </row>
    <row r="135" spans="2:10" x14ac:dyDescent="0.3">
      <c r="B135" s="66" t="s">
        <v>65</v>
      </c>
      <c r="C135" s="53" t="s">
        <v>235</v>
      </c>
      <c r="D135" s="53" t="s">
        <v>17</v>
      </c>
      <c r="E135" s="53" t="s">
        <v>15</v>
      </c>
      <c r="F135" s="53" t="s">
        <v>67</v>
      </c>
      <c r="G135" s="68">
        <v>5883.15</v>
      </c>
      <c r="H135" s="71">
        <v>654.58000000000004</v>
      </c>
      <c r="I135" s="67">
        <f t="shared" si="5"/>
        <v>7583.7667999999994</v>
      </c>
      <c r="J135" s="9"/>
    </row>
    <row r="136" spans="2:10" x14ac:dyDescent="0.3">
      <c r="B136" s="66" t="s">
        <v>57</v>
      </c>
      <c r="C136" s="53" t="s">
        <v>236</v>
      </c>
      <c r="D136" s="53" t="s">
        <v>10</v>
      </c>
      <c r="E136" s="53" t="s">
        <v>11</v>
      </c>
      <c r="G136" s="67">
        <v>0</v>
      </c>
      <c r="H136" s="68">
        <v>0</v>
      </c>
      <c r="I136" s="67">
        <f t="shared" si="5"/>
        <v>0</v>
      </c>
      <c r="J136" s="9"/>
    </row>
    <row r="137" spans="2:10" x14ac:dyDescent="0.3">
      <c r="B137" s="66" t="s">
        <v>57</v>
      </c>
      <c r="C137" s="53" t="s">
        <v>237</v>
      </c>
      <c r="D137" s="53" t="s">
        <v>17</v>
      </c>
      <c r="E137" s="53" t="s">
        <v>12</v>
      </c>
      <c r="F137" s="53" t="s">
        <v>238</v>
      </c>
      <c r="G137" s="67">
        <v>9814.75</v>
      </c>
      <c r="H137" s="68">
        <v>940.76</v>
      </c>
      <c r="I137" s="67">
        <f t="shared" si="5"/>
        <v>12476.391599999999</v>
      </c>
      <c r="J137" s="9"/>
    </row>
    <row r="138" spans="2:10" x14ac:dyDescent="0.3">
      <c r="B138" s="66" t="s">
        <v>74</v>
      </c>
      <c r="C138" s="53" t="s">
        <v>239</v>
      </c>
      <c r="D138" s="53" t="s">
        <v>17</v>
      </c>
      <c r="E138" s="53" t="s">
        <v>13</v>
      </c>
      <c r="F138" s="53" t="s">
        <v>384</v>
      </c>
      <c r="G138" s="68">
        <v>12621</v>
      </c>
      <c r="H138" s="71">
        <v>379</v>
      </c>
      <c r="I138" s="67">
        <f t="shared" si="5"/>
        <v>15079.999999999998</v>
      </c>
      <c r="J138" s="9"/>
    </row>
    <row r="139" spans="2:10" x14ac:dyDescent="0.3">
      <c r="B139" s="66" t="s">
        <v>74</v>
      </c>
      <c r="C139" s="53" t="s">
        <v>240</v>
      </c>
      <c r="D139" s="53" t="s">
        <v>17</v>
      </c>
      <c r="E139" s="53" t="s">
        <v>13</v>
      </c>
      <c r="F139" s="53" t="s">
        <v>241</v>
      </c>
      <c r="G139" s="68">
        <v>16731</v>
      </c>
      <c r="H139" s="71">
        <v>1363</v>
      </c>
      <c r="I139" s="71">
        <f t="shared" si="5"/>
        <v>20989.039999999997</v>
      </c>
      <c r="J139" s="9"/>
    </row>
    <row r="140" spans="2:10" x14ac:dyDescent="0.3">
      <c r="B140" s="66" t="s">
        <v>242</v>
      </c>
      <c r="C140" s="53" t="s">
        <v>243</v>
      </c>
      <c r="D140" s="53" t="s">
        <v>10</v>
      </c>
      <c r="E140" s="53" t="s">
        <v>11</v>
      </c>
      <c r="G140" s="71">
        <v>0</v>
      </c>
      <c r="H140" s="68">
        <v>0</v>
      </c>
      <c r="I140" s="67">
        <f t="shared" si="5"/>
        <v>0</v>
      </c>
      <c r="J140" s="9"/>
    </row>
    <row r="141" spans="2:10" x14ac:dyDescent="0.3">
      <c r="B141" s="66" t="s">
        <v>72</v>
      </c>
      <c r="C141" s="53" t="s">
        <v>244</v>
      </c>
      <c r="D141" s="53" t="s">
        <v>17</v>
      </c>
      <c r="E141" s="53" t="s">
        <v>12</v>
      </c>
      <c r="F141" s="78" t="s">
        <v>245</v>
      </c>
      <c r="G141" s="67">
        <v>9814.75</v>
      </c>
      <c r="H141" s="68">
        <v>940.76</v>
      </c>
      <c r="I141" s="67">
        <f t="shared" si="5"/>
        <v>12476.391599999999</v>
      </c>
      <c r="J141" s="9"/>
    </row>
    <row r="142" spans="2:10" x14ac:dyDescent="0.3">
      <c r="B142" s="66" t="s">
        <v>48</v>
      </c>
      <c r="C142" s="53" t="s">
        <v>246</v>
      </c>
      <c r="D142" s="53" t="s">
        <v>17</v>
      </c>
      <c r="E142" s="53" t="s">
        <v>12</v>
      </c>
      <c r="F142" s="78" t="s">
        <v>227</v>
      </c>
      <c r="G142" s="67">
        <v>4797.3100000000004</v>
      </c>
      <c r="H142" s="68">
        <v>464.09</v>
      </c>
      <c r="I142" s="67">
        <f t="shared" si="5"/>
        <v>6103.2240000000002</v>
      </c>
      <c r="J142" s="9"/>
    </row>
    <row r="143" spans="2:10" x14ac:dyDescent="0.3">
      <c r="B143" s="66" t="s">
        <v>170</v>
      </c>
      <c r="C143" s="53" t="s">
        <v>247</v>
      </c>
      <c r="D143" s="53" t="s">
        <v>76</v>
      </c>
      <c r="E143" s="53" t="s">
        <v>12</v>
      </c>
      <c r="G143" s="68"/>
      <c r="H143" s="68"/>
      <c r="I143" s="67"/>
    </row>
    <row r="144" spans="2:10" x14ac:dyDescent="0.3">
      <c r="B144" s="66" t="s">
        <v>170</v>
      </c>
      <c r="C144" s="53" t="s">
        <v>248</v>
      </c>
      <c r="D144" s="53" t="s">
        <v>76</v>
      </c>
      <c r="E144" s="53" t="s">
        <v>12</v>
      </c>
      <c r="G144" s="68"/>
      <c r="H144" s="68"/>
      <c r="I144" s="67"/>
    </row>
    <row r="145" spans="2:10" x14ac:dyDescent="0.3">
      <c r="B145" s="66" t="s">
        <v>170</v>
      </c>
      <c r="C145" s="53" t="s">
        <v>249</v>
      </c>
      <c r="D145" s="53" t="s">
        <v>76</v>
      </c>
      <c r="E145" s="53" t="s">
        <v>13</v>
      </c>
      <c r="G145" s="68">
        <v>0</v>
      </c>
      <c r="H145" s="68">
        <v>0</v>
      </c>
      <c r="I145" s="67">
        <v>0</v>
      </c>
    </row>
    <row r="146" spans="2:10" x14ac:dyDescent="0.3">
      <c r="B146" s="66" t="s">
        <v>170</v>
      </c>
      <c r="C146" s="53" t="s">
        <v>250</v>
      </c>
      <c r="D146" s="53" t="s">
        <v>76</v>
      </c>
      <c r="E146" s="53" t="s">
        <v>13</v>
      </c>
      <c r="G146" s="68">
        <v>0</v>
      </c>
      <c r="H146" s="68">
        <v>0</v>
      </c>
      <c r="I146" s="67">
        <v>0</v>
      </c>
    </row>
    <row r="147" spans="2:10" x14ac:dyDescent="0.3">
      <c r="B147" s="66" t="s">
        <v>170</v>
      </c>
      <c r="C147" s="53" t="s">
        <v>251</v>
      </c>
      <c r="D147" s="53" t="s">
        <v>76</v>
      </c>
      <c r="E147" s="53" t="s">
        <v>13</v>
      </c>
      <c r="G147" s="68">
        <v>0</v>
      </c>
      <c r="H147" s="68">
        <v>0</v>
      </c>
      <c r="I147" s="67">
        <v>0</v>
      </c>
    </row>
    <row r="148" spans="2:10" x14ac:dyDescent="0.3">
      <c r="B148" s="66" t="s">
        <v>170</v>
      </c>
      <c r="C148" s="53" t="s">
        <v>252</v>
      </c>
      <c r="D148" s="53" t="s">
        <v>76</v>
      </c>
      <c r="E148" s="53" t="s">
        <v>13</v>
      </c>
      <c r="G148" s="68">
        <v>0</v>
      </c>
      <c r="H148" s="68">
        <v>0</v>
      </c>
      <c r="I148" s="67">
        <v>0</v>
      </c>
    </row>
    <row r="149" spans="2:10" x14ac:dyDescent="0.3">
      <c r="B149" s="66" t="s">
        <v>24</v>
      </c>
      <c r="C149" s="53" t="s">
        <v>253</v>
      </c>
      <c r="D149" s="53" t="s">
        <v>76</v>
      </c>
      <c r="E149" s="53" t="s">
        <v>12</v>
      </c>
      <c r="G149" s="68"/>
      <c r="H149" s="68"/>
      <c r="I149" s="67"/>
    </row>
    <row r="150" spans="2:10" x14ac:dyDescent="0.3">
      <c r="B150" s="66" t="s">
        <v>254</v>
      </c>
      <c r="C150" s="53" t="s">
        <v>255</v>
      </c>
      <c r="D150" s="53" t="s">
        <v>76</v>
      </c>
      <c r="E150" s="53" t="s">
        <v>12</v>
      </c>
      <c r="G150" s="68"/>
      <c r="H150" s="68"/>
      <c r="I150" s="67"/>
    </row>
    <row r="151" spans="2:10" x14ac:dyDescent="0.3">
      <c r="B151" s="66" t="s">
        <v>256</v>
      </c>
      <c r="C151" s="80" t="s">
        <v>257</v>
      </c>
      <c r="D151" s="53" t="s">
        <v>17</v>
      </c>
      <c r="E151" s="53" t="s">
        <v>15</v>
      </c>
      <c r="F151" s="81" t="s">
        <v>258</v>
      </c>
      <c r="G151" s="68">
        <v>5700.9</v>
      </c>
      <c r="H151" s="68">
        <v>634.55999999999995</v>
      </c>
      <c r="I151" s="67">
        <f t="shared" ref="I151:I172" si="6">SUM(G151+H151)*1.16</f>
        <v>7349.1335999999983</v>
      </c>
      <c r="J151" s="9"/>
    </row>
    <row r="152" spans="2:10" x14ac:dyDescent="0.3">
      <c r="B152" s="66" t="s">
        <v>57</v>
      </c>
      <c r="C152" s="80" t="s">
        <v>259</v>
      </c>
      <c r="D152" s="53" t="s">
        <v>17</v>
      </c>
      <c r="E152" s="53" t="s">
        <v>15</v>
      </c>
      <c r="F152" s="81" t="s">
        <v>258</v>
      </c>
      <c r="G152" s="68">
        <v>7565.94</v>
      </c>
      <c r="H152" s="68">
        <v>839.43</v>
      </c>
      <c r="I152" s="67">
        <f t="shared" si="6"/>
        <v>9750.2291999999979</v>
      </c>
      <c r="J152" s="9"/>
    </row>
    <row r="153" spans="2:10" x14ac:dyDescent="0.3">
      <c r="B153" s="66" t="s">
        <v>260</v>
      </c>
      <c r="C153" s="80" t="s">
        <v>261</v>
      </c>
      <c r="D153" s="53" t="s">
        <v>10</v>
      </c>
      <c r="E153" s="53" t="s">
        <v>12</v>
      </c>
      <c r="F153" s="81"/>
      <c r="G153" s="68"/>
      <c r="H153" s="68"/>
      <c r="I153" s="67">
        <f t="shared" si="6"/>
        <v>0</v>
      </c>
      <c r="J153" s="9"/>
    </row>
    <row r="154" spans="2:10" x14ac:dyDescent="0.3">
      <c r="B154" s="66" t="s">
        <v>262</v>
      </c>
      <c r="C154" s="80" t="s">
        <v>263</v>
      </c>
      <c r="D154" s="53" t="s">
        <v>10</v>
      </c>
      <c r="E154" s="53" t="s">
        <v>11</v>
      </c>
      <c r="F154" s="81"/>
      <c r="G154" s="67">
        <v>0</v>
      </c>
      <c r="H154" s="68">
        <v>0</v>
      </c>
      <c r="I154" s="67">
        <f t="shared" si="6"/>
        <v>0</v>
      </c>
      <c r="J154" s="9"/>
    </row>
    <row r="155" spans="2:10" x14ac:dyDescent="0.3">
      <c r="B155" s="66" t="s">
        <v>20</v>
      </c>
      <c r="C155" s="80" t="s">
        <v>264</v>
      </c>
      <c r="D155" s="53" t="s">
        <v>17</v>
      </c>
      <c r="E155" s="53" t="s">
        <v>15</v>
      </c>
      <c r="F155" s="82" t="s">
        <v>265</v>
      </c>
      <c r="G155" s="68">
        <v>8525.2900000000009</v>
      </c>
      <c r="H155" s="68">
        <v>910.66</v>
      </c>
      <c r="I155" s="67">
        <f t="shared" si="6"/>
        <v>10945.701999999999</v>
      </c>
      <c r="J155" s="9"/>
    </row>
    <row r="156" spans="2:10" x14ac:dyDescent="0.3">
      <c r="B156" s="66" t="s">
        <v>20</v>
      </c>
      <c r="C156" s="80" t="s">
        <v>266</v>
      </c>
      <c r="D156" s="53" t="s">
        <v>17</v>
      </c>
      <c r="E156" s="53" t="s">
        <v>15</v>
      </c>
      <c r="F156" s="82" t="s">
        <v>265</v>
      </c>
      <c r="G156" s="68">
        <v>8525.2900000000009</v>
      </c>
      <c r="H156" s="68">
        <v>910.66</v>
      </c>
      <c r="I156" s="67">
        <f t="shared" si="6"/>
        <v>10945.701999999999</v>
      </c>
      <c r="J156" s="9"/>
    </row>
    <row r="157" spans="2:10" x14ac:dyDescent="0.3">
      <c r="B157" s="66" t="s">
        <v>232</v>
      </c>
      <c r="C157" s="80" t="s">
        <v>267</v>
      </c>
      <c r="D157" s="53" t="s">
        <v>17</v>
      </c>
      <c r="E157" s="53" t="s">
        <v>15</v>
      </c>
      <c r="F157" s="82" t="s">
        <v>265</v>
      </c>
      <c r="G157" s="68">
        <v>4432.79</v>
      </c>
      <c r="H157" s="68">
        <v>495.26</v>
      </c>
      <c r="I157" s="67">
        <f t="shared" si="6"/>
        <v>5716.5379999999996</v>
      </c>
      <c r="J157" s="9"/>
    </row>
    <row r="158" spans="2:10" x14ac:dyDescent="0.3">
      <c r="B158" s="66" t="s">
        <v>24</v>
      </c>
      <c r="C158" s="83" t="s">
        <v>268</v>
      </c>
      <c r="D158" s="53" t="s">
        <v>17</v>
      </c>
      <c r="E158" s="53" t="s">
        <v>15</v>
      </c>
      <c r="F158" s="82" t="s">
        <v>269</v>
      </c>
      <c r="G158" s="68">
        <v>2036.85</v>
      </c>
      <c r="H158" s="68">
        <v>232.08</v>
      </c>
      <c r="I158" s="67">
        <f t="shared" si="6"/>
        <v>2631.9587999999994</v>
      </c>
      <c r="J158" s="9"/>
    </row>
    <row r="159" spans="2:10" x14ac:dyDescent="0.3">
      <c r="B159" s="66" t="s">
        <v>70</v>
      </c>
      <c r="C159" s="83" t="s">
        <v>270</v>
      </c>
      <c r="D159" s="53" t="s">
        <v>17</v>
      </c>
      <c r="E159" s="53" t="s">
        <v>15</v>
      </c>
      <c r="F159" s="82" t="s">
        <v>269</v>
      </c>
      <c r="G159" s="68">
        <v>3313.38</v>
      </c>
      <c r="H159" s="68">
        <v>372.3</v>
      </c>
      <c r="I159" s="67">
        <f t="shared" si="6"/>
        <v>4275.3887999999997</v>
      </c>
      <c r="J159" s="9"/>
    </row>
    <row r="160" spans="2:10" x14ac:dyDescent="0.3">
      <c r="B160" s="66" t="s">
        <v>42</v>
      </c>
      <c r="C160" s="83" t="s">
        <v>271</v>
      </c>
      <c r="D160" s="53" t="s">
        <v>10</v>
      </c>
      <c r="E160" s="53" t="s">
        <v>11</v>
      </c>
      <c r="G160" s="68">
        <v>0</v>
      </c>
      <c r="H160" s="68">
        <v>0</v>
      </c>
      <c r="I160" s="67">
        <f t="shared" si="6"/>
        <v>0</v>
      </c>
      <c r="J160" s="9"/>
    </row>
    <row r="161" spans="2:10" x14ac:dyDescent="0.3">
      <c r="B161" s="66" t="s">
        <v>72</v>
      </c>
      <c r="C161" s="83" t="s">
        <v>272</v>
      </c>
      <c r="D161" s="53" t="s">
        <v>17</v>
      </c>
      <c r="E161" s="53" t="s">
        <v>15</v>
      </c>
      <c r="F161" s="82" t="s">
        <v>273</v>
      </c>
      <c r="G161" s="68">
        <v>9542.7900000000009</v>
      </c>
      <c r="H161" s="68">
        <v>680.43</v>
      </c>
      <c r="I161" s="67">
        <f t="shared" si="6"/>
        <v>11858.9352</v>
      </c>
      <c r="J161" s="9"/>
    </row>
    <row r="162" spans="2:10" x14ac:dyDescent="0.3">
      <c r="B162" s="66" t="s">
        <v>274</v>
      </c>
      <c r="C162" s="83" t="s">
        <v>275</v>
      </c>
      <c r="D162" s="53" t="s">
        <v>17</v>
      </c>
      <c r="E162" s="53" t="s">
        <v>15</v>
      </c>
      <c r="F162" s="82" t="s">
        <v>273</v>
      </c>
      <c r="G162" s="68">
        <v>3380.2</v>
      </c>
      <c r="H162" s="68">
        <v>309.39</v>
      </c>
      <c r="I162" s="67">
        <f t="shared" si="6"/>
        <v>4279.924399999999</v>
      </c>
      <c r="J162" s="9"/>
    </row>
    <row r="163" spans="2:10" x14ac:dyDescent="0.3">
      <c r="B163" s="66" t="s">
        <v>256</v>
      </c>
      <c r="C163" s="83" t="s">
        <v>276</v>
      </c>
      <c r="D163" s="53" t="s">
        <v>17</v>
      </c>
      <c r="E163" s="53" t="s">
        <v>15</v>
      </c>
      <c r="F163" s="82" t="s">
        <v>277</v>
      </c>
      <c r="G163" s="68">
        <v>5851.82</v>
      </c>
      <c r="H163" s="68">
        <v>651.14</v>
      </c>
      <c r="I163" s="67">
        <f t="shared" si="6"/>
        <v>7543.4335999999994</v>
      </c>
      <c r="J163" s="9"/>
    </row>
    <row r="164" spans="2:10" x14ac:dyDescent="0.3">
      <c r="B164" s="66" t="s">
        <v>70</v>
      </c>
      <c r="C164" s="83" t="s">
        <v>278</v>
      </c>
      <c r="D164" s="53" t="s">
        <v>17</v>
      </c>
      <c r="E164" s="53" t="s">
        <v>15</v>
      </c>
      <c r="F164" s="82" t="s">
        <v>279</v>
      </c>
      <c r="G164" s="68">
        <v>5876</v>
      </c>
      <c r="H164" s="68">
        <v>176</v>
      </c>
      <c r="I164" s="67">
        <f t="shared" si="6"/>
        <v>7020.32</v>
      </c>
      <c r="J164" s="9"/>
    </row>
    <row r="165" spans="2:10" x14ac:dyDescent="0.3">
      <c r="B165" s="66" t="s">
        <v>65</v>
      </c>
      <c r="C165" s="83" t="s">
        <v>280</v>
      </c>
      <c r="D165" s="53" t="s">
        <v>17</v>
      </c>
      <c r="E165" s="53" t="s">
        <v>15</v>
      </c>
      <c r="F165" s="82" t="s">
        <v>277</v>
      </c>
      <c r="G165" s="68">
        <v>4314</v>
      </c>
      <c r="H165" s="68">
        <v>482.21</v>
      </c>
      <c r="I165" s="67">
        <f t="shared" si="6"/>
        <v>5563.6035999999995</v>
      </c>
      <c r="J165" s="9"/>
    </row>
    <row r="166" spans="2:10" x14ac:dyDescent="0.3">
      <c r="B166" s="66" t="s">
        <v>232</v>
      </c>
      <c r="C166" s="83" t="s">
        <v>281</v>
      </c>
      <c r="D166" s="53" t="s">
        <v>17</v>
      </c>
      <c r="E166" s="53" t="s">
        <v>15</v>
      </c>
      <c r="F166" s="82" t="s">
        <v>282</v>
      </c>
      <c r="G166" s="68">
        <v>4070.97</v>
      </c>
      <c r="H166" s="68">
        <v>455.52</v>
      </c>
      <c r="I166" s="67">
        <f t="shared" si="6"/>
        <v>5250.7283999999991</v>
      </c>
      <c r="J166" s="9"/>
    </row>
    <row r="167" spans="2:10" x14ac:dyDescent="0.3">
      <c r="B167" s="66" t="s">
        <v>262</v>
      </c>
      <c r="C167" s="83" t="s">
        <v>283</v>
      </c>
      <c r="D167" s="53" t="s">
        <v>17</v>
      </c>
      <c r="E167" s="53" t="s">
        <v>15</v>
      </c>
      <c r="F167" s="82" t="s">
        <v>282</v>
      </c>
      <c r="G167" s="68">
        <v>8082.25</v>
      </c>
      <c r="H167" s="68">
        <v>896.15</v>
      </c>
      <c r="I167" s="67">
        <f t="shared" si="6"/>
        <v>10414.944</v>
      </c>
      <c r="J167" s="9"/>
    </row>
    <row r="168" spans="2:10" x14ac:dyDescent="0.3">
      <c r="B168" s="66" t="s">
        <v>284</v>
      </c>
      <c r="C168" s="83" t="s">
        <v>285</v>
      </c>
      <c r="D168" s="53" t="s">
        <v>17</v>
      </c>
      <c r="E168" s="53" t="s">
        <v>15</v>
      </c>
      <c r="F168" s="82" t="s">
        <v>277</v>
      </c>
      <c r="G168" s="68">
        <v>8521.0499999999993</v>
      </c>
      <c r="H168" s="68">
        <v>256</v>
      </c>
      <c r="I168" s="67">
        <f t="shared" si="6"/>
        <v>10181.377999999999</v>
      </c>
      <c r="J168" s="9"/>
    </row>
    <row r="169" spans="2:10" x14ac:dyDescent="0.3">
      <c r="B169" s="66" t="s">
        <v>8</v>
      </c>
      <c r="C169" s="83" t="s">
        <v>286</v>
      </c>
      <c r="D169" s="53" t="s">
        <v>17</v>
      </c>
      <c r="E169" s="53" t="s">
        <v>15</v>
      </c>
      <c r="F169" s="82" t="s">
        <v>287</v>
      </c>
      <c r="G169" s="68">
        <v>5048.82</v>
      </c>
      <c r="H169" s="68">
        <v>512.51</v>
      </c>
      <c r="I169" s="67">
        <f t="shared" si="6"/>
        <v>6451.1427999999996</v>
      </c>
      <c r="J169" s="9"/>
    </row>
    <row r="170" spans="2:10" x14ac:dyDescent="0.3">
      <c r="B170" s="66" t="s">
        <v>288</v>
      </c>
      <c r="C170" s="83" t="s">
        <v>289</v>
      </c>
      <c r="D170" s="53" t="s">
        <v>10</v>
      </c>
      <c r="E170" s="53" t="s">
        <v>15</v>
      </c>
      <c r="G170" s="68">
        <v>0</v>
      </c>
      <c r="H170" s="68">
        <v>0</v>
      </c>
      <c r="I170" s="67">
        <f t="shared" si="6"/>
        <v>0</v>
      </c>
      <c r="J170" s="9"/>
    </row>
    <row r="171" spans="2:10" x14ac:dyDescent="0.3">
      <c r="B171" s="66" t="s">
        <v>256</v>
      </c>
      <c r="C171" s="84" t="s">
        <v>290</v>
      </c>
      <c r="D171" s="85" t="s">
        <v>17</v>
      </c>
      <c r="E171" s="85" t="s">
        <v>15</v>
      </c>
      <c r="F171" s="82" t="s">
        <v>291</v>
      </c>
      <c r="G171" s="68">
        <v>6210.9</v>
      </c>
      <c r="H171" s="71">
        <v>679.04</v>
      </c>
      <c r="I171" s="67">
        <f t="shared" si="6"/>
        <v>7992.3303999999989</v>
      </c>
      <c r="J171" s="9"/>
    </row>
    <row r="172" spans="2:10" x14ac:dyDescent="0.3">
      <c r="B172" s="66" t="s">
        <v>256</v>
      </c>
      <c r="C172" s="84" t="s">
        <v>292</v>
      </c>
      <c r="D172" s="85" t="s">
        <v>17</v>
      </c>
      <c r="E172" s="85" t="s">
        <v>15</v>
      </c>
      <c r="F172" s="82" t="s">
        <v>293</v>
      </c>
      <c r="G172" s="68">
        <v>6507.08</v>
      </c>
      <c r="H172" s="71">
        <v>723.12</v>
      </c>
      <c r="I172" s="67">
        <f t="shared" si="6"/>
        <v>8387.0319999999992</v>
      </c>
      <c r="J172" s="9"/>
    </row>
    <row r="173" spans="2:10" x14ac:dyDescent="0.3">
      <c r="B173" s="66" t="s">
        <v>70</v>
      </c>
      <c r="C173" s="84" t="s">
        <v>294</v>
      </c>
      <c r="D173" s="85" t="s">
        <v>10</v>
      </c>
      <c r="E173" s="85" t="s">
        <v>15</v>
      </c>
      <c r="G173" s="71">
        <v>0</v>
      </c>
      <c r="H173" s="71">
        <v>0</v>
      </c>
      <c r="I173" s="67">
        <f>SUM(G173:H173)*1.16</f>
        <v>0</v>
      </c>
    </row>
    <row r="174" spans="2:10" x14ac:dyDescent="0.3">
      <c r="B174" s="66" t="s">
        <v>274</v>
      </c>
      <c r="C174" s="84" t="s">
        <v>295</v>
      </c>
      <c r="D174" s="85" t="s">
        <v>17</v>
      </c>
      <c r="E174" s="85" t="s">
        <v>15</v>
      </c>
      <c r="F174" s="82" t="s">
        <v>293</v>
      </c>
      <c r="G174" s="68">
        <v>3959.84</v>
      </c>
      <c r="H174" s="71">
        <v>443.31</v>
      </c>
      <c r="I174" s="67">
        <f>SUM(G174+H174)*1.16</f>
        <v>5107.6540000000005</v>
      </c>
      <c r="J174" s="9"/>
    </row>
    <row r="175" spans="2:10" x14ac:dyDescent="0.3">
      <c r="B175" s="66" t="s">
        <v>65</v>
      </c>
      <c r="C175" s="84" t="s">
        <v>296</v>
      </c>
      <c r="D175" s="85" t="s">
        <v>17</v>
      </c>
      <c r="E175" s="85" t="s">
        <v>15</v>
      </c>
      <c r="F175" s="86" t="s">
        <v>67</v>
      </c>
      <c r="G175" s="68">
        <v>5883.15</v>
      </c>
      <c r="H175" s="71">
        <v>654.58000000000004</v>
      </c>
      <c r="I175" s="67">
        <f>SUM(G175+H175)*1.16</f>
        <v>7583.7667999999994</v>
      </c>
      <c r="J175" s="9"/>
    </row>
    <row r="176" spans="2:10" x14ac:dyDescent="0.3">
      <c r="B176" s="66" t="s">
        <v>297</v>
      </c>
      <c r="C176" s="84" t="s">
        <v>298</v>
      </c>
      <c r="D176" s="85" t="s">
        <v>10</v>
      </c>
      <c r="E176" s="85" t="s">
        <v>15</v>
      </c>
      <c r="F176" s="82"/>
      <c r="G176" s="68">
        <v>0</v>
      </c>
      <c r="H176" s="71">
        <v>0</v>
      </c>
      <c r="I176" s="67">
        <f>SUM(G176+H176)*1.16</f>
        <v>0</v>
      </c>
      <c r="J176" s="9"/>
    </row>
    <row r="177" spans="2:10" x14ac:dyDescent="0.3">
      <c r="B177" s="66" t="s">
        <v>70</v>
      </c>
      <c r="C177" s="84" t="s">
        <v>299</v>
      </c>
      <c r="D177" s="85" t="s">
        <v>10</v>
      </c>
      <c r="E177" s="85" t="s">
        <v>15</v>
      </c>
      <c r="F177" s="82"/>
      <c r="G177" s="68">
        <v>0</v>
      </c>
      <c r="H177" s="71">
        <v>0</v>
      </c>
      <c r="I177" s="67">
        <f>SUM(G177+H177)*1.16</f>
        <v>0</v>
      </c>
      <c r="J177" s="9"/>
    </row>
    <row r="178" spans="2:10" x14ac:dyDescent="0.3">
      <c r="B178" s="66" t="s">
        <v>42</v>
      </c>
      <c r="C178" s="84" t="s">
        <v>300</v>
      </c>
      <c r="D178" s="85" t="s">
        <v>17</v>
      </c>
      <c r="E178" s="85" t="s">
        <v>12</v>
      </c>
      <c r="F178" s="82" t="s">
        <v>47</v>
      </c>
      <c r="G178" s="67">
        <v>7659</v>
      </c>
      <c r="H178" s="71">
        <v>229.7</v>
      </c>
      <c r="I178" s="67">
        <f>SUM(G178+H178)*1.16</f>
        <v>9150.8919999999998</v>
      </c>
      <c r="J178" s="9"/>
    </row>
    <row r="179" spans="2:10" x14ac:dyDescent="0.3">
      <c r="B179" s="66" t="s">
        <v>256</v>
      </c>
      <c r="C179" s="84" t="s">
        <v>301</v>
      </c>
      <c r="D179" s="85" t="s">
        <v>17</v>
      </c>
      <c r="E179" s="85" t="s">
        <v>11</v>
      </c>
      <c r="F179" s="53" t="s">
        <v>302</v>
      </c>
      <c r="G179" s="71">
        <v>8356</v>
      </c>
      <c r="H179" s="71">
        <v>251</v>
      </c>
      <c r="I179" s="67">
        <f>(G179+H179)*1.16</f>
        <v>9984.119999999999</v>
      </c>
    </row>
    <row r="180" spans="2:10" x14ac:dyDescent="0.3">
      <c r="B180" s="66" t="s">
        <v>24</v>
      </c>
      <c r="C180" s="84" t="s">
        <v>303</v>
      </c>
      <c r="D180" s="85" t="s">
        <v>76</v>
      </c>
      <c r="E180" s="85" t="s">
        <v>15</v>
      </c>
      <c r="G180" s="71"/>
      <c r="H180" s="71"/>
      <c r="I180" s="67"/>
    </row>
    <row r="181" spans="2:10" x14ac:dyDescent="0.3">
      <c r="B181" s="66" t="s">
        <v>262</v>
      </c>
      <c r="C181" s="84" t="s">
        <v>304</v>
      </c>
      <c r="D181" s="85" t="s">
        <v>17</v>
      </c>
      <c r="E181" s="85" t="s">
        <v>15</v>
      </c>
      <c r="F181" s="82" t="s">
        <v>305</v>
      </c>
      <c r="G181" s="68">
        <v>8462.7900000000009</v>
      </c>
      <c r="H181" s="71">
        <v>937.95</v>
      </c>
      <c r="I181" s="67">
        <f t="shared" ref="I181:I217" si="7">SUM(G181+H181)*1.16</f>
        <v>10904.858400000001</v>
      </c>
      <c r="J181" s="9"/>
    </row>
    <row r="182" spans="2:10" x14ac:dyDescent="0.3">
      <c r="B182" s="66" t="s">
        <v>78</v>
      </c>
      <c r="C182" s="84" t="s">
        <v>306</v>
      </c>
      <c r="D182" s="85" t="s">
        <v>17</v>
      </c>
      <c r="E182" s="85" t="s">
        <v>15</v>
      </c>
      <c r="F182" s="53" t="s">
        <v>305</v>
      </c>
      <c r="G182" s="68">
        <v>7915.77</v>
      </c>
      <c r="H182" s="71">
        <v>877.86</v>
      </c>
      <c r="I182" s="67">
        <f t="shared" si="7"/>
        <v>10200.6108</v>
      </c>
      <c r="J182" s="9"/>
    </row>
    <row r="183" spans="2:10" x14ac:dyDescent="0.3">
      <c r="B183" s="66" t="s">
        <v>88</v>
      </c>
      <c r="C183" s="83" t="s">
        <v>307</v>
      </c>
      <c r="D183" s="53" t="s">
        <v>10</v>
      </c>
      <c r="E183" s="85" t="s">
        <v>11</v>
      </c>
      <c r="F183" s="82"/>
      <c r="G183" s="68">
        <v>0</v>
      </c>
      <c r="H183" s="71">
        <v>0</v>
      </c>
      <c r="I183" s="67">
        <f t="shared" si="7"/>
        <v>0</v>
      </c>
      <c r="J183" s="9"/>
    </row>
    <row r="184" spans="2:10" x14ac:dyDescent="0.3">
      <c r="B184" s="66" t="s">
        <v>8</v>
      </c>
      <c r="C184" s="83" t="s">
        <v>308</v>
      </c>
      <c r="D184" s="53" t="s">
        <v>17</v>
      </c>
      <c r="E184" s="85" t="s">
        <v>15</v>
      </c>
      <c r="F184" s="78" t="s">
        <v>342</v>
      </c>
      <c r="G184" s="67">
        <v>5580</v>
      </c>
      <c r="H184" s="68">
        <v>182</v>
      </c>
      <c r="I184" s="67">
        <f t="shared" si="7"/>
        <v>6683.9199999999992</v>
      </c>
      <c r="J184" s="9"/>
    </row>
    <row r="185" spans="2:10" x14ac:dyDescent="0.3">
      <c r="B185" s="66" t="s">
        <v>260</v>
      </c>
      <c r="C185" s="83" t="s">
        <v>309</v>
      </c>
      <c r="D185" s="53" t="s">
        <v>17</v>
      </c>
      <c r="E185" s="85" t="s">
        <v>15</v>
      </c>
      <c r="F185" s="87" t="s">
        <v>310</v>
      </c>
      <c r="G185" s="68">
        <v>10079.99</v>
      </c>
      <c r="H185" s="71">
        <v>1116</v>
      </c>
      <c r="I185" s="67">
        <f t="shared" si="7"/>
        <v>12987.348399999999</v>
      </c>
      <c r="J185" s="9"/>
    </row>
    <row r="186" spans="2:10" x14ac:dyDescent="0.3">
      <c r="B186" s="66" t="s">
        <v>20</v>
      </c>
      <c r="C186" s="83" t="s">
        <v>311</v>
      </c>
      <c r="D186" s="53" t="s">
        <v>17</v>
      </c>
      <c r="E186" s="85" t="s">
        <v>15</v>
      </c>
      <c r="F186" s="53" t="s">
        <v>310</v>
      </c>
      <c r="G186" s="68">
        <v>7863.64</v>
      </c>
      <c r="H186" s="71">
        <v>872.13</v>
      </c>
      <c r="I186" s="67">
        <f t="shared" si="7"/>
        <v>10133.493199999999</v>
      </c>
      <c r="J186" s="9"/>
    </row>
    <row r="187" spans="2:10" x14ac:dyDescent="0.3">
      <c r="B187" s="66" t="s">
        <v>42</v>
      </c>
      <c r="C187" s="83" t="s">
        <v>312</v>
      </c>
      <c r="D187" s="53" t="s">
        <v>17</v>
      </c>
      <c r="E187" s="85" t="s">
        <v>15</v>
      </c>
      <c r="F187" s="82" t="s">
        <v>313</v>
      </c>
      <c r="G187" s="68">
        <v>7157.79</v>
      </c>
      <c r="H187" s="71">
        <v>723.12</v>
      </c>
      <c r="I187" s="67">
        <f t="shared" si="7"/>
        <v>9141.855599999999</v>
      </c>
      <c r="J187" s="9"/>
    </row>
    <row r="188" spans="2:10" x14ac:dyDescent="0.3">
      <c r="B188" s="66" t="s">
        <v>143</v>
      </c>
      <c r="C188" s="83" t="s">
        <v>314</v>
      </c>
      <c r="D188" s="53" t="s">
        <v>17</v>
      </c>
      <c r="E188" s="85" t="s">
        <v>15</v>
      </c>
      <c r="F188" s="53" t="s">
        <v>313</v>
      </c>
      <c r="G188" s="68">
        <v>11662.03</v>
      </c>
      <c r="H188" s="71">
        <v>1289.3800000000001</v>
      </c>
      <c r="I188" s="67">
        <f t="shared" si="7"/>
        <v>15023.6356</v>
      </c>
      <c r="J188" s="9"/>
    </row>
    <row r="189" spans="2:10" x14ac:dyDescent="0.3">
      <c r="B189" s="66" t="s">
        <v>85</v>
      </c>
      <c r="C189" s="83" t="s">
        <v>315</v>
      </c>
      <c r="D189" s="53" t="s">
        <v>17</v>
      </c>
      <c r="E189" s="85" t="s">
        <v>15</v>
      </c>
      <c r="F189" s="53" t="s">
        <v>313</v>
      </c>
      <c r="G189" s="68">
        <v>12081.29</v>
      </c>
      <c r="H189" s="71">
        <v>1214.79</v>
      </c>
      <c r="I189" s="67">
        <f t="shared" si="7"/>
        <v>15423.452800000001</v>
      </c>
      <c r="J189" s="9"/>
    </row>
    <row r="190" spans="2:10" x14ac:dyDescent="0.3">
      <c r="B190" s="66" t="s">
        <v>85</v>
      </c>
      <c r="C190" s="83" t="s">
        <v>316</v>
      </c>
      <c r="D190" s="53" t="s">
        <v>17</v>
      </c>
      <c r="E190" s="85" t="s">
        <v>15</v>
      </c>
      <c r="F190" s="53" t="s">
        <v>313</v>
      </c>
      <c r="G190" s="68">
        <v>12081.29</v>
      </c>
      <c r="H190" s="71">
        <v>1214.79</v>
      </c>
      <c r="I190" s="67">
        <f t="shared" si="7"/>
        <v>15423.452800000001</v>
      </c>
      <c r="J190" s="9"/>
    </row>
    <row r="191" spans="2:10" x14ac:dyDescent="0.3">
      <c r="B191" s="66" t="s">
        <v>74</v>
      </c>
      <c r="C191" s="83" t="s">
        <v>317</v>
      </c>
      <c r="D191" s="53" t="s">
        <v>17</v>
      </c>
      <c r="E191" s="85" t="s">
        <v>13</v>
      </c>
      <c r="F191" s="53" t="s">
        <v>384</v>
      </c>
      <c r="G191" s="68">
        <v>12621</v>
      </c>
      <c r="H191" s="71">
        <v>379</v>
      </c>
      <c r="I191" s="67">
        <f t="shared" si="7"/>
        <v>15079.999999999998</v>
      </c>
      <c r="J191" s="9"/>
    </row>
    <row r="192" spans="2:10" x14ac:dyDescent="0.3">
      <c r="B192" s="66" t="s">
        <v>42</v>
      </c>
      <c r="C192" s="83" t="s">
        <v>318</v>
      </c>
      <c r="D192" s="53" t="s">
        <v>17</v>
      </c>
      <c r="E192" s="85" t="s">
        <v>11</v>
      </c>
      <c r="F192" s="53" t="s">
        <v>50</v>
      </c>
      <c r="G192" s="67">
        <v>7301.13</v>
      </c>
      <c r="H192" s="71">
        <v>658.61</v>
      </c>
      <c r="I192" s="67">
        <f t="shared" si="7"/>
        <v>9233.2983999999997</v>
      </c>
      <c r="J192" s="9"/>
    </row>
    <row r="193" spans="2:10" x14ac:dyDescent="0.3">
      <c r="B193" s="66" t="s">
        <v>260</v>
      </c>
      <c r="C193" s="83" t="s">
        <v>319</v>
      </c>
      <c r="D193" s="53" t="s">
        <v>17</v>
      </c>
      <c r="E193" s="85" t="s">
        <v>15</v>
      </c>
      <c r="F193" s="53" t="s">
        <v>310</v>
      </c>
      <c r="G193" s="71">
        <v>12081.29</v>
      </c>
      <c r="H193" s="71">
        <v>1215</v>
      </c>
      <c r="I193" s="67">
        <f t="shared" si="7"/>
        <v>15423.696400000001</v>
      </c>
    </row>
    <row r="194" spans="2:10" x14ac:dyDescent="0.3">
      <c r="B194" s="66" t="s">
        <v>72</v>
      </c>
      <c r="C194" s="83" t="s">
        <v>320</v>
      </c>
      <c r="D194" s="53" t="s">
        <v>17</v>
      </c>
      <c r="E194" s="85" t="s">
        <v>15</v>
      </c>
      <c r="F194" s="82" t="s">
        <v>30</v>
      </c>
      <c r="G194" s="68">
        <v>7210.28</v>
      </c>
      <c r="H194" s="71">
        <v>800.36</v>
      </c>
      <c r="I194" s="67">
        <f t="shared" si="7"/>
        <v>9292.3423999999995</v>
      </c>
      <c r="J194" s="9"/>
    </row>
    <row r="195" spans="2:10" x14ac:dyDescent="0.3">
      <c r="B195" s="66" t="s">
        <v>274</v>
      </c>
      <c r="C195" s="83" t="s">
        <v>321</v>
      </c>
      <c r="D195" s="53" t="s">
        <v>17</v>
      </c>
      <c r="E195" s="85" t="s">
        <v>15</v>
      </c>
      <c r="F195" s="53" t="s">
        <v>30</v>
      </c>
      <c r="G195" s="68">
        <v>2781.7</v>
      </c>
      <c r="H195" s="71">
        <v>312.2</v>
      </c>
      <c r="I195" s="67">
        <f t="shared" si="7"/>
        <v>3588.9239999999995</v>
      </c>
      <c r="J195" s="9"/>
    </row>
    <row r="196" spans="2:10" x14ac:dyDescent="0.3">
      <c r="B196" s="66" t="s">
        <v>42</v>
      </c>
      <c r="C196" s="83" t="s">
        <v>322</v>
      </c>
      <c r="D196" s="53" t="s">
        <v>17</v>
      </c>
      <c r="E196" s="85" t="s">
        <v>15</v>
      </c>
      <c r="F196" s="82" t="s">
        <v>323</v>
      </c>
      <c r="G196" s="68">
        <v>5993.6</v>
      </c>
      <c r="H196" s="71">
        <v>666.71</v>
      </c>
      <c r="I196" s="67">
        <f t="shared" si="7"/>
        <v>7725.9596000000001</v>
      </c>
      <c r="J196" s="9"/>
    </row>
    <row r="197" spans="2:10" x14ac:dyDescent="0.3">
      <c r="B197" s="66" t="s">
        <v>74</v>
      </c>
      <c r="C197" s="83" t="s">
        <v>324</v>
      </c>
      <c r="D197" s="53" t="s">
        <v>17</v>
      </c>
      <c r="E197" s="85" t="s">
        <v>13</v>
      </c>
      <c r="F197" s="53" t="s">
        <v>241</v>
      </c>
      <c r="G197" s="68">
        <v>16731</v>
      </c>
      <c r="H197" s="71">
        <v>1363</v>
      </c>
      <c r="I197" s="71">
        <f t="shared" si="7"/>
        <v>20989.039999999997</v>
      </c>
      <c r="J197" s="9"/>
    </row>
    <row r="198" spans="2:10" x14ac:dyDescent="0.3">
      <c r="B198" s="66" t="s">
        <v>85</v>
      </c>
      <c r="C198" s="83" t="s">
        <v>325</v>
      </c>
      <c r="D198" s="53" t="s">
        <v>17</v>
      </c>
      <c r="E198" s="85" t="s">
        <v>15</v>
      </c>
      <c r="F198" s="82" t="s">
        <v>326</v>
      </c>
      <c r="G198" s="68">
        <v>10079.99</v>
      </c>
      <c r="H198" s="71">
        <v>1115.5899999999999</v>
      </c>
      <c r="I198" s="67">
        <f t="shared" si="7"/>
        <v>12986.872799999999</v>
      </c>
      <c r="J198" s="9"/>
    </row>
    <row r="199" spans="2:10" x14ac:dyDescent="0.3">
      <c r="B199" s="66" t="s">
        <v>85</v>
      </c>
      <c r="C199" s="83" t="s">
        <v>327</v>
      </c>
      <c r="D199" s="53" t="s">
        <v>17</v>
      </c>
      <c r="E199" s="85" t="s">
        <v>15</v>
      </c>
      <c r="F199" s="82" t="s">
        <v>328</v>
      </c>
      <c r="G199" s="68">
        <v>10018.49</v>
      </c>
      <c r="H199" s="71">
        <v>1108.8699999999999</v>
      </c>
      <c r="I199" s="67">
        <f t="shared" si="7"/>
        <v>12907.7376</v>
      </c>
      <c r="J199" s="9"/>
    </row>
    <row r="200" spans="2:10" x14ac:dyDescent="0.3">
      <c r="B200" s="66" t="s">
        <v>242</v>
      </c>
      <c r="C200" s="83" t="s">
        <v>329</v>
      </c>
      <c r="D200" s="53" t="s">
        <v>17</v>
      </c>
      <c r="E200" s="85" t="s">
        <v>15</v>
      </c>
      <c r="F200" s="82" t="s">
        <v>330</v>
      </c>
      <c r="G200" s="68">
        <v>4144.96</v>
      </c>
      <c r="H200" s="71">
        <v>462.65</v>
      </c>
      <c r="I200" s="67">
        <f t="shared" si="7"/>
        <v>5344.8275999999996</v>
      </c>
      <c r="J200" s="9"/>
    </row>
    <row r="201" spans="2:10" x14ac:dyDescent="0.3">
      <c r="B201" s="66" t="s">
        <v>232</v>
      </c>
      <c r="C201" s="83" t="s">
        <v>331</v>
      </c>
      <c r="D201" s="53" t="s">
        <v>17</v>
      </c>
      <c r="E201" s="85" t="s">
        <v>15</v>
      </c>
      <c r="F201" s="53" t="s">
        <v>330</v>
      </c>
      <c r="G201" s="68">
        <v>4494.25</v>
      </c>
      <c r="H201" s="71">
        <v>502.02</v>
      </c>
      <c r="I201" s="67">
        <f t="shared" si="7"/>
        <v>5795.6732000000002</v>
      </c>
      <c r="J201" s="9"/>
    </row>
    <row r="202" spans="2:10" x14ac:dyDescent="0.3">
      <c r="B202" s="66" t="s">
        <v>65</v>
      </c>
      <c r="C202" s="83" t="s">
        <v>332</v>
      </c>
      <c r="D202" s="53" t="s">
        <v>17</v>
      </c>
      <c r="E202" s="85" t="s">
        <v>13</v>
      </c>
      <c r="F202" s="53" t="s">
        <v>333</v>
      </c>
      <c r="G202" s="68">
        <v>6542</v>
      </c>
      <c r="H202" s="71">
        <v>196.26</v>
      </c>
      <c r="I202" s="67">
        <f t="shared" si="7"/>
        <v>7816.3815999999997</v>
      </c>
      <c r="J202" s="9"/>
    </row>
    <row r="203" spans="2:10" x14ac:dyDescent="0.3">
      <c r="B203" s="66" t="s">
        <v>65</v>
      </c>
      <c r="C203" s="83" t="s">
        <v>334</v>
      </c>
      <c r="D203" s="53" t="s">
        <v>10</v>
      </c>
      <c r="E203" s="85" t="s">
        <v>15</v>
      </c>
      <c r="F203" s="87"/>
      <c r="G203" s="71">
        <v>0</v>
      </c>
      <c r="H203" s="71">
        <v>0</v>
      </c>
      <c r="I203" s="67">
        <f t="shared" si="7"/>
        <v>0</v>
      </c>
      <c r="J203" s="9"/>
    </row>
    <row r="204" spans="2:10" x14ac:dyDescent="0.3">
      <c r="B204" s="66" t="s">
        <v>72</v>
      </c>
      <c r="C204" s="83" t="s">
        <v>335</v>
      </c>
      <c r="D204" s="53" t="s">
        <v>17</v>
      </c>
      <c r="E204" s="85" t="s">
        <v>15</v>
      </c>
      <c r="F204" s="82" t="s">
        <v>336</v>
      </c>
      <c r="G204" s="68">
        <v>9059.73</v>
      </c>
      <c r="H204" s="71">
        <v>1003.52</v>
      </c>
      <c r="I204" s="67">
        <f t="shared" si="7"/>
        <v>11673.369999999999</v>
      </c>
      <c r="J204" s="9"/>
    </row>
    <row r="205" spans="2:10" x14ac:dyDescent="0.3">
      <c r="B205" s="66" t="s">
        <v>96</v>
      </c>
      <c r="C205" s="83" t="s">
        <v>337</v>
      </c>
      <c r="D205" s="53" t="s">
        <v>17</v>
      </c>
      <c r="E205" s="85" t="s">
        <v>15</v>
      </c>
      <c r="F205" s="82" t="s">
        <v>338</v>
      </c>
      <c r="G205" s="68">
        <v>10279.42</v>
      </c>
      <c r="H205" s="71">
        <v>1137.5</v>
      </c>
      <c r="I205" s="67">
        <f t="shared" si="7"/>
        <v>13243.627199999999</v>
      </c>
      <c r="J205" s="9"/>
    </row>
    <row r="206" spans="2:10" x14ac:dyDescent="0.3">
      <c r="B206" s="66" t="s">
        <v>70</v>
      </c>
      <c r="C206" s="83" t="s">
        <v>339</v>
      </c>
      <c r="D206" s="53" t="s">
        <v>17</v>
      </c>
      <c r="E206" s="85" t="s">
        <v>11</v>
      </c>
      <c r="F206" s="53" t="s">
        <v>40</v>
      </c>
      <c r="G206" s="71">
        <v>5876</v>
      </c>
      <c r="H206" s="71">
        <v>176</v>
      </c>
      <c r="I206" s="67">
        <f t="shared" si="7"/>
        <v>7020.32</v>
      </c>
    </row>
    <row r="207" spans="2:10" x14ac:dyDescent="0.3">
      <c r="B207" s="66" t="s">
        <v>53</v>
      </c>
      <c r="C207" s="83" t="s">
        <v>340</v>
      </c>
      <c r="D207" s="53" t="s">
        <v>17</v>
      </c>
      <c r="E207" s="85" t="s">
        <v>15</v>
      </c>
      <c r="F207" s="82" t="s">
        <v>592</v>
      </c>
      <c r="G207" s="68">
        <v>8521</v>
      </c>
      <c r="H207" s="71">
        <v>256</v>
      </c>
      <c r="I207" s="67">
        <f t="shared" si="7"/>
        <v>10181.32</v>
      </c>
      <c r="J207" s="9"/>
    </row>
    <row r="208" spans="2:10" x14ac:dyDescent="0.3">
      <c r="B208" s="66" t="s">
        <v>256</v>
      </c>
      <c r="C208" s="83" t="s">
        <v>341</v>
      </c>
      <c r="D208" s="53" t="s">
        <v>17</v>
      </c>
      <c r="E208" s="85" t="s">
        <v>15</v>
      </c>
      <c r="F208" s="82" t="s">
        <v>342</v>
      </c>
      <c r="G208" s="68">
        <v>7756</v>
      </c>
      <c r="H208" s="71">
        <v>723.12</v>
      </c>
      <c r="I208" s="67">
        <f t="shared" si="7"/>
        <v>9835.7792000000009</v>
      </c>
      <c r="J208" s="9"/>
    </row>
    <row r="209" spans="2:10" x14ac:dyDescent="0.3">
      <c r="B209" s="66" t="s">
        <v>262</v>
      </c>
      <c r="C209" s="83" t="s">
        <v>343</v>
      </c>
      <c r="D209" s="53" t="s">
        <v>17</v>
      </c>
      <c r="E209" s="85" t="s">
        <v>15</v>
      </c>
      <c r="F209" s="82" t="s">
        <v>344</v>
      </c>
      <c r="G209" s="68">
        <v>7756</v>
      </c>
      <c r="H209" s="71">
        <v>251</v>
      </c>
      <c r="I209" s="67">
        <f t="shared" si="7"/>
        <v>9288.119999999999</v>
      </c>
      <c r="J209" s="9"/>
    </row>
    <row r="210" spans="2:10" x14ac:dyDescent="0.3">
      <c r="B210" s="66" t="s">
        <v>143</v>
      </c>
      <c r="C210" s="83" t="s">
        <v>345</v>
      </c>
      <c r="D210" s="53" t="s">
        <v>17</v>
      </c>
      <c r="E210" s="85" t="s">
        <v>15</v>
      </c>
      <c r="F210" s="82" t="s">
        <v>344</v>
      </c>
      <c r="G210" s="68">
        <v>11058.79</v>
      </c>
      <c r="H210" s="71">
        <v>419.68</v>
      </c>
      <c r="I210" s="67">
        <f t="shared" si="7"/>
        <v>13315.0252</v>
      </c>
      <c r="J210" s="9"/>
    </row>
    <row r="211" spans="2:10" x14ac:dyDescent="0.3">
      <c r="B211" s="66" t="s">
        <v>346</v>
      </c>
      <c r="C211" s="83" t="s">
        <v>347</v>
      </c>
      <c r="D211" s="53" t="s">
        <v>17</v>
      </c>
      <c r="E211" s="85" t="s">
        <v>15</v>
      </c>
      <c r="F211" s="53" t="s">
        <v>344</v>
      </c>
      <c r="G211" s="68">
        <v>7577.39</v>
      </c>
      <c r="H211" s="71">
        <v>840.69</v>
      </c>
      <c r="I211" s="67">
        <f t="shared" si="7"/>
        <v>9764.9727999999996</v>
      </c>
      <c r="J211" s="9"/>
    </row>
    <row r="212" spans="2:10" x14ac:dyDescent="0.3">
      <c r="B212" s="66" t="s">
        <v>232</v>
      </c>
      <c r="C212" s="83" t="s">
        <v>348</v>
      </c>
      <c r="D212" s="53" t="s">
        <v>17</v>
      </c>
      <c r="E212" s="85" t="s">
        <v>15</v>
      </c>
      <c r="F212" s="53" t="s">
        <v>344</v>
      </c>
      <c r="G212" s="68">
        <v>3744.69</v>
      </c>
      <c r="H212" s="71">
        <v>419.68</v>
      </c>
      <c r="I212" s="67">
        <f t="shared" si="7"/>
        <v>4830.6691999999994</v>
      </c>
      <c r="J212" s="9"/>
    </row>
    <row r="213" spans="2:10" x14ac:dyDescent="0.3">
      <c r="B213" s="66" t="s">
        <v>8</v>
      </c>
      <c r="C213" s="83" t="s">
        <v>349</v>
      </c>
      <c r="D213" s="53" t="s">
        <v>10</v>
      </c>
      <c r="E213" s="85" t="s">
        <v>15</v>
      </c>
      <c r="F213" s="82"/>
      <c r="G213" s="68">
        <v>0</v>
      </c>
      <c r="H213" s="71">
        <v>0</v>
      </c>
      <c r="I213" s="67">
        <f t="shared" si="7"/>
        <v>0</v>
      </c>
      <c r="J213" s="9"/>
    </row>
    <row r="214" spans="2:10" x14ac:dyDescent="0.3">
      <c r="B214" s="66" t="s">
        <v>85</v>
      </c>
      <c r="C214" s="83" t="s">
        <v>351</v>
      </c>
      <c r="D214" s="53" t="s">
        <v>17</v>
      </c>
      <c r="E214" s="85" t="s">
        <v>15</v>
      </c>
      <c r="F214" s="82" t="s">
        <v>350</v>
      </c>
      <c r="G214" s="68">
        <v>8938.2900000000009</v>
      </c>
      <c r="H214" s="71">
        <v>804.43</v>
      </c>
      <c r="I214" s="67">
        <f t="shared" si="7"/>
        <v>11301.555200000001</v>
      </c>
      <c r="J214" s="9"/>
    </row>
    <row r="215" spans="2:10" x14ac:dyDescent="0.3">
      <c r="B215" s="66" t="s">
        <v>85</v>
      </c>
      <c r="C215" s="83" t="s">
        <v>352</v>
      </c>
      <c r="D215" s="53" t="s">
        <v>17</v>
      </c>
      <c r="E215" s="85" t="s">
        <v>15</v>
      </c>
      <c r="F215" s="53" t="s">
        <v>342</v>
      </c>
      <c r="G215" s="68">
        <v>14197</v>
      </c>
      <c r="H215" s="71">
        <v>426</v>
      </c>
      <c r="I215" s="67">
        <f t="shared" si="7"/>
        <v>16962.68</v>
      </c>
      <c r="J215" s="9"/>
    </row>
    <row r="216" spans="2:10" x14ac:dyDescent="0.3">
      <c r="B216" s="66" t="s">
        <v>85</v>
      </c>
      <c r="C216" s="83" t="s">
        <v>353</v>
      </c>
      <c r="D216" s="53" t="s">
        <v>17</v>
      </c>
      <c r="E216" s="85" t="s">
        <v>15</v>
      </c>
      <c r="F216" s="53" t="s">
        <v>350</v>
      </c>
      <c r="G216" s="68">
        <v>8938.2900000000009</v>
      </c>
      <c r="H216" s="71">
        <v>804.43</v>
      </c>
      <c r="I216" s="67">
        <f t="shared" si="7"/>
        <v>11301.555200000001</v>
      </c>
      <c r="J216" s="9"/>
    </row>
    <row r="217" spans="2:10" x14ac:dyDescent="0.3">
      <c r="B217" s="66" t="s">
        <v>232</v>
      </c>
      <c r="C217" s="53" t="s">
        <v>354</v>
      </c>
      <c r="D217" s="53" t="s">
        <v>10</v>
      </c>
      <c r="E217" s="85" t="s">
        <v>15</v>
      </c>
      <c r="F217" s="87"/>
      <c r="G217" s="71">
        <v>0</v>
      </c>
      <c r="H217" s="71">
        <v>0</v>
      </c>
      <c r="I217" s="67">
        <f t="shared" si="7"/>
        <v>0</v>
      </c>
      <c r="J217" s="9"/>
    </row>
    <row r="218" spans="2:10" x14ac:dyDescent="0.3">
      <c r="B218" s="66" t="s">
        <v>20</v>
      </c>
      <c r="C218" s="53" t="s">
        <v>355</v>
      </c>
      <c r="D218" s="53" t="s">
        <v>76</v>
      </c>
      <c r="E218" s="85" t="s">
        <v>14</v>
      </c>
      <c r="G218" s="71"/>
      <c r="H218" s="71"/>
      <c r="I218" s="67"/>
    </row>
    <row r="219" spans="2:10" x14ac:dyDescent="0.3">
      <c r="B219" s="66" t="s">
        <v>262</v>
      </c>
      <c r="C219" s="53" t="s">
        <v>356</v>
      </c>
      <c r="D219" s="53" t="s">
        <v>10</v>
      </c>
      <c r="E219" s="85" t="s">
        <v>15</v>
      </c>
      <c r="F219" s="78"/>
      <c r="G219" s="71">
        <v>0</v>
      </c>
      <c r="H219" s="71">
        <v>0</v>
      </c>
      <c r="I219" s="67">
        <f>SUM(G219+H219)*1.16</f>
        <v>0</v>
      </c>
      <c r="J219" s="9"/>
    </row>
    <row r="220" spans="2:10" x14ac:dyDescent="0.3">
      <c r="B220" s="66" t="s">
        <v>96</v>
      </c>
      <c r="C220" s="53" t="s">
        <v>357</v>
      </c>
      <c r="D220" s="53" t="s">
        <v>10</v>
      </c>
      <c r="E220" s="85" t="s">
        <v>14</v>
      </c>
      <c r="G220" s="71"/>
      <c r="H220" s="71"/>
      <c r="I220" s="67"/>
    </row>
    <row r="221" spans="2:10" x14ac:dyDescent="0.3">
      <c r="B221" s="66" t="s">
        <v>70</v>
      </c>
      <c r="C221" s="53" t="s">
        <v>358</v>
      </c>
      <c r="D221" s="53" t="s">
        <v>10</v>
      </c>
      <c r="E221" s="85" t="s">
        <v>15</v>
      </c>
      <c r="F221" s="88"/>
      <c r="G221" s="68">
        <v>0</v>
      </c>
      <c r="H221" s="71">
        <v>0</v>
      </c>
      <c r="I221" s="67">
        <f t="shared" ref="I221:I226" si="8">SUM(G221+H221)*1.16</f>
        <v>0</v>
      </c>
      <c r="J221" s="9"/>
    </row>
    <row r="222" spans="2:10" x14ac:dyDescent="0.3">
      <c r="B222" s="66" t="s">
        <v>256</v>
      </c>
      <c r="C222" s="53" t="s">
        <v>359</v>
      </c>
      <c r="D222" s="53" t="s">
        <v>17</v>
      </c>
      <c r="E222" s="85" t="s">
        <v>11</v>
      </c>
      <c r="F222" s="53" t="s">
        <v>40</v>
      </c>
      <c r="G222" s="67">
        <v>8356</v>
      </c>
      <c r="H222" s="68">
        <v>251</v>
      </c>
      <c r="I222" s="67">
        <f t="shared" si="8"/>
        <v>9984.119999999999</v>
      </c>
      <c r="J222" s="9"/>
    </row>
    <row r="223" spans="2:10" x14ac:dyDescent="0.3">
      <c r="B223" s="66" t="s">
        <v>65</v>
      </c>
      <c r="C223" s="53" t="s">
        <v>360</v>
      </c>
      <c r="D223" s="53" t="s">
        <v>17</v>
      </c>
      <c r="E223" s="85" t="s">
        <v>15</v>
      </c>
      <c r="F223" s="86" t="s">
        <v>67</v>
      </c>
      <c r="G223" s="68">
        <v>5883.15</v>
      </c>
      <c r="H223" s="71">
        <v>654.58000000000004</v>
      </c>
      <c r="I223" s="67">
        <f t="shared" si="8"/>
        <v>7583.7667999999994</v>
      </c>
      <c r="J223" s="9"/>
    </row>
    <row r="224" spans="2:10" x14ac:dyDescent="0.3">
      <c r="B224" s="66" t="s">
        <v>361</v>
      </c>
      <c r="C224" s="53" t="s">
        <v>362</v>
      </c>
      <c r="D224" s="53" t="s">
        <v>10</v>
      </c>
      <c r="E224" s="85" t="s">
        <v>15</v>
      </c>
      <c r="G224" s="73">
        <v>0</v>
      </c>
      <c r="H224" s="71">
        <v>0</v>
      </c>
      <c r="I224" s="67">
        <f t="shared" si="8"/>
        <v>0</v>
      </c>
      <c r="J224" s="17"/>
    </row>
    <row r="225" spans="2:11" x14ac:dyDescent="0.3">
      <c r="B225" s="66" t="s">
        <v>70</v>
      </c>
      <c r="C225" s="53" t="s">
        <v>363</v>
      </c>
      <c r="D225" s="53" t="s">
        <v>17</v>
      </c>
      <c r="E225" s="85" t="s">
        <v>15</v>
      </c>
      <c r="F225" s="53" t="s">
        <v>342</v>
      </c>
      <c r="G225" s="68">
        <v>4104.84</v>
      </c>
      <c r="H225" s="71">
        <v>418.25</v>
      </c>
      <c r="I225" s="67">
        <f t="shared" si="8"/>
        <v>5246.7843999999996</v>
      </c>
      <c r="J225" s="9"/>
    </row>
    <row r="226" spans="2:11" x14ac:dyDescent="0.3">
      <c r="B226" s="66" t="s">
        <v>70</v>
      </c>
      <c r="C226" s="53" t="s">
        <v>364</v>
      </c>
      <c r="D226" s="53" t="s">
        <v>10</v>
      </c>
      <c r="E226" s="85" t="s">
        <v>15</v>
      </c>
      <c r="F226" s="88"/>
      <c r="G226" s="68">
        <v>0</v>
      </c>
      <c r="H226" s="71">
        <v>0</v>
      </c>
      <c r="I226" s="67">
        <f t="shared" si="8"/>
        <v>0</v>
      </c>
      <c r="J226" s="9"/>
    </row>
    <row r="227" spans="2:11" x14ac:dyDescent="0.3">
      <c r="B227" s="66" t="s">
        <v>24</v>
      </c>
      <c r="C227" s="53" t="s">
        <v>365</v>
      </c>
      <c r="D227" s="53" t="s">
        <v>76</v>
      </c>
      <c r="E227" s="85" t="s">
        <v>14</v>
      </c>
      <c r="G227" s="71"/>
      <c r="H227" s="71"/>
      <c r="I227" s="67"/>
    </row>
    <row r="228" spans="2:11" x14ac:dyDescent="0.3">
      <c r="B228" s="66" t="s">
        <v>20</v>
      </c>
      <c r="C228" s="80" t="s">
        <v>366</v>
      </c>
      <c r="D228" s="53" t="s">
        <v>76</v>
      </c>
      <c r="E228" s="85" t="s">
        <v>15</v>
      </c>
      <c r="G228" s="71"/>
      <c r="H228" s="71"/>
      <c r="I228" s="67"/>
    </row>
    <row r="229" spans="2:11" x14ac:dyDescent="0.3">
      <c r="B229" s="66" t="s">
        <v>232</v>
      </c>
      <c r="C229" s="53" t="s">
        <v>367</v>
      </c>
      <c r="D229" s="53" t="s">
        <v>17</v>
      </c>
      <c r="E229" s="85" t="s">
        <v>15</v>
      </c>
      <c r="F229" s="89" t="s">
        <v>330</v>
      </c>
      <c r="G229" s="68">
        <v>4432.79</v>
      </c>
      <c r="H229" s="71">
        <v>495.26</v>
      </c>
      <c r="I229" s="67">
        <f>SUM(G229+H229)*1.16</f>
        <v>5716.5379999999996</v>
      </c>
      <c r="J229" s="9"/>
    </row>
    <row r="230" spans="2:11" x14ac:dyDescent="0.3">
      <c r="B230" s="66" t="s">
        <v>24</v>
      </c>
      <c r="C230" s="53" t="s">
        <v>368</v>
      </c>
      <c r="D230" s="53" t="s">
        <v>76</v>
      </c>
      <c r="E230" s="85" t="s">
        <v>13</v>
      </c>
      <c r="G230" s="71">
        <v>0</v>
      </c>
      <c r="H230" s="71">
        <v>0</v>
      </c>
      <c r="I230" s="67">
        <v>0</v>
      </c>
    </row>
    <row r="231" spans="2:11" x14ac:dyDescent="0.3">
      <c r="B231" s="66" t="s">
        <v>38</v>
      </c>
      <c r="C231" s="53" t="s">
        <v>369</v>
      </c>
      <c r="D231" s="53" t="s">
        <v>76</v>
      </c>
      <c r="E231" s="85" t="s">
        <v>13</v>
      </c>
      <c r="G231" s="71">
        <v>0</v>
      </c>
      <c r="H231" s="71">
        <v>0</v>
      </c>
      <c r="I231" s="67">
        <v>0</v>
      </c>
    </row>
    <row r="232" spans="2:11" x14ac:dyDescent="0.3">
      <c r="B232" s="66" t="s">
        <v>370</v>
      </c>
      <c r="C232" s="53" t="s">
        <v>371</v>
      </c>
      <c r="D232" s="53" t="s">
        <v>76</v>
      </c>
      <c r="E232" s="85" t="s">
        <v>13</v>
      </c>
      <c r="G232" s="71">
        <v>0</v>
      </c>
      <c r="H232" s="71">
        <v>0</v>
      </c>
      <c r="I232" s="67">
        <v>0</v>
      </c>
    </row>
    <row r="233" spans="2:11" x14ac:dyDescent="0.3">
      <c r="B233" s="66" t="s">
        <v>370</v>
      </c>
      <c r="C233" s="53" t="s">
        <v>372</v>
      </c>
      <c r="D233" s="53" t="s">
        <v>76</v>
      </c>
      <c r="E233" s="85" t="s">
        <v>13</v>
      </c>
      <c r="G233" s="71">
        <v>0</v>
      </c>
      <c r="H233" s="71">
        <v>0</v>
      </c>
      <c r="I233" s="67">
        <v>0</v>
      </c>
    </row>
    <row r="234" spans="2:11" x14ac:dyDescent="0.3">
      <c r="B234" s="66" t="s">
        <v>20</v>
      </c>
      <c r="C234" s="53" t="s">
        <v>373</v>
      </c>
      <c r="D234" s="53" t="s">
        <v>17</v>
      </c>
      <c r="E234" s="85" t="s">
        <v>13</v>
      </c>
      <c r="F234" s="53" t="s">
        <v>374</v>
      </c>
      <c r="G234" s="68">
        <v>13359.42</v>
      </c>
      <c r="H234" s="71">
        <v>400.78</v>
      </c>
      <c r="I234" s="67">
        <f t="shared" ref="I234:I295" si="9">SUM(G234+H234)*1.16</f>
        <v>15961.832</v>
      </c>
      <c r="J234" s="9"/>
    </row>
    <row r="235" spans="2:11" x14ac:dyDescent="0.3">
      <c r="B235" s="66" t="s">
        <v>74</v>
      </c>
      <c r="C235" s="53" t="s">
        <v>375</v>
      </c>
      <c r="D235" s="53" t="s">
        <v>17</v>
      </c>
      <c r="E235" s="85" t="s">
        <v>13</v>
      </c>
      <c r="F235" s="53" t="s">
        <v>241</v>
      </c>
      <c r="G235" s="68">
        <v>16731</v>
      </c>
      <c r="H235" s="71">
        <v>1363</v>
      </c>
      <c r="I235" s="71">
        <f t="shared" si="9"/>
        <v>20989.039999999997</v>
      </c>
      <c r="J235" s="9"/>
    </row>
    <row r="236" spans="2:11" x14ac:dyDescent="0.3">
      <c r="B236" s="66" t="s">
        <v>376</v>
      </c>
      <c r="C236" s="53" t="s">
        <v>377</v>
      </c>
      <c r="D236" s="53" t="s">
        <v>10</v>
      </c>
      <c r="E236" s="85" t="s">
        <v>13</v>
      </c>
      <c r="G236" s="90">
        <v>0</v>
      </c>
      <c r="H236" s="71">
        <v>0</v>
      </c>
      <c r="I236" s="67">
        <f t="shared" si="9"/>
        <v>0</v>
      </c>
      <c r="J236" s="9"/>
    </row>
    <row r="237" spans="2:11" x14ac:dyDescent="0.3">
      <c r="B237" s="66" t="s">
        <v>74</v>
      </c>
      <c r="C237" s="53" t="s">
        <v>378</v>
      </c>
      <c r="D237" s="53" t="s">
        <v>17</v>
      </c>
      <c r="E237" s="85" t="s">
        <v>13</v>
      </c>
      <c r="F237" s="53" t="s">
        <v>379</v>
      </c>
      <c r="G237" s="71">
        <v>16731</v>
      </c>
      <c r="H237" s="71">
        <v>502</v>
      </c>
      <c r="I237" s="67">
        <f t="shared" si="9"/>
        <v>19990.28</v>
      </c>
      <c r="J237" s="9"/>
    </row>
    <row r="238" spans="2:11" x14ac:dyDescent="0.3">
      <c r="B238" s="66" t="s">
        <v>74</v>
      </c>
      <c r="C238" s="53" t="s">
        <v>380</v>
      </c>
      <c r="D238" s="53" t="s">
        <v>17</v>
      </c>
      <c r="E238" s="85" t="s">
        <v>13</v>
      </c>
      <c r="F238" s="53" t="s">
        <v>241</v>
      </c>
      <c r="G238" s="68">
        <v>16731</v>
      </c>
      <c r="H238" s="71">
        <v>1363</v>
      </c>
      <c r="I238" s="71">
        <f t="shared" si="9"/>
        <v>20989.039999999997</v>
      </c>
      <c r="J238" s="9"/>
    </row>
    <row r="239" spans="2:11" x14ac:dyDescent="0.3">
      <c r="B239" s="66" t="s">
        <v>74</v>
      </c>
      <c r="C239" s="53" t="s">
        <v>381</v>
      </c>
      <c r="D239" s="53" t="s">
        <v>17</v>
      </c>
      <c r="E239" s="85" t="s">
        <v>13</v>
      </c>
      <c r="F239" s="53" t="s">
        <v>241</v>
      </c>
      <c r="G239" s="68">
        <v>16731</v>
      </c>
      <c r="H239" s="71">
        <v>1363</v>
      </c>
      <c r="I239" s="71">
        <f t="shared" si="9"/>
        <v>20989.039999999997</v>
      </c>
      <c r="J239" s="9"/>
    </row>
    <row r="240" spans="2:11" x14ac:dyDescent="0.3">
      <c r="B240" s="66" t="s">
        <v>74</v>
      </c>
      <c r="C240" s="53" t="s">
        <v>382</v>
      </c>
      <c r="D240" s="53" t="s">
        <v>17</v>
      </c>
      <c r="E240" s="85" t="s">
        <v>13</v>
      </c>
      <c r="F240" s="53" t="s">
        <v>241</v>
      </c>
      <c r="G240" s="68">
        <v>16731</v>
      </c>
      <c r="H240" s="71">
        <v>1363</v>
      </c>
      <c r="I240" s="71">
        <f t="shared" si="9"/>
        <v>20989.039999999997</v>
      </c>
      <c r="J240" s="9"/>
      <c r="K240" s="38"/>
    </row>
    <row r="241" spans="2:13" x14ac:dyDescent="0.3">
      <c r="B241" s="66" t="s">
        <v>74</v>
      </c>
      <c r="C241" s="53" t="s">
        <v>383</v>
      </c>
      <c r="D241" s="53" t="s">
        <v>17</v>
      </c>
      <c r="E241" s="85" t="s">
        <v>13</v>
      </c>
      <c r="F241" s="53" t="s">
        <v>384</v>
      </c>
      <c r="G241" s="68">
        <v>12621</v>
      </c>
      <c r="H241" s="71">
        <v>379</v>
      </c>
      <c r="I241" s="67">
        <f t="shared" si="9"/>
        <v>15079.999999999998</v>
      </c>
      <c r="J241" s="9"/>
    </row>
    <row r="242" spans="2:13" x14ac:dyDescent="0.3">
      <c r="B242" s="66" t="s">
        <v>24</v>
      </c>
      <c r="C242" s="53" t="s">
        <v>385</v>
      </c>
      <c r="D242" s="53" t="s">
        <v>10</v>
      </c>
      <c r="E242" s="85" t="s">
        <v>13</v>
      </c>
      <c r="G242" s="90">
        <v>0</v>
      </c>
      <c r="H242" s="71">
        <v>0</v>
      </c>
      <c r="I242" s="67">
        <f t="shared" si="9"/>
        <v>0</v>
      </c>
      <c r="J242" s="9"/>
    </row>
    <row r="243" spans="2:13" x14ac:dyDescent="0.3">
      <c r="B243" s="66" t="s">
        <v>74</v>
      </c>
      <c r="C243" s="53" t="s">
        <v>386</v>
      </c>
      <c r="D243" s="53" t="s">
        <v>17</v>
      </c>
      <c r="E243" s="85" t="s">
        <v>13</v>
      </c>
      <c r="F243" s="53" t="s">
        <v>384</v>
      </c>
      <c r="G243" s="68">
        <v>12621</v>
      </c>
      <c r="H243" s="71">
        <v>379</v>
      </c>
      <c r="I243" s="67">
        <f t="shared" si="9"/>
        <v>15079.999999999998</v>
      </c>
      <c r="J243" s="9"/>
    </row>
    <row r="244" spans="2:13" x14ac:dyDescent="0.3">
      <c r="B244" s="66" t="s">
        <v>74</v>
      </c>
      <c r="C244" s="53" t="s">
        <v>387</v>
      </c>
      <c r="D244" s="53" t="s">
        <v>17</v>
      </c>
      <c r="E244" s="85" t="s">
        <v>13</v>
      </c>
      <c r="F244" s="53" t="s">
        <v>241</v>
      </c>
      <c r="G244" s="68">
        <v>16731</v>
      </c>
      <c r="H244" s="71">
        <v>1363</v>
      </c>
      <c r="I244" s="71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6" t="s">
        <v>74</v>
      </c>
      <c r="C245" s="53" t="s">
        <v>388</v>
      </c>
      <c r="D245" s="53" t="s">
        <v>17</v>
      </c>
      <c r="E245" s="85" t="s">
        <v>13</v>
      </c>
      <c r="F245" s="53" t="s">
        <v>241</v>
      </c>
      <c r="G245" s="68">
        <v>16731</v>
      </c>
      <c r="H245" s="71">
        <v>1363</v>
      </c>
      <c r="I245" s="71">
        <f t="shared" si="9"/>
        <v>20989.039999999997</v>
      </c>
      <c r="J245" s="9"/>
      <c r="K245" s="38"/>
    </row>
    <row r="246" spans="2:13" x14ac:dyDescent="0.3">
      <c r="B246" s="66" t="s">
        <v>74</v>
      </c>
      <c r="C246" s="53" t="s">
        <v>389</v>
      </c>
      <c r="D246" s="53" t="s">
        <v>17</v>
      </c>
      <c r="E246" s="85" t="s">
        <v>13</v>
      </c>
      <c r="F246" s="53" t="s">
        <v>241</v>
      </c>
      <c r="G246" s="68">
        <v>16731</v>
      </c>
      <c r="H246" s="71">
        <v>1363</v>
      </c>
      <c r="I246" s="71">
        <f t="shared" si="9"/>
        <v>20989.039999999997</v>
      </c>
      <c r="J246" s="9"/>
      <c r="K246" s="38"/>
    </row>
    <row r="247" spans="2:13" x14ac:dyDescent="0.3">
      <c r="B247" s="66" t="s">
        <v>74</v>
      </c>
      <c r="C247" s="53" t="s">
        <v>390</v>
      </c>
      <c r="D247" s="53" t="s">
        <v>17</v>
      </c>
      <c r="E247" s="85" t="s">
        <v>13</v>
      </c>
      <c r="F247" s="53" t="s">
        <v>241</v>
      </c>
      <c r="G247" s="68">
        <v>16731</v>
      </c>
      <c r="H247" s="71">
        <v>1363</v>
      </c>
      <c r="I247" s="71">
        <f t="shared" si="9"/>
        <v>20989.039999999997</v>
      </c>
      <c r="J247" s="9"/>
      <c r="K247" s="38"/>
      <c r="L247" s="38"/>
    </row>
    <row r="248" spans="2:13" x14ac:dyDescent="0.3">
      <c r="B248" s="66" t="s">
        <v>42</v>
      </c>
      <c r="C248" s="53" t="s">
        <v>391</v>
      </c>
      <c r="D248" s="53" t="s">
        <v>17</v>
      </c>
      <c r="E248" s="85" t="s">
        <v>12</v>
      </c>
      <c r="F248" s="78" t="s">
        <v>392</v>
      </c>
      <c r="G248" s="67">
        <v>9917.94</v>
      </c>
      <c r="H248" s="71">
        <v>297.54000000000002</v>
      </c>
      <c r="I248" s="67">
        <f t="shared" si="9"/>
        <v>11849.9568</v>
      </c>
      <c r="J248" s="9"/>
    </row>
    <row r="249" spans="2:13" x14ac:dyDescent="0.3">
      <c r="B249" s="66" t="s">
        <v>256</v>
      </c>
      <c r="C249" s="53" t="s">
        <v>393</v>
      </c>
      <c r="D249" s="53" t="s">
        <v>17</v>
      </c>
      <c r="E249" s="85" t="s">
        <v>13</v>
      </c>
      <c r="F249" s="53" t="s">
        <v>394</v>
      </c>
      <c r="G249" s="71">
        <v>8926.15</v>
      </c>
      <c r="H249" s="71">
        <v>268</v>
      </c>
      <c r="I249" s="67">
        <f t="shared" si="9"/>
        <v>10665.213999999998</v>
      </c>
      <c r="J249" s="9"/>
    </row>
    <row r="250" spans="2:13" x14ac:dyDescent="0.3">
      <c r="B250" s="66" t="s">
        <v>96</v>
      </c>
      <c r="C250" s="53" t="s">
        <v>395</v>
      </c>
      <c r="D250" s="53" t="s">
        <v>17</v>
      </c>
      <c r="E250" s="85" t="s">
        <v>13</v>
      </c>
      <c r="F250" s="53" t="s">
        <v>396</v>
      </c>
      <c r="G250" s="90">
        <v>14250</v>
      </c>
      <c r="H250" s="71">
        <v>1277.52</v>
      </c>
      <c r="I250" s="67">
        <f t="shared" si="9"/>
        <v>18011.923199999997</v>
      </c>
      <c r="J250" s="9"/>
    </row>
    <row r="251" spans="2:13" x14ac:dyDescent="0.3">
      <c r="B251" s="66" t="s">
        <v>96</v>
      </c>
      <c r="C251" s="53" t="s">
        <v>397</v>
      </c>
      <c r="D251" s="53" t="s">
        <v>17</v>
      </c>
      <c r="E251" s="85" t="s">
        <v>13</v>
      </c>
      <c r="F251" s="53" t="s">
        <v>588</v>
      </c>
      <c r="G251" s="90">
        <v>9918</v>
      </c>
      <c r="H251" s="71">
        <v>298</v>
      </c>
      <c r="I251" s="67">
        <f t="shared" si="9"/>
        <v>11850.56</v>
      </c>
      <c r="J251" s="9"/>
    </row>
    <row r="252" spans="2:13" x14ac:dyDescent="0.3">
      <c r="B252" s="66" t="s">
        <v>96</v>
      </c>
      <c r="C252" s="53" t="s">
        <v>398</v>
      </c>
      <c r="D252" s="53" t="s">
        <v>17</v>
      </c>
      <c r="E252" s="85" t="s">
        <v>13</v>
      </c>
      <c r="F252" s="53" t="s">
        <v>80</v>
      </c>
      <c r="G252" s="71">
        <v>13242.8</v>
      </c>
      <c r="H252" s="71">
        <v>397.28</v>
      </c>
      <c r="I252" s="67">
        <f t="shared" si="9"/>
        <v>15822.492799999998</v>
      </c>
      <c r="J252" s="9"/>
    </row>
    <row r="253" spans="2:13" x14ac:dyDescent="0.3">
      <c r="B253" s="66" t="s">
        <v>96</v>
      </c>
      <c r="C253" s="53" t="s">
        <v>399</v>
      </c>
      <c r="D253" s="53" t="s">
        <v>17</v>
      </c>
      <c r="E253" s="85" t="s">
        <v>13</v>
      </c>
      <c r="F253" s="53" t="s">
        <v>80</v>
      </c>
      <c r="G253" s="71">
        <v>13242.8</v>
      </c>
      <c r="H253" s="71">
        <v>397.28</v>
      </c>
      <c r="I253" s="67">
        <f t="shared" si="9"/>
        <v>15822.492799999998</v>
      </c>
      <c r="J253" s="9"/>
    </row>
    <row r="254" spans="2:13" x14ac:dyDescent="0.3">
      <c r="B254" s="66" t="s">
        <v>8</v>
      </c>
      <c r="C254" s="53">
        <v>188240011</v>
      </c>
      <c r="D254" s="53" t="s">
        <v>10</v>
      </c>
      <c r="E254" s="85" t="s">
        <v>13</v>
      </c>
      <c r="G254" s="90">
        <v>0</v>
      </c>
      <c r="H254" s="71">
        <v>0</v>
      </c>
      <c r="I254" s="67">
        <f t="shared" si="9"/>
        <v>0</v>
      </c>
      <c r="J254" s="9"/>
    </row>
    <row r="255" spans="2:13" x14ac:dyDescent="0.3">
      <c r="B255" s="66" t="s">
        <v>74</v>
      </c>
      <c r="C255" s="53" t="s">
        <v>400</v>
      </c>
      <c r="D255" s="53" t="s">
        <v>17</v>
      </c>
      <c r="E255" s="85" t="s">
        <v>13</v>
      </c>
      <c r="F255" s="53" t="s">
        <v>379</v>
      </c>
      <c r="G255" s="68">
        <v>16731</v>
      </c>
      <c r="H255" s="71">
        <v>502</v>
      </c>
      <c r="I255" s="67">
        <f t="shared" si="9"/>
        <v>19990.28</v>
      </c>
      <c r="J255" s="9"/>
    </row>
    <row r="256" spans="2:13" x14ac:dyDescent="0.3">
      <c r="B256" s="66" t="s">
        <v>262</v>
      </c>
      <c r="C256" s="53" t="s">
        <v>401</v>
      </c>
      <c r="D256" s="53" t="s">
        <v>17</v>
      </c>
      <c r="E256" s="85" t="s">
        <v>13</v>
      </c>
      <c r="F256" s="53" t="s">
        <v>241</v>
      </c>
      <c r="G256" s="91">
        <v>14435</v>
      </c>
      <c r="H256" s="71">
        <v>1177</v>
      </c>
      <c r="I256" s="71">
        <f t="shared" si="9"/>
        <v>18109.919999999998</v>
      </c>
      <c r="J256" s="9"/>
      <c r="K256" s="38"/>
    </row>
    <row r="257" spans="2:10" x14ac:dyDescent="0.3">
      <c r="B257" s="66" t="s">
        <v>256</v>
      </c>
      <c r="C257" s="53" t="s">
        <v>402</v>
      </c>
      <c r="D257" s="53" t="s">
        <v>17</v>
      </c>
      <c r="E257" s="85" t="s">
        <v>13</v>
      </c>
      <c r="F257" s="53" t="s">
        <v>588</v>
      </c>
      <c r="G257" s="71">
        <v>9918</v>
      </c>
      <c r="H257" s="71">
        <v>298</v>
      </c>
      <c r="I257" s="67">
        <f t="shared" si="9"/>
        <v>11850.56</v>
      </c>
      <c r="J257" s="9"/>
    </row>
    <row r="258" spans="2:10" x14ac:dyDescent="0.3">
      <c r="B258" s="66" t="s">
        <v>78</v>
      </c>
      <c r="C258" s="53" t="s">
        <v>403</v>
      </c>
      <c r="D258" s="53" t="s">
        <v>17</v>
      </c>
      <c r="E258" s="85" t="s">
        <v>13</v>
      </c>
      <c r="F258" s="53" t="s">
        <v>241</v>
      </c>
      <c r="G258" s="91">
        <v>17605</v>
      </c>
      <c r="H258" s="71">
        <v>1434</v>
      </c>
      <c r="I258" s="71">
        <f t="shared" si="9"/>
        <v>22085.239999999998</v>
      </c>
      <c r="J258" s="9"/>
    </row>
    <row r="259" spans="2:10" x14ac:dyDescent="0.3">
      <c r="B259" s="66" t="s">
        <v>42</v>
      </c>
      <c r="C259" s="53" t="s">
        <v>404</v>
      </c>
      <c r="D259" s="53" t="s">
        <v>17</v>
      </c>
      <c r="E259" s="85" t="s">
        <v>13</v>
      </c>
      <c r="F259" s="53" t="s">
        <v>241</v>
      </c>
      <c r="G259" s="71">
        <v>16215</v>
      </c>
      <c r="H259" s="71">
        <v>486</v>
      </c>
      <c r="I259" s="71">
        <f t="shared" si="9"/>
        <v>19373.16</v>
      </c>
      <c r="J259" s="9"/>
    </row>
    <row r="260" spans="2:10" x14ac:dyDescent="0.3">
      <c r="B260" s="66" t="s">
        <v>74</v>
      </c>
      <c r="C260" s="53" t="s">
        <v>405</v>
      </c>
      <c r="D260" s="53" t="s">
        <v>17</v>
      </c>
      <c r="E260" s="85" t="s">
        <v>13</v>
      </c>
      <c r="F260" s="53" t="s">
        <v>241</v>
      </c>
      <c r="G260" s="71">
        <v>16731</v>
      </c>
      <c r="H260" s="71">
        <v>1363</v>
      </c>
      <c r="I260" s="71">
        <f t="shared" si="9"/>
        <v>20989.039999999997</v>
      </c>
      <c r="J260" s="9"/>
    </row>
    <row r="261" spans="2:10" x14ac:dyDescent="0.3">
      <c r="B261" s="66" t="s">
        <v>78</v>
      </c>
      <c r="C261" s="53" t="s">
        <v>406</v>
      </c>
      <c r="D261" s="53" t="s">
        <v>17</v>
      </c>
      <c r="E261" s="85" t="s">
        <v>13</v>
      </c>
      <c r="F261" s="53" t="s">
        <v>241</v>
      </c>
      <c r="G261" s="71">
        <v>17605</v>
      </c>
      <c r="H261" s="71">
        <v>1434</v>
      </c>
      <c r="I261" s="71">
        <f t="shared" si="9"/>
        <v>22085.239999999998</v>
      </c>
      <c r="J261" s="9"/>
    </row>
    <row r="262" spans="2:10" x14ac:dyDescent="0.3">
      <c r="B262" s="66" t="s">
        <v>262</v>
      </c>
      <c r="C262" s="53">
        <v>188320009</v>
      </c>
      <c r="D262" s="53" t="s">
        <v>17</v>
      </c>
      <c r="E262" s="85" t="s">
        <v>13</v>
      </c>
      <c r="F262" s="53" t="s">
        <v>241</v>
      </c>
      <c r="G262" s="71">
        <v>14435</v>
      </c>
      <c r="H262" s="71">
        <v>1177.19</v>
      </c>
      <c r="I262" s="71">
        <f t="shared" si="9"/>
        <v>18110.1404</v>
      </c>
      <c r="J262" s="9"/>
    </row>
    <row r="263" spans="2:10" x14ac:dyDescent="0.3">
      <c r="B263" s="66" t="s">
        <v>78</v>
      </c>
      <c r="C263" s="53" t="s">
        <v>407</v>
      </c>
      <c r="D263" s="53" t="s">
        <v>17</v>
      </c>
      <c r="E263" s="85" t="s">
        <v>13</v>
      </c>
      <c r="F263" s="53" t="s">
        <v>241</v>
      </c>
      <c r="G263" s="91">
        <v>17605</v>
      </c>
      <c r="H263" s="71">
        <v>1434</v>
      </c>
      <c r="I263" s="71">
        <f t="shared" si="9"/>
        <v>22085.239999999998</v>
      </c>
      <c r="J263" s="9"/>
    </row>
    <row r="264" spans="2:10" x14ac:dyDescent="0.3">
      <c r="B264" s="56" t="s">
        <v>42</v>
      </c>
      <c r="C264" s="53" t="s">
        <v>408</v>
      </c>
      <c r="D264" s="53" t="s">
        <v>17</v>
      </c>
      <c r="E264" s="85" t="s">
        <v>13</v>
      </c>
      <c r="F264" s="53" t="s">
        <v>409</v>
      </c>
      <c r="G264" s="90">
        <v>7254.17</v>
      </c>
      <c r="H264" s="71">
        <v>525.21</v>
      </c>
      <c r="I264" s="67">
        <f t="shared" si="9"/>
        <v>9024.0807999999997</v>
      </c>
      <c r="J264" s="9"/>
    </row>
    <row r="265" spans="2:10" x14ac:dyDescent="0.3">
      <c r="B265" s="56" t="s">
        <v>242</v>
      </c>
      <c r="C265" s="53">
        <v>198240021</v>
      </c>
      <c r="D265" s="53" t="s">
        <v>10</v>
      </c>
      <c r="E265" s="85" t="s">
        <v>13</v>
      </c>
      <c r="G265" s="71">
        <v>0</v>
      </c>
      <c r="H265" s="71">
        <v>0</v>
      </c>
      <c r="I265" s="67">
        <f t="shared" si="9"/>
        <v>0</v>
      </c>
    </row>
    <row r="266" spans="2:10" x14ac:dyDescent="0.3">
      <c r="B266" s="56" t="s">
        <v>96</v>
      </c>
      <c r="C266" s="53" t="s">
        <v>410</v>
      </c>
      <c r="D266" s="53" t="s">
        <v>17</v>
      </c>
      <c r="E266" s="85" t="s">
        <v>13</v>
      </c>
      <c r="F266" s="53" t="s">
        <v>80</v>
      </c>
      <c r="G266" s="71">
        <v>13242.8</v>
      </c>
      <c r="H266" s="71">
        <v>397.28</v>
      </c>
      <c r="I266" s="67">
        <f t="shared" si="9"/>
        <v>15822.492799999998</v>
      </c>
      <c r="J266" s="9"/>
    </row>
    <row r="267" spans="2:10" x14ac:dyDescent="0.3">
      <c r="B267" s="56" t="s">
        <v>78</v>
      </c>
      <c r="C267" s="53" t="s">
        <v>411</v>
      </c>
      <c r="D267" s="53" t="s">
        <v>17</v>
      </c>
      <c r="E267" s="85" t="s">
        <v>13</v>
      </c>
      <c r="F267" s="53" t="s">
        <v>412</v>
      </c>
      <c r="G267" s="90">
        <v>14748.35</v>
      </c>
      <c r="H267" s="71">
        <v>442.45</v>
      </c>
      <c r="I267" s="67">
        <f t="shared" si="9"/>
        <v>17621.328000000001</v>
      </c>
      <c r="J267" s="9"/>
    </row>
    <row r="268" spans="2:10" x14ac:dyDescent="0.3">
      <c r="B268" s="66" t="s">
        <v>262</v>
      </c>
      <c r="C268" s="92" t="s">
        <v>413</v>
      </c>
      <c r="D268" s="53" t="s">
        <v>10</v>
      </c>
      <c r="E268" s="85" t="s">
        <v>13</v>
      </c>
      <c r="G268" s="90">
        <v>0</v>
      </c>
      <c r="H268" s="71">
        <v>0</v>
      </c>
      <c r="I268" s="67">
        <f t="shared" si="9"/>
        <v>0</v>
      </c>
      <c r="J268" s="9"/>
    </row>
    <row r="269" spans="2:10" x14ac:dyDescent="0.3">
      <c r="B269" s="56" t="s">
        <v>274</v>
      </c>
      <c r="C269" s="53" t="s">
        <v>414</v>
      </c>
      <c r="D269" s="53" t="s">
        <v>17</v>
      </c>
      <c r="E269" s="85" t="s">
        <v>13</v>
      </c>
      <c r="F269" s="53" t="s">
        <v>415</v>
      </c>
      <c r="G269" s="71">
        <v>6462.18</v>
      </c>
      <c r="H269" s="71">
        <v>193.87</v>
      </c>
      <c r="I269" s="67">
        <f t="shared" si="9"/>
        <v>7721.018</v>
      </c>
    </row>
    <row r="270" spans="2:10" x14ac:dyDescent="0.3">
      <c r="B270" s="66" t="s">
        <v>96</v>
      </c>
      <c r="C270" s="53" t="s">
        <v>416</v>
      </c>
      <c r="D270" s="53" t="s">
        <v>17</v>
      </c>
      <c r="E270" s="85" t="s">
        <v>13</v>
      </c>
      <c r="F270" s="53" t="s">
        <v>241</v>
      </c>
      <c r="G270" s="91">
        <v>16215</v>
      </c>
      <c r="H270" s="71">
        <v>486</v>
      </c>
      <c r="I270" s="71">
        <f t="shared" si="9"/>
        <v>19373.16</v>
      </c>
      <c r="J270" s="9"/>
    </row>
    <row r="271" spans="2:10" x14ac:dyDescent="0.3">
      <c r="B271" s="66" t="s">
        <v>74</v>
      </c>
      <c r="C271" s="53" t="s">
        <v>417</v>
      </c>
      <c r="D271" s="53" t="s">
        <v>17</v>
      </c>
      <c r="E271" s="85" t="s">
        <v>13</v>
      </c>
      <c r="F271" s="53" t="s">
        <v>384</v>
      </c>
      <c r="G271" s="90">
        <v>12621</v>
      </c>
      <c r="H271" s="71">
        <v>379</v>
      </c>
      <c r="I271" s="67">
        <f t="shared" si="9"/>
        <v>15079.999999999998</v>
      </c>
      <c r="J271" s="9"/>
    </row>
    <row r="272" spans="2:10" x14ac:dyDescent="0.3">
      <c r="B272" s="56" t="s">
        <v>72</v>
      </c>
      <c r="C272" s="53" t="s">
        <v>418</v>
      </c>
      <c r="D272" s="53" t="s">
        <v>10</v>
      </c>
      <c r="E272" s="85" t="s">
        <v>13</v>
      </c>
      <c r="G272" s="90">
        <v>0</v>
      </c>
      <c r="H272" s="71">
        <v>0</v>
      </c>
      <c r="I272" s="67">
        <f t="shared" si="9"/>
        <v>0</v>
      </c>
      <c r="J272" s="9"/>
    </row>
    <row r="273" spans="2:10" x14ac:dyDescent="0.3">
      <c r="B273" s="66" t="s">
        <v>72</v>
      </c>
      <c r="C273" s="53" t="s">
        <v>419</v>
      </c>
      <c r="D273" s="53" t="s">
        <v>17</v>
      </c>
      <c r="E273" s="85" t="s">
        <v>13</v>
      </c>
      <c r="F273" s="53" t="s">
        <v>420</v>
      </c>
      <c r="G273" s="90">
        <v>13359</v>
      </c>
      <c r="H273" s="71">
        <v>401</v>
      </c>
      <c r="I273" s="67">
        <f t="shared" si="9"/>
        <v>15961.599999999999</v>
      </c>
      <c r="J273" s="9"/>
    </row>
    <row r="274" spans="2:10" x14ac:dyDescent="0.3">
      <c r="B274" s="66" t="s">
        <v>215</v>
      </c>
      <c r="C274" s="53" t="s">
        <v>421</v>
      </c>
      <c r="D274" s="53" t="s">
        <v>17</v>
      </c>
      <c r="E274" s="85" t="s">
        <v>13</v>
      </c>
      <c r="F274" s="53" t="s">
        <v>241</v>
      </c>
      <c r="G274" s="71">
        <v>16215</v>
      </c>
      <c r="H274" s="71">
        <v>486</v>
      </c>
      <c r="I274" s="71">
        <f t="shared" si="9"/>
        <v>19373.16</v>
      </c>
    </row>
    <row r="275" spans="2:10" x14ac:dyDescent="0.3">
      <c r="B275" s="66" t="s">
        <v>74</v>
      </c>
      <c r="C275" s="53" t="s">
        <v>422</v>
      </c>
      <c r="D275" s="53" t="s">
        <v>17</v>
      </c>
      <c r="E275" s="85" t="s">
        <v>13</v>
      </c>
      <c r="F275" s="53" t="s">
        <v>384</v>
      </c>
      <c r="G275" s="90">
        <v>12621</v>
      </c>
      <c r="H275" s="71">
        <v>379</v>
      </c>
      <c r="I275" s="67">
        <f t="shared" si="9"/>
        <v>15079.999999999998</v>
      </c>
      <c r="J275" s="9"/>
    </row>
    <row r="276" spans="2:10" x14ac:dyDescent="0.3">
      <c r="B276" s="56" t="s">
        <v>42</v>
      </c>
      <c r="C276" s="53" t="s">
        <v>423</v>
      </c>
      <c r="D276" s="53" t="s">
        <v>17</v>
      </c>
      <c r="E276" s="85" t="s">
        <v>13</v>
      </c>
      <c r="F276" s="53" t="s">
        <v>424</v>
      </c>
      <c r="G276" s="71">
        <v>0</v>
      </c>
      <c r="H276" s="71">
        <v>0</v>
      </c>
      <c r="I276" s="67">
        <f t="shared" si="9"/>
        <v>0</v>
      </c>
      <c r="J276" s="9"/>
    </row>
    <row r="277" spans="2:10" x14ac:dyDescent="0.3">
      <c r="B277" s="56" t="s">
        <v>74</v>
      </c>
      <c r="C277" s="53" t="s">
        <v>425</v>
      </c>
      <c r="D277" s="53" t="s">
        <v>17</v>
      </c>
      <c r="E277" s="85" t="s">
        <v>13</v>
      </c>
      <c r="F277" s="53" t="s">
        <v>426</v>
      </c>
      <c r="G277" s="71">
        <v>0</v>
      </c>
      <c r="H277" s="71">
        <v>0</v>
      </c>
      <c r="I277" s="67">
        <f t="shared" si="9"/>
        <v>0</v>
      </c>
      <c r="J277" s="9"/>
    </row>
    <row r="278" spans="2:10" x14ac:dyDescent="0.3">
      <c r="B278" s="56" t="s">
        <v>74</v>
      </c>
      <c r="C278" s="53" t="s">
        <v>427</v>
      </c>
      <c r="D278" s="53" t="s">
        <v>17</v>
      </c>
      <c r="E278" s="85" t="s">
        <v>13</v>
      </c>
      <c r="F278" s="53" t="s">
        <v>428</v>
      </c>
      <c r="G278" s="71">
        <v>0</v>
      </c>
      <c r="H278" s="71">
        <v>0</v>
      </c>
      <c r="I278" s="67">
        <f t="shared" si="9"/>
        <v>0</v>
      </c>
      <c r="J278" s="9"/>
    </row>
    <row r="279" spans="2:10" x14ac:dyDescent="0.3">
      <c r="B279" s="66" t="s">
        <v>65</v>
      </c>
      <c r="C279" s="53" t="s">
        <v>429</v>
      </c>
      <c r="D279" s="53" t="s">
        <v>10</v>
      </c>
      <c r="E279" s="85" t="s">
        <v>13</v>
      </c>
      <c r="G279" s="71">
        <v>0</v>
      </c>
      <c r="H279" s="71">
        <v>0</v>
      </c>
      <c r="I279" s="67">
        <f t="shared" si="9"/>
        <v>0</v>
      </c>
    </row>
    <row r="280" spans="2:10" x14ac:dyDescent="0.3">
      <c r="B280" s="56" t="s">
        <v>24</v>
      </c>
      <c r="C280" s="53" t="s">
        <v>430</v>
      </c>
      <c r="D280" s="53" t="s">
        <v>10</v>
      </c>
      <c r="E280" s="85" t="s">
        <v>13</v>
      </c>
      <c r="G280" s="90">
        <v>0</v>
      </c>
      <c r="H280" s="71">
        <v>0</v>
      </c>
      <c r="I280" s="67">
        <f t="shared" si="9"/>
        <v>0</v>
      </c>
      <c r="J280" s="9"/>
    </row>
    <row r="281" spans="2:10" x14ac:dyDescent="0.3">
      <c r="B281" s="56" t="s">
        <v>24</v>
      </c>
      <c r="C281" s="53" t="s">
        <v>432</v>
      </c>
      <c r="D281" s="53" t="s">
        <v>10</v>
      </c>
      <c r="E281" s="85" t="s">
        <v>13</v>
      </c>
      <c r="G281" s="90">
        <v>0</v>
      </c>
      <c r="H281" s="71">
        <v>0</v>
      </c>
      <c r="I281" s="67">
        <f t="shared" si="9"/>
        <v>0</v>
      </c>
      <c r="J281" s="9"/>
    </row>
    <row r="282" spans="2:10" x14ac:dyDescent="0.3">
      <c r="B282" s="56" t="s">
        <v>74</v>
      </c>
      <c r="C282" s="93" t="s">
        <v>433</v>
      </c>
      <c r="D282" s="53" t="s">
        <v>10</v>
      </c>
      <c r="E282" s="85" t="s">
        <v>13</v>
      </c>
      <c r="G282" s="90">
        <v>0</v>
      </c>
      <c r="H282" s="71">
        <v>0</v>
      </c>
      <c r="I282" s="67">
        <f t="shared" si="9"/>
        <v>0</v>
      </c>
      <c r="J282" s="9"/>
    </row>
    <row r="283" spans="2:10" x14ac:dyDescent="0.3">
      <c r="B283" s="66" t="s">
        <v>74</v>
      </c>
      <c r="C283" s="53" t="s">
        <v>434</v>
      </c>
      <c r="D283" s="53" t="s">
        <v>17</v>
      </c>
      <c r="E283" s="85" t="s">
        <v>13</v>
      </c>
      <c r="F283" s="53" t="s">
        <v>384</v>
      </c>
      <c r="G283" s="90">
        <v>12621</v>
      </c>
      <c r="H283" s="71">
        <v>379</v>
      </c>
      <c r="I283" s="67">
        <f t="shared" si="9"/>
        <v>15079.999999999998</v>
      </c>
      <c r="J283" s="9"/>
    </row>
    <row r="284" spans="2:10" x14ac:dyDescent="0.3">
      <c r="B284" s="66" t="s">
        <v>262</v>
      </c>
      <c r="C284" s="53" t="s">
        <v>435</v>
      </c>
      <c r="D284" s="53" t="s">
        <v>10</v>
      </c>
      <c r="E284" s="85" t="s">
        <v>13</v>
      </c>
      <c r="G284" s="71">
        <v>0</v>
      </c>
      <c r="H284" s="71">
        <v>0</v>
      </c>
      <c r="I284" s="67">
        <f t="shared" si="9"/>
        <v>0</v>
      </c>
      <c r="J284" s="9"/>
    </row>
    <row r="285" spans="2:10" x14ac:dyDescent="0.3">
      <c r="B285" s="66" t="s">
        <v>78</v>
      </c>
      <c r="C285" s="53" t="s">
        <v>436</v>
      </c>
      <c r="D285" s="53" t="s">
        <v>17</v>
      </c>
      <c r="E285" s="85" t="s">
        <v>13</v>
      </c>
      <c r="F285" s="53" t="s">
        <v>412</v>
      </c>
      <c r="G285" s="71">
        <v>14748</v>
      </c>
      <c r="H285" s="71">
        <v>442</v>
      </c>
      <c r="I285" s="67">
        <f t="shared" si="9"/>
        <v>17620.399999999998</v>
      </c>
      <c r="J285" s="9"/>
    </row>
    <row r="286" spans="2:10" x14ac:dyDescent="0.3">
      <c r="B286" s="66" t="s">
        <v>74</v>
      </c>
      <c r="C286" s="53" t="s">
        <v>437</v>
      </c>
      <c r="D286" s="53" t="s">
        <v>17</v>
      </c>
      <c r="E286" s="85" t="s">
        <v>13</v>
      </c>
      <c r="F286" s="53" t="s">
        <v>384</v>
      </c>
      <c r="G286" s="71">
        <v>12621</v>
      </c>
      <c r="H286" s="71">
        <v>379</v>
      </c>
      <c r="I286" s="67">
        <f t="shared" si="9"/>
        <v>15079.999999999998</v>
      </c>
      <c r="J286" s="9"/>
    </row>
    <row r="287" spans="2:10" x14ac:dyDescent="0.3">
      <c r="B287" s="66" t="s">
        <v>74</v>
      </c>
      <c r="C287" s="53" t="s">
        <v>438</v>
      </c>
      <c r="D287" s="53" t="s">
        <v>17</v>
      </c>
      <c r="E287" s="85" t="s">
        <v>13</v>
      </c>
      <c r="F287" s="53" t="s">
        <v>384</v>
      </c>
      <c r="G287" s="71">
        <v>12621</v>
      </c>
      <c r="H287" s="71">
        <v>379</v>
      </c>
      <c r="I287" s="67">
        <f t="shared" si="9"/>
        <v>15079.999999999998</v>
      </c>
      <c r="J287" s="9"/>
    </row>
    <row r="288" spans="2:10" x14ac:dyDescent="0.3">
      <c r="B288" s="66" t="s">
        <v>74</v>
      </c>
      <c r="C288" s="53" t="s">
        <v>439</v>
      </c>
      <c r="D288" s="53" t="s">
        <v>17</v>
      </c>
      <c r="E288" s="85" t="s">
        <v>13</v>
      </c>
      <c r="F288" s="94" t="s">
        <v>384</v>
      </c>
      <c r="G288" s="71">
        <v>12621</v>
      </c>
      <c r="H288" s="71">
        <v>379</v>
      </c>
      <c r="I288" s="67">
        <f t="shared" si="9"/>
        <v>15079.999999999998</v>
      </c>
      <c r="J288" s="9"/>
    </row>
    <row r="289" spans="2:10" x14ac:dyDescent="0.3">
      <c r="B289" s="56" t="s">
        <v>42</v>
      </c>
      <c r="C289" s="53" t="s">
        <v>440</v>
      </c>
      <c r="D289" s="53" t="s">
        <v>17</v>
      </c>
      <c r="E289" s="85" t="s">
        <v>13</v>
      </c>
      <c r="F289" s="53" t="s">
        <v>601</v>
      </c>
      <c r="G289" s="90">
        <v>9918</v>
      </c>
      <c r="H289" s="71">
        <v>298</v>
      </c>
      <c r="I289" s="67">
        <f t="shared" si="9"/>
        <v>11850.56</v>
      </c>
      <c r="J289" s="9"/>
    </row>
    <row r="290" spans="2:10" x14ac:dyDescent="0.3">
      <c r="B290" s="56" t="s">
        <v>96</v>
      </c>
      <c r="C290" s="53" t="s">
        <v>441</v>
      </c>
      <c r="D290" s="53" t="s">
        <v>17</v>
      </c>
      <c r="E290" s="85" t="s">
        <v>13</v>
      </c>
      <c r="F290" s="53" t="s">
        <v>588</v>
      </c>
      <c r="G290" s="90">
        <v>9918</v>
      </c>
      <c r="H290" s="71">
        <v>298</v>
      </c>
      <c r="I290" s="67">
        <f t="shared" si="9"/>
        <v>11850.56</v>
      </c>
      <c r="J290" s="9"/>
    </row>
    <row r="291" spans="2:10" x14ac:dyDescent="0.3">
      <c r="B291" s="66" t="s">
        <v>215</v>
      </c>
      <c r="C291" s="53" t="s">
        <v>442</v>
      </c>
      <c r="D291" s="53" t="s">
        <v>17</v>
      </c>
      <c r="E291" s="85" t="s">
        <v>13</v>
      </c>
      <c r="F291" s="53" t="s">
        <v>241</v>
      </c>
      <c r="G291" s="91">
        <v>16215</v>
      </c>
      <c r="H291" s="71">
        <v>486</v>
      </c>
      <c r="I291" s="71">
        <f t="shared" si="9"/>
        <v>19373.16</v>
      </c>
      <c r="J291" s="9"/>
    </row>
    <row r="292" spans="2:10" x14ac:dyDescent="0.3">
      <c r="B292" s="66" t="s">
        <v>443</v>
      </c>
      <c r="C292" s="53" t="s">
        <v>444</v>
      </c>
      <c r="D292" s="53" t="s">
        <v>17</v>
      </c>
      <c r="E292" s="85" t="s">
        <v>13</v>
      </c>
      <c r="F292" s="53" t="s">
        <v>445</v>
      </c>
      <c r="G292" s="90">
        <v>11124.11</v>
      </c>
      <c r="H292" s="71">
        <v>909.04</v>
      </c>
      <c r="I292" s="67">
        <f t="shared" si="9"/>
        <v>13958.454000000002</v>
      </c>
      <c r="J292" s="9"/>
    </row>
    <row r="293" spans="2:10" x14ac:dyDescent="0.3">
      <c r="B293" s="66" t="s">
        <v>446</v>
      </c>
      <c r="C293" s="53" t="s">
        <v>447</v>
      </c>
      <c r="D293" s="53" t="s">
        <v>10</v>
      </c>
      <c r="E293" s="85" t="s">
        <v>13</v>
      </c>
      <c r="G293" s="71"/>
      <c r="H293" s="71"/>
      <c r="I293" s="67">
        <f t="shared" si="9"/>
        <v>0</v>
      </c>
    </row>
    <row r="294" spans="2:10" x14ac:dyDescent="0.3">
      <c r="B294" s="66" t="s">
        <v>448</v>
      </c>
      <c r="C294" s="53" t="s">
        <v>449</v>
      </c>
      <c r="D294" s="53" t="s">
        <v>17</v>
      </c>
      <c r="E294" s="85" t="s">
        <v>13</v>
      </c>
      <c r="F294" s="53" t="s">
        <v>80</v>
      </c>
      <c r="G294" s="71">
        <v>11669</v>
      </c>
      <c r="H294" s="71">
        <v>350</v>
      </c>
      <c r="I294" s="67">
        <f t="shared" si="9"/>
        <v>13942.039999999999</v>
      </c>
    </row>
    <row r="295" spans="2:10" x14ac:dyDescent="0.3">
      <c r="B295" s="66" t="s">
        <v>42</v>
      </c>
      <c r="C295" s="53" t="s">
        <v>450</v>
      </c>
      <c r="D295" s="53" t="s">
        <v>17</v>
      </c>
      <c r="E295" s="85" t="s">
        <v>13</v>
      </c>
      <c r="F295" s="53" t="s">
        <v>451</v>
      </c>
      <c r="G295" s="90">
        <v>6150.86</v>
      </c>
      <c r="H295" s="71">
        <v>506.36</v>
      </c>
      <c r="I295" s="67">
        <f t="shared" si="9"/>
        <v>7722.3751999999986</v>
      </c>
      <c r="J295" s="9"/>
    </row>
    <row r="296" spans="2:10" x14ac:dyDescent="0.3">
      <c r="B296" s="66" t="s">
        <v>242</v>
      </c>
      <c r="C296" s="53" t="s">
        <v>452</v>
      </c>
      <c r="D296" s="53" t="s">
        <v>10</v>
      </c>
      <c r="E296" s="85" t="s">
        <v>13</v>
      </c>
      <c r="G296" s="71"/>
      <c r="H296" s="71"/>
      <c r="I296" s="67"/>
    </row>
    <row r="297" spans="2:10" x14ac:dyDescent="0.3">
      <c r="B297" s="66" t="s">
        <v>24</v>
      </c>
      <c r="C297" s="53" t="s">
        <v>453</v>
      </c>
      <c r="D297" s="53" t="s">
        <v>17</v>
      </c>
      <c r="E297" s="85" t="s">
        <v>13</v>
      </c>
      <c r="F297" s="53" t="s">
        <v>454</v>
      </c>
      <c r="G297" s="90">
        <v>2089.63</v>
      </c>
      <c r="H297" s="71">
        <v>177.53</v>
      </c>
      <c r="I297" s="67">
        <f>SUM(G297+H297)*1.16</f>
        <v>2629.9056</v>
      </c>
      <c r="J297" s="9"/>
    </row>
    <row r="298" spans="2:10" x14ac:dyDescent="0.3">
      <c r="B298" s="66" t="s">
        <v>455</v>
      </c>
      <c r="C298" s="53">
        <v>196800022</v>
      </c>
      <c r="D298" s="53" t="s">
        <v>10</v>
      </c>
      <c r="E298" s="85" t="s">
        <v>13</v>
      </c>
      <c r="G298" s="90">
        <v>0</v>
      </c>
      <c r="H298" s="71">
        <v>0</v>
      </c>
      <c r="I298" s="67">
        <f>SUM(G298+H298)*1.16</f>
        <v>0</v>
      </c>
      <c r="J298" s="9"/>
    </row>
    <row r="299" spans="2:10" x14ac:dyDescent="0.3">
      <c r="B299" s="66" t="s">
        <v>70</v>
      </c>
      <c r="C299" s="53" t="s">
        <v>456</v>
      </c>
      <c r="D299" s="53" t="s">
        <v>10</v>
      </c>
      <c r="E299" s="85" t="s">
        <v>13</v>
      </c>
      <c r="G299" s="71"/>
      <c r="H299" s="71"/>
      <c r="I299" s="67"/>
    </row>
    <row r="300" spans="2:10" x14ac:dyDescent="0.3">
      <c r="B300" s="66" t="s">
        <v>256</v>
      </c>
      <c r="C300" s="53" t="s">
        <v>457</v>
      </c>
      <c r="D300" s="53" t="s">
        <v>17</v>
      </c>
      <c r="E300" s="85" t="s">
        <v>13</v>
      </c>
      <c r="F300" s="53" t="s">
        <v>588</v>
      </c>
      <c r="G300" s="90">
        <v>9918</v>
      </c>
      <c r="H300" s="71">
        <v>298</v>
      </c>
      <c r="I300" s="67">
        <f t="shared" ref="I300:I363" si="10">SUM(G300+H300)*1.16</f>
        <v>11850.56</v>
      </c>
      <c r="J300" s="9"/>
    </row>
    <row r="301" spans="2:10" x14ac:dyDescent="0.3">
      <c r="B301" s="66" t="s">
        <v>78</v>
      </c>
      <c r="C301" s="53" t="s">
        <v>458</v>
      </c>
      <c r="D301" s="53" t="s">
        <v>17</v>
      </c>
      <c r="E301" s="85" t="s">
        <v>13</v>
      </c>
      <c r="F301" s="53" t="s">
        <v>459</v>
      </c>
      <c r="G301" s="90">
        <v>9510.7900000000009</v>
      </c>
      <c r="H301" s="71">
        <v>855.42</v>
      </c>
      <c r="I301" s="67">
        <f t="shared" si="10"/>
        <v>12024.803600000001</v>
      </c>
      <c r="J301" s="9"/>
    </row>
    <row r="302" spans="2:10" x14ac:dyDescent="0.3">
      <c r="B302" s="66" t="s">
        <v>74</v>
      </c>
      <c r="C302" s="53" t="s">
        <v>460</v>
      </c>
      <c r="D302" s="53" t="s">
        <v>17</v>
      </c>
      <c r="E302" s="85" t="s">
        <v>13</v>
      </c>
      <c r="F302" s="53" t="s">
        <v>459</v>
      </c>
      <c r="G302" s="90">
        <v>9390.7199999999993</v>
      </c>
      <c r="H302" s="71">
        <v>844.72</v>
      </c>
      <c r="I302" s="67">
        <f t="shared" si="10"/>
        <v>11873.110399999998</v>
      </c>
      <c r="J302" s="9"/>
    </row>
    <row r="303" spans="2:10" x14ac:dyDescent="0.3">
      <c r="B303" s="56" t="s">
        <v>262</v>
      </c>
      <c r="C303" s="53" t="s">
        <v>461</v>
      </c>
      <c r="D303" s="53" t="s">
        <v>17</v>
      </c>
      <c r="E303" s="85" t="s">
        <v>13</v>
      </c>
      <c r="F303" s="53" t="s">
        <v>459</v>
      </c>
      <c r="G303" s="90">
        <v>8604.19</v>
      </c>
      <c r="H303" s="71">
        <v>774.67</v>
      </c>
      <c r="I303" s="67">
        <f t="shared" si="10"/>
        <v>10879.4776</v>
      </c>
      <c r="J303" s="9"/>
    </row>
    <row r="304" spans="2:10" x14ac:dyDescent="0.3">
      <c r="B304" s="56" t="s">
        <v>96</v>
      </c>
      <c r="C304" s="53" t="s">
        <v>462</v>
      </c>
      <c r="D304" s="53" t="s">
        <v>17</v>
      </c>
      <c r="E304" s="85" t="s">
        <v>13</v>
      </c>
      <c r="F304" s="53" t="s">
        <v>459</v>
      </c>
      <c r="G304" s="90">
        <v>6763.25</v>
      </c>
      <c r="H304" s="71">
        <v>610.70000000000005</v>
      </c>
      <c r="I304" s="67">
        <f t="shared" si="10"/>
        <v>8553.7819999999992</v>
      </c>
      <c r="J304" s="9"/>
    </row>
    <row r="305" spans="2:10" x14ac:dyDescent="0.3">
      <c r="B305" s="56" t="s">
        <v>96</v>
      </c>
      <c r="C305" s="53" t="s">
        <v>463</v>
      </c>
      <c r="D305" s="53" t="s">
        <v>17</v>
      </c>
      <c r="E305" s="85" t="s">
        <v>13</v>
      </c>
      <c r="F305" s="53" t="s">
        <v>459</v>
      </c>
      <c r="G305" s="90">
        <v>6763.25</v>
      </c>
      <c r="H305" s="71">
        <v>610.70000000000005</v>
      </c>
      <c r="I305" s="67">
        <f t="shared" si="10"/>
        <v>8553.7819999999992</v>
      </c>
      <c r="J305" s="9"/>
    </row>
    <row r="306" spans="2:10" x14ac:dyDescent="0.3">
      <c r="B306" s="56" t="s">
        <v>42</v>
      </c>
      <c r="C306" s="53" t="s">
        <v>464</v>
      </c>
      <c r="D306" s="53" t="s">
        <v>17</v>
      </c>
      <c r="E306" s="85" t="s">
        <v>13</v>
      </c>
      <c r="F306" s="53" t="s">
        <v>465</v>
      </c>
      <c r="G306" s="90">
        <v>5343.49</v>
      </c>
      <c r="H306" s="71">
        <v>431.37</v>
      </c>
      <c r="I306" s="67">
        <f t="shared" si="10"/>
        <v>6698.8375999999989</v>
      </c>
      <c r="J306" s="9"/>
    </row>
    <row r="307" spans="2:10" x14ac:dyDescent="0.3">
      <c r="B307" s="56" t="s">
        <v>376</v>
      </c>
      <c r="C307" s="53" t="s">
        <v>466</v>
      </c>
      <c r="D307" s="53" t="s">
        <v>17</v>
      </c>
      <c r="E307" s="85" t="s">
        <v>13</v>
      </c>
      <c r="F307" s="53" t="s">
        <v>80</v>
      </c>
      <c r="G307" s="90">
        <v>13562.56</v>
      </c>
      <c r="H307" s="71">
        <v>1216.29</v>
      </c>
      <c r="I307" s="67">
        <f t="shared" si="10"/>
        <v>17143.465999999997</v>
      </c>
      <c r="J307" s="9"/>
    </row>
    <row r="308" spans="2:10" x14ac:dyDescent="0.3">
      <c r="B308" s="56" t="s">
        <v>467</v>
      </c>
      <c r="C308" s="53" t="s">
        <v>468</v>
      </c>
      <c r="D308" s="53" t="s">
        <v>17</v>
      </c>
      <c r="E308" s="85" t="s">
        <v>13</v>
      </c>
      <c r="F308" s="53" t="s">
        <v>80</v>
      </c>
      <c r="G308" s="90">
        <v>11382.83</v>
      </c>
      <c r="H308" s="71">
        <v>1022.15</v>
      </c>
      <c r="I308" s="67">
        <f t="shared" si="10"/>
        <v>14389.776799999998</v>
      </c>
      <c r="J308" s="9"/>
    </row>
    <row r="309" spans="2:10" x14ac:dyDescent="0.3">
      <c r="B309" s="56" t="s">
        <v>262</v>
      </c>
      <c r="C309" s="53" t="s">
        <v>469</v>
      </c>
      <c r="D309" s="53" t="s">
        <v>17</v>
      </c>
      <c r="E309" s="85" t="s">
        <v>13</v>
      </c>
      <c r="F309" s="53" t="s">
        <v>80</v>
      </c>
      <c r="G309" s="90">
        <v>8977.6</v>
      </c>
      <c r="H309" s="71">
        <v>807.93</v>
      </c>
      <c r="I309" s="67">
        <f t="shared" si="10"/>
        <v>11351.2148</v>
      </c>
      <c r="J309" s="9"/>
    </row>
    <row r="310" spans="2:10" x14ac:dyDescent="0.3">
      <c r="B310" s="56" t="s">
        <v>96</v>
      </c>
      <c r="C310" s="53" t="s">
        <v>470</v>
      </c>
      <c r="D310" s="53" t="s">
        <v>17</v>
      </c>
      <c r="E310" s="85" t="s">
        <v>13</v>
      </c>
      <c r="F310" s="53" t="s">
        <v>80</v>
      </c>
      <c r="G310" s="90">
        <v>11406.25</v>
      </c>
      <c r="H310" s="71">
        <v>1024.24</v>
      </c>
      <c r="I310" s="67">
        <f t="shared" si="10"/>
        <v>14419.368399999999</v>
      </c>
      <c r="J310" s="9"/>
    </row>
    <row r="311" spans="2:10" x14ac:dyDescent="0.3">
      <c r="B311" s="56" t="s">
        <v>96</v>
      </c>
      <c r="C311" s="53" t="s">
        <v>471</v>
      </c>
      <c r="D311" s="53" t="s">
        <v>17</v>
      </c>
      <c r="E311" s="85" t="s">
        <v>13</v>
      </c>
      <c r="F311" s="53" t="s">
        <v>80</v>
      </c>
      <c r="G311" s="90">
        <v>13177.95</v>
      </c>
      <c r="H311" s="71">
        <v>1182.03</v>
      </c>
      <c r="I311" s="67">
        <f t="shared" si="10"/>
        <v>16657.576799999999</v>
      </c>
      <c r="J311" s="9"/>
    </row>
    <row r="312" spans="2:10" x14ac:dyDescent="0.3">
      <c r="B312" s="56" t="s">
        <v>20</v>
      </c>
      <c r="C312" s="53" t="s">
        <v>472</v>
      </c>
      <c r="D312" s="53" t="s">
        <v>17</v>
      </c>
      <c r="E312" s="85" t="s">
        <v>13</v>
      </c>
      <c r="F312" s="53" t="s">
        <v>473</v>
      </c>
      <c r="G312" s="90">
        <v>11661.09</v>
      </c>
      <c r="H312" s="71">
        <v>1046.93</v>
      </c>
      <c r="I312" s="67">
        <f t="shared" si="10"/>
        <v>14741.3032</v>
      </c>
      <c r="J312" s="9"/>
    </row>
    <row r="313" spans="2:10" x14ac:dyDescent="0.3">
      <c r="B313" s="56" t="s">
        <v>42</v>
      </c>
      <c r="C313" s="53" t="s">
        <v>474</v>
      </c>
      <c r="D313" s="53" t="s">
        <v>17</v>
      </c>
      <c r="E313" s="85" t="s">
        <v>13</v>
      </c>
      <c r="F313" s="53" t="s">
        <v>396</v>
      </c>
      <c r="G313" s="90">
        <v>11975</v>
      </c>
      <c r="H313" s="71">
        <v>1074.8900000000001</v>
      </c>
      <c r="I313" s="67">
        <f t="shared" si="10"/>
        <v>15137.872399999998</v>
      </c>
      <c r="J313" s="9"/>
    </row>
    <row r="314" spans="2:10" x14ac:dyDescent="0.3">
      <c r="B314" s="56" t="s">
        <v>42</v>
      </c>
      <c r="C314" s="53" t="s">
        <v>475</v>
      </c>
      <c r="D314" s="53" t="s">
        <v>17</v>
      </c>
      <c r="E314" s="85" t="s">
        <v>13</v>
      </c>
      <c r="F314" s="53" t="s">
        <v>476</v>
      </c>
      <c r="G314" s="90">
        <v>6567.49</v>
      </c>
      <c r="H314" s="71">
        <v>593.27</v>
      </c>
      <c r="I314" s="67">
        <f t="shared" si="10"/>
        <v>8306.4815999999992</v>
      </c>
      <c r="J314" s="9"/>
    </row>
    <row r="315" spans="2:10" x14ac:dyDescent="0.3">
      <c r="B315" s="56" t="s">
        <v>477</v>
      </c>
      <c r="C315" s="53">
        <v>188160012</v>
      </c>
      <c r="D315" s="53" t="s">
        <v>17</v>
      </c>
      <c r="E315" s="85" t="s">
        <v>13</v>
      </c>
      <c r="F315" s="53" t="s">
        <v>478</v>
      </c>
      <c r="G315" s="90">
        <v>3292.63</v>
      </c>
      <c r="H315" s="71">
        <v>301.58999999999997</v>
      </c>
      <c r="I315" s="67">
        <f t="shared" si="10"/>
        <v>4169.2951999999996</v>
      </c>
      <c r="J315" s="9"/>
    </row>
    <row r="316" spans="2:10" x14ac:dyDescent="0.3">
      <c r="B316" s="56" t="s">
        <v>42</v>
      </c>
      <c r="C316" s="53" t="s">
        <v>479</v>
      </c>
      <c r="D316" s="53" t="s">
        <v>10</v>
      </c>
      <c r="E316" s="85" t="s">
        <v>13</v>
      </c>
      <c r="G316" s="90">
        <v>0</v>
      </c>
      <c r="H316" s="71">
        <v>0</v>
      </c>
      <c r="I316" s="67">
        <f t="shared" si="10"/>
        <v>0</v>
      </c>
      <c r="J316" s="9"/>
    </row>
    <row r="317" spans="2:10" x14ac:dyDescent="0.3">
      <c r="B317" s="56" t="s">
        <v>274</v>
      </c>
      <c r="C317" s="92" t="s">
        <v>480</v>
      </c>
      <c r="D317" s="53" t="s">
        <v>10</v>
      </c>
      <c r="E317" s="85" t="s">
        <v>13</v>
      </c>
      <c r="G317" s="90">
        <v>0</v>
      </c>
      <c r="H317" s="71">
        <v>0</v>
      </c>
      <c r="I317" s="67">
        <f t="shared" si="10"/>
        <v>0</v>
      </c>
      <c r="J317" s="9"/>
    </row>
    <row r="318" spans="2:10" x14ac:dyDescent="0.3">
      <c r="B318" s="56" t="s">
        <v>24</v>
      </c>
      <c r="C318" s="53" t="s">
        <v>481</v>
      </c>
      <c r="D318" s="53" t="s">
        <v>17</v>
      </c>
      <c r="E318" s="85" t="s">
        <v>13</v>
      </c>
      <c r="F318" s="53" t="s">
        <v>473</v>
      </c>
      <c r="G318" s="90">
        <v>2204.77</v>
      </c>
      <c r="H318" s="71">
        <v>186.85</v>
      </c>
      <c r="I318" s="67">
        <f t="shared" si="10"/>
        <v>2774.2791999999995</v>
      </c>
      <c r="J318" s="9"/>
    </row>
    <row r="319" spans="2:10" x14ac:dyDescent="0.3">
      <c r="B319" s="66" t="s">
        <v>482</v>
      </c>
      <c r="C319" s="53" t="s">
        <v>483</v>
      </c>
      <c r="D319" s="53" t="s">
        <v>17</v>
      </c>
      <c r="E319" s="85" t="s">
        <v>13</v>
      </c>
      <c r="F319" s="53" t="s">
        <v>241</v>
      </c>
      <c r="G319" s="71">
        <v>16731</v>
      </c>
      <c r="H319" s="71">
        <v>1363</v>
      </c>
      <c r="I319" s="71">
        <f t="shared" si="10"/>
        <v>20989.039999999997</v>
      </c>
    </row>
    <row r="320" spans="2:10" x14ac:dyDescent="0.3">
      <c r="B320" s="66" t="s">
        <v>484</v>
      </c>
      <c r="C320" s="53" t="s">
        <v>485</v>
      </c>
      <c r="D320" s="53" t="s">
        <v>10</v>
      </c>
      <c r="E320" s="85" t="s">
        <v>13</v>
      </c>
      <c r="G320" s="90">
        <v>0</v>
      </c>
      <c r="H320" s="71">
        <v>0</v>
      </c>
      <c r="I320" s="67">
        <f t="shared" si="10"/>
        <v>0</v>
      </c>
      <c r="J320" s="9"/>
    </row>
    <row r="321" spans="2:10" x14ac:dyDescent="0.3">
      <c r="B321" s="66" t="s">
        <v>8</v>
      </c>
      <c r="C321" s="53">
        <v>188240010</v>
      </c>
      <c r="D321" s="53" t="s">
        <v>17</v>
      </c>
      <c r="E321" s="85" t="s">
        <v>13</v>
      </c>
      <c r="F321" s="53" t="s">
        <v>412</v>
      </c>
      <c r="G321" s="90">
        <v>7741.92</v>
      </c>
      <c r="H321" s="71">
        <v>262.26</v>
      </c>
      <c r="I321" s="67">
        <f t="shared" si="10"/>
        <v>9284.8487999999998</v>
      </c>
      <c r="J321" s="9"/>
    </row>
    <row r="322" spans="2:10" x14ac:dyDescent="0.3">
      <c r="B322" s="66" t="s">
        <v>74</v>
      </c>
      <c r="C322" s="53" t="s">
        <v>486</v>
      </c>
      <c r="D322" s="53" t="s">
        <v>17</v>
      </c>
      <c r="E322" s="85" t="s">
        <v>13</v>
      </c>
      <c r="F322" s="53" t="s">
        <v>420</v>
      </c>
      <c r="G322" s="90">
        <v>9287.26</v>
      </c>
      <c r="H322" s="71">
        <v>835.51</v>
      </c>
      <c r="I322" s="67">
        <f t="shared" si="10"/>
        <v>11742.413199999999</v>
      </c>
      <c r="J322" s="9"/>
    </row>
    <row r="323" spans="2:10" x14ac:dyDescent="0.3">
      <c r="B323" s="66" t="s">
        <v>42</v>
      </c>
      <c r="C323" s="53" t="s">
        <v>487</v>
      </c>
      <c r="D323" s="53" t="s">
        <v>17</v>
      </c>
      <c r="E323" s="85" t="s">
        <v>12</v>
      </c>
      <c r="F323" s="78" t="s">
        <v>197</v>
      </c>
      <c r="G323" s="71">
        <v>9081.7199999999993</v>
      </c>
      <c r="H323" s="71">
        <v>272.45</v>
      </c>
      <c r="I323" s="67">
        <f t="shared" si="10"/>
        <v>10850.8372</v>
      </c>
      <c r="J323" s="9"/>
    </row>
    <row r="324" spans="2:10" x14ac:dyDescent="0.3">
      <c r="B324" s="66" t="s">
        <v>96</v>
      </c>
      <c r="C324" s="53" t="s">
        <v>488</v>
      </c>
      <c r="D324" s="53" t="s">
        <v>17</v>
      </c>
      <c r="E324" s="85" t="s">
        <v>13</v>
      </c>
      <c r="F324" s="53" t="s">
        <v>80</v>
      </c>
      <c r="G324" s="90">
        <v>12543.75</v>
      </c>
      <c r="H324" s="71">
        <v>1125.55</v>
      </c>
      <c r="I324" s="67">
        <f t="shared" si="10"/>
        <v>15856.387999999997</v>
      </c>
      <c r="J324" s="9"/>
    </row>
    <row r="325" spans="2:10" x14ac:dyDescent="0.3">
      <c r="B325" s="66" t="s">
        <v>42</v>
      </c>
      <c r="C325" s="53" t="s">
        <v>489</v>
      </c>
      <c r="D325" s="53" t="s">
        <v>17</v>
      </c>
      <c r="E325" s="85" t="s">
        <v>13</v>
      </c>
      <c r="F325" s="53" t="s">
        <v>80</v>
      </c>
      <c r="G325" s="90">
        <v>9540.9500000000007</v>
      </c>
      <c r="H325" s="71">
        <v>858</v>
      </c>
      <c r="I325" s="67">
        <f t="shared" si="10"/>
        <v>12062.781999999999</v>
      </c>
      <c r="J325" s="9"/>
    </row>
    <row r="326" spans="2:10" x14ac:dyDescent="0.3">
      <c r="B326" s="66" t="s">
        <v>65</v>
      </c>
      <c r="C326" s="53" t="s">
        <v>490</v>
      </c>
      <c r="D326" s="53" t="s">
        <v>10</v>
      </c>
      <c r="E326" s="85" t="s">
        <v>13</v>
      </c>
      <c r="G326" s="90">
        <v>0</v>
      </c>
      <c r="H326" s="71">
        <v>0</v>
      </c>
      <c r="I326" s="67">
        <f t="shared" si="10"/>
        <v>0</v>
      </c>
      <c r="J326" s="9"/>
    </row>
    <row r="327" spans="2:10" x14ac:dyDescent="0.3">
      <c r="B327" s="66" t="s">
        <v>8</v>
      </c>
      <c r="C327" s="53" t="s">
        <v>491</v>
      </c>
      <c r="D327" s="53" t="s">
        <v>17</v>
      </c>
      <c r="E327" s="85" t="s">
        <v>13</v>
      </c>
      <c r="F327" s="53" t="s">
        <v>492</v>
      </c>
      <c r="G327" s="90">
        <v>5036.08</v>
      </c>
      <c r="H327" s="71">
        <v>546.87</v>
      </c>
      <c r="I327" s="67">
        <f t="shared" si="10"/>
        <v>6476.2219999999998</v>
      </c>
      <c r="J327" s="9"/>
    </row>
    <row r="328" spans="2:10" x14ac:dyDescent="0.3">
      <c r="B328" s="66" t="s">
        <v>74</v>
      </c>
      <c r="C328" s="53" t="s">
        <v>493</v>
      </c>
      <c r="D328" s="53" t="s">
        <v>17</v>
      </c>
      <c r="E328" s="85" t="s">
        <v>13</v>
      </c>
      <c r="F328" s="53" t="s">
        <v>494</v>
      </c>
      <c r="G328" s="90">
        <v>13660.83</v>
      </c>
      <c r="H328" s="71">
        <v>1225</v>
      </c>
      <c r="I328" s="67">
        <f t="shared" si="10"/>
        <v>17267.5628</v>
      </c>
      <c r="J328" s="9"/>
    </row>
    <row r="329" spans="2:10" x14ac:dyDescent="0.3">
      <c r="B329" s="66" t="s">
        <v>48</v>
      </c>
      <c r="C329" s="53">
        <v>198200020</v>
      </c>
      <c r="D329" s="53" t="s">
        <v>17</v>
      </c>
      <c r="E329" s="85" t="s">
        <v>13</v>
      </c>
      <c r="F329" s="53" t="s">
        <v>495</v>
      </c>
      <c r="G329" s="90">
        <v>5264.41</v>
      </c>
      <c r="H329" s="71">
        <v>434.58</v>
      </c>
      <c r="I329" s="67">
        <f t="shared" si="10"/>
        <v>6610.8283999999994</v>
      </c>
      <c r="J329" s="9"/>
    </row>
    <row r="330" spans="2:10" x14ac:dyDescent="0.3">
      <c r="B330" s="66" t="s">
        <v>72</v>
      </c>
      <c r="C330" s="53" t="s">
        <v>496</v>
      </c>
      <c r="D330" s="53" t="s">
        <v>17</v>
      </c>
      <c r="E330" s="85" t="s">
        <v>14</v>
      </c>
      <c r="F330" s="53" t="s">
        <v>497</v>
      </c>
      <c r="G330" s="90">
        <v>11333.31</v>
      </c>
      <c r="H330" s="71">
        <v>340</v>
      </c>
      <c r="I330" s="67">
        <f t="shared" si="10"/>
        <v>13541.039599999998</v>
      </c>
      <c r="J330" s="9"/>
    </row>
    <row r="331" spans="2:10" x14ac:dyDescent="0.3">
      <c r="B331" s="56" t="s">
        <v>42</v>
      </c>
      <c r="C331" s="53" t="s">
        <v>498</v>
      </c>
      <c r="D331" s="53" t="s">
        <v>17</v>
      </c>
      <c r="E331" s="85" t="s">
        <v>13</v>
      </c>
      <c r="F331" s="53" t="s">
        <v>499</v>
      </c>
      <c r="G331" s="90">
        <v>7830.76</v>
      </c>
      <c r="H331" s="71">
        <v>642.38</v>
      </c>
      <c r="I331" s="67">
        <f t="shared" si="10"/>
        <v>9828.8423999999995</v>
      </c>
      <c r="J331" s="9"/>
    </row>
    <row r="332" spans="2:10" x14ac:dyDescent="0.3">
      <c r="B332" s="56" t="s">
        <v>500</v>
      </c>
      <c r="C332" s="53">
        <v>194600023</v>
      </c>
      <c r="D332" s="53" t="s">
        <v>17</v>
      </c>
      <c r="E332" s="85" t="s">
        <v>13</v>
      </c>
      <c r="F332" s="53" t="s">
        <v>499</v>
      </c>
      <c r="G332" s="90">
        <v>3082.41</v>
      </c>
      <c r="H332" s="71">
        <v>257.91000000000003</v>
      </c>
      <c r="I332" s="67">
        <f t="shared" si="10"/>
        <v>3874.7711999999992</v>
      </c>
      <c r="J332" s="9"/>
    </row>
    <row r="333" spans="2:10" x14ac:dyDescent="0.3">
      <c r="B333" s="56" t="s">
        <v>501</v>
      </c>
      <c r="C333" s="53" t="s">
        <v>502</v>
      </c>
      <c r="D333" s="53" t="s">
        <v>10</v>
      </c>
      <c r="E333" s="85" t="s">
        <v>13</v>
      </c>
      <c r="G333" s="71">
        <v>0</v>
      </c>
      <c r="H333" s="71">
        <v>0</v>
      </c>
      <c r="I333" s="67">
        <f t="shared" si="10"/>
        <v>0</v>
      </c>
      <c r="J333" s="9"/>
    </row>
    <row r="334" spans="2:10" x14ac:dyDescent="0.3">
      <c r="B334" s="56" t="s">
        <v>503</v>
      </c>
      <c r="C334" s="92" t="s">
        <v>504</v>
      </c>
      <c r="D334" s="53" t="s">
        <v>10</v>
      </c>
      <c r="E334" s="85" t="s">
        <v>13</v>
      </c>
      <c r="G334" s="71">
        <v>0</v>
      </c>
      <c r="H334" s="71">
        <v>0</v>
      </c>
      <c r="I334" s="67">
        <f t="shared" si="10"/>
        <v>0</v>
      </c>
      <c r="J334" s="9"/>
    </row>
    <row r="335" spans="2:10" x14ac:dyDescent="0.3">
      <c r="B335" s="66" t="s">
        <v>45</v>
      </c>
      <c r="C335" s="53" t="s">
        <v>505</v>
      </c>
      <c r="D335" s="53" t="s">
        <v>10</v>
      </c>
      <c r="E335" s="85" t="s">
        <v>13</v>
      </c>
      <c r="G335" s="90">
        <v>0</v>
      </c>
      <c r="H335" s="71">
        <v>0</v>
      </c>
      <c r="I335" s="67">
        <f t="shared" si="10"/>
        <v>0</v>
      </c>
      <c r="J335" s="9"/>
    </row>
    <row r="336" spans="2:10" x14ac:dyDescent="0.3">
      <c r="B336" s="66" t="s">
        <v>506</v>
      </c>
      <c r="C336" s="53" t="s">
        <v>507</v>
      </c>
      <c r="D336" s="53" t="s">
        <v>17</v>
      </c>
      <c r="E336" s="85" t="s">
        <v>13</v>
      </c>
      <c r="F336" s="53" t="s">
        <v>80</v>
      </c>
      <c r="G336" s="90">
        <v>30300.080000000002</v>
      </c>
      <c r="H336" s="71">
        <v>2461.69</v>
      </c>
      <c r="I336" s="67">
        <f t="shared" si="10"/>
        <v>38003.653200000001</v>
      </c>
      <c r="J336" s="9"/>
    </row>
    <row r="337" spans="2:10" x14ac:dyDescent="0.3">
      <c r="B337" s="66" t="s">
        <v>42</v>
      </c>
      <c r="C337" s="53" t="s">
        <v>508</v>
      </c>
      <c r="D337" s="53" t="s">
        <v>17</v>
      </c>
      <c r="E337" s="85" t="s">
        <v>13</v>
      </c>
      <c r="F337" s="53" t="s">
        <v>80</v>
      </c>
      <c r="G337" s="90">
        <v>7827.05</v>
      </c>
      <c r="H337" s="71">
        <v>642.08000000000004</v>
      </c>
      <c r="I337" s="67">
        <f t="shared" si="10"/>
        <v>9824.1908000000003</v>
      </c>
      <c r="J337" s="9"/>
    </row>
    <row r="338" spans="2:10" x14ac:dyDescent="0.3">
      <c r="B338" s="66" t="s">
        <v>96</v>
      </c>
      <c r="C338" s="53" t="s">
        <v>509</v>
      </c>
      <c r="D338" s="53" t="s">
        <v>17</v>
      </c>
      <c r="E338" s="85" t="s">
        <v>13</v>
      </c>
      <c r="F338" s="53" t="s">
        <v>80</v>
      </c>
      <c r="G338" s="90">
        <v>11406.25</v>
      </c>
      <c r="H338" s="71">
        <v>1024.24</v>
      </c>
      <c r="I338" s="67">
        <f t="shared" si="10"/>
        <v>14419.368399999999</v>
      </c>
      <c r="J338" s="9"/>
    </row>
    <row r="339" spans="2:10" x14ac:dyDescent="0.3">
      <c r="B339" s="66" t="s">
        <v>96</v>
      </c>
      <c r="C339" s="53" t="s">
        <v>510</v>
      </c>
      <c r="D339" s="53" t="s">
        <v>17</v>
      </c>
      <c r="E339" s="85" t="s">
        <v>13</v>
      </c>
      <c r="F339" s="53" t="s">
        <v>80</v>
      </c>
      <c r="G339" s="90">
        <v>11406.25</v>
      </c>
      <c r="H339" s="71">
        <v>1024.24</v>
      </c>
      <c r="I339" s="67">
        <f t="shared" si="10"/>
        <v>14419.368399999999</v>
      </c>
      <c r="J339" s="9"/>
    </row>
    <row r="340" spans="2:10" x14ac:dyDescent="0.3">
      <c r="B340" s="66" t="s">
        <v>24</v>
      </c>
      <c r="C340" s="53" t="s">
        <v>511</v>
      </c>
      <c r="D340" s="53" t="s">
        <v>17</v>
      </c>
      <c r="E340" s="85" t="s">
        <v>13</v>
      </c>
      <c r="F340" s="53" t="s">
        <v>512</v>
      </c>
      <c r="G340" s="90">
        <v>1994.33</v>
      </c>
      <c r="H340" s="71">
        <v>185.96</v>
      </c>
      <c r="I340" s="67">
        <f t="shared" si="10"/>
        <v>2529.1363999999999</v>
      </c>
      <c r="J340" s="9"/>
    </row>
    <row r="341" spans="2:10" x14ac:dyDescent="0.3">
      <c r="B341" s="66" t="s">
        <v>8</v>
      </c>
      <c r="C341" s="53" t="s">
        <v>513</v>
      </c>
      <c r="D341" s="53" t="s">
        <v>17</v>
      </c>
      <c r="E341" s="85" t="s">
        <v>13</v>
      </c>
      <c r="F341" s="53" t="s">
        <v>514</v>
      </c>
      <c r="G341" s="90">
        <v>5396.21</v>
      </c>
      <c r="H341" s="71">
        <v>488.95</v>
      </c>
      <c r="I341" s="67">
        <f t="shared" si="10"/>
        <v>6826.7855999999992</v>
      </c>
      <c r="J341" s="9"/>
    </row>
    <row r="342" spans="2:10" x14ac:dyDescent="0.3">
      <c r="B342" s="66" t="s">
        <v>501</v>
      </c>
      <c r="C342" s="53" t="s">
        <v>515</v>
      </c>
      <c r="D342" s="53" t="s">
        <v>10</v>
      </c>
      <c r="E342" s="85" t="s">
        <v>13</v>
      </c>
      <c r="G342" s="90">
        <v>0</v>
      </c>
      <c r="H342" s="71">
        <v>0</v>
      </c>
      <c r="I342" s="67">
        <f t="shared" si="10"/>
        <v>0</v>
      </c>
      <c r="J342" s="9"/>
    </row>
    <row r="343" spans="2:10" x14ac:dyDescent="0.3">
      <c r="B343" s="66" t="s">
        <v>74</v>
      </c>
      <c r="C343" s="53" t="s">
        <v>516</v>
      </c>
      <c r="D343" s="53" t="s">
        <v>17</v>
      </c>
      <c r="E343" s="85" t="s">
        <v>13</v>
      </c>
      <c r="F343" s="53" t="s">
        <v>384</v>
      </c>
      <c r="G343" s="71">
        <v>12621</v>
      </c>
      <c r="H343" s="71">
        <v>379</v>
      </c>
      <c r="I343" s="67">
        <f t="shared" si="10"/>
        <v>15079.999999999998</v>
      </c>
      <c r="J343" s="9"/>
    </row>
    <row r="344" spans="2:10" x14ac:dyDescent="0.3">
      <c r="B344" s="66" t="s">
        <v>262</v>
      </c>
      <c r="C344" s="92" t="s">
        <v>517</v>
      </c>
      <c r="D344" s="53" t="s">
        <v>10</v>
      </c>
      <c r="E344" s="85" t="s">
        <v>13</v>
      </c>
      <c r="G344" s="71">
        <v>0</v>
      </c>
      <c r="H344" s="71">
        <v>0</v>
      </c>
      <c r="I344" s="67">
        <f t="shared" si="10"/>
        <v>0</v>
      </c>
      <c r="J344" s="9"/>
    </row>
    <row r="345" spans="2:10" x14ac:dyDescent="0.3">
      <c r="B345" s="66" t="s">
        <v>78</v>
      </c>
      <c r="C345" s="92" t="s">
        <v>518</v>
      </c>
      <c r="D345" s="53" t="s">
        <v>10</v>
      </c>
      <c r="E345" s="85" t="s">
        <v>13</v>
      </c>
      <c r="G345" s="74">
        <v>0</v>
      </c>
      <c r="H345" s="71">
        <v>0</v>
      </c>
      <c r="I345" s="67">
        <f t="shared" si="10"/>
        <v>0</v>
      </c>
      <c r="J345" s="9"/>
    </row>
    <row r="346" spans="2:10" x14ac:dyDescent="0.3">
      <c r="B346" s="66" t="s">
        <v>256</v>
      </c>
      <c r="C346" s="53" t="s">
        <v>519</v>
      </c>
      <c r="D346" s="53" t="s">
        <v>17</v>
      </c>
      <c r="E346" s="85" t="s">
        <v>13</v>
      </c>
      <c r="F346" s="53" t="s">
        <v>588</v>
      </c>
      <c r="G346" s="71">
        <v>9918</v>
      </c>
      <c r="H346" s="71">
        <v>298</v>
      </c>
      <c r="I346" s="67">
        <f t="shared" si="10"/>
        <v>11850.56</v>
      </c>
      <c r="J346" s="9"/>
    </row>
    <row r="347" spans="2:10" x14ac:dyDescent="0.3">
      <c r="B347" s="66" t="s">
        <v>262</v>
      </c>
      <c r="C347" s="53" t="s">
        <v>520</v>
      </c>
      <c r="D347" s="53" t="s">
        <v>17</v>
      </c>
      <c r="E347" s="85" t="s">
        <v>13</v>
      </c>
      <c r="F347" s="53" t="s">
        <v>241</v>
      </c>
      <c r="G347" s="91">
        <v>14435</v>
      </c>
      <c r="H347" s="71">
        <v>1177</v>
      </c>
      <c r="I347" s="71">
        <f t="shared" si="10"/>
        <v>18109.919999999998</v>
      </c>
      <c r="J347" s="9"/>
    </row>
    <row r="348" spans="2:10" x14ac:dyDescent="0.3">
      <c r="B348" s="66" t="s">
        <v>78</v>
      </c>
      <c r="C348" s="92" t="s">
        <v>521</v>
      </c>
      <c r="D348" s="53" t="s">
        <v>10</v>
      </c>
      <c r="E348" s="85" t="s">
        <v>13</v>
      </c>
      <c r="G348" s="74">
        <v>0</v>
      </c>
      <c r="H348" s="71">
        <v>0</v>
      </c>
      <c r="I348" s="67">
        <f t="shared" si="10"/>
        <v>0</v>
      </c>
      <c r="J348" s="9"/>
    </row>
    <row r="349" spans="2:10" x14ac:dyDescent="0.3">
      <c r="B349" s="66" t="s">
        <v>78</v>
      </c>
      <c r="C349" s="92" t="s">
        <v>522</v>
      </c>
      <c r="D349" s="53" t="s">
        <v>10</v>
      </c>
      <c r="E349" s="85" t="s">
        <v>13</v>
      </c>
      <c r="G349" s="74">
        <v>0</v>
      </c>
      <c r="H349" s="71">
        <v>0</v>
      </c>
      <c r="I349" s="67">
        <f t="shared" si="10"/>
        <v>0</v>
      </c>
      <c r="J349" s="9"/>
    </row>
    <row r="350" spans="2:10" x14ac:dyDescent="0.3">
      <c r="B350" s="66" t="s">
        <v>74</v>
      </c>
      <c r="C350" s="53" t="s">
        <v>523</v>
      </c>
      <c r="D350" s="53" t="s">
        <v>17</v>
      </c>
      <c r="E350" s="85" t="s">
        <v>13</v>
      </c>
      <c r="F350" s="53" t="s">
        <v>384</v>
      </c>
      <c r="G350" s="71">
        <v>12621</v>
      </c>
      <c r="H350" s="71">
        <v>379</v>
      </c>
      <c r="I350" s="71">
        <f t="shared" si="10"/>
        <v>15079.999999999998</v>
      </c>
      <c r="J350" s="9"/>
    </row>
    <row r="351" spans="2:10" x14ac:dyDescent="0.3">
      <c r="B351" s="66" t="s">
        <v>74</v>
      </c>
      <c r="C351" s="53" t="s">
        <v>524</v>
      </c>
      <c r="D351" s="53" t="s">
        <v>17</v>
      </c>
      <c r="E351" s="85" t="s">
        <v>13</v>
      </c>
      <c r="F351" s="53" t="s">
        <v>384</v>
      </c>
      <c r="G351" s="71">
        <v>12621</v>
      </c>
      <c r="H351" s="71">
        <v>379</v>
      </c>
      <c r="I351" s="67">
        <f t="shared" si="10"/>
        <v>15079.999999999998</v>
      </c>
      <c r="J351" s="9"/>
    </row>
    <row r="352" spans="2:10" x14ac:dyDescent="0.3">
      <c r="B352" s="66" t="s">
        <v>74</v>
      </c>
      <c r="C352" s="53" t="s">
        <v>525</v>
      </c>
      <c r="D352" s="53" t="s">
        <v>17</v>
      </c>
      <c r="E352" s="85" t="s">
        <v>13</v>
      </c>
      <c r="F352" s="53" t="s">
        <v>384</v>
      </c>
      <c r="G352" s="71">
        <v>12621</v>
      </c>
      <c r="H352" s="71">
        <v>379</v>
      </c>
      <c r="I352" s="67">
        <f t="shared" si="10"/>
        <v>15079.999999999998</v>
      </c>
      <c r="J352" s="9"/>
    </row>
    <row r="353" spans="2:10" x14ac:dyDescent="0.3">
      <c r="B353" s="66" t="s">
        <v>74</v>
      </c>
      <c r="C353" s="53" t="s">
        <v>526</v>
      </c>
      <c r="D353" s="53" t="s">
        <v>17</v>
      </c>
      <c r="E353" s="85" t="s">
        <v>13</v>
      </c>
      <c r="F353" s="53" t="s">
        <v>384</v>
      </c>
      <c r="G353" s="71">
        <v>12621</v>
      </c>
      <c r="H353" s="71">
        <v>379</v>
      </c>
      <c r="I353" s="67">
        <f t="shared" si="10"/>
        <v>15079.999999999998</v>
      </c>
      <c r="J353" s="9"/>
    </row>
    <row r="354" spans="2:10" x14ac:dyDescent="0.3">
      <c r="B354" s="66" t="s">
        <v>74</v>
      </c>
      <c r="C354" s="53" t="s">
        <v>527</v>
      </c>
      <c r="D354" s="53" t="s">
        <v>17</v>
      </c>
      <c r="E354" s="85" t="s">
        <v>13</v>
      </c>
      <c r="F354" s="53" t="s">
        <v>384</v>
      </c>
      <c r="G354" s="71">
        <v>12621</v>
      </c>
      <c r="H354" s="71">
        <v>379</v>
      </c>
      <c r="I354" s="67">
        <f t="shared" si="10"/>
        <v>15079.999999999998</v>
      </c>
      <c r="J354" s="9"/>
    </row>
    <row r="355" spans="2:10" x14ac:dyDescent="0.3">
      <c r="B355" s="66" t="s">
        <v>74</v>
      </c>
      <c r="C355" s="53" t="s">
        <v>528</v>
      </c>
      <c r="D355" s="53" t="s">
        <v>17</v>
      </c>
      <c r="E355" s="85" t="s">
        <v>13</v>
      </c>
      <c r="F355" s="53" t="s">
        <v>241</v>
      </c>
      <c r="G355" s="71">
        <v>16731</v>
      </c>
      <c r="H355" s="71">
        <v>1363</v>
      </c>
      <c r="I355" s="67">
        <f t="shared" si="10"/>
        <v>20989.039999999997</v>
      </c>
      <c r="J355" s="9"/>
    </row>
    <row r="356" spans="2:10" x14ac:dyDescent="0.3">
      <c r="B356" s="66" t="s">
        <v>74</v>
      </c>
      <c r="C356" s="53" t="s">
        <v>529</v>
      </c>
      <c r="D356" s="53" t="s">
        <v>17</v>
      </c>
      <c r="E356" s="85" t="s">
        <v>13</v>
      </c>
      <c r="F356" s="53" t="s">
        <v>241</v>
      </c>
      <c r="G356" s="71">
        <v>16731</v>
      </c>
      <c r="H356" s="71">
        <v>1363</v>
      </c>
      <c r="I356" s="71">
        <f t="shared" si="10"/>
        <v>20989.039999999997</v>
      </c>
      <c r="J356" s="9"/>
    </row>
    <row r="357" spans="2:10" x14ac:dyDescent="0.3">
      <c r="B357" s="66" t="s">
        <v>78</v>
      </c>
      <c r="C357" s="53" t="s">
        <v>530</v>
      </c>
      <c r="D357" s="53" t="s">
        <v>17</v>
      </c>
      <c r="E357" s="85" t="s">
        <v>13</v>
      </c>
      <c r="F357" s="53" t="s">
        <v>241</v>
      </c>
      <c r="G357" s="71">
        <v>17605</v>
      </c>
      <c r="H357" s="71">
        <v>1434</v>
      </c>
      <c r="I357" s="71">
        <f t="shared" si="10"/>
        <v>22085.239999999998</v>
      </c>
      <c r="J357" s="9"/>
    </row>
    <row r="358" spans="2:10" x14ac:dyDescent="0.3">
      <c r="B358" s="56" t="s">
        <v>74</v>
      </c>
      <c r="C358" s="53" t="s">
        <v>531</v>
      </c>
      <c r="D358" s="53" t="s">
        <v>17</v>
      </c>
      <c r="E358" s="85" t="s">
        <v>13</v>
      </c>
      <c r="F358" s="53" t="s">
        <v>384</v>
      </c>
      <c r="G358" s="90">
        <v>12621</v>
      </c>
      <c r="H358" s="71">
        <v>379</v>
      </c>
      <c r="I358" s="67">
        <f t="shared" si="10"/>
        <v>15079.999999999998</v>
      </c>
      <c r="J358" s="9"/>
    </row>
    <row r="359" spans="2:10" x14ac:dyDescent="0.3">
      <c r="B359" s="66" t="s">
        <v>74</v>
      </c>
      <c r="C359" s="53" t="s">
        <v>532</v>
      </c>
      <c r="D359" s="53" t="s">
        <v>17</v>
      </c>
      <c r="E359" s="85" t="s">
        <v>13</v>
      </c>
      <c r="F359" s="53" t="s">
        <v>241</v>
      </c>
      <c r="G359" s="71">
        <v>16731</v>
      </c>
      <c r="H359" s="71">
        <v>1363.02</v>
      </c>
      <c r="I359" s="71">
        <f t="shared" si="10"/>
        <v>20989.063200000001</v>
      </c>
      <c r="J359" s="9"/>
    </row>
    <row r="360" spans="2:10" x14ac:dyDescent="0.3">
      <c r="B360" s="56" t="s">
        <v>74</v>
      </c>
      <c r="C360" s="53" t="s">
        <v>533</v>
      </c>
      <c r="D360" s="53" t="s">
        <v>17</v>
      </c>
      <c r="E360" s="85" t="s">
        <v>13</v>
      </c>
      <c r="F360" s="53" t="s">
        <v>384</v>
      </c>
      <c r="G360" s="71">
        <v>12621</v>
      </c>
      <c r="H360" s="71">
        <v>379</v>
      </c>
      <c r="I360" s="67">
        <f t="shared" si="10"/>
        <v>15079.999999999998</v>
      </c>
      <c r="J360" s="9"/>
    </row>
    <row r="361" spans="2:10" x14ac:dyDescent="0.3">
      <c r="B361" s="56" t="s">
        <v>74</v>
      </c>
      <c r="C361" s="53" t="s">
        <v>534</v>
      </c>
      <c r="D361" s="53" t="s">
        <v>17</v>
      </c>
      <c r="E361" s="85" t="s">
        <v>13</v>
      </c>
      <c r="F361" s="53" t="s">
        <v>384</v>
      </c>
      <c r="G361" s="71">
        <v>12621</v>
      </c>
      <c r="H361" s="71">
        <v>379</v>
      </c>
      <c r="I361" s="67">
        <f t="shared" si="10"/>
        <v>15079.999999999998</v>
      </c>
      <c r="J361" s="9"/>
    </row>
    <row r="362" spans="2:10" x14ac:dyDescent="0.3">
      <c r="B362" s="56" t="s">
        <v>535</v>
      </c>
      <c r="C362" s="53" t="s">
        <v>536</v>
      </c>
      <c r="D362" s="53" t="s">
        <v>17</v>
      </c>
      <c r="E362" s="85" t="s">
        <v>13</v>
      </c>
      <c r="F362" s="53" t="s">
        <v>537</v>
      </c>
      <c r="G362" s="90">
        <v>3218.6</v>
      </c>
      <c r="H362" s="71">
        <v>97</v>
      </c>
      <c r="I362" s="67">
        <f t="shared" si="10"/>
        <v>3846.0959999999995</v>
      </c>
      <c r="J362" s="9"/>
    </row>
    <row r="363" spans="2:10" x14ac:dyDescent="0.3">
      <c r="B363" s="56" t="s">
        <v>477</v>
      </c>
      <c r="C363" s="53">
        <v>188160016</v>
      </c>
      <c r="D363" s="53" t="s">
        <v>10</v>
      </c>
      <c r="E363" s="85" t="s">
        <v>13</v>
      </c>
      <c r="G363" s="90">
        <v>0</v>
      </c>
      <c r="H363" s="71">
        <v>0</v>
      </c>
      <c r="I363" s="67">
        <f t="shared" si="10"/>
        <v>0</v>
      </c>
      <c r="J363" s="9"/>
    </row>
    <row r="364" spans="2:10" x14ac:dyDescent="0.3">
      <c r="B364" s="56" t="s">
        <v>42</v>
      </c>
      <c r="C364" s="53" t="s">
        <v>539</v>
      </c>
      <c r="D364" s="53" t="s">
        <v>17</v>
      </c>
      <c r="E364" s="85" t="s">
        <v>13</v>
      </c>
      <c r="F364" s="53" t="s">
        <v>540</v>
      </c>
      <c r="G364" s="90">
        <v>7010.25</v>
      </c>
      <c r="H364" s="71">
        <v>632.70000000000005</v>
      </c>
      <c r="I364" s="67">
        <f t="shared" ref="I364:I369" si="11">SUM(G364+H364)*1.16</f>
        <v>8865.8219999999983</v>
      </c>
      <c r="J364" s="9"/>
    </row>
    <row r="365" spans="2:10" x14ac:dyDescent="0.3">
      <c r="B365" s="56" t="s">
        <v>8</v>
      </c>
      <c r="C365" s="53" t="s">
        <v>541</v>
      </c>
      <c r="D365" s="53" t="s">
        <v>17</v>
      </c>
      <c r="E365" s="85" t="s">
        <v>13</v>
      </c>
      <c r="F365" s="53" t="s">
        <v>542</v>
      </c>
      <c r="G365" s="90">
        <v>4395.3</v>
      </c>
      <c r="H365" s="71">
        <v>399.8</v>
      </c>
      <c r="I365" s="67">
        <f t="shared" si="11"/>
        <v>5562.3159999999998</v>
      </c>
      <c r="J365" s="9"/>
    </row>
    <row r="366" spans="2:10" x14ac:dyDescent="0.3">
      <c r="B366" s="56" t="s">
        <v>74</v>
      </c>
      <c r="C366" s="53" t="s">
        <v>543</v>
      </c>
      <c r="D366" s="53" t="s">
        <v>17</v>
      </c>
      <c r="E366" s="85" t="s">
        <v>13</v>
      </c>
      <c r="F366" s="53" t="s">
        <v>542</v>
      </c>
      <c r="G366" s="90">
        <v>9495.49</v>
      </c>
      <c r="H366" s="71">
        <v>854</v>
      </c>
      <c r="I366" s="67">
        <f t="shared" si="11"/>
        <v>12005.408399999998</v>
      </c>
      <c r="J366" s="9"/>
    </row>
    <row r="367" spans="2:10" x14ac:dyDescent="0.3">
      <c r="B367" s="56" t="s">
        <v>24</v>
      </c>
      <c r="C367" s="53" t="s">
        <v>544</v>
      </c>
      <c r="D367" s="53" t="s">
        <v>17</v>
      </c>
      <c r="E367" s="85" t="s">
        <v>13</v>
      </c>
      <c r="F367" s="53" t="s">
        <v>545</v>
      </c>
      <c r="G367" s="90">
        <v>3972</v>
      </c>
      <c r="H367" s="71">
        <v>119.16</v>
      </c>
      <c r="I367" s="67">
        <f t="shared" si="11"/>
        <v>4745.7455999999993</v>
      </c>
      <c r="J367" s="9"/>
    </row>
    <row r="368" spans="2:10" x14ac:dyDescent="0.3">
      <c r="B368" s="66" t="s">
        <v>546</v>
      </c>
      <c r="C368" s="53" t="s">
        <v>547</v>
      </c>
      <c r="D368" s="53" t="s">
        <v>17</v>
      </c>
      <c r="E368" s="85" t="s">
        <v>13</v>
      </c>
      <c r="F368" s="53" t="s">
        <v>241</v>
      </c>
      <c r="G368" s="71">
        <v>24845</v>
      </c>
      <c r="H368" s="71">
        <v>745</v>
      </c>
      <c r="I368" s="71">
        <f t="shared" si="11"/>
        <v>29684.399999999998</v>
      </c>
    </row>
    <row r="369" spans="2:10" x14ac:dyDescent="0.3">
      <c r="B369" s="66" t="s">
        <v>42</v>
      </c>
      <c r="C369" s="53" t="s">
        <v>548</v>
      </c>
      <c r="D369" s="53" t="s">
        <v>17</v>
      </c>
      <c r="E369" s="85" t="s">
        <v>13</v>
      </c>
      <c r="F369" s="53" t="s">
        <v>473</v>
      </c>
      <c r="G369" s="90">
        <v>8358.9500000000007</v>
      </c>
      <c r="H369" s="71">
        <v>752.83</v>
      </c>
      <c r="I369" s="67">
        <f t="shared" si="11"/>
        <v>10569.6648</v>
      </c>
      <c r="J369" s="9"/>
    </row>
    <row r="370" spans="2:10" x14ac:dyDescent="0.3">
      <c r="B370" s="66" t="s">
        <v>96</v>
      </c>
      <c r="C370" s="53" t="s">
        <v>549</v>
      </c>
      <c r="D370" s="53" t="s">
        <v>76</v>
      </c>
      <c r="E370" s="85" t="s">
        <v>15</v>
      </c>
      <c r="G370" s="71"/>
      <c r="H370" s="71"/>
      <c r="I370" s="67"/>
    </row>
    <row r="371" spans="2:10" x14ac:dyDescent="0.3">
      <c r="B371" s="66" t="s">
        <v>109</v>
      </c>
      <c r="C371" s="53" t="s">
        <v>550</v>
      </c>
      <c r="D371" s="53" t="s">
        <v>17</v>
      </c>
      <c r="E371" s="85" t="s">
        <v>14</v>
      </c>
      <c r="F371" s="53" t="s">
        <v>103</v>
      </c>
      <c r="G371" s="73">
        <v>11561.63</v>
      </c>
      <c r="H371" s="71">
        <v>1277.51</v>
      </c>
      <c r="I371" s="67">
        <f t="shared" ref="I371:I391" si="12">SUM(G371+H371)*1.16</f>
        <v>14893.402399999999</v>
      </c>
      <c r="J371" s="17"/>
    </row>
    <row r="372" spans="2:10" x14ac:dyDescent="0.3">
      <c r="B372" s="66" t="s">
        <v>109</v>
      </c>
      <c r="C372" s="53" t="s">
        <v>551</v>
      </c>
      <c r="D372" s="53" t="s">
        <v>10</v>
      </c>
      <c r="E372" s="85" t="s">
        <v>14</v>
      </c>
      <c r="G372" s="73">
        <v>0</v>
      </c>
      <c r="H372" s="71">
        <v>0</v>
      </c>
      <c r="I372" s="67">
        <f t="shared" si="12"/>
        <v>0</v>
      </c>
      <c r="J372" s="17"/>
    </row>
    <row r="373" spans="2:10" x14ac:dyDescent="0.3">
      <c r="B373" s="66" t="s">
        <v>109</v>
      </c>
      <c r="C373" s="53" t="s">
        <v>552</v>
      </c>
      <c r="D373" s="53" t="s">
        <v>10</v>
      </c>
      <c r="E373" s="85" t="s">
        <v>14</v>
      </c>
      <c r="G373" s="73">
        <v>0</v>
      </c>
      <c r="H373" s="71">
        <v>0</v>
      </c>
      <c r="I373" s="67">
        <f t="shared" si="12"/>
        <v>0</v>
      </c>
      <c r="J373" s="17"/>
    </row>
    <row r="374" spans="2:10" x14ac:dyDescent="0.3">
      <c r="B374" s="66" t="s">
        <v>109</v>
      </c>
      <c r="C374" s="53" t="s">
        <v>553</v>
      </c>
      <c r="D374" s="53" t="s">
        <v>10</v>
      </c>
      <c r="E374" s="85" t="s">
        <v>14</v>
      </c>
      <c r="G374" s="73">
        <v>0</v>
      </c>
      <c r="H374" s="71">
        <v>0</v>
      </c>
      <c r="I374" s="67">
        <f t="shared" si="12"/>
        <v>0</v>
      </c>
      <c r="J374" s="17"/>
    </row>
    <row r="375" spans="2:10" x14ac:dyDescent="0.3">
      <c r="B375" s="66" t="s">
        <v>109</v>
      </c>
      <c r="C375" s="53" t="s">
        <v>554</v>
      </c>
      <c r="D375" s="53" t="s">
        <v>10</v>
      </c>
      <c r="E375" s="85" t="s">
        <v>14</v>
      </c>
      <c r="G375" s="68">
        <v>0</v>
      </c>
      <c r="H375" s="71">
        <v>0</v>
      </c>
      <c r="I375" s="67">
        <f t="shared" si="12"/>
        <v>0</v>
      </c>
      <c r="J375" s="17"/>
    </row>
    <row r="376" spans="2:10" x14ac:dyDescent="0.3">
      <c r="B376" s="66" t="s">
        <v>109</v>
      </c>
      <c r="C376" s="53" t="s">
        <v>555</v>
      </c>
      <c r="D376" s="53" t="s">
        <v>10</v>
      </c>
      <c r="E376" s="85" t="s">
        <v>14</v>
      </c>
      <c r="G376" s="68">
        <v>0</v>
      </c>
      <c r="H376" s="71">
        <v>0</v>
      </c>
      <c r="I376" s="67">
        <f t="shared" si="12"/>
        <v>0</v>
      </c>
      <c r="J376" s="17"/>
    </row>
    <row r="377" spans="2:10" x14ac:dyDescent="0.3">
      <c r="B377" s="66" t="s">
        <v>109</v>
      </c>
      <c r="C377" s="53" t="s">
        <v>556</v>
      </c>
      <c r="D377" s="53" t="s">
        <v>10</v>
      </c>
      <c r="E377" s="85" t="s">
        <v>14</v>
      </c>
      <c r="G377" s="68">
        <v>0</v>
      </c>
      <c r="H377" s="71">
        <v>0</v>
      </c>
      <c r="I377" s="67">
        <f t="shared" si="12"/>
        <v>0</v>
      </c>
      <c r="J377" s="17"/>
    </row>
    <row r="378" spans="2:10" x14ac:dyDescent="0.3">
      <c r="B378" s="66" t="s">
        <v>109</v>
      </c>
      <c r="C378" s="53" t="s">
        <v>557</v>
      </c>
      <c r="D378" s="53" t="s">
        <v>17</v>
      </c>
      <c r="E378" s="85" t="s">
        <v>14</v>
      </c>
      <c r="F378" s="53" t="s">
        <v>103</v>
      </c>
      <c r="G378" s="68">
        <v>13486</v>
      </c>
      <c r="H378" s="71">
        <v>1490</v>
      </c>
      <c r="I378" s="67">
        <f t="shared" si="12"/>
        <v>17372.16</v>
      </c>
      <c r="J378" s="42"/>
    </row>
    <row r="379" spans="2:10" x14ac:dyDescent="0.3">
      <c r="B379" s="66" t="s">
        <v>109</v>
      </c>
      <c r="C379" s="53" t="s">
        <v>558</v>
      </c>
      <c r="D379" s="53" t="s">
        <v>10</v>
      </c>
      <c r="E379" s="85" t="s">
        <v>14</v>
      </c>
      <c r="G379" s="68">
        <v>0</v>
      </c>
      <c r="H379" s="71">
        <v>0</v>
      </c>
      <c r="I379" s="67">
        <f t="shared" si="12"/>
        <v>0</v>
      </c>
      <c r="J379" s="42"/>
    </row>
    <row r="380" spans="2:10" x14ac:dyDescent="0.3">
      <c r="B380" s="66" t="s">
        <v>109</v>
      </c>
      <c r="C380" s="53" t="s">
        <v>559</v>
      </c>
      <c r="D380" s="53" t="s">
        <v>17</v>
      </c>
      <c r="E380" s="85" t="s">
        <v>14</v>
      </c>
      <c r="F380" s="53" t="s">
        <v>103</v>
      </c>
      <c r="G380" s="68">
        <v>13486.49</v>
      </c>
      <c r="H380" s="68">
        <v>1489.79</v>
      </c>
      <c r="I380" s="67">
        <f t="shared" si="12"/>
        <v>17372.484799999998</v>
      </c>
      <c r="J380" s="42"/>
    </row>
    <row r="381" spans="2:10" x14ac:dyDescent="0.3">
      <c r="B381" s="66" t="s">
        <v>256</v>
      </c>
      <c r="C381" s="53" t="s">
        <v>560</v>
      </c>
      <c r="D381" s="53" t="s">
        <v>17</v>
      </c>
      <c r="E381" s="85" t="s">
        <v>15</v>
      </c>
      <c r="F381" s="82" t="s">
        <v>561</v>
      </c>
      <c r="G381" s="68">
        <v>6007.39</v>
      </c>
      <c r="H381" s="71">
        <v>668.2</v>
      </c>
      <c r="I381" s="67">
        <f t="shared" si="12"/>
        <v>7743.6843999999992</v>
      </c>
      <c r="J381" s="9"/>
    </row>
    <row r="382" spans="2:10" x14ac:dyDescent="0.3">
      <c r="B382" s="66" t="s">
        <v>109</v>
      </c>
      <c r="C382" s="53" t="s">
        <v>562</v>
      </c>
      <c r="D382" s="53" t="s">
        <v>17</v>
      </c>
      <c r="E382" s="85" t="s">
        <v>14</v>
      </c>
      <c r="F382" s="53" t="s">
        <v>103</v>
      </c>
      <c r="G382" s="68">
        <v>13486.49</v>
      </c>
      <c r="H382" s="68">
        <v>1489.79</v>
      </c>
      <c r="I382" s="67">
        <f t="shared" si="12"/>
        <v>17372.484799999998</v>
      </c>
      <c r="J382" s="42"/>
    </row>
    <row r="383" spans="2:10" x14ac:dyDescent="0.3">
      <c r="B383" s="66" t="s">
        <v>215</v>
      </c>
      <c r="C383" s="53" t="s">
        <v>563</v>
      </c>
      <c r="D383" s="53" t="s">
        <v>17</v>
      </c>
      <c r="E383" s="85" t="s">
        <v>15</v>
      </c>
      <c r="F383" s="53" t="s">
        <v>561</v>
      </c>
      <c r="G383" s="68">
        <v>5550.08</v>
      </c>
      <c r="H383" s="71">
        <v>493.75</v>
      </c>
      <c r="I383" s="67">
        <f t="shared" si="12"/>
        <v>7010.8427999999994</v>
      </c>
      <c r="J383" s="9"/>
    </row>
    <row r="384" spans="2:10" x14ac:dyDescent="0.3">
      <c r="B384" s="66" t="s">
        <v>109</v>
      </c>
      <c r="C384" s="53" t="s">
        <v>564</v>
      </c>
      <c r="D384" s="85" t="s">
        <v>10</v>
      </c>
      <c r="E384" s="85" t="s">
        <v>14</v>
      </c>
      <c r="G384" s="68">
        <v>0</v>
      </c>
      <c r="H384" s="71">
        <v>0</v>
      </c>
      <c r="I384" s="67">
        <f t="shared" si="12"/>
        <v>0</v>
      </c>
      <c r="J384" s="42"/>
    </row>
    <row r="385" spans="2:10" s="46" customFormat="1" ht="12" x14ac:dyDescent="0.25">
      <c r="B385" s="85" t="s">
        <v>109</v>
      </c>
      <c r="C385" s="53" t="s">
        <v>565</v>
      </c>
      <c r="D385" s="85" t="s">
        <v>17</v>
      </c>
      <c r="E385" s="85" t="s">
        <v>14</v>
      </c>
      <c r="F385" s="53" t="s">
        <v>133</v>
      </c>
      <c r="G385" s="71">
        <v>13486.49</v>
      </c>
      <c r="H385" s="95">
        <v>1489.79</v>
      </c>
      <c r="I385" s="71">
        <f t="shared" si="12"/>
        <v>17372.484799999998</v>
      </c>
      <c r="J385" s="45"/>
    </row>
    <row r="386" spans="2:10" x14ac:dyDescent="0.3">
      <c r="B386" s="66" t="s">
        <v>109</v>
      </c>
      <c r="C386" s="49" t="s">
        <v>566</v>
      </c>
      <c r="D386" s="85" t="s">
        <v>17</v>
      </c>
      <c r="E386" s="85" t="s">
        <v>14</v>
      </c>
      <c r="F386" s="53" t="s">
        <v>103</v>
      </c>
      <c r="G386" s="68">
        <v>11561.63</v>
      </c>
      <c r="H386" s="71">
        <v>1277.51</v>
      </c>
      <c r="I386" s="67">
        <f t="shared" si="12"/>
        <v>14893.402399999999</v>
      </c>
      <c r="J386" s="42"/>
    </row>
    <row r="387" spans="2:10" x14ac:dyDescent="0.3">
      <c r="B387" s="66" t="s">
        <v>109</v>
      </c>
      <c r="C387" s="53" t="s">
        <v>567</v>
      </c>
      <c r="D387" s="85" t="s">
        <v>10</v>
      </c>
      <c r="E387" s="85" t="s">
        <v>14</v>
      </c>
      <c r="G387" s="68">
        <v>0</v>
      </c>
      <c r="H387" s="71">
        <v>0</v>
      </c>
      <c r="I387" s="67">
        <f t="shared" si="12"/>
        <v>0</v>
      </c>
      <c r="J387" s="42"/>
    </row>
    <row r="388" spans="2:10" x14ac:dyDescent="0.3">
      <c r="B388" s="66" t="s">
        <v>109</v>
      </c>
      <c r="C388" s="96" t="s">
        <v>568</v>
      </c>
      <c r="D388" s="85" t="s">
        <v>10</v>
      </c>
      <c r="E388" s="85" t="s">
        <v>14</v>
      </c>
      <c r="G388" s="68">
        <v>0</v>
      </c>
      <c r="H388" s="71">
        <v>0</v>
      </c>
      <c r="I388" s="67">
        <f t="shared" si="12"/>
        <v>0</v>
      </c>
      <c r="J388" s="42"/>
    </row>
    <row r="389" spans="2:10" x14ac:dyDescent="0.3">
      <c r="B389" s="66" t="s">
        <v>109</v>
      </c>
      <c r="C389" s="53" t="s">
        <v>569</v>
      </c>
      <c r="D389" s="85" t="s">
        <v>17</v>
      </c>
      <c r="E389" s="85" t="s">
        <v>14</v>
      </c>
      <c r="F389" s="53" t="s">
        <v>112</v>
      </c>
      <c r="G389" s="73">
        <v>13486.49</v>
      </c>
      <c r="H389" s="68">
        <v>1489.79</v>
      </c>
      <c r="I389" s="67">
        <f t="shared" si="12"/>
        <v>17372.484799999998</v>
      </c>
      <c r="J389" s="42"/>
    </row>
    <row r="390" spans="2:10" x14ac:dyDescent="0.3">
      <c r="B390" s="66" t="s">
        <v>570</v>
      </c>
      <c r="C390" s="96" t="s">
        <v>571</v>
      </c>
      <c r="D390" s="85" t="s">
        <v>17</v>
      </c>
      <c r="E390" s="85" t="s">
        <v>14</v>
      </c>
      <c r="F390" s="53" t="s">
        <v>103</v>
      </c>
      <c r="G390" s="68">
        <v>11561.63</v>
      </c>
      <c r="H390" s="71">
        <v>1277.51</v>
      </c>
      <c r="I390" s="67">
        <f t="shared" si="12"/>
        <v>14893.402399999999</v>
      </c>
      <c r="J390" s="42"/>
    </row>
    <row r="391" spans="2:10" x14ac:dyDescent="0.3">
      <c r="B391" s="66" t="s">
        <v>274</v>
      </c>
      <c r="C391" s="53" t="s">
        <v>572</v>
      </c>
      <c r="D391" s="85" t="s">
        <v>17</v>
      </c>
      <c r="E391" s="85" t="s">
        <v>13</v>
      </c>
      <c r="F391" s="53" t="s">
        <v>600</v>
      </c>
      <c r="G391" s="71">
        <v>6462</v>
      </c>
      <c r="H391" s="71">
        <v>194</v>
      </c>
      <c r="I391" s="67">
        <f t="shared" si="12"/>
        <v>7720.9599999999991</v>
      </c>
    </row>
    <row r="392" spans="2:10" x14ac:dyDescent="0.3">
      <c r="B392" s="66" t="s">
        <v>109</v>
      </c>
      <c r="C392" s="49" t="s">
        <v>573</v>
      </c>
      <c r="D392" s="85" t="s">
        <v>17</v>
      </c>
      <c r="E392" s="85" t="s">
        <v>14</v>
      </c>
      <c r="F392" s="53" t="s">
        <v>103</v>
      </c>
      <c r="G392" s="68">
        <v>11561.63</v>
      </c>
      <c r="H392" s="71">
        <v>1277.51</v>
      </c>
      <c r="I392" s="67">
        <f t="shared" ref="I392:I402" si="13">SUM(G392+H392)*1.16</f>
        <v>14893.402399999999</v>
      </c>
      <c r="J392" s="42"/>
    </row>
    <row r="393" spans="2:10" x14ac:dyDescent="0.3">
      <c r="B393" s="66" t="s">
        <v>109</v>
      </c>
      <c r="C393" s="88" t="s">
        <v>574</v>
      </c>
      <c r="D393" s="85" t="s">
        <v>17</v>
      </c>
      <c r="E393" s="85" t="s">
        <v>14</v>
      </c>
      <c r="F393" s="53" t="s">
        <v>112</v>
      </c>
      <c r="G393" s="73">
        <v>13486.49</v>
      </c>
      <c r="H393" s="68">
        <v>1489.79</v>
      </c>
      <c r="I393" s="67">
        <f t="shared" si="13"/>
        <v>17372.484799999998</v>
      </c>
      <c r="J393" s="42"/>
    </row>
    <row r="394" spans="2:10" x14ac:dyDescent="0.3">
      <c r="B394" s="66" t="s">
        <v>109</v>
      </c>
      <c r="C394" s="88" t="s">
        <v>575</v>
      </c>
      <c r="D394" s="85" t="s">
        <v>17</v>
      </c>
      <c r="E394" s="85" t="s">
        <v>14</v>
      </c>
      <c r="F394" s="53" t="s">
        <v>112</v>
      </c>
      <c r="G394" s="73">
        <v>13486.49</v>
      </c>
      <c r="H394" s="68">
        <v>1489.79</v>
      </c>
      <c r="I394" s="67">
        <f t="shared" si="13"/>
        <v>17372.484799999998</v>
      </c>
      <c r="J394" s="42"/>
    </row>
    <row r="395" spans="2:10" x14ac:dyDescent="0.3">
      <c r="B395" s="66" t="s">
        <v>109</v>
      </c>
      <c r="C395" s="88" t="s">
        <v>576</v>
      </c>
      <c r="D395" s="85" t="s">
        <v>17</v>
      </c>
      <c r="E395" s="85" t="s">
        <v>14</v>
      </c>
      <c r="F395" s="53" t="s">
        <v>153</v>
      </c>
      <c r="G395" s="73">
        <v>16664</v>
      </c>
      <c r="H395" s="68">
        <v>500</v>
      </c>
      <c r="I395" s="67">
        <f t="shared" si="13"/>
        <v>19910.239999999998</v>
      </c>
      <c r="J395" s="42"/>
    </row>
    <row r="396" spans="2:10" x14ac:dyDescent="0.3">
      <c r="B396" s="66" t="s">
        <v>109</v>
      </c>
      <c r="C396" s="88" t="s">
        <v>577</v>
      </c>
      <c r="D396" s="85" t="s">
        <v>17</v>
      </c>
      <c r="E396" s="85" t="s">
        <v>14</v>
      </c>
      <c r="F396" s="53" t="s">
        <v>112</v>
      </c>
      <c r="G396" s="73">
        <v>13486.49</v>
      </c>
      <c r="H396" s="68">
        <v>1489.79</v>
      </c>
      <c r="I396" s="67">
        <f t="shared" si="13"/>
        <v>17372.484799999998</v>
      </c>
      <c r="J396" s="42"/>
    </row>
    <row r="397" spans="2:10" x14ac:dyDescent="0.3">
      <c r="B397" s="66" t="s">
        <v>109</v>
      </c>
      <c r="C397" s="53" t="s">
        <v>578</v>
      </c>
      <c r="D397" s="85" t="s">
        <v>17</v>
      </c>
      <c r="E397" s="85" t="s">
        <v>14</v>
      </c>
      <c r="F397" s="53" t="s">
        <v>108</v>
      </c>
      <c r="G397" s="73">
        <v>13486.49</v>
      </c>
      <c r="H397" s="68">
        <v>1489.79</v>
      </c>
      <c r="I397" s="67">
        <f t="shared" si="13"/>
        <v>17372.484799999998</v>
      </c>
    </row>
    <row r="398" spans="2:10" x14ac:dyDescent="0.3">
      <c r="B398" s="66" t="s">
        <v>109</v>
      </c>
      <c r="C398" s="88" t="s">
        <v>579</v>
      </c>
      <c r="D398" s="85" t="s">
        <v>17</v>
      </c>
      <c r="E398" s="85" t="s">
        <v>14</v>
      </c>
      <c r="F398" s="53" t="s">
        <v>103</v>
      </c>
      <c r="G398" s="68">
        <v>11561.63</v>
      </c>
      <c r="H398" s="71">
        <v>1277.51</v>
      </c>
      <c r="I398" s="67">
        <f t="shared" si="13"/>
        <v>14893.402399999999</v>
      </c>
    </row>
    <row r="399" spans="2:10" x14ac:dyDescent="0.3">
      <c r="B399" s="66" t="s">
        <v>109</v>
      </c>
      <c r="C399" s="53" t="s">
        <v>580</v>
      </c>
      <c r="D399" s="85" t="s">
        <v>17</v>
      </c>
      <c r="E399" s="85" t="s">
        <v>14</v>
      </c>
      <c r="F399" s="53" t="s">
        <v>133</v>
      </c>
      <c r="G399" s="68">
        <v>13486</v>
      </c>
      <c r="H399" s="71">
        <v>1490</v>
      </c>
      <c r="I399" s="67">
        <f t="shared" si="13"/>
        <v>17372.16</v>
      </c>
    </row>
    <row r="400" spans="2:10" x14ac:dyDescent="0.3">
      <c r="B400" s="66" t="s">
        <v>109</v>
      </c>
      <c r="C400" s="53" t="s">
        <v>581</v>
      </c>
      <c r="D400" s="85" t="s">
        <v>10</v>
      </c>
      <c r="E400" s="85" t="s">
        <v>14</v>
      </c>
      <c r="F400" s="49"/>
      <c r="G400" s="73">
        <v>0</v>
      </c>
      <c r="H400" s="68">
        <v>0</v>
      </c>
      <c r="I400" s="67">
        <f t="shared" si="13"/>
        <v>0</v>
      </c>
    </row>
    <row r="401" spans="2:9" x14ac:dyDescent="0.3">
      <c r="B401" s="66" t="s">
        <v>109</v>
      </c>
      <c r="C401" s="53" t="s">
        <v>582</v>
      </c>
      <c r="D401" s="85" t="s">
        <v>17</v>
      </c>
      <c r="E401" s="85" t="s">
        <v>14</v>
      </c>
      <c r="F401" s="53" t="s">
        <v>108</v>
      </c>
      <c r="G401" s="73">
        <v>13486.49</v>
      </c>
      <c r="H401" s="68">
        <v>1489.79</v>
      </c>
      <c r="I401" s="67">
        <f t="shared" si="13"/>
        <v>17372.484799999998</v>
      </c>
    </row>
    <row r="402" spans="2:9" x14ac:dyDescent="0.3">
      <c r="B402" s="66" t="s">
        <v>109</v>
      </c>
      <c r="C402" s="53" t="s">
        <v>583</v>
      </c>
      <c r="D402" s="85" t="s">
        <v>17</v>
      </c>
      <c r="E402" s="85" t="s">
        <v>14</v>
      </c>
      <c r="F402" s="53" t="s">
        <v>108</v>
      </c>
      <c r="G402" s="73">
        <v>13486.49</v>
      </c>
      <c r="H402" s="68">
        <v>1489.79</v>
      </c>
      <c r="I402" s="67">
        <f t="shared" si="13"/>
        <v>17372.484799999998</v>
      </c>
    </row>
    <row r="403" spans="2:9" x14ac:dyDescent="0.3">
      <c r="B403" s="66" t="s">
        <v>109</v>
      </c>
      <c r="C403" s="53" t="s">
        <v>584</v>
      </c>
      <c r="D403" s="85" t="s">
        <v>17</v>
      </c>
      <c r="E403" s="85" t="s">
        <v>14</v>
      </c>
      <c r="F403" s="53" t="s">
        <v>108</v>
      </c>
      <c r="G403" s="71">
        <v>13486</v>
      </c>
      <c r="H403" s="71">
        <v>1490</v>
      </c>
      <c r="I403" s="67">
        <f>SUM(G403+H403)*1.16</f>
        <v>17372.16</v>
      </c>
    </row>
    <row r="404" spans="2:9" x14ac:dyDescent="0.3">
      <c r="B404" s="66" t="s">
        <v>586</v>
      </c>
      <c r="C404" s="88" t="s">
        <v>587</v>
      </c>
      <c r="D404" s="85" t="s">
        <v>17</v>
      </c>
      <c r="E404" s="85" t="s">
        <v>13</v>
      </c>
      <c r="F404" s="53" t="s">
        <v>420</v>
      </c>
      <c r="G404" s="71">
        <v>11014</v>
      </c>
      <c r="H404" s="71">
        <v>330</v>
      </c>
      <c r="I404" s="67">
        <f>(G404+H404)*1.16</f>
        <v>13159.039999999999</v>
      </c>
    </row>
    <row r="405" spans="2:9" x14ac:dyDescent="0.3">
      <c r="B405" s="66" t="s">
        <v>57</v>
      </c>
      <c r="C405" s="53" t="s">
        <v>589</v>
      </c>
      <c r="D405" s="85" t="s">
        <v>10</v>
      </c>
      <c r="E405" s="85" t="s">
        <v>13</v>
      </c>
      <c r="G405" s="71">
        <v>0</v>
      </c>
      <c r="H405" s="71">
        <v>0</v>
      </c>
      <c r="I405" s="67">
        <f>(G405+H405)*1.16</f>
        <v>0</v>
      </c>
    </row>
    <row r="406" spans="2:9" s="56" customFormat="1" ht="12" x14ac:dyDescent="0.25">
      <c r="B406" s="66" t="s">
        <v>242</v>
      </c>
      <c r="C406" s="94" t="s">
        <v>590</v>
      </c>
      <c r="D406" s="85" t="s">
        <v>10</v>
      </c>
      <c r="E406" s="85" t="s">
        <v>15</v>
      </c>
      <c r="F406" s="53"/>
      <c r="G406" s="71">
        <v>0</v>
      </c>
      <c r="H406" s="71">
        <v>0</v>
      </c>
      <c r="I406" s="67">
        <f>(G406+H406)*1.16</f>
        <v>0</v>
      </c>
    </row>
    <row r="407" spans="2:9" s="56" customFormat="1" ht="12" x14ac:dyDescent="0.25">
      <c r="B407" s="66" t="s">
        <v>274</v>
      </c>
      <c r="C407" s="94" t="s">
        <v>591</v>
      </c>
      <c r="D407" s="85" t="s">
        <v>10</v>
      </c>
      <c r="E407" s="85" t="s">
        <v>12</v>
      </c>
      <c r="F407" s="53"/>
      <c r="G407" s="71">
        <v>0</v>
      </c>
      <c r="H407" s="71">
        <v>0</v>
      </c>
      <c r="I407" s="67">
        <f>(G407+H407)*1.16</f>
        <v>0</v>
      </c>
    </row>
    <row r="408" spans="2:9" x14ac:dyDescent="0.3">
      <c r="B408" s="66" t="s">
        <v>65</v>
      </c>
      <c r="C408" s="53" t="s">
        <v>595</v>
      </c>
      <c r="D408" s="85" t="s">
        <v>10</v>
      </c>
      <c r="E408" s="85" t="s">
        <v>13</v>
      </c>
      <c r="G408" s="71"/>
      <c r="H408" s="71"/>
      <c r="I408" s="67"/>
    </row>
    <row r="409" spans="2:9" x14ac:dyDescent="0.3">
      <c r="B409" s="56" t="s">
        <v>70</v>
      </c>
      <c r="C409" s="53" t="s">
        <v>596</v>
      </c>
      <c r="D409" s="85" t="s">
        <v>10</v>
      </c>
      <c r="E409" s="85" t="s">
        <v>15</v>
      </c>
      <c r="G409" s="71"/>
      <c r="H409" s="71"/>
      <c r="I409" s="67"/>
    </row>
    <row r="410" spans="2:9" x14ac:dyDescent="0.3">
      <c r="B410" s="56" t="s">
        <v>274</v>
      </c>
      <c r="C410" s="56" t="s">
        <v>597</v>
      </c>
      <c r="D410" s="85" t="s">
        <v>17</v>
      </c>
      <c r="E410" s="85" t="s">
        <v>11</v>
      </c>
      <c r="F410" s="53" t="s">
        <v>605</v>
      </c>
      <c r="G410" s="71">
        <v>5476</v>
      </c>
      <c r="H410" s="71">
        <v>164</v>
      </c>
      <c r="I410" s="67">
        <f>(G410+H410)*1.16</f>
        <v>6542.4</v>
      </c>
    </row>
    <row r="411" spans="2:9" x14ac:dyDescent="0.3">
      <c r="B411" s="56" t="s">
        <v>232</v>
      </c>
      <c r="C411" s="56" t="s">
        <v>598</v>
      </c>
      <c r="D411" s="85" t="s">
        <v>10</v>
      </c>
      <c r="E411" s="85" t="s">
        <v>12</v>
      </c>
      <c r="G411" s="71"/>
      <c r="H411" s="71"/>
      <c r="I411" s="67"/>
    </row>
    <row r="412" spans="2:9" x14ac:dyDescent="0.3">
      <c r="B412" s="56" t="s">
        <v>232</v>
      </c>
      <c r="C412" s="56" t="s">
        <v>599</v>
      </c>
      <c r="D412" s="85" t="s">
        <v>10</v>
      </c>
      <c r="E412" s="85" t="s">
        <v>15</v>
      </c>
      <c r="G412" s="71"/>
      <c r="H412" s="71"/>
      <c r="I412" s="67"/>
    </row>
    <row r="413" spans="2:9" x14ac:dyDescent="0.3">
      <c r="B413" s="66" t="s">
        <v>242</v>
      </c>
      <c r="C413" s="97" t="s">
        <v>602</v>
      </c>
      <c r="D413" s="85" t="s">
        <v>10</v>
      </c>
      <c r="E413" s="85" t="s">
        <v>12</v>
      </c>
      <c r="G413" s="71"/>
      <c r="H413" s="71"/>
      <c r="I413" s="67"/>
    </row>
    <row r="414" spans="2:9" x14ac:dyDescent="0.3">
      <c r="B414" s="66" t="s">
        <v>65</v>
      </c>
      <c r="C414" s="97" t="s">
        <v>603</v>
      </c>
      <c r="D414" s="85" t="s">
        <v>10</v>
      </c>
      <c r="E414" s="85" t="s">
        <v>11</v>
      </c>
      <c r="G414" s="71"/>
      <c r="H414" s="71"/>
      <c r="I414" s="67"/>
    </row>
    <row r="415" spans="2:9" x14ac:dyDescent="0.3">
      <c r="B415" s="66" t="s">
        <v>256</v>
      </c>
      <c r="C415" s="97" t="s">
        <v>604</v>
      </c>
      <c r="D415" s="85" t="s">
        <v>10</v>
      </c>
      <c r="E415" s="85" t="s">
        <v>12</v>
      </c>
      <c r="G415" s="71"/>
      <c r="H415" s="71"/>
      <c r="I415" s="67"/>
    </row>
    <row r="416" spans="2:9" x14ac:dyDescent="0.3">
      <c r="B416" s="66" t="s">
        <v>242</v>
      </c>
      <c r="C416" s="66" t="s">
        <v>608</v>
      </c>
      <c r="D416" s="85" t="s">
        <v>10</v>
      </c>
      <c r="E416" s="85" t="s">
        <v>12</v>
      </c>
      <c r="G416" s="71"/>
      <c r="H416" s="71"/>
      <c r="I416" s="67"/>
    </row>
    <row r="417" spans="7:9" x14ac:dyDescent="0.3">
      <c r="G417" s="71"/>
      <c r="H417" s="71"/>
      <c r="I417" s="67"/>
    </row>
    <row r="418" spans="7:9" x14ac:dyDescent="0.3">
      <c r="G418" s="71"/>
      <c r="H418" s="71"/>
      <c r="I418" s="67"/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16" xr:uid="{7E1580AC-5D85-42FF-A721-7DD24830F8A1}"/>
  <hyperlinks>
    <hyperlink ref="F175" r:id="rId1" location="id=1155&amp;model=res.partner" display="http://52.52.31.46:8069/web - id=1155&amp;model=res.partner" xr:uid="{A3711DE9-8AA5-4DFE-8999-009A974013D8}"/>
    <hyperlink ref="F223" r:id="rId2" location="id=1155&amp;model=res.partner" display="http://52.52.31.46:8069/web - id=1155&amp;model=res.partner" xr:uid="{E2097302-0C09-44DA-9B4C-36ABF2649657}"/>
  </hyperlinks>
  <pageMargins left="0.7" right="0.7" top="0.75" bottom="0.75" header="0.3" footer="0.3"/>
  <pageSetup paperSize="9" scale="63" fitToHeight="0" orientation="portrait"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E79D3-22A0-4DA5-8750-E66F0B7542A0}">
  <sheetPr codeName="Sheet4">
    <pageSetUpPr fitToPage="1"/>
  </sheetPr>
  <dimension ref="A1:R1048560"/>
  <sheetViews>
    <sheetView showGridLines="0" topLeftCell="A140" zoomScale="102" workbookViewId="0">
      <selection activeCell="C165" sqref="C165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2:18" x14ac:dyDescent="0.3">
      <c r="B1" s="1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4" t="s">
        <v>5</v>
      </c>
      <c r="H1" s="4" t="s">
        <v>6</v>
      </c>
      <c r="I1" s="4" t="s">
        <v>7</v>
      </c>
      <c r="J1" s="5"/>
    </row>
    <row r="2" spans="2:18" x14ac:dyDescent="0.3">
      <c r="B2" s="6" t="s">
        <v>8</v>
      </c>
      <c r="C2" s="2" t="s">
        <v>9</v>
      </c>
      <c r="D2" s="2" t="s">
        <v>10</v>
      </c>
      <c r="E2" s="2" t="s">
        <v>11</v>
      </c>
      <c r="F2" s="2"/>
      <c r="G2" s="7">
        <v>0</v>
      </c>
      <c r="H2" s="8">
        <v>0</v>
      </c>
      <c r="I2" s="7">
        <f t="shared" ref="I2:I26" si="0">SUM(G2+H2)*1.16</f>
        <v>0</v>
      </c>
      <c r="J2" s="9"/>
      <c r="K2" s="10"/>
      <c r="L2" s="60" t="s">
        <v>12</v>
      </c>
      <c r="M2" s="60" t="s">
        <v>13</v>
      </c>
      <c r="N2" s="60" t="s">
        <v>11</v>
      </c>
      <c r="O2" s="60" t="s">
        <v>14</v>
      </c>
      <c r="P2" s="60" t="s">
        <v>15</v>
      </c>
      <c r="Q2" s="60" t="s">
        <v>626</v>
      </c>
    </row>
    <row r="3" spans="2:18" x14ac:dyDescent="0.3">
      <c r="B3" s="6" t="s">
        <v>8</v>
      </c>
      <c r="C3" s="2" t="s">
        <v>16</v>
      </c>
      <c r="D3" s="2" t="s">
        <v>17</v>
      </c>
      <c r="E3" s="2" t="s">
        <v>11</v>
      </c>
      <c r="F3" s="2" t="s">
        <v>18</v>
      </c>
      <c r="G3" s="7">
        <v>5521.03</v>
      </c>
      <c r="H3" s="8">
        <v>500.07</v>
      </c>
      <c r="I3" s="7">
        <f t="shared" si="0"/>
        <v>6984.4759999999987</v>
      </c>
      <c r="J3" s="11"/>
      <c r="K3" s="124" t="s">
        <v>19</v>
      </c>
      <c r="L3" s="61">
        <f>+COUNTIF(E:E,L2)</f>
        <v>58</v>
      </c>
      <c r="M3" s="61">
        <f>+COUNTIF(E:E,M2)</f>
        <v>151</v>
      </c>
      <c r="N3" s="61">
        <f>+COUNTIF(E:E,N2)</f>
        <v>38</v>
      </c>
      <c r="O3" s="61">
        <f>+COUNTIF(E:E,O2)</f>
        <v>87</v>
      </c>
      <c r="P3" s="61">
        <f>+COUNTIF(E:E,P2)</f>
        <v>72</v>
      </c>
      <c r="Q3" s="61">
        <f>SUM(L3+M3+N3+O3+P3)</f>
        <v>406</v>
      </c>
    </row>
    <row r="4" spans="2:18" x14ac:dyDescent="0.3">
      <c r="B4" s="6" t="s">
        <v>20</v>
      </c>
      <c r="C4" s="2" t="s">
        <v>21</v>
      </c>
      <c r="D4" s="2" t="s">
        <v>17</v>
      </c>
      <c r="E4" s="2" t="s">
        <v>11</v>
      </c>
      <c r="F4" s="2" t="s">
        <v>22</v>
      </c>
      <c r="G4" s="7">
        <v>10871</v>
      </c>
      <c r="H4" s="8">
        <v>976.56</v>
      </c>
      <c r="I4" s="7">
        <f t="shared" si="0"/>
        <v>13743.169599999999</v>
      </c>
      <c r="J4" s="11"/>
      <c r="K4" s="125" t="s">
        <v>23</v>
      </c>
      <c r="L4" s="102">
        <f>COUNTIFS(D:D,K4,E:E,L2)</f>
        <v>48</v>
      </c>
      <c r="M4" s="102">
        <f>COUNTIFS(D:D,K4,E:E,M2)</f>
        <v>113</v>
      </c>
      <c r="N4" s="102">
        <f>COUNTIFS(D:D,K4,E:E,N2)</f>
        <v>26</v>
      </c>
      <c r="O4" s="102">
        <f>COUNTIFS(D:D,K4,E:E,O2)</f>
        <v>61</v>
      </c>
      <c r="P4" s="102">
        <f>COUNTIFS(D:D,K4,E:E,P2)</f>
        <v>55</v>
      </c>
      <c r="Q4" s="102">
        <f>SUM(L4:P4)</f>
        <v>303</v>
      </c>
    </row>
    <row r="5" spans="2:18" x14ac:dyDescent="0.3">
      <c r="B5" s="6" t="s">
        <v>24</v>
      </c>
      <c r="C5" s="2" t="s">
        <v>25</v>
      </c>
      <c r="D5" s="2" t="s">
        <v>17</v>
      </c>
      <c r="E5" s="2" t="s">
        <v>11</v>
      </c>
      <c r="F5" s="2" t="s">
        <v>26</v>
      </c>
      <c r="G5" s="7">
        <v>2297.75</v>
      </c>
      <c r="H5" s="8">
        <v>212.98</v>
      </c>
      <c r="I5" s="7">
        <f t="shared" si="0"/>
        <v>2912.4467999999997</v>
      </c>
      <c r="J5" s="11"/>
      <c r="K5" s="103" t="s">
        <v>27</v>
      </c>
      <c r="L5" s="104">
        <f>COUNTIFS(D:D,K5,E:E,L2)</f>
        <v>6</v>
      </c>
      <c r="M5" s="104">
        <f>COUNTIFS(D:D,K5,E:E,M2)</f>
        <v>30</v>
      </c>
      <c r="N5" s="104">
        <f>COUNTIFS(D:D,K5,E:E,N2)</f>
        <v>10</v>
      </c>
      <c r="O5" s="104">
        <f>COUNTIFS(D:D,K5,E:E,O2)</f>
        <v>23</v>
      </c>
      <c r="P5" s="104">
        <f>COUNTIFS(D:D,K5,E:E,P2)</f>
        <v>14</v>
      </c>
      <c r="Q5" s="104">
        <f>SUM(L5:P5)</f>
        <v>83</v>
      </c>
    </row>
    <row r="6" spans="2:18" x14ac:dyDescent="0.3">
      <c r="B6" s="6" t="s">
        <v>28</v>
      </c>
      <c r="C6" s="2" t="s">
        <v>29</v>
      </c>
      <c r="D6" s="2" t="s">
        <v>17</v>
      </c>
      <c r="E6" s="2" t="s">
        <v>11</v>
      </c>
      <c r="F6" s="2" t="s">
        <v>30</v>
      </c>
      <c r="G6" s="7">
        <v>12523.83</v>
      </c>
      <c r="H6" s="8">
        <v>1123.77</v>
      </c>
      <c r="I6" s="7">
        <f t="shared" si="0"/>
        <v>15831.215999999999</v>
      </c>
      <c r="J6" s="11"/>
      <c r="K6" s="58" t="s">
        <v>31</v>
      </c>
      <c r="L6" s="59">
        <f>COUNTIFS(D:D,K6,E:E,L2)</f>
        <v>4</v>
      </c>
      <c r="M6" s="59">
        <f>COUNTIFS(D:D,K6,E:E,M2)</f>
        <v>8</v>
      </c>
      <c r="N6" s="59">
        <f>COUNTIFS(D:D,K6,E:E,N2)</f>
        <v>2</v>
      </c>
      <c r="O6" s="59">
        <f>COUNTIFS(D:D,K6,E:E,O2)</f>
        <v>3</v>
      </c>
      <c r="P6" s="59">
        <f>COUNTIFS(D:D,K6,E:E,P2)</f>
        <v>3</v>
      </c>
      <c r="Q6" s="59">
        <f>SUM(L6:P6)</f>
        <v>20</v>
      </c>
    </row>
    <row r="7" spans="2:18" x14ac:dyDescent="0.3">
      <c r="B7" s="6" t="s">
        <v>28</v>
      </c>
      <c r="C7" s="2" t="s">
        <v>32</v>
      </c>
      <c r="D7" s="2" t="s">
        <v>17</v>
      </c>
      <c r="E7" s="2" t="s">
        <v>11</v>
      </c>
      <c r="F7" s="2" t="s">
        <v>30</v>
      </c>
      <c r="G7" s="7">
        <v>12523.83</v>
      </c>
      <c r="H7" s="8">
        <v>1123.77</v>
      </c>
      <c r="I7" s="7">
        <f t="shared" si="0"/>
        <v>15831.215999999999</v>
      </c>
      <c r="J7" s="11"/>
      <c r="K7" s="58" t="s">
        <v>33</v>
      </c>
      <c r="L7" s="59">
        <f>L3-L6</f>
        <v>54</v>
      </c>
      <c r="M7" s="59">
        <f>M3-M6</f>
        <v>143</v>
      </c>
      <c r="N7" s="59">
        <f>N3-N6</f>
        <v>36</v>
      </c>
      <c r="O7" s="59">
        <f>O3-O6</f>
        <v>84</v>
      </c>
      <c r="P7" s="59">
        <f>P3-P6</f>
        <v>69</v>
      </c>
      <c r="Q7" s="59">
        <f>SUM(L7:P7)</f>
        <v>386</v>
      </c>
      <c r="R7" s="12"/>
    </row>
    <row r="8" spans="2:18" x14ac:dyDescent="0.3">
      <c r="B8" s="6" t="s">
        <v>28</v>
      </c>
      <c r="C8" s="2" t="s">
        <v>34</v>
      </c>
      <c r="D8" s="2" t="s">
        <v>17</v>
      </c>
      <c r="E8" s="2" t="s">
        <v>11</v>
      </c>
      <c r="F8" s="2" t="s">
        <v>30</v>
      </c>
      <c r="G8" s="7">
        <v>12523.83</v>
      </c>
      <c r="H8" s="8">
        <v>1123.77</v>
      </c>
      <c r="I8" s="7">
        <f t="shared" si="0"/>
        <v>15831.215999999999</v>
      </c>
      <c r="J8" s="11"/>
      <c r="K8" s="111" t="s">
        <v>35</v>
      </c>
      <c r="L8" s="112">
        <f t="shared" ref="L8:Q8" si="1">L4/L7</f>
        <v>0.88888888888888884</v>
      </c>
      <c r="M8" s="112">
        <f t="shared" si="1"/>
        <v>0.79020979020979021</v>
      </c>
      <c r="N8" s="112">
        <f t="shared" si="1"/>
        <v>0.72222222222222221</v>
      </c>
      <c r="O8" s="112">
        <f t="shared" si="1"/>
        <v>0.72619047619047616</v>
      </c>
      <c r="P8" s="112">
        <f t="shared" si="1"/>
        <v>0.79710144927536231</v>
      </c>
      <c r="Q8" s="112">
        <f t="shared" si="1"/>
        <v>0.78497409326424872</v>
      </c>
    </row>
    <row r="9" spans="2:18" x14ac:dyDescent="0.3">
      <c r="B9" s="6" t="s">
        <v>36</v>
      </c>
      <c r="C9" s="2" t="s">
        <v>37</v>
      </c>
      <c r="D9" s="2" t="s">
        <v>17</v>
      </c>
      <c r="E9" s="2" t="s">
        <v>11</v>
      </c>
      <c r="F9" s="2" t="s">
        <v>30</v>
      </c>
      <c r="G9" s="7">
        <v>11141.26</v>
      </c>
      <c r="H9" s="8">
        <v>1000.63</v>
      </c>
      <c r="I9" s="7">
        <f t="shared" si="0"/>
        <v>14084.592399999998</v>
      </c>
      <c r="J9" s="9"/>
      <c r="K9" s="10"/>
      <c r="L9" s="10"/>
      <c r="M9" s="10"/>
      <c r="N9" s="10"/>
      <c r="O9" s="10"/>
      <c r="P9" s="10"/>
      <c r="Q9" s="10"/>
    </row>
    <row r="10" spans="2:18" x14ac:dyDescent="0.3">
      <c r="B10" s="6" t="s">
        <v>38</v>
      </c>
      <c r="C10" s="2" t="s">
        <v>39</v>
      </c>
      <c r="D10" s="2" t="s">
        <v>10</v>
      </c>
      <c r="E10" s="2" t="s">
        <v>11</v>
      </c>
      <c r="F10" s="2"/>
      <c r="G10" s="7">
        <v>0</v>
      </c>
      <c r="H10" s="8">
        <v>0</v>
      </c>
      <c r="I10" s="7">
        <f t="shared" si="0"/>
        <v>0</v>
      </c>
      <c r="J10" s="9"/>
      <c r="K10" s="118" t="s">
        <v>41</v>
      </c>
      <c r="L10" s="119">
        <f>SUMIF(E2:E404,L2,I2:I404)</f>
        <v>393936.80039999995</v>
      </c>
      <c r="M10" s="119">
        <f>SUMIF(E2:E404,M2,I2:I404)</f>
        <v>1612349.8764000004</v>
      </c>
      <c r="N10" s="119">
        <f>SUMIF(E2:E598,N2,I2:I598)</f>
        <v>263386.83919999999</v>
      </c>
      <c r="O10" s="119">
        <f>SUMIF(E2:E598,O2,I2:I598)</f>
        <v>965939.06440000015</v>
      </c>
      <c r="P10" s="119">
        <f>SUMIF(E2:E598,P2,I2:I598)</f>
        <v>486737.74000000011</v>
      </c>
      <c r="Q10" s="119">
        <f>SUM(L10:P10)</f>
        <v>3722350.3204000005</v>
      </c>
    </row>
    <row r="11" spans="2:18" x14ac:dyDescent="0.3">
      <c r="B11" s="6" t="s">
        <v>42</v>
      </c>
      <c r="C11" s="2">
        <v>234310945</v>
      </c>
      <c r="D11" s="2" t="s">
        <v>17</v>
      </c>
      <c r="E11" s="2" t="s">
        <v>11</v>
      </c>
      <c r="F11" s="2" t="s">
        <v>40</v>
      </c>
      <c r="G11" s="8">
        <v>7659</v>
      </c>
      <c r="H11" s="8">
        <v>230</v>
      </c>
      <c r="I11" s="7">
        <f t="shared" si="0"/>
        <v>9151.24</v>
      </c>
      <c r="K11" s="120" t="s">
        <v>43</v>
      </c>
      <c r="L11" s="121">
        <f>[5]Gdl!$H$41</f>
        <v>0</v>
      </c>
      <c r="M11" s="122">
        <f>[5]Hmo!$H$70</f>
        <v>3485474.830000001</v>
      </c>
      <c r="N11" s="121">
        <f>[5]Zac!$H$31</f>
        <v>420384.77999999991</v>
      </c>
      <c r="O11" s="121">
        <f>[5]Tab!$H$56</f>
        <v>1161649.6400000004</v>
      </c>
      <c r="P11" s="121"/>
      <c r="Q11" s="121">
        <f>SUM(L11:P11)</f>
        <v>5067509.2500000009</v>
      </c>
    </row>
    <row r="12" spans="2:18" x14ac:dyDescent="0.3">
      <c r="B12" s="6" t="s">
        <v>8</v>
      </c>
      <c r="C12" s="2" t="s">
        <v>44</v>
      </c>
      <c r="D12" s="2" t="s">
        <v>10</v>
      </c>
      <c r="E12" s="2" t="s">
        <v>11</v>
      </c>
      <c r="F12" s="2"/>
      <c r="G12" s="8">
        <v>0</v>
      </c>
      <c r="H12" s="8">
        <v>0</v>
      </c>
      <c r="I12" s="7">
        <f t="shared" si="0"/>
        <v>0</v>
      </c>
    </row>
    <row r="13" spans="2:18" x14ac:dyDescent="0.3">
      <c r="B13" s="6" t="s">
        <v>45</v>
      </c>
      <c r="C13" s="2" t="s">
        <v>46</v>
      </c>
      <c r="D13" s="2" t="s">
        <v>17</v>
      </c>
      <c r="E13" s="2" t="s">
        <v>12</v>
      </c>
      <c r="F13" s="13" t="s">
        <v>47</v>
      </c>
      <c r="G13" s="8">
        <v>6542</v>
      </c>
      <c r="H13" s="8">
        <v>196</v>
      </c>
      <c r="I13" s="7">
        <f t="shared" si="0"/>
        <v>7816.079999999999</v>
      </c>
    </row>
    <row r="14" spans="2:18" x14ac:dyDescent="0.3">
      <c r="B14" s="6" t="s">
        <v>48</v>
      </c>
      <c r="C14" s="2" t="s">
        <v>49</v>
      </c>
      <c r="D14" s="2" t="s">
        <v>17</v>
      </c>
      <c r="E14" s="2" t="s">
        <v>11</v>
      </c>
      <c r="F14" s="2" t="s">
        <v>50</v>
      </c>
      <c r="G14" s="7">
        <v>4803.99</v>
      </c>
      <c r="H14" s="8">
        <v>436.2</v>
      </c>
      <c r="I14" s="7">
        <f t="shared" si="0"/>
        <v>6078.6203999999989</v>
      </c>
      <c r="J14" s="9"/>
    </row>
    <row r="15" spans="2:18" x14ac:dyDescent="0.3">
      <c r="B15" s="6" t="s">
        <v>8</v>
      </c>
      <c r="C15" s="2" t="s">
        <v>51</v>
      </c>
      <c r="D15" s="2" t="s">
        <v>17</v>
      </c>
      <c r="E15" s="2" t="s">
        <v>11</v>
      </c>
      <c r="F15" s="2" t="s">
        <v>52</v>
      </c>
      <c r="G15" s="7">
        <v>6448.81</v>
      </c>
      <c r="H15" s="8">
        <v>530.48</v>
      </c>
      <c r="I15" s="7">
        <f t="shared" si="0"/>
        <v>8095.9764000000005</v>
      </c>
      <c r="J15" s="9"/>
    </row>
    <row r="16" spans="2:18" x14ac:dyDescent="0.3">
      <c r="B16" s="6" t="s">
        <v>53</v>
      </c>
      <c r="C16" s="2" t="s">
        <v>54</v>
      </c>
      <c r="D16" s="2" t="s">
        <v>17</v>
      </c>
      <c r="E16" s="2" t="s">
        <v>11</v>
      </c>
      <c r="F16" s="2" t="s">
        <v>50</v>
      </c>
      <c r="G16" s="7">
        <v>7301.13</v>
      </c>
      <c r="H16" s="8">
        <v>658.61</v>
      </c>
      <c r="I16" s="7">
        <f t="shared" si="0"/>
        <v>9233.2983999999997</v>
      </c>
      <c r="J16" s="9"/>
      <c r="K16" s="14"/>
      <c r="N16" t="s">
        <v>55</v>
      </c>
    </row>
    <row r="17" spans="2:10" x14ac:dyDescent="0.3">
      <c r="B17" s="6" t="s">
        <v>48</v>
      </c>
      <c r="C17" s="2" t="s">
        <v>56</v>
      </c>
      <c r="D17" s="2" t="s">
        <v>17</v>
      </c>
      <c r="E17" s="2" t="s">
        <v>11</v>
      </c>
      <c r="F17" s="2" t="s">
        <v>50</v>
      </c>
      <c r="G17" s="7">
        <v>4803.99</v>
      </c>
      <c r="H17" s="8">
        <v>436.2</v>
      </c>
      <c r="I17" s="7">
        <f t="shared" si="0"/>
        <v>6078.6203999999989</v>
      </c>
      <c r="J17" s="9"/>
    </row>
    <row r="18" spans="2:10" x14ac:dyDescent="0.3">
      <c r="B18" s="6" t="s">
        <v>57</v>
      </c>
      <c r="C18" s="2" t="s">
        <v>58</v>
      </c>
      <c r="D18" s="2" t="s">
        <v>17</v>
      </c>
      <c r="E18" s="2" t="s">
        <v>11</v>
      </c>
      <c r="F18" s="2" t="s">
        <v>59</v>
      </c>
      <c r="G18" s="7">
        <v>11420.02</v>
      </c>
      <c r="H18" s="4">
        <v>1025.46</v>
      </c>
      <c r="I18" s="7">
        <f t="shared" si="0"/>
        <v>14436.756799999999</v>
      </c>
      <c r="J18" s="9"/>
    </row>
    <row r="19" spans="2:10" x14ac:dyDescent="0.3">
      <c r="B19" s="6" t="s">
        <v>24</v>
      </c>
      <c r="C19" s="2" t="s">
        <v>60</v>
      </c>
      <c r="D19" s="2" t="s">
        <v>17</v>
      </c>
      <c r="E19" s="2" t="s">
        <v>11</v>
      </c>
      <c r="F19" s="2" t="s">
        <v>61</v>
      </c>
      <c r="G19" s="7">
        <v>2231.73</v>
      </c>
      <c r="H19" s="8">
        <v>207</v>
      </c>
      <c r="I19" s="7">
        <f t="shared" si="0"/>
        <v>2828.9267999999997</v>
      </c>
      <c r="J19" s="9"/>
    </row>
    <row r="20" spans="2:10" x14ac:dyDescent="0.3">
      <c r="B20" s="6" t="s">
        <v>24</v>
      </c>
      <c r="C20" s="2" t="s">
        <v>62</v>
      </c>
      <c r="D20" s="2" t="s">
        <v>10</v>
      </c>
      <c r="E20" s="2" t="s">
        <v>11</v>
      </c>
      <c r="F20" s="2"/>
      <c r="G20" s="7">
        <v>0</v>
      </c>
      <c r="H20" s="8">
        <v>0</v>
      </c>
      <c r="I20" s="7">
        <f t="shared" si="0"/>
        <v>0</v>
      </c>
      <c r="J20" s="9"/>
    </row>
    <row r="21" spans="2:10" x14ac:dyDescent="0.3">
      <c r="B21" s="6" t="s">
        <v>24</v>
      </c>
      <c r="C21" s="2" t="s">
        <v>63</v>
      </c>
      <c r="D21" s="2" t="s">
        <v>10</v>
      </c>
      <c r="E21" s="2" t="s">
        <v>11</v>
      </c>
      <c r="F21" s="2"/>
      <c r="G21" s="7">
        <v>0</v>
      </c>
      <c r="H21" s="8">
        <v>0</v>
      </c>
      <c r="I21" s="7">
        <f t="shared" si="0"/>
        <v>0</v>
      </c>
      <c r="J21" s="9"/>
    </row>
    <row r="22" spans="2:10" x14ac:dyDescent="0.3">
      <c r="B22" s="6" t="s">
        <v>42</v>
      </c>
      <c r="C22" s="2" t="s">
        <v>64</v>
      </c>
      <c r="D22" s="2" t="s">
        <v>17</v>
      </c>
      <c r="E22" s="2" t="s">
        <v>12</v>
      </c>
      <c r="F22" s="57" t="s">
        <v>593</v>
      </c>
      <c r="G22" s="7">
        <v>8356</v>
      </c>
      <c r="H22" s="8">
        <v>251</v>
      </c>
      <c r="I22" s="7">
        <f t="shared" si="0"/>
        <v>9984.119999999999</v>
      </c>
      <c r="J22" s="9"/>
    </row>
    <row r="23" spans="2:10" x14ac:dyDescent="0.3">
      <c r="B23" s="1" t="s">
        <v>65</v>
      </c>
      <c r="C23" s="2" t="s">
        <v>66</v>
      </c>
      <c r="D23" s="2" t="s">
        <v>17</v>
      </c>
      <c r="E23" s="2" t="s">
        <v>15</v>
      </c>
      <c r="F23" s="2" t="s">
        <v>67</v>
      </c>
      <c r="G23" s="7">
        <v>4803.99</v>
      </c>
      <c r="H23" s="8">
        <v>436.2</v>
      </c>
      <c r="I23" s="7">
        <f t="shared" si="0"/>
        <v>6078.6203999999989</v>
      </c>
      <c r="J23" s="9"/>
    </row>
    <row r="24" spans="2:10" x14ac:dyDescent="0.3">
      <c r="B24" s="6" t="s">
        <v>42</v>
      </c>
      <c r="C24" s="2" t="s">
        <v>68</v>
      </c>
      <c r="D24" s="2" t="s">
        <v>17</v>
      </c>
      <c r="E24" s="2" t="s">
        <v>11</v>
      </c>
      <c r="F24" s="2" t="s">
        <v>69</v>
      </c>
      <c r="G24" s="7">
        <v>8258.73</v>
      </c>
      <c r="H24" s="8">
        <v>743.9</v>
      </c>
      <c r="I24" s="7">
        <f t="shared" si="0"/>
        <v>10443.050799999999</v>
      </c>
      <c r="J24" s="9"/>
    </row>
    <row r="25" spans="2:10" x14ac:dyDescent="0.3">
      <c r="B25" s="6" t="s">
        <v>70</v>
      </c>
      <c r="C25" s="2" t="s">
        <v>71</v>
      </c>
      <c r="D25" s="2" t="s">
        <v>17</v>
      </c>
      <c r="E25" s="2" t="s">
        <v>11</v>
      </c>
      <c r="F25" s="2" t="s">
        <v>40</v>
      </c>
      <c r="G25" s="7">
        <v>5876</v>
      </c>
      <c r="H25" s="8">
        <v>176</v>
      </c>
      <c r="I25" s="7">
        <f t="shared" si="0"/>
        <v>7020.32</v>
      </c>
      <c r="J25" s="9"/>
    </row>
    <row r="26" spans="2:10" x14ac:dyDescent="0.3">
      <c r="B26" s="6" t="s">
        <v>72</v>
      </c>
      <c r="C26" s="2" t="s">
        <v>73</v>
      </c>
      <c r="D26" s="2" t="s">
        <v>17</v>
      </c>
      <c r="E26" s="2" t="s">
        <v>11</v>
      </c>
      <c r="F26" s="2" t="s">
        <v>18</v>
      </c>
      <c r="G26" s="7">
        <v>11420.02</v>
      </c>
      <c r="H26" s="8">
        <v>1025.46</v>
      </c>
      <c r="I26" s="7">
        <f t="shared" si="0"/>
        <v>14436.756799999999</v>
      </c>
      <c r="J26" s="9"/>
    </row>
    <row r="27" spans="2:10" x14ac:dyDescent="0.3">
      <c r="B27" s="6" t="s">
        <v>74</v>
      </c>
      <c r="C27" s="2" t="s">
        <v>75</v>
      </c>
      <c r="D27" s="2" t="s">
        <v>76</v>
      </c>
      <c r="E27" s="2" t="s">
        <v>11</v>
      </c>
      <c r="F27" s="2"/>
      <c r="G27" s="8">
        <v>0</v>
      </c>
      <c r="H27" s="8">
        <v>0</v>
      </c>
      <c r="I27" s="7">
        <v>0</v>
      </c>
    </row>
    <row r="28" spans="2:10" x14ac:dyDescent="0.3">
      <c r="B28" s="6" t="s">
        <v>24</v>
      </c>
      <c r="C28" s="2" t="s">
        <v>77</v>
      </c>
      <c r="D28" s="2" t="s">
        <v>76</v>
      </c>
      <c r="E28" s="2" t="s">
        <v>11</v>
      </c>
      <c r="F28" s="2"/>
      <c r="G28" s="8">
        <v>0</v>
      </c>
      <c r="H28" s="8"/>
      <c r="I28" s="7">
        <v>0</v>
      </c>
    </row>
    <row r="29" spans="2:10" x14ac:dyDescent="0.3">
      <c r="B29" s="1" t="s">
        <v>78</v>
      </c>
      <c r="C29" s="2" t="s">
        <v>79</v>
      </c>
      <c r="D29" s="2" t="s">
        <v>17</v>
      </c>
      <c r="E29" s="2" t="s">
        <v>13</v>
      </c>
      <c r="F29" s="2" t="s">
        <v>80</v>
      </c>
      <c r="G29" s="8">
        <v>14748</v>
      </c>
      <c r="H29" s="8">
        <v>442</v>
      </c>
      <c r="I29" s="7">
        <f>SUM(G29+H29)*1.16</f>
        <v>17620.399999999998</v>
      </c>
    </row>
    <row r="30" spans="2:10" x14ac:dyDescent="0.3">
      <c r="B30" s="1" t="s">
        <v>78</v>
      </c>
      <c r="C30" s="2" t="s">
        <v>81</v>
      </c>
      <c r="D30" s="2" t="s">
        <v>17</v>
      </c>
      <c r="E30" s="2" t="s">
        <v>13</v>
      </c>
      <c r="F30" s="2" t="s">
        <v>80</v>
      </c>
      <c r="G30" s="8">
        <v>14748</v>
      </c>
      <c r="H30" s="8">
        <v>442</v>
      </c>
      <c r="I30" s="7">
        <f>SUM(G30+H30)*1.16</f>
        <v>17620.399999999998</v>
      </c>
    </row>
    <row r="31" spans="2:10" x14ac:dyDescent="0.3">
      <c r="B31" s="6" t="s">
        <v>53</v>
      </c>
      <c r="C31" s="2" t="s">
        <v>82</v>
      </c>
      <c r="D31" s="2" t="s">
        <v>17</v>
      </c>
      <c r="E31" s="2" t="s">
        <v>11</v>
      </c>
      <c r="F31" s="2" t="s">
        <v>40</v>
      </c>
      <c r="G31" s="7">
        <v>7478</v>
      </c>
      <c r="H31" s="8">
        <v>224</v>
      </c>
      <c r="I31" s="7">
        <f>SUM(G31+H31)*1.16</f>
        <v>8934.32</v>
      </c>
      <c r="J31" s="9"/>
    </row>
    <row r="32" spans="2:10" x14ac:dyDescent="0.3">
      <c r="B32" s="6" t="s">
        <v>42</v>
      </c>
      <c r="C32" s="2" t="s">
        <v>83</v>
      </c>
      <c r="D32" s="2" t="s">
        <v>17</v>
      </c>
      <c r="E32" s="2" t="s">
        <v>11</v>
      </c>
      <c r="F32" s="2" t="s">
        <v>84</v>
      </c>
      <c r="G32" s="7">
        <v>8258.73</v>
      </c>
      <c r="H32" s="8">
        <v>743.9</v>
      </c>
      <c r="I32" s="7">
        <f>SUM(G32+H32)*1.16</f>
        <v>10443.050799999999</v>
      </c>
      <c r="J32" s="9"/>
    </row>
    <row r="33" spans="2:11" x14ac:dyDescent="0.3">
      <c r="B33" s="6" t="s">
        <v>85</v>
      </c>
      <c r="C33" s="2" t="s">
        <v>86</v>
      </c>
      <c r="D33" s="2" t="s">
        <v>17</v>
      </c>
      <c r="E33" s="2" t="s">
        <v>11</v>
      </c>
      <c r="F33" s="2" t="s">
        <v>87</v>
      </c>
      <c r="G33" s="7">
        <v>13083</v>
      </c>
      <c r="H33" s="8">
        <v>392</v>
      </c>
      <c r="I33" s="7">
        <f>SUM(G33+H33)*1.16</f>
        <v>15630.999999999998</v>
      </c>
      <c r="J33" s="9"/>
    </row>
    <row r="34" spans="2:11" x14ac:dyDescent="0.3">
      <c r="B34" s="6" t="s">
        <v>24</v>
      </c>
      <c r="C34" s="2">
        <v>184080004</v>
      </c>
      <c r="D34" s="2" t="s">
        <v>10</v>
      </c>
      <c r="E34" s="2" t="s">
        <v>11</v>
      </c>
      <c r="F34" s="2"/>
      <c r="G34" s="8"/>
      <c r="H34" s="8"/>
      <c r="I34" s="7"/>
    </row>
    <row r="35" spans="2:11" x14ac:dyDescent="0.3">
      <c r="B35" s="6" t="s">
        <v>88</v>
      </c>
      <c r="C35" s="2" t="s">
        <v>89</v>
      </c>
      <c r="D35" s="2" t="s">
        <v>76</v>
      </c>
      <c r="E35" s="2" t="s">
        <v>14</v>
      </c>
      <c r="F35" s="2"/>
      <c r="G35" s="8"/>
      <c r="H35" s="8"/>
      <c r="I35" s="7"/>
    </row>
    <row r="36" spans="2:11" x14ac:dyDescent="0.3">
      <c r="B36" s="6" t="s">
        <v>42</v>
      </c>
      <c r="C36" s="2" t="s">
        <v>90</v>
      </c>
      <c r="D36" s="2" t="s">
        <v>17</v>
      </c>
      <c r="E36" s="2" t="s">
        <v>14</v>
      </c>
      <c r="F36" s="2" t="s">
        <v>91</v>
      </c>
      <c r="G36" s="16">
        <v>6028.16</v>
      </c>
      <c r="H36" s="8">
        <v>670.51</v>
      </c>
      <c r="I36" s="7">
        <f t="shared" ref="I36:I99" si="2">SUM(G36+H36)*1.16</f>
        <v>7770.4571999999998</v>
      </c>
      <c r="J36" s="17"/>
    </row>
    <row r="37" spans="2:11" x14ac:dyDescent="0.3">
      <c r="B37" s="6" t="s">
        <v>8</v>
      </c>
      <c r="C37" s="2" t="s">
        <v>92</v>
      </c>
      <c r="D37" s="2" t="s">
        <v>17</v>
      </c>
      <c r="E37" s="2" t="s">
        <v>14</v>
      </c>
      <c r="F37" s="2" t="s">
        <v>93</v>
      </c>
      <c r="G37" s="16">
        <v>4548.54</v>
      </c>
      <c r="H37" s="8">
        <v>507.98</v>
      </c>
      <c r="I37" s="7">
        <f t="shared" si="2"/>
        <v>5865.5632000000005</v>
      </c>
      <c r="J37" s="17"/>
    </row>
    <row r="38" spans="2:11" x14ac:dyDescent="0.3">
      <c r="B38" s="6" t="s">
        <v>57</v>
      </c>
      <c r="C38" s="2" t="s">
        <v>94</v>
      </c>
      <c r="D38" s="2" t="s">
        <v>17</v>
      </c>
      <c r="E38" s="2" t="s">
        <v>14</v>
      </c>
      <c r="F38" s="2" t="s">
        <v>95</v>
      </c>
      <c r="G38" s="8">
        <v>10412</v>
      </c>
      <c r="H38" s="8">
        <v>312.36</v>
      </c>
      <c r="I38" s="7">
        <f t="shared" si="2"/>
        <v>12440.257599999999</v>
      </c>
      <c r="J38" s="17"/>
    </row>
    <row r="39" spans="2:11" x14ac:dyDescent="0.3">
      <c r="B39" s="6" t="s">
        <v>96</v>
      </c>
      <c r="C39" s="2" t="s">
        <v>97</v>
      </c>
      <c r="D39" s="2" t="s">
        <v>10</v>
      </c>
      <c r="E39" s="2" t="s">
        <v>14</v>
      </c>
      <c r="F39" s="2"/>
      <c r="G39" s="16"/>
      <c r="H39" s="8"/>
      <c r="I39" s="7">
        <f t="shared" si="2"/>
        <v>0</v>
      </c>
      <c r="J39" s="17"/>
    </row>
    <row r="40" spans="2:11" x14ac:dyDescent="0.3">
      <c r="B40" s="6" t="s">
        <v>98</v>
      </c>
      <c r="C40" s="2" t="s">
        <v>99</v>
      </c>
      <c r="D40" s="2" t="s">
        <v>10</v>
      </c>
      <c r="E40" s="2" t="s">
        <v>14</v>
      </c>
      <c r="F40" s="2"/>
      <c r="G40" s="16">
        <v>0</v>
      </c>
      <c r="H40" s="8">
        <v>0</v>
      </c>
      <c r="I40" s="7">
        <f t="shared" si="2"/>
        <v>0</v>
      </c>
      <c r="J40" s="17"/>
    </row>
    <row r="41" spans="2:11" x14ac:dyDescent="0.3">
      <c r="B41" s="6" t="s">
        <v>98</v>
      </c>
      <c r="C41" s="2" t="s">
        <v>100</v>
      </c>
      <c r="D41" s="2" t="s">
        <v>17</v>
      </c>
      <c r="E41" s="2" t="s">
        <v>14</v>
      </c>
      <c r="F41" s="2" t="s">
        <v>101</v>
      </c>
      <c r="G41" s="16">
        <v>15992</v>
      </c>
      <c r="H41" s="8">
        <v>480</v>
      </c>
      <c r="I41" s="7">
        <f t="shared" si="2"/>
        <v>19107.52</v>
      </c>
      <c r="J41" s="17"/>
    </row>
    <row r="42" spans="2:11" x14ac:dyDescent="0.3">
      <c r="B42" s="6" t="s">
        <v>98</v>
      </c>
      <c r="C42" s="2" t="s">
        <v>102</v>
      </c>
      <c r="D42" s="2" t="s">
        <v>17</v>
      </c>
      <c r="E42" s="2" t="s">
        <v>14</v>
      </c>
      <c r="F42" s="2" t="s">
        <v>103</v>
      </c>
      <c r="G42" s="16">
        <v>11561.63</v>
      </c>
      <c r="H42" s="8">
        <v>1277.51</v>
      </c>
      <c r="I42" s="7">
        <f t="shared" si="2"/>
        <v>14893.402399999999</v>
      </c>
      <c r="J42" s="17"/>
    </row>
    <row r="43" spans="2:11" x14ac:dyDescent="0.3">
      <c r="B43" s="6" t="s">
        <v>98</v>
      </c>
      <c r="C43" s="2" t="s">
        <v>104</v>
      </c>
      <c r="D43" s="2" t="s">
        <v>17</v>
      </c>
      <c r="E43" s="2" t="s">
        <v>14</v>
      </c>
      <c r="F43" s="2" t="s">
        <v>101</v>
      </c>
      <c r="G43" s="16">
        <v>15992</v>
      </c>
      <c r="H43" s="8">
        <v>480</v>
      </c>
      <c r="I43" s="7">
        <f t="shared" si="2"/>
        <v>19107.52</v>
      </c>
      <c r="J43" s="17"/>
    </row>
    <row r="44" spans="2:11" x14ac:dyDescent="0.3">
      <c r="B44" s="6" t="s">
        <v>98</v>
      </c>
      <c r="C44" s="2" t="s">
        <v>105</v>
      </c>
      <c r="D44" s="2" t="s">
        <v>10</v>
      </c>
      <c r="E44" s="2" t="s">
        <v>14</v>
      </c>
      <c r="F44" s="2"/>
      <c r="G44" s="16">
        <v>0</v>
      </c>
      <c r="H44" s="8">
        <v>0</v>
      </c>
      <c r="I44" s="7">
        <f t="shared" si="2"/>
        <v>0</v>
      </c>
      <c r="J44" s="17"/>
    </row>
    <row r="45" spans="2:11" x14ac:dyDescent="0.3">
      <c r="B45" s="6" t="s">
        <v>98</v>
      </c>
      <c r="C45" s="2" t="s">
        <v>106</v>
      </c>
      <c r="D45" s="2" t="s">
        <v>17</v>
      </c>
      <c r="E45" s="2" t="s">
        <v>14</v>
      </c>
      <c r="F45" s="2" t="s">
        <v>103</v>
      </c>
      <c r="G45" s="16">
        <v>11561.63</v>
      </c>
      <c r="H45" s="8">
        <v>1277.51</v>
      </c>
      <c r="I45" s="7">
        <f t="shared" si="2"/>
        <v>14893.402399999999</v>
      </c>
      <c r="J45" s="17"/>
    </row>
    <row r="46" spans="2:11" x14ac:dyDescent="0.3">
      <c r="B46" s="6" t="s">
        <v>98</v>
      </c>
      <c r="C46" s="2" t="s">
        <v>107</v>
      </c>
      <c r="D46" s="2" t="s">
        <v>17</v>
      </c>
      <c r="E46" s="2" t="s">
        <v>14</v>
      </c>
      <c r="F46" s="2" t="s">
        <v>108</v>
      </c>
      <c r="G46" s="16">
        <v>13486</v>
      </c>
      <c r="H46" s="8">
        <v>1490</v>
      </c>
      <c r="I46" s="7">
        <f t="shared" si="2"/>
        <v>17372.16</v>
      </c>
      <c r="J46" s="17"/>
    </row>
    <row r="47" spans="2:11" x14ac:dyDescent="0.3">
      <c r="B47" s="6" t="s">
        <v>109</v>
      </c>
      <c r="C47" s="2" t="s">
        <v>110</v>
      </c>
      <c r="D47" s="2" t="s">
        <v>17</v>
      </c>
      <c r="E47" s="2" t="s">
        <v>14</v>
      </c>
      <c r="F47" s="2" t="s">
        <v>108</v>
      </c>
      <c r="G47" s="16">
        <v>13486.49</v>
      </c>
      <c r="H47" s="8">
        <v>1489.79</v>
      </c>
      <c r="I47" s="7">
        <f t="shared" si="2"/>
        <v>17372.484799999998</v>
      </c>
      <c r="J47" s="17"/>
    </row>
    <row r="48" spans="2:11" x14ac:dyDescent="0.3">
      <c r="B48" s="6" t="s">
        <v>109</v>
      </c>
      <c r="C48" s="2" t="s">
        <v>111</v>
      </c>
      <c r="D48" s="2" t="s">
        <v>17</v>
      </c>
      <c r="E48" s="2" t="s">
        <v>14</v>
      </c>
      <c r="F48" s="2" t="s">
        <v>112</v>
      </c>
      <c r="G48" s="16">
        <v>13486.49</v>
      </c>
      <c r="H48" s="8">
        <v>1489.79</v>
      </c>
      <c r="I48" s="7">
        <f t="shared" si="2"/>
        <v>17372.484799999998</v>
      </c>
      <c r="J48" s="17"/>
      <c r="K48" s="18"/>
    </row>
    <row r="49" spans="2:10" x14ac:dyDescent="0.3">
      <c r="B49" s="6" t="s">
        <v>8</v>
      </c>
      <c r="C49" s="2" t="s">
        <v>113</v>
      </c>
      <c r="D49" s="2" t="s">
        <v>17</v>
      </c>
      <c r="E49" s="2" t="s">
        <v>14</v>
      </c>
      <c r="F49" s="2" t="s">
        <v>114</v>
      </c>
      <c r="G49" s="16">
        <v>4548.54</v>
      </c>
      <c r="H49" s="8">
        <v>507.98</v>
      </c>
      <c r="I49" s="7">
        <f t="shared" si="2"/>
        <v>5865.5632000000005</v>
      </c>
      <c r="J49" s="17"/>
    </row>
    <row r="50" spans="2:10" x14ac:dyDescent="0.3">
      <c r="B50" s="6" t="s">
        <v>109</v>
      </c>
      <c r="C50" s="2" t="s">
        <v>115</v>
      </c>
      <c r="D50" s="2" t="s">
        <v>17</v>
      </c>
      <c r="E50" s="2" t="s">
        <v>14</v>
      </c>
      <c r="F50" s="2" t="s">
        <v>108</v>
      </c>
      <c r="G50" s="16">
        <v>13486.49</v>
      </c>
      <c r="H50" s="8">
        <v>1489.79</v>
      </c>
      <c r="I50" s="7">
        <f t="shared" si="2"/>
        <v>17372.484799999998</v>
      </c>
      <c r="J50" s="17"/>
    </row>
    <row r="51" spans="2:10" x14ac:dyDescent="0.3">
      <c r="B51" s="6" t="s">
        <v>109</v>
      </c>
      <c r="C51" s="2" t="s">
        <v>116</v>
      </c>
      <c r="D51" s="2" t="s">
        <v>17</v>
      </c>
      <c r="E51" s="2" t="s">
        <v>14</v>
      </c>
      <c r="F51" s="2" t="s">
        <v>108</v>
      </c>
      <c r="G51" s="16">
        <v>13486.49</v>
      </c>
      <c r="H51" s="8">
        <v>1489.79</v>
      </c>
      <c r="I51" s="7">
        <f t="shared" si="2"/>
        <v>17372.484799999998</v>
      </c>
      <c r="J51" s="17"/>
    </row>
    <row r="52" spans="2:10" x14ac:dyDescent="0.3">
      <c r="B52" s="6" t="s">
        <v>109</v>
      </c>
      <c r="C52" s="2" t="s">
        <v>117</v>
      </c>
      <c r="D52" s="2" t="s">
        <v>17</v>
      </c>
      <c r="E52" s="2" t="s">
        <v>14</v>
      </c>
      <c r="F52" s="2" t="s">
        <v>112</v>
      </c>
      <c r="G52" s="16">
        <v>13486.49</v>
      </c>
      <c r="H52" s="8">
        <v>1489.79</v>
      </c>
      <c r="I52" s="7">
        <f t="shared" si="2"/>
        <v>17372.484799999998</v>
      </c>
      <c r="J52" s="17"/>
    </row>
    <row r="53" spans="2:10" x14ac:dyDescent="0.3">
      <c r="B53" s="6" t="s">
        <v>109</v>
      </c>
      <c r="C53" s="2" t="s">
        <v>118</v>
      </c>
      <c r="D53" s="2" t="s">
        <v>17</v>
      </c>
      <c r="E53" s="2" t="s">
        <v>14</v>
      </c>
      <c r="F53" s="2" t="s">
        <v>119</v>
      </c>
      <c r="G53" s="16">
        <v>14472.97</v>
      </c>
      <c r="H53" s="8">
        <v>1598.15</v>
      </c>
      <c r="I53" s="7">
        <f t="shared" si="2"/>
        <v>18642.499199999998</v>
      </c>
      <c r="J53" s="17"/>
    </row>
    <row r="54" spans="2:10" x14ac:dyDescent="0.3">
      <c r="B54" s="6" t="s">
        <v>109</v>
      </c>
      <c r="C54" s="2" t="s">
        <v>120</v>
      </c>
      <c r="D54" s="2" t="s">
        <v>17</v>
      </c>
      <c r="E54" s="2" t="s">
        <v>14</v>
      </c>
      <c r="F54" s="2" t="s">
        <v>119</v>
      </c>
      <c r="G54" s="16">
        <v>14472.97</v>
      </c>
      <c r="H54" s="8">
        <v>1598.15</v>
      </c>
      <c r="I54" s="7">
        <f t="shared" si="2"/>
        <v>18642.499199999998</v>
      </c>
      <c r="J54" s="17"/>
    </row>
    <row r="55" spans="2:10" x14ac:dyDescent="0.3">
      <c r="B55" s="6" t="s">
        <v>109</v>
      </c>
      <c r="C55" s="2" t="s">
        <v>121</v>
      </c>
      <c r="D55" s="2" t="s">
        <v>10</v>
      </c>
      <c r="E55" s="2" t="s">
        <v>14</v>
      </c>
      <c r="F55" s="2"/>
      <c r="G55" s="16">
        <v>0</v>
      </c>
      <c r="H55" s="8">
        <v>0</v>
      </c>
      <c r="I55" s="7">
        <f t="shared" si="2"/>
        <v>0</v>
      </c>
      <c r="J55" s="17"/>
    </row>
    <row r="56" spans="2:10" x14ac:dyDescent="0.3">
      <c r="B56" s="6" t="s">
        <v>109</v>
      </c>
      <c r="C56" s="2" t="s">
        <v>122</v>
      </c>
      <c r="D56" s="2" t="s">
        <v>10</v>
      </c>
      <c r="E56" s="2" t="s">
        <v>14</v>
      </c>
      <c r="F56" s="2"/>
      <c r="G56" s="16">
        <v>0</v>
      </c>
      <c r="H56" s="8">
        <v>0</v>
      </c>
      <c r="I56" s="7">
        <f t="shared" si="2"/>
        <v>0</v>
      </c>
      <c r="J56" s="17"/>
    </row>
    <row r="57" spans="2:10" x14ac:dyDescent="0.3">
      <c r="B57" s="6" t="s">
        <v>109</v>
      </c>
      <c r="C57" s="2" t="s">
        <v>123</v>
      </c>
      <c r="D57" s="2" t="s">
        <v>17</v>
      </c>
      <c r="E57" s="2" t="s">
        <v>14</v>
      </c>
      <c r="F57" s="2" t="s">
        <v>108</v>
      </c>
      <c r="G57" s="16">
        <v>13486.49</v>
      </c>
      <c r="H57" s="8">
        <v>1489.79</v>
      </c>
      <c r="I57" s="7">
        <f t="shared" si="2"/>
        <v>17372.484799999998</v>
      </c>
      <c r="J57" s="17"/>
    </row>
    <row r="58" spans="2:10" x14ac:dyDescent="0.3">
      <c r="B58" s="6" t="s">
        <v>109</v>
      </c>
      <c r="C58" s="2" t="s">
        <v>124</v>
      </c>
      <c r="D58" s="2" t="s">
        <v>10</v>
      </c>
      <c r="E58" s="2" t="s">
        <v>14</v>
      </c>
      <c r="F58" s="2"/>
      <c r="G58" s="16">
        <v>0</v>
      </c>
      <c r="H58" s="8">
        <v>0</v>
      </c>
      <c r="I58" s="7">
        <f t="shared" si="2"/>
        <v>0</v>
      </c>
      <c r="J58" s="17"/>
    </row>
    <row r="59" spans="2:10" x14ac:dyDescent="0.3">
      <c r="B59" s="6" t="s">
        <v>109</v>
      </c>
      <c r="C59" s="2" t="s">
        <v>125</v>
      </c>
      <c r="D59" s="2" t="s">
        <v>17</v>
      </c>
      <c r="E59" s="2" t="s">
        <v>14</v>
      </c>
      <c r="F59" s="2" t="s">
        <v>119</v>
      </c>
      <c r="G59" s="16">
        <v>14472.97</v>
      </c>
      <c r="H59" s="8">
        <v>1598.15</v>
      </c>
      <c r="I59" s="7">
        <f t="shared" si="2"/>
        <v>18642.499199999998</v>
      </c>
      <c r="J59" s="17"/>
    </row>
    <row r="60" spans="2:10" x14ac:dyDescent="0.3">
      <c r="B60" s="6" t="s">
        <v>109</v>
      </c>
      <c r="C60" s="2" t="s">
        <v>126</v>
      </c>
      <c r="D60" s="2" t="s">
        <v>17</v>
      </c>
      <c r="E60" s="2" t="s">
        <v>14</v>
      </c>
      <c r="F60" s="2" t="s">
        <v>103</v>
      </c>
      <c r="G60" s="16">
        <v>11561.63</v>
      </c>
      <c r="H60" s="8">
        <v>1277.51</v>
      </c>
      <c r="I60" s="7">
        <f t="shared" si="2"/>
        <v>14893.402399999999</v>
      </c>
      <c r="J60" s="17"/>
    </row>
    <row r="61" spans="2:10" x14ac:dyDescent="0.3">
      <c r="B61" s="6" t="s">
        <v>98</v>
      </c>
      <c r="C61" s="2" t="s">
        <v>127</v>
      </c>
      <c r="D61" s="2" t="s">
        <v>17</v>
      </c>
      <c r="E61" s="2" t="s">
        <v>14</v>
      </c>
      <c r="F61" s="2" t="s">
        <v>103</v>
      </c>
      <c r="G61" s="16">
        <v>11561.63</v>
      </c>
      <c r="H61" s="8">
        <v>1277.51</v>
      </c>
      <c r="I61" s="7">
        <f t="shared" si="2"/>
        <v>14893.402399999999</v>
      </c>
      <c r="J61" s="17"/>
    </row>
    <row r="62" spans="2:10" x14ac:dyDescent="0.3">
      <c r="B62" s="6" t="s">
        <v>42</v>
      </c>
      <c r="C62" s="2" t="s">
        <v>128</v>
      </c>
      <c r="D62" s="2" t="s">
        <v>17</v>
      </c>
      <c r="E62" s="2" t="s">
        <v>14</v>
      </c>
      <c r="F62" s="2" t="s">
        <v>129</v>
      </c>
      <c r="G62" s="16">
        <v>7520.4</v>
      </c>
      <c r="H62" s="8">
        <v>225.61</v>
      </c>
      <c r="I62" s="7">
        <f t="shared" si="2"/>
        <v>8985.3715999999986</v>
      </c>
      <c r="J62" s="17"/>
    </row>
    <row r="63" spans="2:10" x14ac:dyDescent="0.3">
      <c r="B63" s="6" t="s">
        <v>8</v>
      </c>
      <c r="C63" s="2" t="s">
        <v>130</v>
      </c>
      <c r="D63" s="2" t="s">
        <v>10</v>
      </c>
      <c r="E63" s="2" t="s">
        <v>14</v>
      </c>
      <c r="F63" s="2"/>
      <c r="G63" s="16">
        <v>0</v>
      </c>
      <c r="H63" s="8">
        <v>0</v>
      </c>
      <c r="I63" s="7">
        <f t="shared" si="2"/>
        <v>0</v>
      </c>
      <c r="J63" s="17"/>
    </row>
    <row r="64" spans="2:10" x14ac:dyDescent="0.3">
      <c r="B64" s="6" t="s">
        <v>109</v>
      </c>
      <c r="C64" s="2" t="s">
        <v>131</v>
      </c>
      <c r="D64" s="2" t="s">
        <v>17</v>
      </c>
      <c r="E64" s="2" t="s">
        <v>14</v>
      </c>
      <c r="F64" s="2" t="s">
        <v>103</v>
      </c>
      <c r="G64" s="16">
        <v>11561.63</v>
      </c>
      <c r="H64" s="8">
        <v>1277.51</v>
      </c>
      <c r="I64" s="7">
        <f t="shared" si="2"/>
        <v>14893.402399999999</v>
      </c>
      <c r="J64" s="17"/>
    </row>
    <row r="65" spans="2:11" x14ac:dyDescent="0.3">
      <c r="B65" s="6" t="s">
        <v>109</v>
      </c>
      <c r="C65" s="2" t="s">
        <v>132</v>
      </c>
      <c r="D65" s="2" t="s">
        <v>17</v>
      </c>
      <c r="E65" s="2" t="s">
        <v>14</v>
      </c>
      <c r="F65" s="2" t="s">
        <v>133</v>
      </c>
      <c r="G65" s="16">
        <v>13486</v>
      </c>
      <c r="H65" s="8">
        <v>1490</v>
      </c>
      <c r="I65" s="7">
        <f t="shared" si="2"/>
        <v>17372.16</v>
      </c>
      <c r="J65" s="17"/>
    </row>
    <row r="66" spans="2:11" x14ac:dyDescent="0.3">
      <c r="B66" s="6" t="s">
        <v>109</v>
      </c>
      <c r="C66" s="2" t="s">
        <v>134</v>
      </c>
      <c r="D66" s="2" t="s">
        <v>17</v>
      </c>
      <c r="E66" s="2" t="s">
        <v>14</v>
      </c>
      <c r="F66" s="2" t="s">
        <v>103</v>
      </c>
      <c r="G66" s="16">
        <v>11561.63</v>
      </c>
      <c r="H66" s="8">
        <v>1277.51</v>
      </c>
      <c r="I66" s="7">
        <f t="shared" si="2"/>
        <v>14893.402399999999</v>
      </c>
      <c r="J66" s="17"/>
    </row>
    <row r="67" spans="2:11" x14ac:dyDescent="0.3">
      <c r="B67" s="6" t="s">
        <v>109</v>
      </c>
      <c r="C67" s="2" t="s">
        <v>135</v>
      </c>
      <c r="D67" s="2" t="s">
        <v>10</v>
      </c>
      <c r="E67" s="2" t="s">
        <v>14</v>
      </c>
      <c r="F67" s="2"/>
      <c r="G67" s="16">
        <v>0</v>
      </c>
      <c r="H67" s="8">
        <v>0</v>
      </c>
      <c r="I67" s="7">
        <f t="shared" si="2"/>
        <v>0</v>
      </c>
      <c r="J67" s="17"/>
    </row>
    <row r="68" spans="2:11" x14ac:dyDescent="0.3">
      <c r="B68" s="6" t="s">
        <v>109</v>
      </c>
      <c r="C68" s="2" t="s">
        <v>136</v>
      </c>
      <c r="D68" s="2" t="s">
        <v>10</v>
      </c>
      <c r="E68" s="2" t="s">
        <v>14</v>
      </c>
      <c r="F68" s="2"/>
      <c r="G68" s="16">
        <v>0</v>
      </c>
      <c r="H68" s="8">
        <v>0</v>
      </c>
      <c r="I68" s="7">
        <f t="shared" si="2"/>
        <v>0</v>
      </c>
      <c r="J68" s="17"/>
    </row>
    <row r="69" spans="2:11" x14ac:dyDescent="0.3">
      <c r="B69" s="6" t="s">
        <v>109</v>
      </c>
      <c r="C69" s="2" t="s">
        <v>137</v>
      </c>
      <c r="D69" s="2" t="s">
        <v>17</v>
      </c>
      <c r="E69" s="2" t="s">
        <v>14</v>
      </c>
      <c r="F69" s="2" t="s">
        <v>103</v>
      </c>
      <c r="G69" s="16">
        <v>11561.63</v>
      </c>
      <c r="H69" s="8">
        <v>1277.51</v>
      </c>
      <c r="I69" s="7">
        <f t="shared" si="2"/>
        <v>14893.402399999999</v>
      </c>
      <c r="J69" s="17"/>
    </row>
    <row r="70" spans="2:11" x14ac:dyDescent="0.3">
      <c r="B70" s="6" t="s">
        <v>48</v>
      </c>
      <c r="C70" s="2" t="s">
        <v>138</v>
      </c>
      <c r="D70" s="2" t="s">
        <v>17</v>
      </c>
      <c r="E70" s="2" t="s">
        <v>14</v>
      </c>
      <c r="F70" s="2" t="s">
        <v>112</v>
      </c>
      <c r="G70" s="16">
        <v>4415.28</v>
      </c>
      <c r="H70" s="8">
        <v>449.25</v>
      </c>
      <c r="I70" s="7">
        <f t="shared" si="2"/>
        <v>5642.8547999999992</v>
      </c>
      <c r="J70" s="17"/>
    </row>
    <row r="71" spans="2:11" x14ac:dyDescent="0.3">
      <c r="B71" s="6" t="s">
        <v>72</v>
      </c>
      <c r="C71" s="2" t="s">
        <v>139</v>
      </c>
      <c r="D71" s="2" t="s">
        <v>17</v>
      </c>
      <c r="E71" s="2" t="s">
        <v>14</v>
      </c>
      <c r="F71" s="2" t="s">
        <v>140</v>
      </c>
      <c r="G71" s="16">
        <v>9692.4500000000007</v>
      </c>
      <c r="H71" s="8">
        <v>1073.02</v>
      </c>
      <c r="I71" s="7">
        <f t="shared" si="2"/>
        <v>12487.9452</v>
      </c>
      <c r="J71" s="17"/>
      <c r="K71" s="19"/>
    </row>
    <row r="72" spans="2:11" x14ac:dyDescent="0.3">
      <c r="B72" s="6" t="s">
        <v>109</v>
      </c>
      <c r="C72" s="2" t="s">
        <v>141</v>
      </c>
      <c r="D72" s="2" t="s">
        <v>17</v>
      </c>
      <c r="E72" s="2" t="s">
        <v>14</v>
      </c>
      <c r="F72" s="2" t="s">
        <v>103</v>
      </c>
      <c r="G72" s="16">
        <v>11561.63</v>
      </c>
      <c r="H72" s="8">
        <v>1277.51</v>
      </c>
      <c r="I72" s="7">
        <f t="shared" si="2"/>
        <v>14893.402399999999</v>
      </c>
      <c r="J72" s="17"/>
    </row>
    <row r="73" spans="2:11" x14ac:dyDescent="0.3">
      <c r="B73" s="6" t="s">
        <v>109</v>
      </c>
      <c r="C73" s="2" t="s">
        <v>142</v>
      </c>
      <c r="D73" s="2" t="s">
        <v>17</v>
      </c>
      <c r="E73" s="2" t="s">
        <v>14</v>
      </c>
      <c r="F73" s="2" t="s">
        <v>103</v>
      </c>
      <c r="G73" s="16">
        <v>11561.63</v>
      </c>
      <c r="H73" s="8">
        <v>1277.51</v>
      </c>
      <c r="I73" s="7">
        <f t="shared" si="2"/>
        <v>14893.402399999999</v>
      </c>
      <c r="J73" s="17"/>
    </row>
    <row r="74" spans="2:11" x14ac:dyDescent="0.3">
      <c r="B74" s="6" t="s">
        <v>143</v>
      </c>
      <c r="C74" s="2" t="s">
        <v>144</v>
      </c>
      <c r="D74" s="2" t="s">
        <v>17</v>
      </c>
      <c r="E74" s="2" t="s">
        <v>14</v>
      </c>
      <c r="F74" s="2" t="s">
        <v>108</v>
      </c>
      <c r="G74" s="16">
        <v>15526.32</v>
      </c>
      <c r="H74" s="8">
        <v>1713.86</v>
      </c>
      <c r="I74" s="7">
        <f t="shared" si="2"/>
        <v>19998.608799999998</v>
      </c>
      <c r="J74" s="17"/>
    </row>
    <row r="75" spans="2:11" x14ac:dyDescent="0.3">
      <c r="B75" s="6" t="s">
        <v>109</v>
      </c>
      <c r="C75" s="2" t="s">
        <v>145</v>
      </c>
      <c r="D75" s="2" t="s">
        <v>10</v>
      </c>
      <c r="E75" s="2" t="s">
        <v>14</v>
      </c>
      <c r="F75" s="2"/>
      <c r="G75" s="16">
        <v>0</v>
      </c>
      <c r="H75" s="8">
        <v>0</v>
      </c>
      <c r="I75" s="7">
        <f t="shared" si="2"/>
        <v>0</v>
      </c>
      <c r="J75" s="17"/>
    </row>
    <row r="76" spans="2:11" x14ac:dyDescent="0.3">
      <c r="B76" s="6" t="s">
        <v>109</v>
      </c>
      <c r="C76" s="2" t="s">
        <v>146</v>
      </c>
      <c r="D76" s="2" t="s">
        <v>17</v>
      </c>
      <c r="E76" s="2" t="s">
        <v>14</v>
      </c>
      <c r="F76" s="2" t="s">
        <v>103</v>
      </c>
      <c r="G76" s="16">
        <v>11561.63</v>
      </c>
      <c r="H76" s="8">
        <v>1277.51</v>
      </c>
      <c r="I76" s="7">
        <f t="shared" si="2"/>
        <v>14893.402399999999</v>
      </c>
      <c r="J76" s="17"/>
    </row>
    <row r="77" spans="2:11" x14ac:dyDescent="0.3">
      <c r="B77" s="6" t="s">
        <v>109</v>
      </c>
      <c r="C77" s="2" t="s">
        <v>147</v>
      </c>
      <c r="D77" s="2" t="s">
        <v>17</v>
      </c>
      <c r="E77" s="2" t="s">
        <v>14</v>
      </c>
      <c r="F77" s="2" t="s">
        <v>103</v>
      </c>
      <c r="G77" s="16">
        <v>11561.63</v>
      </c>
      <c r="H77" s="8">
        <v>1277.51</v>
      </c>
      <c r="I77" s="7">
        <f t="shared" si="2"/>
        <v>14893.402399999999</v>
      </c>
      <c r="J77" s="17"/>
    </row>
    <row r="78" spans="2:11" x14ac:dyDescent="0.3">
      <c r="B78" s="6" t="s">
        <v>109</v>
      </c>
      <c r="C78" s="2" t="s">
        <v>148</v>
      </c>
      <c r="D78" s="2" t="s">
        <v>17</v>
      </c>
      <c r="E78" s="2" t="s">
        <v>14</v>
      </c>
      <c r="F78" s="2" t="s">
        <v>103</v>
      </c>
      <c r="G78" s="16">
        <v>11561.63</v>
      </c>
      <c r="H78" s="8">
        <v>1277.51</v>
      </c>
      <c r="I78" s="7">
        <f t="shared" si="2"/>
        <v>14893.402399999999</v>
      </c>
      <c r="J78" s="17"/>
    </row>
    <row r="79" spans="2:11" x14ac:dyDescent="0.3">
      <c r="B79" s="6" t="s">
        <v>96</v>
      </c>
      <c r="C79" s="2" t="s">
        <v>149</v>
      </c>
      <c r="D79" s="2" t="s">
        <v>17</v>
      </c>
      <c r="E79" s="2" t="s">
        <v>14</v>
      </c>
      <c r="F79" s="2" t="s">
        <v>108</v>
      </c>
      <c r="G79" s="16">
        <v>10009.15</v>
      </c>
      <c r="H79" s="8">
        <v>1107.81</v>
      </c>
      <c r="I79" s="7">
        <f t="shared" si="2"/>
        <v>12895.673599999998</v>
      </c>
      <c r="J79" s="17"/>
    </row>
    <row r="80" spans="2:11" x14ac:dyDescent="0.3">
      <c r="B80" s="6" t="s">
        <v>96</v>
      </c>
      <c r="C80" s="2" t="s">
        <v>150</v>
      </c>
      <c r="D80" s="2" t="s">
        <v>17</v>
      </c>
      <c r="E80" s="2" t="s">
        <v>14</v>
      </c>
      <c r="F80" s="2" t="s">
        <v>112</v>
      </c>
      <c r="G80" s="16">
        <v>12432.43</v>
      </c>
      <c r="H80" s="8">
        <v>1374</v>
      </c>
      <c r="I80" s="7">
        <f t="shared" si="2"/>
        <v>16015.458799999999</v>
      </c>
      <c r="J80" s="17"/>
    </row>
    <row r="81" spans="2:10" x14ac:dyDescent="0.3">
      <c r="B81" s="6" t="s">
        <v>109</v>
      </c>
      <c r="C81" s="2" t="s">
        <v>151</v>
      </c>
      <c r="D81" s="2" t="s">
        <v>17</v>
      </c>
      <c r="E81" s="2" t="s">
        <v>14</v>
      </c>
      <c r="F81" s="2" t="s">
        <v>103</v>
      </c>
      <c r="G81" s="16">
        <v>11561.63</v>
      </c>
      <c r="H81" s="8">
        <v>1277.51</v>
      </c>
      <c r="I81" s="7">
        <f t="shared" si="2"/>
        <v>14893.402399999999</v>
      </c>
      <c r="J81" s="17"/>
    </row>
    <row r="82" spans="2:10" x14ac:dyDescent="0.3">
      <c r="B82" s="6" t="s">
        <v>109</v>
      </c>
      <c r="C82" s="2" t="s">
        <v>152</v>
      </c>
      <c r="D82" s="2" t="s">
        <v>17</v>
      </c>
      <c r="E82" s="2" t="s">
        <v>14</v>
      </c>
      <c r="F82" s="2" t="s">
        <v>153</v>
      </c>
      <c r="G82" s="16">
        <v>16664</v>
      </c>
      <c r="H82" s="8">
        <v>500</v>
      </c>
      <c r="I82" s="7">
        <f t="shared" si="2"/>
        <v>19910.239999999998</v>
      </c>
      <c r="J82" s="17"/>
    </row>
    <row r="83" spans="2:10" x14ac:dyDescent="0.3">
      <c r="B83" s="6" t="s">
        <v>109</v>
      </c>
      <c r="C83" s="2" t="s">
        <v>154</v>
      </c>
      <c r="D83" s="2" t="s">
        <v>17</v>
      </c>
      <c r="E83" s="2" t="s">
        <v>14</v>
      </c>
      <c r="F83" s="2" t="s">
        <v>108</v>
      </c>
      <c r="G83" s="16">
        <v>13486.49</v>
      </c>
      <c r="H83" s="8">
        <v>1489.79</v>
      </c>
      <c r="I83" s="7">
        <f t="shared" si="2"/>
        <v>17372.484799999998</v>
      </c>
      <c r="J83" s="17"/>
    </row>
    <row r="84" spans="2:10" x14ac:dyDescent="0.3">
      <c r="B84" s="6" t="s">
        <v>109</v>
      </c>
      <c r="C84" s="2" t="s">
        <v>155</v>
      </c>
      <c r="D84" s="2" t="s">
        <v>17</v>
      </c>
      <c r="E84" s="2" t="s">
        <v>14</v>
      </c>
      <c r="F84" s="2" t="s">
        <v>108</v>
      </c>
      <c r="G84" s="16">
        <v>17351.349999999999</v>
      </c>
      <c r="H84" s="8">
        <v>1914.33</v>
      </c>
      <c r="I84" s="7">
        <f t="shared" si="2"/>
        <v>22348.1888</v>
      </c>
      <c r="J84" s="17"/>
    </row>
    <row r="85" spans="2:10" x14ac:dyDescent="0.3">
      <c r="B85" s="6" t="s">
        <v>109</v>
      </c>
      <c r="C85" s="2" t="s">
        <v>156</v>
      </c>
      <c r="D85" s="2" t="s">
        <v>17</v>
      </c>
      <c r="E85" s="2" t="s">
        <v>14</v>
      </c>
      <c r="F85" s="2" t="s">
        <v>108</v>
      </c>
      <c r="G85" s="8">
        <v>17351.349999999999</v>
      </c>
      <c r="H85" s="8">
        <v>1914.33</v>
      </c>
      <c r="I85" s="7">
        <f t="shared" si="2"/>
        <v>22348.1888</v>
      </c>
      <c r="J85" s="17"/>
    </row>
    <row r="86" spans="2:10" x14ac:dyDescent="0.3">
      <c r="B86" s="6" t="s">
        <v>109</v>
      </c>
      <c r="C86" s="2" t="s">
        <v>157</v>
      </c>
      <c r="D86" s="2" t="s">
        <v>17</v>
      </c>
      <c r="E86" s="2" t="s">
        <v>14</v>
      </c>
      <c r="F86" s="2" t="s">
        <v>108</v>
      </c>
      <c r="G86" s="8">
        <v>17351.349999999999</v>
      </c>
      <c r="H86" s="8">
        <v>1914.33</v>
      </c>
      <c r="I86" s="7">
        <f t="shared" si="2"/>
        <v>22348.1888</v>
      </c>
      <c r="J86" s="17"/>
    </row>
    <row r="87" spans="2:10" x14ac:dyDescent="0.3">
      <c r="B87" s="6" t="s">
        <v>96</v>
      </c>
      <c r="C87" s="2" t="s">
        <v>158</v>
      </c>
      <c r="D87" s="2" t="s">
        <v>17</v>
      </c>
      <c r="E87" s="2" t="s">
        <v>12</v>
      </c>
      <c r="F87" s="15" t="s">
        <v>159</v>
      </c>
      <c r="G87" s="8">
        <v>9198.48</v>
      </c>
      <c r="H87" s="8">
        <v>827.6</v>
      </c>
      <c r="I87" s="7">
        <f t="shared" si="2"/>
        <v>11630.252799999998</v>
      </c>
      <c r="J87" s="9"/>
    </row>
    <row r="88" spans="2:10" x14ac:dyDescent="0.3">
      <c r="B88" s="6" t="s">
        <v>160</v>
      </c>
      <c r="C88" s="2" t="s">
        <v>161</v>
      </c>
      <c r="D88" s="2" t="s">
        <v>17</v>
      </c>
      <c r="E88" s="2" t="s">
        <v>12</v>
      </c>
      <c r="F88" s="20" t="s">
        <v>162</v>
      </c>
      <c r="G88" s="8">
        <v>1369.73</v>
      </c>
      <c r="H88" s="8">
        <v>130.33000000000001</v>
      </c>
      <c r="I88" s="7">
        <f t="shared" si="2"/>
        <v>1740.0695999999998</v>
      </c>
      <c r="J88" s="9"/>
    </row>
    <row r="89" spans="2:10" x14ac:dyDescent="0.3">
      <c r="B89" s="6" t="s">
        <v>96</v>
      </c>
      <c r="C89" s="2" t="s">
        <v>163</v>
      </c>
      <c r="D89" s="2" t="s">
        <v>17</v>
      </c>
      <c r="E89" s="2" t="s">
        <v>12</v>
      </c>
      <c r="F89" s="2" t="s">
        <v>162</v>
      </c>
      <c r="G89" s="8">
        <v>7516.83</v>
      </c>
      <c r="H89" s="8">
        <v>677.8</v>
      </c>
      <c r="I89" s="7">
        <f t="shared" si="2"/>
        <v>9505.7707999999984</v>
      </c>
      <c r="J89" s="9"/>
    </row>
    <row r="90" spans="2:10" x14ac:dyDescent="0.3">
      <c r="B90" s="6" t="s">
        <v>96</v>
      </c>
      <c r="C90" s="2" t="s">
        <v>164</v>
      </c>
      <c r="D90" s="2" t="s">
        <v>17</v>
      </c>
      <c r="E90" s="2" t="s">
        <v>12</v>
      </c>
      <c r="F90" s="2" t="s">
        <v>162</v>
      </c>
      <c r="G90" s="21">
        <v>4930.83</v>
      </c>
      <c r="H90" s="8">
        <v>447.5</v>
      </c>
      <c r="I90" s="7">
        <f t="shared" si="2"/>
        <v>6238.8627999999999</v>
      </c>
      <c r="J90" s="9"/>
    </row>
    <row r="91" spans="2:10" x14ac:dyDescent="0.3">
      <c r="B91" s="6" t="s">
        <v>165</v>
      </c>
      <c r="C91" s="2" t="s">
        <v>166</v>
      </c>
      <c r="D91" s="2" t="s">
        <v>17</v>
      </c>
      <c r="E91" s="2" t="s">
        <v>12</v>
      </c>
      <c r="F91" s="2" t="s">
        <v>162</v>
      </c>
      <c r="G91" s="21">
        <v>9610.67</v>
      </c>
      <c r="H91" s="8">
        <v>864.3</v>
      </c>
      <c r="I91" s="7">
        <f t="shared" si="2"/>
        <v>12150.965199999999</v>
      </c>
      <c r="J91" s="9"/>
    </row>
    <row r="92" spans="2:10" x14ac:dyDescent="0.3">
      <c r="B92" s="6" t="s">
        <v>165</v>
      </c>
      <c r="C92" s="2" t="s">
        <v>167</v>
      </c>
      <c r="D92" s="2" t="s">
        <v>17</v>
      </c>
      <c r="E92" s="2" t="s">
        <v>12</v>
      </c>
      <c r="F92" s="2" t="s">
        <v>162</v>
      </c>
      <c r="G92" s="8">
        <v>7046.31</v>
      </c>
      <c r="H92" s="8">
        <v>635.91999999999996</v>
      </c>
      <c r="I92" s="7">
        <f t="shared" si="2"/>
        <v>8911.3868000000002</v>
      </c>
      <c r="J92" s="9"/>
    </row>
    <row r="93" spans="2:10" x14ac:dyDescent="0.3">
      <c r="B93" s="6" t="s">
        <v>168</v>
      </c>
      <c r="C93" s="2" t="s">
        <v>169</v>
      </c>
      <c r="D93" s="2" t="s">
        <v>17</v>
      </c>
      <c r="E93" s="2" t="s">
        <v>12</v>
      </c>
      <c r="F93" s="2" t="s">
        <v>162</v>
      </c>
      <c r="G93" s="8">
        <v>8501.6200000000008</v>
      </c>
      <c r="H93" s="8">
        <v>765.53</v>
      </c>
      <c r="I93" s="7">
        <f t="shared" si="2"/>
        <v>10749.894</v>
      </c>
      <c r="J93" s="9"/>
    </row>
    <row r="94" spans="2:10" x14ac:dyDescent="0.3">
      <c r="B94" s="6" t="s">
        <v>170</v>
      </c>
      <c r="C94" s="2" t="s">
        <v>171</v>
      </c>
      <c r="D94" s="2" t="s">
        <v>17</v>
      </c>
      <c r="E94" s="2" t="s">
        <v>12</v>
      </c>
      <c r="F94" s="2" t="s">
        <v>162</v>
      </c>
      <c r="G94" s="8">
        <v>4178.5</v>
      </c>
      <c r="H94" s="8">
        <v>380.5</v>
      </c>
      <c r="I94" s="7">
        <f t="shared" si="2"/>
        <v>5288.44</v>
      </c>
      <c r="J94" s="9"/>
    </row>
    <row r="95" spans="2:10" x14ac:dyDescent="0.3">
      <c r="B95" s="6" t="s">
        <v>48</v>
      </c>
      <c r="C95" s="2" t="s">
        <v>172</v>
      </c>
      <c r="D95" s="2" t="s">
        <v>17</v>
      </c>
      <c r="E95" s="2" t="s">
        <v>12</v>
      </c>
      <c r="F95" s="15" t="s">
        <v>173</v>
      </c>
      <c r="G95" s="8">
        <v>3923.2</v>
      </c>
      <c r="H95" s="8">
        <v>357.7</v>
      </c>
      <c r="I95" s="7">
        <f t="shared" si="2"/>
        <v>4965.8439999999991</v>
      </c>
      <c r="J95" s="9"/>
    </row>
    <row r="96" spans="2:10" x14ac:dyDescent="0.3">
      <c r="B96" s="6" t="s">
        <v>48</v>
      </c>
      <c r="C96" s="2" t="s">
        <v>174</v>
      </c>
      <c r="D96" s="2" t="s">
        <v>17</v>
      </c>
      <c r="E96" s="2" t="s">
        <v>12</v>
      </c>
      <c r="F96" s="22" t="s">
        <v>175</v>
      </c>
      <c r="G96" s="7">
        <v>3923.2</v>
      </c>
      <c r="H96" s="8">
        <v>357.7</v>
      </c>
      <c r="I96" s="7">
        <f t="shared" si="2"/>
        <v>4965.8439999999991</v>
      </c>
      <c r="J96" s="9"/>
    </row>
    <row r="97" spans="2:10" x14ac:dyDescent="0.3">
      <c r="B97" s="6" t="s">
        <v>176</v>
      </c>
      <c r="C97" s="2" t="s">
        <v>177</v>
      </c>
      <c r="D97" s="2" t="s">
        <v>17</v>
      </c>
      <c r="E97" s="2" t="s">
        <v>12</v>
      </c>
      <c r="F97" s="15" t="s">
        <v>159</v>
      </c>
      <c r="G97" s="7">
        <v>12254.77</v>
      </c>
      <c r="H97" s="8">
        <v>1099.8</v>
      </c>
      <c r="I97" s="7">
        <f t="shared" si="2"/>
        <v>15491.301199999998</v>
      </c>
      <c r="J97" s="9"/>
    </row>
    <row r="98" spans="2:10" x14ac:dyDescent="0.3">
      <c r="B98" s="6" t="s">
        <v>70</v>
      </c>
      <c r="C98" s="2" t="s">
        <v>178</v>
      </c>
      <c r="D98" s="2" t="s">
        <v>17</v>
      </c>
      <c r="E98" s="2" t="s">
        <v>12</v>
      </c>
      <c r="F98" s="20" t="s">
        <v>179</v>
      </c>
      <c r="G98" s="7">
        <v>5876</v>
      </c>
      <c r="H98" s="8">
        <v>176</v>
      </c>
      <c r="I98" s="7">
        <f t="shared" si="2"/>
        <v>7020.32</v>
      </c>
      <c r="J98" s="9"/>
    </row>
    <row r="99" spans="2:10" x14ac:dyDescent="0.3">
      <c r="B99" s="6" t="s">
        <v>170</v>
      </c>
      <c r="C99" s="2" t="s">
        <v>180</v>
      </c>
      <c r="D99" s="2" t="s">
        <v>17</v>
      </c>
      <c r="E99" s="2" t="s">
        <v>12</v>
      </c>
      <c r="F99" s="2" t="s">
        <v>162</v>
      </c>
      <c r="G99" s="7">
        <v>4700.46</v>
      </c>
      <c r="H99" s="8">
        <v>1682.92</v>
      </c>
      <c r="I99" s="7">
        <f t="shared" si="2"/>
        <v>7404.7208000000001</v>
      </c>
      <c r="J99" s="9"/>
    </row>
    <row r="100" spans="2:10" x14ac:dyDescent="0.3">
      <c r="B100" s="6" t="s">
        <v>170</v>
      </c>
      <c r="C100" s="2" t="s">
        <v>181</v>
      </c>
      <c r="D100" s="2" t="s">
        <v>17</v>
      </c>
      <c r="E100" s="2" t="s">
        <v>12</v>
      </c>
      <c r="F100" s="2" t="s">
        <v>162</v>
      </c>
      <c r="G100" s="7">
        <v>4700.46</v>
      </c>
      <c r="H100" s="8">
        <v>1682.92</v>
      </c>
      <c r="I100" s="7">
        <f t="shared" ref="I100:I107" si="3">SUM(G100+H100)*1.16</f>
        <v>7404.7208000000001</v>
      </c>
      <c r="J100" s="9"/>
    </row>
    <row r="101" spans="2:10" x14ac:dyDescent="0.3">
      <c r="B101" s="6" t="s">
        <v>170</v>
      </c>
      <c r="C101" s="2" t="s">
        <v>182</v>
      </c>
      <c r="D101" s="2" t="s">
        <v>17</v>
      </c>
      <c r="E101" s="2" t="s">
        <v>12</v>
      </c>
      <c r="F101" s="2" t="s">
        <v>162</v>
      </c>
      <c r="G101" s="7">
        <v>4700.46</v>
      </c>
      <c r="H101" s="8">
        <v>1682.92</v>
      </c>
      <c r="I101" s="7">
        <f t="shared" si="3"/>
        <v>7404.7208000000001</v>
      </c>
      <c r="J101" s="9"/>
    </row>
    <row r="102" spans="2:10" x14ac:dyDescent="0.3">
      <c r="B102" s="6" t="s">
        <v>170</v>
      </c>
      <c r="C102" s="2" t="s">
        <v>183</v>
      </c>
      <c r="D102" s="2" t="s">
        <v>17</v>
      </c>
      <c r="E102" s="2" t="s">
        <v>12</v>
      </c>
      <c r="F102" s="2" t="s">
        <v>162</v>
      </c>
      <c r="G102" s="7">
        <v>4700.46</v>
      </c>
      <c r="H102" s="8">
        <v>1682.92</v>
      </c>
      <c r="I102" s="7">
        <f t="shared" si="3"/>
        <v>7404.7208000000001</v>
      </c>
      <c r="J102" s="9"/>
    </row>
    <row r="103" spans="2:10" x14ac:dyDescent="0.3">
      <c r="B103" s="6" t="s">
        <v>42</v>
      </c>
      <c r="C103" s="23" t="s">
        <v>184</v>
      </c>
      <c r="D103" s="2" t="s">
        <v>17</v>
      </c>
      <c r="E103" s="2" t="s">
        <v>12</v>
      </c>
      <c r="F103" s="15" t="s">
        <v>185</v>
      </c>
      <c r="G103" s="8">
        <v>7006.67</v>
      </c>
      <c r="H103" s="8">
        <v>632.38</v>
      </c>
      <c r="I103" s="7">
        <f t="shared" si="3"/>
        <v>8861.2979999999989</v>
      </c>
      <c r="J103" s="9"/>
    </row>
    <row r="104" spans="2:10" x14ac:dyDescent="0.3">
      <c r="B104" s="6" t="s">
        <v>20</v>
      </c>
      <c r="C104" s="2" t="s">
        <v>186</v>
      </c>
      <c r="D104" s="2" t="s">
        <v>17</v>
      </c>
      <c r="E104" s="2" t="s">
        <v>14</v>
      </c>
      <c r="F104" s="2" t="s">
        <v>129</v>
      </c>
      <c r="G104" s="16">
        <v>8164.29</v>
      </c>
      <c r="H104" s="8">
        <v>905.16</v>
      </c>
      <c r="I104" s="7">
        <f t="shared" si="3"/>
        <v>10520.562</v>
      </c>
      <c r="J104" s="17"/>
    </row>
    <row r="105" spans="2:10" x14ac:dyDescent="0.3">
      <c r="B105" s="6" t="s">
        <v>42</v>
      </c>
      <c r="C105" s="2" t="s">
        <v>187</v>
      </c>
      <c r="D105" s="2" t="s">
        <v>17</v>
      </c>
      <c r="E105" s="2" t="s">
        <v>12</v>
      </c>
      <c r="F105" s="24" t="s">
        <v>188</v>
      </c>
      <c r="G105" s="8">
        <v>6853.13</v>
      </c>
      <c r="H105" s="8">
        <v>658.4</v>
      </c>
      <c r="I105" s="7">
        <f t="shared" si="3"/>
        <v>8713.3747999999996</v>
      </c>
      <c r="J105" s="9"/>
    </row>
    <row r="106" spans="2:10" x14ac:dyDescent="0.3">
      <c r="B106" s="6" t="s">
        <v>8</v>
      </c>
      <c r="C106" s="2" t="s">
        <v>189</v>
      </c>
      <c r="D106" s="2" t="s">
        <v>17</v>
      </c>
      <c r="E106" s="2" t="s">
        <v>12</v>
      </c>
      <c r="F106" s="57" t="s">
        <v>594</v>
      </c>
      <c r="G106" s="8">
        <v>6080</v>
      </c>
      <c r="H106" s="8">
        <v>182</v>
      </c>
      <c r="I106" s="7">
        <f t="shared" si="3"/>
        <v>7263.9199999999992</v>
      </c>
      <c r="J106" s="9"/>
    </row>
    <row r="107" spans="2:10" x14ac:dyDescent="0.3">
      <c r="B107" s="6" t="s">
        <v>70</v>
      </c>
      <c r="C107" s="2" t="s">
        <v>190</v>
      </c>
      <c r="D107" s="2" t="s">
        <v>17</v>
      </c>
      <c r="E107" s="2" t="s">
        <v>12</v>
      </c>
      <c r="F107" s="2" t="s">
        <v>191</v>
      </c>
      <c r="G107" s="8">
        <v>5876</v>
      </c>
      <c r="H107" s="8">
        <v>176</v>
      </c>
      <c r="I107" s="7">
        <f t="shared" si="3"/>
        <v>7020.32</v>
      </c>
    </row>
    <row r="108" spans="2:10" x14ac:dyDescent="0.3">
      <c r="B108" s="6" t="s">
        <v>24</v>
      </c>
      <c r="C108" s="2" t="s">
        <v>192</v>
      </c>
      <c r="D108" s="2" t="s">
        <v>17</v>
      </c>
      <c r="E108" s="2" t="s">
        <v>12</v>
      </c>
      <c r="F108" s="15" t="s">
        <v>193</v>
      </c>
      <c r="G108" s="8">
        <v>2675</v>
      </c>
      <c r="H108" s="8">
        <v>262.47000000000003</v>
      </c>
      <c r="I108" s="7">
        <f>SUM(G108+H108)*1.16</f>
        <v>3407.4652000000001</v>
      </c>
      <c r="J108" s="9"/>
    </row>
    <row r="109" spans="2:10" x14ac:dyDescent="0.3">
      <c r="B109" s="6" t="s">
        <v>24</v>
      </c>
      <c r="C109" s="2" t="s">
        <v>194</v>
      </c>
      <c r="D109" s="2" t="s">
        <v>17</v>
      </c>
      <c r="E109" s="2" t="s">
        <v>12</v>
      </c>
      <c r="F109" s="2" t="s">
        <v>193</v>
      </c>
      <c r="G109" s="8">
        <v>2675</v>
      </c>
      <c r="H109" s="8">
        <v>262.47000000000003</v>
      </c>
      <c r="I109" s="7">
        <f>SUM(G109+H109)*1.16</f>
        <v>3407.4652000000001</v>
      </c>
      <c r="J109" s="9"/>
    </row>
    <row r="110" spans="2:10" x14ac:dyDescent="0.3">
      <c r="B110" s="6" t="s">
        <v>20</v>
      </c>
      <c r="C110" s="2" t="s">
        <v>195</v>
      </c>
      <c r="D110" s="2" t="s">
        <v>10</v>
      </c>
      <c r="E110" s="2" t="s">
        <v>12</v>
      </c>
      <c r="F110" s="2"/>
      <c r="G110" s="8"/>
      <c r="H110" s="8"/>
      <c r="I110" s="7"/>
    </row>
    <row r="111" spans="2:10" x14ac:dyDescent="0.3">
      <c r="B111" s="6" t="s">
        <v>143</v>
      </c>
      <c r="C111" s="2" t="s">
        <v>196</v>
      </c>
      <c r="D111" s="2" t="s">
        <v>17</v>
      </c>
      <c r="E111" s="2" t="s">
        <v>12</v>
      </c>
      <c r="F111" s="25" t="s">
        <v>197</v>
      </c>
      <c r="G111" s="7">
        <v>9580.68</v>
      </c>
      <c r="H111" s="8">
        <v>918.53</v>
      </c>
      <c r="I111" s="7">
        <f t="shared" ref="I111:I119" si="4">SUM(G111+H111)*1.16</f>
        <v>12179.0836</v>
      </c>
      <c r="J111" s="9"/>
    </row>
    <row r="112" spans="2:10" x14ac:dyDescent="0.3">
      <c r="B112" s="6" t="s">
        <v>143</v>
      </c>
      <c r="C112" s="2" t="s">
        <v>198</v>
      </c>
      <c r="D112" s="2" t="s">
        <v>17</v>
      </c>
      <c r="E112" s="2" t="s">
        <v>12</v>
      </c>
      <c r="F112" s="2" t="s">
        <v>197</v>
      </c>
      <c r="G112" s="7">
        <v>9580.68</v>
      </c>
      <c r="H112" s="8">
        <v>918.53</v>
      </c>
      <c r="I112" s="7">
        <f t="shared" si="4"/>
        <v>12179.0836</v>
      </c>
      <c r="J112" s="9"/>
    </row>
    <row r="113" spans="2:10" x14ac:dyDescent="0.3">
      <c r="B113" s="6" t="s">
        <v>143</v>
      </c>
      <c r="C113" s="2" t="s">
        <v>199</v>
      </c>
      <c r="D113" s="2" t="s">
        <v>17</v>
      </c>
      <c r="E113" s="2" t="s">
        <v>12</v>
      </c>
      <c r="F113" s="2" t="s">
        <v>197</v>
      </c>
      <c r="G113" s="7">
        <v>9580.68</v>
      </c>
      <c r="H113" s="8">
        <v>918.53</v>
      </c>
      <c r="I113" s="7">
        <f t="shared" si="4"/>
        <v>12179.0836</v>
      </c>
      <c r="J113" s="9"/>
    </row>
    <row r="114" spans="2:10" x14ac:dyDescent="0.3">
      <c r="B114" s="6" t="s">
        <v>143</v>
      </c>
      <c r="C114" s="2" t="s">
        <v>200</v>
      </c>
      <c r="D114" s="2" t="s">
        <v>17</v>
      </c>
      <c r="E114" s="2" t="s">
        <v>12</v>
      </c>
      <c r="F114" s="2" t="s">
        <v>197</v>
      </c>
      <c r="G114" s="7">
        <v>9580.68</v>
      </c>
      <c r="H114" s="8">
        <v>918.53</v>
      </c>
      <c r="I114" s="7">
        <f t="shared" si="4"/>
        <v>12179.0836</v>
      </c>
      <c r="J114" s="9"/>
    </row>
    <row r="115" spans="2:10" x14ac:dyDescent="0.3">
      <c r="B115" s="6" t="s">
        <v>143</v>
      </c>
      <c r="C115" s="2" t="s">
        <v>201</v>
      </c>
      <c r="D115" s="2" t="s">
        <v>17</v>
      </c>
      <c r="E115" s="2" t="s">
        <v>12</v>
      </c>
      <c r="F115" s="2" t="s">
        <v>197</v>
      </c>
      <c r="G115" s="7">
        <v>9580.68</v>
      </c>
      <c r="H115" s="8">
        <v>918.53</v>
      </c>
      <c r="I115" s="7">
        <f t="shared" si="4"/>
        <v>12179.0836</v>
      </c>
      <c r="J115" s="9"/>
    </row>
    <row r="116" spans="2:10" x14ac:dyDescent="0.3">
      <c r="B116" s="6" t="s">
        <v>20</v>
      </c>
      <c r="C116" s="2" t="s">
        <v>202</v>
      </c>
      <c r="D116" s="2" t="s">
        <v>17</v>
      </c>
      <c r="E116" s="2" t="s">
        <v>12</v>
      </c>
      <c r="F116" s="6" t="s">
        <v>203</v>
      </c>
      <c r="G116" s="8">
        <v>6531.28</v>
      </c>
      <c r="H116" s="8">
        <v>572.41999999999996</v>
      </c>
      <c r="I116" s="7">
        <f t="shared" si="4"/>
        <v>8240.2919999999995</v>
      </c>
      <c r="J116" s="9"/>
    </row>
    <row r="117" spans="2:10" x14ac:dyDescent="0.3">
      <c r="B117" s="6" t="s">
        <v>8</v>
      </c>
      <c r="C117" s="2" t="s">
        <v>204</v>
      </c>
      <c r="D117" s="2" t="s">
        <v>17</v>
      </c>
      <c r="E117" s="2" t="s">
        <v>12</v>
      </c>
      <c r="F117" s="26" t="s">
        <v>205</v>
      </c>
      <c r="G117" s="8">
        <v>5157.91</v>
      </c>
      <c r="H117" s="8">
        <v>453.8</v>
      </c>
      <c r="I117" s="7">
        <f t="shared" si="4"/>
        <v>6509.5835999999999</v>
      </c>
      <c r="J117" s="9"/>
    </row>
    <row r="118" spans="2:10" x14ac:dyDescent="0.3">
      <c r="B118" s="6" t="s">
        <v>24</v>
      </c>
      <c r="C118" s="2" t="s">
        <v>206</v>
      </c>
      <c r="D118" s="2" t="s">
        <v>17</v>
      </c>
      <c r="E118" s="2" t="s">
        <v>12</v>
      </c>
      <c r="F118" s="27" t="s">
        <v>207</v>
      </c>
      <c r="G118" s="21">
        <v>2379.69</v>
      </c>
      <c r="H118" s="8">
        <v>234.31</v>
      </c>
      <c r="I118" s="7">
        <f t="shared" si="4"/>
        <v>3032.24</v>
      </c>
      <c r="J118" s="9"/>
    </row>
    <row r="119" spans="2:10" x14ac:dyDescent="0.3">
      <c r="B119" s="6" t="s">
        <v>48</v>
      </c>
      <c r="C119" s="2" t="s">
        <v>208</v>
      </c>
      <c r="D119" s="2" t="s">
        <v>17</v>
      </c>
      <c r="E119" s="2" t="s">
        <v>12</v>
      </c>
      <c r="F119" s="26" t="s">
        <v>209</v>
      </c>
      <c r="G119" s="8">
        <v>4503.74</v>
      </c>
      <c r="H119" s="8">
        <v>436.2</v>
      </c>
      <c r="I119" s="7">
        <f t="shared" si="4"/>
        <v>5730.3303999999989</v>
      </c>
      <c r="J119" s="9"/>
    </row>
    <row r="120" spans="2:10" x14ac:dyDescent="0.3">
      <c r="B120" s="6" t="s">
        <v>20</v>
      </c>
      <c r="C120" s="2" t="s">
        <v>210</v>
      </c>
      <c r="D120" s="2" t="s">
        <v>10</v>
      </c>
      <c r="E120" s="2" t="s">
        <v>12</v>
      </c>
      <c r="F120" s="2"/>
      <c r="G120" s="8"/>
      <c r="H120" s="8"/>
      <c r="I120" s="7"/>
      <c r="J120" s="9"/>
    </row>
    <row r="121" spans="2:10" x14ac:dyDescent="0.3">
      <c r="B121" s="6" t="s">
        <v>48</v>
      </c>
      <c r="C121" s="2" t="s">
        <v>211</v>
      </c>
      <c r="D121" s="2" t="s">
        <v>17</v>
      </c>
      <c r="E121" s="2" t="s">
        <v>12</v>
      </c>
      <c r="F121" s="27" t="s">
        <v>212</v>
      </c>
      <c r="G121" s="8">
        <v>4595.0200000000004</v>
      </c>
      <c r="H121" s="8">
        <v>444.87</v>
      </c>
      <c r="I121" s="7">
        <f t="shared" ref="I121:I142" si="5">SUM(G121+H121)*1.16</f>
        <v>5846.2723999999998</v>
      </c>
      <c r="J121" s="9"/>
    </row>
    <row r="122" spans="2:10" x14ac:dyDescent="0.3">
      <c r="B122" s="6" t="s">
        <v>8</v>
      </c>
      <c r="C122" s="2" t="s">
        <v>213</v>
      </c>
      <c r="D122" s="2" t="s">
        <v>17</v>
      </c>
      <c r="E122" s="2" t="s">
        <v>12</v>
      </c>
      <c r="F122" s="27" t="s">
        <v>214</v>
      </c>
      <c r="G122" s="8">
        <v>5255.39</v>
      </c>
      <c r="H122" s="8">
        <v>462.22</v>
      </c>
      <c r="I122" s="7">
        <f t="shared" si="5"/>
        <v>6632.4276</v>
      </c>
      <c r="J122" s="9"/>
    </row>
    <row r="123" spans="2:10" x14ac:dyDescent="0.3">
      <c r="B123" s="6" t="s">
        <v>215</v>
      </c>
      <c r="C123" s="2" t="s">
        <v>216</v>
      </c>
      <c r="D123" s="2" t="s">
        <v>17</v>
      </c>
      <c r="E123" s="2" t="s">
        <v>12</v>
      </c>
      <c r="F123" s="2" t="s">
        <v>217</v>
      </c>
      <c r="G123" s="8">
        <v>7659</v>
      </c>
      <c r="H123" s="8">
        <v>230</v>
      </c>
      <c r="I123" s="7">
        <f t="shared" si="5"/>
        <v>9151.24</v>
      </c>
    </row>
    <row r="124" spans="2:10" x14ac:dyDescent="0.3">
      <c r="B124" s="6" t="s">
        <v>48</v>
      </c>
      <c r="C124" s="2" t="s">
        <v>218</v>
      </c>
      <c r="D124" s="2" t="s">
        <v>17</v>
      </c>
      <c r="E124" s="2" t="s">
        <v>12</v>
      </c>
      <c r="F124" s="26" t="s">
        <v>219</v>
      </c>
      <c r="G124" s="8">
        <v>5476</v>
      </c>
      <c r="H124" s="8">
        <v>164</v>
      </c>
      <c r="I124" s="7">
        <f t="shared" si="5"/>
        <v>6542.4</v>
      </c>
      <c r="J124" s="9"/>
    </row>
    <row r="125" spans="2:10" x14ac:dyDescent="0.3">
      <c r="B125" s="6" t="s">
        <v>65</v>
      </c>
      <c r="C125" s="2" t="s">
        <v>220</v>
      </c>
      <c r="D125" s="2" t="s">
        <v>10</v>
      </c>
      <c r="E125" s="2" t="s">
        <v>12</v>
      </c>
      <c r="F125" s="2"/>
      <c r="G125" s="8">
        <v>0</v>
      </c>
      <c r="H125" s="8">
        <v>0</v>
      </c>
      <c r="I125" s="7">
        <f t="shared" si="5"/>
        <v>0</v>
      </c>
    </row>
    <row r="126" spans="2:10" x14ac:dyDescent="0.3">
      <c r="B126" s="6" t="s">
        <v>42</v>
      </c>
      <c r="C126" s="2" t="s">
        <v>221</v>
      </c>
      <c r="D126" s="2" t="s">
        <v>17</v>
      </c>
      <c r="E126" s="2" t="s">
        <v>11</v>
      </c>
      <c r="F126" s="2" t="s">
        <v>222</v>
      </c>
      <c r="G126" s="7">
        <v>7659</v>
      </c>
      <c r="H126" s="8">
        <v>229.77</v>
      </c>
      <c r="I126" s="7">
        <f t="shared" si="5"/>
        <v>9150.9732000000004</v>
      </c>
      <c r="J126" s="9"/>
    </row>
    <row r="127" spans="2:10" x14ac:dyDescent="0.3">
      <c r="B127" s="6" t="s">
        <v>8</v>
      </c>
      <c r="C127" s="2" t="s">
        <v>223</v>
      </c>
      <c r="D127" s="2" t="s">
        <v>17</v>
      </c>
      <c r="E127" s="2" t="s">
        <v>12</v>
      </c>
      <c r="F127" s="26" t="s">
        <v>224</v>
      </c>
      <c r="G127" s="7">
        <v>4990.25</v>
      </c>
      <c r="H127" s="8">
        <v>482.42</v>
      </c>
      <c r="I127" s="7">
        <f t="shared" si="5"/>
        <v>6348.2972</v>
      </c>
      <c r="J127" s="9"/>
    </row>
    <row r="128" spans="2:10" x14ac:dyDescent="0.3">
      <c r="B128" s="6" t="s">
        <v>8</v>
      </c>
      <c r="C128" s="2" t="s">
        <v>225</v>
      </c>
      <c r="D128" s="2" t="s">
        <v>17</v>
      </c>
      <c r="E128" s="2" t="s">
        <v>12</v>
      </c>
      <c r="F128" s="26" t="s">
        <v>217</v>
      </c>
      <c r="G128" s="7">
        <v>4990.25</v>
      </c>
      <c r="H128" s="8">
        <v>482.42</v>
      </c>
      <c r="I128" s="7">
        <f t="shared" si="5"/>
        <v>6348.2972</v>
      </c>
      <c r="J128" s="9"/>
    </row>
    <row r="129" spans="2:10" x14ac:dyDescent="0.3">
      <c r="B129" s="6" t="s">
        <v>8</v>
      </c>
      <c r="C129" s="2" t="s">
        <v>226</v>
      </c>
      <c r="D129" s="2" t="s">
        <v>17</v>
      </c>
      <c r="E129" s="2" t="s">
        <v>12</v>
      </c>
      <c r="F129" s="26" t="s">
        <v>227</v>
      </c>
      <c r="G129" s="7">
        <v>5888</v>
      </c>
      <c r="H129" s="8">
        <v>567.71</v>
      </c>
      <c r="I129" s="7">
        <f t="shared" si="5"/>
        <v>7488.6235999999999</v>
      </c>
      <c r="J129" s="9"/>
    </row>
    <row r="130" spans="2:10" x14ac:dyDescent="0.3">
      <c r="B130" s="6" t="s">
        <v>8</v>
      </c>
      <c r="C130" s="2" t="s">
        <v>228</v>
      </c>
      <c r="D130" s="2" t="s">
        <v>17</v>
      </c>
      <c r="E130" s="2" t="s">
        <v>12</v>
      </c>
      <c r="F130" s="26" t="s">
        <v>217</v>
      </c>
      <c r="G130" s="7">
        <v>5415.5</v>
      </c>
      <c r="H130" s="8">
        <v>522.79999999999995</v>
      </c>
      <c r="I130" s="7">
        <f t="shared" si="5"/>
        <v>6888.4279999999999</v>
      </c>
      <c r="J130" s="9"/>
    </row>
    <row r="131" spans="2:10" x14ac:dyDescent="0.3">
      <c r="B131" s="6" t="s">
        <v>256</v>
      </c>
      <c r="C131" s="2" t="s">
        <v>229</v>
      </c>
      <c r="D131" s="2" t="s">
        <v>10</v>
      </c>
      <c r="E131" s="2" t="s">
        <v>12</v>
      </c>
      <c r="F131" s="26"/>
      <c r="G131" s="7">
        <v>0</v>
      </c>
      <c r="H131" s="8">
        <v>0</v>
      </c>
      <c r="I131" s="7">
        <f t="shared" si="5"/>
        <v>0</v>
      </c>
      <c r="J131" s="9"/>
    </row>
    <row r="132" spans="2:10" x14ac:dyDescent="0.3">
      <c r="B132" s="6" t="s">
        <v>48</v>
      </c>
      <c r="C132" s="2" t="s">
        <v>230</v>
      </c>
      <c r="D132" s="2" t="s">
        <v>17</v>
      </c>
      <c r="E132" s="2" t="s">
        <v>12</v>
      </c>
      <c r="F132" s="26" t="s">
        <v>231</v>
      </c>
      <c r="G132" s="7">
        <v>5206.8100000000004</v>
      </c>
      <c r="H132" s="8">
        <v>503</v>
      </c>
      <c r="I132" s="7">
        <f t="shared" si="5"/>
        <v>6623.3796000000002</v>
      </c>
      <c r="J132" s="9"/>
    </row>
    <row r="133" spans="2:10" x14ac:dyDescent="0.3">
      <c r="B133" s="6" t="s">
        <v>232</v>
      </c>
      <c r="C133" s="2" t="s">
        <v>233</v>
      </c>
      <c r="D133" s="2" t="s">
        <v>10</v>
      </c>
      <c r="E133" s="2" t="s">
        <v>15</v>
      </c>
      <c r="F133" s="26"/>
      <c r="G133" s="7">
        <v>0</v>
      </c>
      <c r="H133" s="8">
        <v>0</v>
      </c>
      <c r="I133" s="7">
        <f t="shared" si="5"/>
        <v>0</v>
      </c>
      <c r="J133" s="9"/>
    </row>
    <row r="134" spans="2:10" x14ac:dyDescent="0.3">
      <c r="B134" s="6" t="s">
        <v>65</v>
      </c>
      <c r="C134" s="2" t="s">
        <v>234</v>
      </c>
      <c r="D134" s="2" t="s">
        <v>17</v>
      </c>
      <c r="E134" s="2" t="s">
        <v>15</v>
      </c>
      <c r="F134" s="2" t="s">
        <v>67</v>
      </c>
      <c r="G134" s="8">
        <v>5883.15</v>
      </c>
      <c r="H134" s="4">
        <v>654.58000000000004</v>
      </c>
      <c r="I134" s="7">
        <f t="shared" si="5"/>
        <v>7583.7667999999994</v>
      </c>
      <c r="J134" s="9"/>
    </row>
    <row r="135" spans="2:10" x14ac:dyDescent="0.3">
      <c r="B135" s="6" t="s">
        <v>65</v>
      </c>
      <c r="C135" s="2" t="s">
        <v>235</v>
      </c>
      <c r="D135" s="2" t="s">
        <v>17</v>
      </c>
      <c r="E135" s="2" t="s">
        <v>15</v>
      </c>
      <c r="F135" s="2" t="s">
        <v>67</v>
      </c>
      <c r="G135" s="8">
        <v>5883.15</v>
      </c>
      <c r="H135" s="4">
        <v>654.58000000000004</v>
      </c>
      <c r="I135" s="7">
        <f t="shared" si="5"/>
        <v>7583.7667999999994</v>
      </c>
      <c r="J135" s="9"/>
    </row>
    <row r="136" spans="2:10" x14ac:dyDescent="0.3">
      <c r="B136" s="6" t="s">
        <v>57</v>
      </c>
      <c r="C136" s="2" t="s">
        <v>236</v>
      </c>
      <c r="D136" s="2" t="s">
        <v>10</v>
      </c>
      <c r="E136" s="2" t="s">
        <v>11</v>
      </c>
      <c r="F136" s="2"/>
      <c r="G136" s="7">
        <v>0</v>
      </c>
      <c r="H136" s="8">
        <v>0</v>
      </c>
      <c r="I136" s="7">
        <f t="shared" si="5"/>
        <v>0</v>
      </c>
      <c r="J136" s="9"/>
    </row>
    <row r="137" spans="2:10" x14ac:dyDescent="0.3">
      <c r="B137" s="6" t="s">
        <v>57</v>
      </c>
      <c r="C137" s="2" t="s">
        <v>237</v>
      </c>
      <c r="D137" s="2" t="s">
        <v>17</v>
      </c>
      <c r="E137" s="2" t="s">
        <v>12</v>
      </c>
      <c r="F137" s="2" t="s">
        <v>238</v>
      </c>
      <c r="G137" s="7">
        <v>9814.75</v>
      </c>
      <c r="H137" s="8">
        <v>940.76</v>
      </c>
      <c r="I137" s="7">
        <f t="shared" si="5"/>
        <v>12476.391599999999</v>
      </c>
      <c r="J137" s="9"/>
    </row>
    <row r="138" spans="2:10" x14ac:dyDescent="0.3">
      <c r="B138" s="6" t="s">
        <v>74</v>
      </c>
      <c r="C138" s="2" t="s">
        <v>239</v>
      </c>
      <c r="D138" s="2" t="s">
        <v>17</v>
      </c>
      <c r="E138" s="2" t="s">
        <v>13</v>
      </c>
      <c r="F138" s="2" t="s">
        <v>384</v>
      </c>
      <c r="G138" s="8">
        <v>12621</v>
      </c>
      <c r="H138" s="4">
        <v>379</v>
      </c>
      <c r="I138" s="7">
        <f t="shared" si="5"/>
        <v>15079.999999999998</v>
      </c>
      <c r="J138" s="9"/>
    </row>
    <row r="139" spans="2:10" x14ac:dyDescent="0.3">
      <c r="B139" s="6" t="s">
        <v>74</v>
      </c>
      <c r="C139" s="2" t="s">
        <v>240</v>
      </c>
      <c r="D139" s="2" t="s">
        <v>17</v>
      </c>
      <c r="E139" s="2" t="s">
        <v>13</v>
      </c>
      <c r="F139" s="2" t="s">
        <v>241</v>
      </c>
      <c r="G139" s="8">
        <v>16731</v>
      </c>
      <c r="H139" s="4">
        <v>1363</v>
      </c>
      <c r="I139" s="4">
        <f t="shared" si="5"/>
        <v>20989.039999999997</v>
      </c>
      <c r="J139" s="9"/>
    </row>
    <row r="140" spans="2:10" x14ac:dyDescent="0.3">
      <c r="B140" s="6" t="s">
        <v>242</v>
      </c>
      <c r="C140" s="2" t="s">
        <v>243</v>
      </c>
      <c r="D140" s="2" t="s">
        <v>10</v>
      </c>
      <c r="E140" s="2" t="s">
        <v>11</v>
      </c>
      <c r="F140" s="2"/>
      <c r="G140" s="4">
        <v>0</v>
      </c>
      <c r="H140" s="8">
        <v>0</v>
      </c>
      <c r="I140" s="7">
        <f t="shared" si="5"/>
        <v>0</v>
      </c>
      <c r="J140" s="9"/>
    </row>
    <row r="141" spans="2:10" x14ac:dyDescent="0.3">
      <c r="B141" s="6" t="s">
        <v>72</v>
      </c>
      <c r="C141" s="2" t="s">
        <v>244</v>
      </c>
      <c r="D141" s="2" t="s">
        <v>17</v>
      </c>
      <c r="E141" s="2" t="s">
        <v>12</v>
      </c>
      <c r="F141" s="26" t="s">
        <v>245</v>
      </c>
      <c r="G141" s="7">
        <v>9814.75</v>
      </c>
      <c r="H141" s="8">
        <v>940.76</v>
      </c>
      <c r="I141" s="7">
        <f t="shared" si="5"/>
        <v>12476.391599999999</v>
      </c>
      <c r="J141" s="9"/>
    </row>
    <row r="142" spans="2:10" x14ac:dyDescent="0.3">
      <c r="B142" s="6" t="s">
        <v>48</v>
      </c>
      <c r="C142" s="2" t="s">
        <v>246</v>
      </c>
      <c r="D142" s="2" t="s">
        <v>17</v>
      </c>
      <c r="E142" s="2" t="s">
        <v>12</v>
      </c>
      <c r="F142" s="26" t="s">
        <v>227</v>
      </c>
      <c r="G142" s="7">
        <v>4797.3100000000004</v>
      </c>
      <c r="H142" s="8">
        <v>464.09</v>
      </c>
      <c r="I142" s="7">
        <f t="shared" si="5"/>
        <v>6103.2240000000002</v>
      </c>
      <c r="J142" s="9"/>
    </row>
    <row r="143" spans="2:10" x14ac:dyDescent="0.3">
      <c r="B143" s="6" t="s">
        <v>170</v>
      </c>
      <c r="C143" s="2" t="s">
        <v>247</v>
      </c>
      <c r="D143" s="2" t="s">
        <v>76</v>
      </c>
      <c r="E143" s="2" t="s">
        <v>12</v>
      </c>
      <c r="F143" s="2"/>
      <c r="G143" s="8"/>
      <c r="H143" s="8"/>
      <c r="I143" s="7"/>
    </row>
    <row r="144" spans="2:10" x14ac:dyDescent="0.3">
      <c r="B144" s="6" t="s">
        <v>170</v>
      </c>
      <c r="C144" s="2" t="s">
        <v>248</v>
      </c>
      <c r="D144" s="2" t="s">
        <v>76</v>
      </c>
      <c r="E144" s="2" t="s">
        <v>12</v>
      </c>
      <c r="F144" s="2"/>
      <c r="G144" s="8"/>
      <c r="H144" s="8"/>
      <c r="I144" s="7"/>
    </row>
    <row r="145" spans="2:10" x14ac:dyDescent="0.3">
      <c r="B145" s="6" t="s">
        <v>170</v>
      </c>
      <c r="C145" s="2" t="s">
        <v>249</v>
      </c>
      <c r="D145" s="2" t="s">
        <v>76</v>
      </c>
      <c r="E145" s="2" t="s">
        <v>13</v>
      </c>
      <c r="F145" s="2"/>
      <c r="G145" s="8">
        <v>0</v>
      </c>
      <c r="H145" s="8">
        <v>0</v>
      </c>
      <c r="I145" s="7">
        <v>0</v>
      </c>
    </row>
    <row r="146" spans="2:10" x14ac:dyDescent="0.3">
      <c r="B146" s="6" t="s">
        <v>170</v>
      </c>
      <c r="C146" s="2" t="s">
        <v>250</v>
      </c>
      <c r="D146" s="2" t="s">
        <v>76</v>
      </c>
      <c r="E146" s="2" t="s">
        <v>13</v>
      </c>
      <c r="F146" s="2"/>
      <c r="G146" s="8">
        <v>0</v>
      </c>
      <c r="H146" s="8">
        <v>0</v>
      </c>
      <c r="I146" s="7">
        <v>0</v>
      </c>
    </row>
    <row r="147" spans="2:10" x14ac:dyDescent="0.3">
      <c r="B147" s="6" t="s">
        <v>170</v>
      </c>
      <c r="C147" s="2" t="s">
        <v>251</v>
      </c>
      <c r="D147" s="2" t="s">
        <v>76</v>
      </c>
      <c r="E147" s="2" t="s">
        <v>13</v>
      </c>
      <c r="F147" s="2"/>
      <c r="G147" s="8">
        <v>0</v>
      </c>
      <c r="H147" s="8">
        <v>0</v>
      </c>
      <c r="I147" s="7">
        <v>0</v>
      </c>
    </row>
    <row r="148" spans="2:10" x14ac:dyDescent="0.3">
      <c r="B148" s="6" t="s">
        <v>170</v>
      </c>
      <c r="C148" s="2" t="s">
        <v>252</v>
      </c>
      <c r="D148" s="2" t="s">
        <v>76</v>
      </c>
      <c r="E148" s="2" t="s">
        <v>13</v>
      </c>
      <c r="F148" s="2"/>
      <c r="G148" s="8">
        <v>0</v>
      </c>
      <c r="H148" s="8">
        <v>0</v>
      </c>
      <c r="I148" s="7">
        <v>0</v>
      </c>
    </row>
    <row r="149" spans="2:10" x14ac:dyDescent="0.3">
      <c r="B149" s="6" t="s">
        <v>24</v>
      </c>
      <c r="C149" s="2" t="s">
        <v>253</v>
      </c>
      <c r="D149" s="2" t="s">
        <v>76</v>
      </c>
      <c r="E149" s="2" t="s">
        <v>12</v>
      </c>
      <c r="F149" s="2"/>
      <c r="G149" s="8"/>
      <c r="H149" s="8"/>
      <c r="I149" s="7"/>
    </row>
    <row r="150" spans="2:10" x14ac:dyDescent="0.3">
      <c r="B150" s="6" t="s">
        <v>254</v>
      </c>
      <c r="C150" s="2" t="s">
        <v>255</v>
      </c>
      <c r="D150" s="2" t="s">
        <v>76</v>
      </c>
      <c r="E150" s="2" t="s">
        <v>12</v>
      </c>
      <c r="F150" s="2"/>
      <c r="G150" s="8"/>
      <c r="H150" s="8"/>
      <c r="I150" s="7"/>
    </row>
    <row r="151" spans="2:10" x14ac:dyDescent="0.3">
      <c r="B151" s="6" t="s">
        <v>256</v>
      </c>
      <c r="C151" s="28" t="s">
        <v>257</v>
      </c>
      <c r="D151" s="2" t="s">
        <v>17</v>
      </c>
      <c r="E151" s="2" t="s">
        <v>15</v>
      </c>
      <c r="F151" s="29" t="s">
        <v>258</v>
      </c>
      <c r="G151" s="8">
        <v>5700.9</v>
      </c>
      <c r="H151" s="8">
        <v>634.55999999999995</v>
      </c>
      <c r="I151" s="7">
        <f t="shared" ref="I151:I172" si="6">SUM(G151+H151)*1.16</f>
        <v>7349.1335999999983</v>
      </c>
      <c r="J151" s="9"/>
    </row>
    <row r="152" spans="2:10" x14ac:dyDescent="0.3">
      <c r="B152" s="6" t="s">
        <v>57</v>
      </c>
      <c r="C152" s="28" t="s">
        <v>259</v>
      </c>
      <c r="D152" s="2" t="s">
        <v>17</v>
      </c>
      <c r="E152" s="2" t="s">
        <v>15</v>
      </c>
      <c r="F152" s="29" t="s">
        <v>258</v>
      </c>
      <c r="G152" s="8">
        <v>7565.94</v>
      </c>
      <c r="H152" s="8">
        <v>839.43</v>
      </c>
      <c r="I152" s="7">
        <f t="shared" si="6"/>
        <v>9750.2291999999979</v>
      </c>
      <c r="J152" s="9"/>
    </row>
    <row r="153" spans="2:10" x14ac:dyDescent="0.3">
      <c r="B153" s="6" t="s">
        <v>260</v>
      </c>
      <c r="C153" s="28" t="s">
        <v>261</v>
      </c>
      <c r="D153" s="2" t="s">
        <v>10</v>
      </c>
      <c r="E153" s="2" t="s">
        <v>12</v>
      </c>
      <c r="F153" s="29"/>
      <c r="G153" s="8"/>
      <c r="H153" s="8"/>
      <c r="I153" s="7">
        <f t="shared" si="6"/>
        <v>0</v>
      </c>
      <c r="J153" s="9"/>
    </row>
    <row r="154" spans="2:10" x14ac:dyDescent="0.3">
      <c r="B154" s="6" t="s">
        <v>262</v>
      </c>
      <c r="C154" s="28" t="s">
        <v>263</v>
      </c>
      <c r="D154" s="2" t="s">
        <v>10</v>
      </c>
      <c r="E154" s="2" t="s">
        <v>11</v>
      </c>
      <c r="F154" s="29"/>
      <c r="G154" s="7">
        <v>0</v>
      </c>
      <c r="H154" s="8">
        <v>0</v>
      </c>
      <c r="I154" s="7">
        <f t="shared" si="6"/>
        <v>0</v>
      </c>
      <c r="J154" s="9"/>
    </row>
    <row r="155" spans="2:10" x14ac:dyDescent="0.3">
      <c r="B155" s="6" t="s">
        <v>20</v>
      </c>
      <c r="C155" s="28" t="s">
        <v>264</v>
      </c>
      <c r="D155" s="2" t="s">
        <v>17</v>
      </c>
      <c r="E155" s="2" t="s">
        <v>15</v>
      </c>
      <c r="F155" s="30" t="s">
        <v>265</v>
      </c>
      <c r="G155" s="8">
        <v>8525.2900000000009</v>
      </c>
      <c r="H155" s="8">
        <v>910.66</v>
      </c>
      <c r="I155" s="7">
        <f t="shared" si="6"/>
        <v>10945.701999999999</v>
      </c>
      <c r="J155" s="9"/>
    </row>
    <row r="156" spans="2:10" x14ac:dyDescent="0.3">
      <c r="B156" s="6" t="s">
        <v>20</v>
      </c>
      <c r="C156" s="28" t="s">
        <v>266</v>
      </c>
      <c r="D156" s="2" t="s">
        <v>17</v>
      </c>
      <c r="E156" s="2" t="s">
        <v>15</v>
      </c>
      <c r="F156" s="30" t="s">
        <v>265</v>
      </c>
      <c r="G156" s="8">
        <v>8525.2900000000009</v>
      </c>
      <c r="H156" s="8">
        <v>910.66</v>
      </c>
      <c r="I156" s="7">
        <f t="shared" si="6"/>
        <v>10945.701999999999</v>
      </c>
      <c r="J156" s="9"/>
    </row>
    <row r="157" spans="2:10" x14ac:dyDescent="0.3">
      <c r="B157" s="6" t="s">
        <v>232</v>
      </c>
      <c r="C157" s="28" t="s">
        <v>267</v>
      </c>
      <c r="D157" s="2" t="s">
        <v>17</v>
      </c>
      <c r="E157" s="2" t="s">
        <v>15</v>
      </c>
      <c r="F157" s="30" t="s">
        <v>265</v>
      </c>
      <c r="G157" s="8">
        <v>4432.79</v>
      </c>
      <c r="H157" s="8">
        <v>495.26</v>
      </c>
      <c r="I157" s="7">
        <f t="shared" si="6"/>
        <v>5716.5379999999996</v>
      </c>
      <c r="J157" s="9"/>
    </row>
    <row r="158" spans="2:10" x14ac:dyDescent="0.3">
      <c r="B158" s="6" t="s">
        <v>24</v>
      </c>
      <c r="C158" s="31" t="s">
        <v>268</v>
      </c>
      <c r="D158" s="2" t="s">
        <v>17</v>
      </c>
      <c r="E158" s="2" t="s">
        <v>15</v>
      </c>
      <c r="F158" s="30" t="s">
        <v>269</v>
      </c>
      <c r="G158" s="8">
        <v>2036.85</v>
      </c>
      <c r="H158" s="8">
        <v>232.08</v>
      </c>
      <c r="I158" s="7">
        <f t="shared" si="6"/>
        <v>2631.9587999999994</v>
      </c>
      <c r="J158" s="9"/>
    </row>
    <row r="159" spans="2:10" x14ac:dyDescent="0.3">
      <c r="B159" s="6" t="s">
        <v>70</v>
      </c>
      <c r="C159" s="31" t="s">
        <v>270</v>
      </c>
      <c r="D159" s="2" t="s">
        <v>17</v>
      </c>
      <c r="E159" s="2" t="s">
        <v>15</v>
      </c>
      <c r="F159" s="30" t="s">
        <v>269</v>
      </c>
      <c r="G159" s="8">
        <v>3313.38</v>
      </c>
      <c r="H159" s="8">
        <v>372.3</v>
      </c>
      <c r="I159" s="7">
        <f t="shared" si="6"/>
        <v>4275.3887999999997</v>
      </c>
      <c r="J159" s="9"/>
    </row>
    <row r="160" spans="2:10" x14ac:dyDescent="0.3">
      <c r="B160" s="6" t="s">
        <v>42</v>
      </c>
      <c r="C160" s="31" t="s">
        <v>271</v>
      </c>
      <c r="D160" s="2" t="s">
        <v>17</v>
      </c>
      <c r="E160" s="2" t="s">
        <v>11</v>
      </c>
      <c r="F160" s="2" t="s">
        <v>84</v>
      </c>
      <c r="G160" s="8">
        <v>8356</v>
      </c>
      <c r="H160" s="8">
        <v>250.67</v>
      </c>
      <c r="I160" s="7">
        <f t="shared" si="6"/>
        <v>9983.7371999999996</v>
      </c>
      <c r="J160" s="9"/>
    </row>
    <row r="161" spans="2:10" x14ac:dyDescent="0.3">
      <c r="B161" s="6" t="s">
        <v>72</v>
      </c>
      <c r="C161" s="31" t="s">
        <v>272</v>
      </c>
      <c r="D161" s="2" t="s">
        <v>17</v>
      </c>
      <c r="E161" s="2" t="s">
        <v>15</v>
      </c>
      <c r="F161" s="30" t="s">
        <v>273</v>
      </c>
      <c r="G161" s="8">
        <v>9542.7900000000009</v>
      </c>
      <c r="H161" s="8">
        <v>680.43</v>
      </c>
      <c r="I161" s="7">
        <f t="shared" si="6"/>
        <v>11858.9352</v>
      </c>
      <c r="J161" s="9"/>
    </row>
    <row r="162" spans="2:10" x14ac:dyDescent="0.3">
      <c r="B162" s="6" t="s">
        <v>274</v>
      </c>
      <c r="C162" s="31" t="s">
        <v>275</v>
      </c>
      <c r="D162" s="2" t="s">
        <v>17</v>
      </c>
      <c r="E162" s="2" t="s">
        <v>15</v>
      </c>
      <c r="F162" s="30" t="s">
        <v>273</v>
      </c>
      <c r="G162" s="8">
        <v>3380.2</v>
      </c>
      <c r="H162" s="8">
        <v>309.39</v>
      </c>
      <c r="I162" s="7">
        <f t="shared" si="6"/>
        <v>4279.924399999999</v>
      </c>
      <c r="J162" s="9"/>
    </row>
    <row r="163" spans="2:10" x14ac:dyDescent="0.3">
      <c r="B163" s="6" t="s">
        <v>256</v>
      </c>
      <c r="C163" s="31" t="s">
        <v>276</v>
      </c>
      <c r="D163" s="2" t="s">
        <v>17</v>
      </c>
      <c r="E163" s="2" t="s">
        <v>15</v>
      </c>
      <c r="F163" s="30" t="s">
        <v>277</v>
      </c>
      <c r="G163" s="8">
        <v>5851.82</v>
      </c>
      <c r="H163" s="8">
        <v>651.14</v>
      </c>
      <c r="I163" s="7">
        <f t="shared" si="6"/>
        <v>7543.4335999999994</v>
      </c>
      <c r="J163" s="9"/>
    </row>
    <row r="164" spans="2:10" x14ac:dyDescent="0.3">
      <c r="B164" s="6" t="s">
        <v>70</v>
      </c>
      <c r="C164" s="31" t="s">
        <v>278</v>
      </c>
      <c r="D164" s="2" t="s">
        <v>17</v>
      </c>
      <c r="E164" s="2" t="s">
        <v>15</v>
      </c>
      <c r="F164" s="30" t="s">
        <v>279</v>
      </c>
      <c r="G164" s="8">
        <v>5876</v>
      </c>
      <c r="H164" s="8">
        <v>176</v>
      </c>
      <c r="I164" s="7">
        <f t="shared" si="6"/>
        <v>7020.32</v>
      </c>
      <c r="J164" s="9"/>
    </row>
    <row r="165" spans="2:10" x14ac:dyDescent="0.3">
      <c r="B165" s="6" t="s">
        <v>65</v>
      </c>
      <c r="C165" s="31" t="s">
        <v>280</v>
      </c>
      <c r="D165" s="2" t="s">
        <v>17</v>
      </c>
      <c r="E165" s="2" t="s">
        <v>15</v>
      </c>
      <c r="F165" s="30" t="s">
        <v>277</v>
      </c>
      <c r="G165" s="8">
        <v>4314</v>
      </c>
      <c r="H165" s="8">
        <v>482.21</v>
      </c>
      <c r="I165" s="7">
        <f t="shared" si="6"/>
        <v>5563.6035999999995</v>
      </c>
      <c r="J165" s="9"/>
    </row>
    <row r="166" spans="2:10" x14ac:dyDescent="0.3">
      <c r="B166" s="6" t="s">
        <v>232</v>
      </c>
      <c r="C166" s="31" t="s">
        <v>281</v>
      </c>
      <c r="D166" s="2" t="s">
        <v>17</v>
      </c>
      <c r="E166" s="2" t="s">
        <v>15</v>
      </c>
      <c r="F166" s="30" t="s">
        <v>282</v>
      </c>
      <c r="G166" s="8">
        <v>4070.97</v>
      </c>
      <c r="H166" s="8">
        <v>455.52</v>
      </c>
      <c r="I166" s="7">
        <f t="shared" si="6"/>
        <v>5250.7283999999991</v>
      </c>
      <c r="J166" s="9"/>
    </row>
    <row r="167" spans="2:10" x14ac:dyDescent="0.3">
      <c r="B167" s="6" t="s">
        <v>262</v>
      </c>
      <c r="C167" s="31" t="s">
        <v>283</v>
      </c>
      <c r="D167" s="2" t="s">
        <v>17</v>
      </c>
      <c r="E167" s="2" t="s">
        <v>15</v>
      </c>
      <c r="F167" s="30" t="s">
        <v>282</v>
      </c>
      <c r="G167" s="8">
        <v>8082.25</v>
      </c>
      <c r="H167" s="8">
        <v>896.15</v>
      </c>
      <c r="I167" s="7">
        <f t="shared" si="6"/>
        <v>10414.944</v>
      </c>
      <c r="J167" s="9"/>
    </row>
    <row r="168" spans="2:10" x14ac:dyDescent="0.3">
      <c r="B168" s="6" t="s">
        <v>284</v>
      </c>
      <c r="C168" s="31" t="s">
        <v>285</v>
      </c>
      <c r="D168" s="2" t="s">
        <v>17</v>
      </c>
      <c r="E168" s="2" t="s">
        <v>15</v>
      </c>
      <c r="F168" s="30" t="s">
        <v>277</v>
      </c>
      <c r="G168" s="8">
        <v>8521.0499999999993</v>
      </c>
      <c r="H168" s="8">
        <v>256</v>
      </c>
      <c r="I168" s="7">
        <f t="shared" si="6"/>
        <v>10181.377999999999</v>
      </c>
      <c r="J168" s="9"/>
    </row>
    <row r="169" spans="2:10" x14ac:dyDescent="0.3">
      <c r="B169" s="6" t="s">
        <v>8</v>
      </c>
      <c r="C169" s="31" t="s">
        <v>286</v>
      </c>
      <c r="D169" s="2" t="s">
        <v>17</v>
      </c>
      <c r="E169" s="2" t="s">
        <v>15</v>
      </c>
      <c r="F169" s="30" t="s">
        <v>287</v>
      </c>
      <c r="G169" s="8">
        <v>5048.82</v>
      </c>
      <c r="H169" s="8">
        <v>512.51</v>
      </c>
      <c r="I169" s="7">
        <f t="shared" si="6"/>
        <v>6451.1427999999996</v>
      </c>
      <c r="J169" s="9"/>
    </row>
    <row r="170" spans="2:10" x14ac:dyDescent="0.3">
      <c r="B170" s="6" t="s">
        <v>288</v>
      </c>
      <c r="C170" s="31" t="s">
        <v>289</v>
      </c>
      <c r="D170" s="2" t="s">
        <v>10</v>
      </c>
      <c r="E170" s="2" t="s">
        <v>15</v>
      </c>
      <c r="F170" s="2"/>
      <c r="G170" s="8">
        <v>0</v>
      </c>
      <c r="H170" s="8">
        <v>0</v>
      </c>
      <c r="I170" s="7">
        <f t="shared" si="6"/>
        <v>0</v>
      </c>
      <c r="J170" s="9"/>
    </row>
    <row r="171" spans="2:10" x14ac:dyDescent="0.3">
      <c r="B171" s="6" t="s">
        <v>256</v>
      </c>
      <c r="C171" s="32" t="s">
        <v>290</v>
      </c>
      <c r="D171" s="3" t="s">
        <v>17</v>
      </c>
      <c r="E171" s="3" t="s">
        <v>15</v>
      </c>
      <c r="F171" s="30" t="s">
        <v>291</v>
      </c>
      <c r="G171" s="8">
        <v>6210.9</v>
      </c>
      <c r="H171" s="4">
        <v>679.04</v>
      </c>
      <c r="I171" s="7">
        <f t="shared" si="6"/>
        <v>7992.3303999999989</v>
      </c>
      <c r="J171" s="9"/>
    </row>
    <row r="172" spans="2:10" x14ac:dyDescent="0.3">
      <c r="B172" s="6" t="s">
        <v>256</v>
      </c>
      <c r="C172" s="32" t="s">
        <v>292</v>
      </c>
      <c r="D172" s="3" t="s">
        <v>17</v>
      </c>
      <c r="E172" s="3" t="s">
        <v>15</v>
      </c>
      <c r="F172" s="30" t="s">
        <v>293</v>
      </c>
      <c r="G172" s="8">
        <v>6507.08</v>
      </c>
      <c r="H172" s="4">
        <v>723.12</v>
      </c>
      <c r="I172" s="7">
        <f t="shared" si="6"/>
        <v>8387.0319999999992</v>
      </c>
      <c r="J172" s="9"/>
    </row>
    <row r="173" spans="2:10" x14ac:dyDescent="0.3">
      <c r="B173" s="6" t="s">
        <v>70</v>
      </c>
      <c r="C173" s="32" t="s">
        <v>294</v>
      </c>
      <c r="D173" s="3" t="s">
        <v>10</v>
      </c>
      <c r="E173" s="3" t="s">
        <v>15</v>
      </c>
      <c r="F173" s="2"/>
      <c r="G173" s="4">
        <v>0</v>
      </c>
      <c r="H173" s="4">
        <v>0</v>
      </c>
      <c r="I173" s="7">
        <f>SUM(G173:H173)*1.16</f>
        <v>0</v>
      </c>
    </row>
    <row r="174" spans="2:10" x14ac:dyDescent="0.3">
      <c r="B174" s="6" t="s">
        <v>274</v>
      </c>
      <c r="C174" s="32" t="s">
        <v>295</v>
      </c>
      <c r="D174" s="3" t="s">
        <v>17</v>
      </c>
      <c r="E174" s="3" t="s">
        <v>15</v>
      </c>
      <c r="F174" s="30" t="s">
        <v>293</v>
      </c>
      <c r="G174" s="8">
        <v>3959.84</v>
      </c>
      <c r="H174" s="4">
        <v>443.31</v>
      </c>
      <c r="I174" s="7">
        <f>SUM(G174+H174)*1.16</f>
        <v>5107.6540000000005</v>
      </c>
      <c r="J174" s="9"/>
    </row>
    <row r="175" spans="2:10" x14ac:dyDescent="0.3">
      <c r="B175" s="6" t="s">
        <v>65</v>
      </c>
      <c r="C175" s="32" t="s">
        <v>296</v>
      </c>
      <c r="D175" s="3" t="s">
        <v>17</v>
      </c>
      <c r="E175" s="3" t="s">
        <v>15</v>
      </c>
      <c r="F175" s="33" t="s">
        <v>67</v>
      </c>
      <c r="G175" s="8">
        <v>5883.15</v>
      </c>
      <c r="H175" s="4">
        <v>654.58000000000004</v>
      </c>
      <c r="I175" s="7">
        <f>SUM(G175+H175)*1.16</f>
        <v>7583.7667999999994</v>
      </c>
      <c r="J175" s="9"/>
    </row>
    <row r="176" spans="2:10" x14ac:dyDescent="0.3">
      <c r="B176" s="6" t="s">
        <v>297</v>
      </c>
      <c r="C176" s="32" t="s">
        <v>298</v>
      </c>
      <c r="D176" s="3" t="s">
        <v>10</v>
      </c>
      <c r="E176" s="3" t="s">
        <v>15</v>
      </c>
      <c r="F176" s="30"/>
      <c r="G176" s="8">
        <v>0</v>
      </c>
      <c r="H176" s="4">
        <v>0</v>
      </c>
      <c r="I176" s="7">
        <f>SUM(G176+H176)*1.16</f>
        <v>0</v>
      </c>
      <c r="J176" s="9"/>
    </row>
    <row r="177" spans="2:10" x14ac:dyDescent="0.3">
      <c r="B177" s="6" t="s">
        <v>70</v>
      </c>
      <c r="C177" s="32" t="s">
        <v>299</v>
      </c>
      <c r="D177" s="3" t="s">
        <v>10</v>
      </c>
      <c r="E177" s="3" t="s">
        <v>15</v>
      </c>
      <c r="F177" s="30"/>
      <c r="G177" s="8">
        <v>0</v>
      </c>
      <c r="H177" s="4">
        <v>0</v>
      </c>
      <c r="I177" s="7">
        <f>SUM(G177+H177)*1.16</f>
        <v>0</v>
      </c>
      <c r="J177" s="9"/>
    </row>
    <row r="178" spans="2:10" x14ac:dyDescent="0.3">
      <c r="B178" s="6" t="s">
        <v>42</v>
      </c>
      <c r="C178" s="32" t="s">
        <v>300</v>
      </c>
      <c r="D178" s="3" t="s">
        <v>17</v>
      </c>
      <c r="E178" s="3" t="s">
        <v>12</v>
      </c>
      <c r="F178" s="30" t="s">
        <v>47</v>
      </c>
      <c r="G178" s="7">
        <v>7659</v>
      </c>
      <c r="H178" s="4">
        <v>229.7</v>
      </c>
      <c r="I178" s="7">
        <f>SUM(G178+H178)*1.16</f>
        <v>9150.8919999999998</v>
      </c>
      <c r="J178" s="9"/>
    </row>
    <row r="179" spans="2:10" x14ac:dyDescent="0.3">
      <c r="B179" s="6" t="s">
        <v>256</v>
      </c>
      <c r="C179" s="32" t="s">
        <v>301</v>
      </c>
      <c r="D179" s="3" t="s">
        <v>17</v>
      </c>
      <c r="E179" s="3" t="s">
        <v>11</v>
      </c>
      <c r="F179" s="2" t="s">
        <v>302</v>
      </c>
      <c r="G179" s="4">
        <v>8356</v>
      </c>
      <c r="H179" s="4">
        <v>251</v>
      </c>
      <c r="I179" s="7">
        <f>(G179+H179)*1.16</f>
        <v>9984.119999999999</v>
      </c>
    </row>
    <row r="180" spans="2:10" x14ac:dyDescent="0.3">
      <c r="B180" s="6" t="s">
        <v>24</v>
      </c>
      <c r="C180" s="32" t="s">
        <v>303</v>
      </c>
      <c r="D180" s="3" t="s">
        <v>76</v>
      </c>
      <c r="E180" s="3" t="s">
        <v>15</v>
      </c>
      <c r="F180" s="2"/>
      <c r="G180" s="4"/>
      <c r="H180" s="4"/>
      <c r="I180" s="7"/>
    </row>
    <row r="181" spans="2:10" x14ac:dyDescent="0.3">
      <c r="B181" s="6" t="s">
        <v>262</v>
      </c>
      <c r="C181" s="32" t="s">
        <v>304</v>
      </c>
      <c r="D181" s="3" t="s">
        <v>17</v>
      </c>
      <c r="E181" s="3" t="s">
        <v>15</v>
      </c>
      <c r="F181" s="30" t="s">
        <v>305</v>
      </c>
      <c r="G181" s="8">
        <v>8462.7900000000009</v>
      </c>
      <c r="H181" s="4">
        <v>937.95</v>
      </c>
      <c r="I181" s="7">
        <f t="shared" ref="I181:I217" si="7">SUM(G181+H181)*1.16</f>
        <v>10904.858400000001</v>
      </c>
      <c r="J181" s="9"/>
    </row>
    <row r="182" spans="2:10" x14ac:dyDescent="0.3">
      <c r="B182" s="6" t="s">
        <v>78</v>
      </c>
      <c r="C182" s="32" t="s">
        <v>306</v>
      </c>
      <c r="D182" s="3" t="s">
        <v>17</v>
      </c>
      <c r="E182" s="3" t="s">
        <v>15</v>
      </c>
      <c r="F182" s="2" t="s">
        <v>305</v>
      </c>
      <c r="G182" s="8">
        <v>7915.77</v>
      </c>
      <c r="H182" s="4">
        <v>877.86</v>
      </c>
      <c r="I182" s="7">
        <f t="shared" si="7"/>
        <v>10200.6108</v>
      </c>
      <c r="J182" s="9"/>
    </row>
    <row r="183" spans="2:10" x14ac:dyDescent="0.3">
      <c r="B183" s="6" t="s">
        <v>88</v>
      </c>
      <c r="C183" s="31" t="s">
        <v>307</v>
      </c>
      <c r="D183" s="2" t="s">
        <v>10</v>
      </c>
      <c r="E183" s="3" t="s">
        <v>11</v>
      </c>
      <c r="F183" s="30"/>
      <c r="G183" s="8">
        <v>0</v>
      </c>
      <c r="H183" s="4">
        <v>0</v>
      </c>
      <c r="I183" s="7">
        <f t="shared" si="7"/>
        <v>0</v>
      </c>
      <c r="J183" s="9"/>
    </row>
    <row r="184" spans="2:10" x14ac:dyDescent="0.3">
      <c r="B184" s="6" t="s">
        <v>8</v>
      </c>
      <c r="C184" s="31" t="s">
        <v>308</v>
      </c>
      <c r="D184" s="2" t="s">
        <v>10</v>
      </c>
      <c r="E184" s="3" t="s">
        <v>15</v>
      </c>
      <c r="F184" s="26"/>
      <c r="G184" s="7">
        <v>0</v>
      </c>
      <c r="H184" s="8">
        <v>0</v>
      </c>
      <c r="I184" s="7">
        <f t="shared" si="7"/>
        <v>0</v>
      </c>
      <c r="J184" s="9"/>
    </row>
    <row r="185" spans="2:10" x14ac:dyDescent="0.3">
      <c r="B185" s="6" t="s">
        <v>260</v>
      </c>
      <c r="C185" s="31" t="s">
        <v>309</v>
      </c>
      <c r="D185" s="2" t="s">
        <v>17</v>
      </c>
      <c r="E185" s="3" t="s">
        <v>15</v>
      </c>
      <c r="F185" s="34" t="s">
        <v>310</v>
      </c>
      <c r="G185" s="8">
        <v>10079.99</v>
      </c>
      <c r="H185" s="4">
        <v>1116</v>
      </c>
      <c r="I185" s="7">
        <f t="shared" si="7"/>
        <v>12987.348399999999</v>
      </c>
      <c r="J185" s="9"/>
    </row>
    <row r="186" spans="2:10" x14ac:dyDescent="0.3">
      <c r="B186" s="6" t="s">
        <v>20</v>
      </c>
      <c r="C186" s="31" t="s">
        <v>311</v>
      </c>
      <c r="D186" s="2" t="s">
        <v>17</v>
      </c>
      <c r="E186" s="3" t="s">
        <v>15</v>
      </c>
      <c r="F186" s="2" t="s">
        <v>310</v>
      </c>
      <c r="G186" s="8">
        <v>7863.64</v>
      </c>
      <c r="H186" s="4">
        <v>872.13</v>
      </c>
      <c r="I186" s="7">
        <f t="shared" si="7"/>
        <v>10133.493199999999</v>
      </c>
      <c r="J186" s="9"/>
    </row>
    <row r="187" spans="2:10" x14ac:dyDescent="0.3">
      <c r="B187" s="6" t="s">
        <v>42</v>
      </c>
      <c r="C187" s="31" t="s">
        <v>312</v>
      </c>
      <c r="D187" s="2" t="s">
        <v>17</v>
      </c>
      <c r="E187" s="3" t="s">
        <v>15</v>
      </c>
      <c r="F187" s="30" t="s">
        <v>313</v>
      </c>
      <c r="G187" s="8">
        <v>7157.79</v>
      </c>
      <c r="H187" s="4">
        <v>723.12</v>
      </c>
      <c r="I187" s="7">
        <f t="shared" si="7"/>
        <v>9141.855599999999</v>
      </c>
      <c r="J187" s="9"/>
    </row>
    <row r="188" spans="2:10" x14ac:dyDescent="0.3">
      <c r="B188" s="6" t="s">
        <v>143</v>
      </c>
      <c r="C188" s="31" t="s">
        <v>314</v>
      </c>
      <c r="D188" s="2" t="s">
        <v>17</v>
      </c>
      <c r="E188" s="3" t="s">
        <v>15</v>
      </c>
      <c r="F188" s="2" t="s">
        <v>313</v>
      </c>
      <c r="G188" s="8">
        <v>11662.03</v>
      </c>
      <c r="H188" s="4">
        <v>1289.3800000000001</v>
      </c>
      <c r="I188" s="7">
        <f t="shared" si="7"/>
        <v>15023.6356</v>
      </c>
      <c r="J188" s="9"/>
    </row>
    <row r="189" spans="2:10" x14ac:dyDescent="0.3">
      <c r="B189" s="6" t="s">
        <v>85</v>
      </c>
      <c r="C189" s="31" t="s">
        <v>315</v>
      </c>
      <c r="D189" s="2" t="s">
        <v>17</v>
      </c>
      <c r="E189" s="3" t="s">
        <v>15</v>
      </c>
      <c r="F189" s="2" t="s">
        <v>313</v>
      </c>
      <c r="G189" s="8">
        <v>12081.29</v>
      </c>
      <c r="H189" s="4">
        <v>1214.79</v>
      </c>
      <c r="I189" s="7">
        <f t="shared" si="7"/>
        <v>15423.452800000001</v>
      </c>
      <c r="J189" s="9"/>
    </row>
    <row r="190" spans="2:10" x14ac:dyDescent="0.3">
      <c r="B190" s="6" t="s">
        <v>85</v>
      </c>
      <c r="C190" s="31" t="s">
        <v>316</v>
      </c>
      <c r="D190" s="2" t="s">
        <v>17</v>
      </c>
      <c r="E190" s="3" t="s">
        <v>15</v>
      </c>
      <c r="F190" s="2" t="s">
        <v>313</v>
      </c>
      <c r="G190" s="8">
        <v>12081.29</v>
      </c>
      <c r="H190" s="4">
        <v>1214.79</v>
      </c>
      <c r="I190" s="7">
        <f t="shared" si="7"/>
        <v>15423.452800000001</v>
      </c>
      <c r="J190" s="9"/>
    </row>
    <row r="191" spans="2:10" x14ac:dyDescent="0.3">
      <c r="B191" s="6" t="s">
        <v>74</v>
      </c>
      <c r="C191" s="31" t="s">
        <v>317</v>
      </c>
      <c r="D191" s="2" t="s">
        <v>17</v>
      </c>
      <c r="E191" s="3" t="s">
        <v>13</v>
      </c>
      <c r="F191" s="2" t="s">
        <v>384</v>
      </c>
      <c r="G191" s="8">
        <v>12621</v>
      </c>
      <c r="H191" s="4">
        <v>379</v>
      </c>
      <c r="I191" s="7">
        <f t="shared" si="7"/>
        <v>15079.999999999998</v>
      </c>
      <c r="J191" s="9"/>
    </row>
    <row r="192" spans="2:10" x14ac:dyDescent="0.3">
      <c r="B192" s="6" t="s">
        <v>42</v>
      </c>
      <c r="C192" s="31" t="s">
        <v>318</v>
      </c>
      <c r="D192" s="2" t="s">
        <v>17</v>
      </c>
      <c r="E192" s="3" t="s">
        <v>11</v>
      </c>
      <c r="F192" s="2" t="s">
        <v>50</v>
      </c>
      <c r="G192" s="7">
        <v>7301.13</v>
      </c>
      <c r="H192" s="4">
        <v>658.61</v>
      </c>
      <c r="I192" s="7">
        <f t="shared" si="7"/>
        <v>9233.2983999999997</v>
      </c>
      <c r="J192" s="9"/>
    </row>
    <row r="193" spans="2:10" x14ac:dyDescent="0.3">
      <c r="B193" s="6" t="s">
        <v>260</v>
      </c>
      <c r="C193" s="31" t="s">
        <v>319</v>
      </c>
      <c r="D193" s="2" t="s">
        <v>17</v>
      </c>
      <c r="E193" s="3" t="s">
        <v>15</v>
      </c>
      <c r="F193" s="2" t="s">
        <v>310</v>
      </c>
      <c r="G193" s="4">
        <v>12081.29</v>
      </c>
      <c r="H193" s="4">
        <v>1215</v>
      </c>
      <c r="I193" s="7">
        <f t="shared" si="7"/>
        <v>15423.696400000001</v>
      </c>
    </row>
    <row r="194" spans="2:10" x14ac:dyDescent="0.3">
      <c r="B194" s="6" t="s">
        <v>72</v>
      </c>
      <c r="C194" s="31" t="s">
        <v>320</v>
      </c>
      <c r="D194" s="2" t="s">
        <v>17</v>
      </c>
      <c r="E194" s="3" t="s">
        <v>15</v>
      </c>
      <c r="F194" s="30" t="s">
        <v>30</v>
      </c>
      <c r="G194" s="8">
        <v>7210.28</v>
      </c>
      <c r="H194" s="4">
        <v>800.36</v>
      </c>
      <c r="I194" s="7">
        <f t="shared" si="7"/>
        <v>9292.3423999999995</v>
      </c>
      <c r="J194" s="9"/>
    </row>
    <row r="195" spans="2:10" x14ac:dyDescent="0.3">
      <c r="B195" s="6" t="s">
        <v>274</v>
      </c>
      <c r="C195" s="31" t="s">
        <v>321</v>
      </c>
      <c r="D195" s="2" t="s">
        <v>17</v>
      </c>
      <c r="E195" s="3" t="s">
        <v>15</v>
      </c>
      <c r="F195" s="2" t="s">
        <v>30</v>
      </c>
      <c r="G195" s="8">
        <v>2781.7</v>
      </c>
      <c r="H195" s="4">
        <v>312.2</v>
      </c>
      <c r="I195" s="7">
        <f t="shared" si="7"/>
        <v>3588.9239999999995</v>
      </c>
      <c r="J195" s="9"/>
    </row>
    <row r="196" spans="2:10" x14ac:dyDescent="0.3">
      <c r="B196" s="6" t="s">
        <v>42</v>
      </c>
      <c r="C196" s="31" t="s">
        <v>322</v>
      </c>
      <c r="D196" s="2" t="s">
        <v>17</v>
      </c>
      <c r="E196" s="3" t="s">
        <v>15</v>
      </c>
      <c r="F196" s="30" t="s">
        <v>323</v>
      </c>
      <c r="G196" s="8">
        <v>5993.6</v>
      </c>
      <c r="H196" s="4">
        <v>666.71</v>
      </c>
      <c r="I196" s="7">
        <f t="shared" si="7"/>
        <v>7725.9596000000001</v>
      </c>
      <c r="J196" s="9"/>
    </row>
    <row r="197" spans="2:10" x14ac:dyDescent="0.3">
      <c r="B197" s="6" t="s">
        <v>74</v>
      </c>
      <c r="C197" s="31" t="s">
        <v>324</v>
      </c>
      <c r="D197" s="2" t="s">
        <v>17</v>
      </c>
      <c r="E197" s="3" t="s">
        <v>13</v>
      </c>
      <c r="F197" s="2" t="s">
        <v>241</v>
      </c>
      <c r="G197" s="8">
        <v>16731</v>
      </c>
      <c r="H197" s="4">
        <v>1363</v>
      </c>
      <c r="I197" s="4">
        <f t="shared" si="7"/>
        <v>20989.039999999997</v>
      </c>
      <c r="J197" s="9"/>
    </row>
    <row r="198" spans="2:10" x14ac:dyDescent="0.3">
      <c r="B198" s="6" t="s">
        <v>85</v>
      </c>
      <c r="C198" s="31" t="s">
        <v>325</v>
      </c>
      <c r="D198" s="2" t="s">
        <v>17</v>
      </c>
      <c r="E198" s="3" t="s">
        <v>15</v>
      </c>
      <c r="F198" s="30" t="s">
        <v>326</v>
      </c>
      <c r="G198" s="8">
        <v>10079.99</v>
      </c>
      <c r="H198" s="4">
        <v>1115.5899999999999</v>
      </c>
      <c r="I198" s="7">
        <f t="shared" si="7"/>
        <v>12986.872799999999</v>
      </c>
      <c r="J198" s="9"/>
    </row>
    <row r="199" spans="2:10" x14ac:dyDescent="0.3">
      <c r="B199" s="6" t="s">
        <v>85</v>
      </c>
      <c r="C199" s="31" t="s">
        <v>327</v>
      </c>
      <c r="D199" s="2" t="s">
        <v>17</v>
      </c>
      <c r="E199" s="3" t="s">
        <v>15</v>
      </c>
      <c r="F199" s="30" t="s">
        <v>328</v>
      </c>
      <c r="G199" s="8">
        <v>10018.49</v>
      </c>
      <c r="H199" s="4">
        <v>1108.8699999999999</v>
      </c>
      <c r="I199" s="7">
        <f t="shared" si="7"/>
        <v>12907.7376</v>
      </c>
      <c r="J199" s="9"/>
    </row>
    <row r="200" spans="2:10" x14ac:dyDescent="0.3">
      <c r="B200" s="6" t="s">
        <v>242</v>
      </c>
      <c r="C200" s="31" t="s">
        <v>329</v>
      </c>
      <c r="D200" s="2" t="s">
        <v>17</v>
      </c>
      <c r="E200" s="3" t="s">
        <v>15</v>
      </c>
      <c r="F200" s="30" t="s">
        <v>330</v>
      </c>
      <c r="G200" s="8">
        <v>4144.96</v>
      </c>
      <c r="H200" s="4">
        <v>462.65</v>
      </c>
      <c r="I200" s="7">
        <f t="shared" si="7"/>
        <v>5344.8275999999996</v>
      </c>
      <c r="J200" s="9"/>
    </row>
    <row r="201" spans="2:10" x14ac:dyDescent="0.3">
      <c r="B201" s="6" t="s">
        <v>232</v>
      </c>
      <c r="C201" s="31" t="s">
        <v>331</v>
      </c>
      <c r="D201" s="2" t="s">
        <v>17</v>
      </c>
      <c r="E201" s="3" t="s">
        <v>15</v>
      </c>
      <c r="F201" s="2" t="s">
        <v>330</v>
      </c>
      <c r="G201" s="8">
        <v>4494.25</v>
      </c>
      <c r="H201" s="4">
        <v>502.02</v>
      </c>
      <c r="I201" s="7">
        <f t="shared" si="7"/>
        <v>5795.6732000000002</v>
      </c>
      <c r="J201" s="9"/>
    </row>
    <row r="202" spans="2:10" x14ac:dyDescent="0.3">
      <c r="B202" s="6" t="s">
        <v>65</v>
      </c>
      <c r="C202" s="31" t="s">
        <v>332</v>
      </c>
      <c r="D202" s="2" t="s">
        <v>17</v>
      </c>
      <c r="E202" s="3" t="s">
        <v>13</v>
      </c>
      <c r="F202" s="2" t="s">
        <v>333</v>
      </c>
      <c r="G202" s="8">
        <v>6542</v>
      </c>
      <c r="H202" s="4">
        <v>196.26</v>
      </c>
      <c r="I202" s="7">
        <f t="shared" si="7"/>
        <v>7816.3815999999997</v>
      </c>
      <c r="J202" s="9"/>
    </row>
    <row r="203" spans="2:10" x14ac:dyDescent="0.3">
      <c r="B203" s="6" t="s">
        <v>65</v>
      </c>
      <c r="C203" s="31" t="s">
        <v>334</v>
      </c>
      <c r="D203" s="2" t="s">
        <v>10</v>
      </c>
      <c r="E203" s="3" t="s">
        <v>15</v>
      </c>
      <c r="F203" s="34"/>
      <c r="G203" s="4">
        <v>0</v>
      </c>
      <c r="H203" s="4">
        <v>0</v>
      </c>
      <c r="I203" s="7">
        <f t="shared" si="7"/>
        <v>0</v>
      </c>
      <c r="J203" s="9"/>
    </row>
    <row r="204" spans="2:10" x14ac:dyDescent="0.3">
      <c r="B204" s="6" t="s">
        <v>72</v>
      </c>
      <c r="C204" s="31" t="s">
        <v>335</v>
      </c>
      <c r="D204" s="2" t="s">
        <v>17</v>
      </c>
      <c r="E204" s="3" t="s">
        <v>15</v>
      </c>
      <c r="F204" s="30" t="s">
        <v>336</v>
      </c>
      <c r="G204" s="8">
        <v>9059.73</v>
      </c>
      <c r="H204" s="4">
        <v>1003.52</v>
      </c>
      <c r="I204" s="7">
        <f t="shared" si="7"/>
        <v>11673.369999999999</v>
      </c>
      <c r="J204" s="9"/>
    </row>
    <row r="205" spans="2:10" x14ac:dyDescent="0.3">
      <c r="B205" s="6" t="s">
        <v>96</v>
      </c>
      <c r="C205" s="31" t="s">
        <v>337</v>
      </c>
      <c r="D205" s="2" t="s">
        <v>17</v>
      </c>
      <c r="E205" s="3" t="s">
        <v>15</v>
      </c>
      <c r="F205" s="30" t="s">
        <v>338</v>
      </c>
      <c r="G205" s="8">
        <v>10279.42</v>
      </c>
      <c r="H205" s="4">
        <v>1137.5</v>
      </c>
      <c r="I205" s="7">
        <f t="shared" si="7"/>
        <v>13243.627199999999</v>
      </c>
      <c r="J205" s="9"/>
    </row>
    <row r="206" spans="2:10" x14ac:dyDescent="0.3">
      <c r="B206" s="6" t="s">
        <v>70</v>
      </c>
      <c r="C206" s="31" t="s">
        <v>339</v>
      </c>
      <c r="D206" s="2" t="s">
        <v>17</v>
      </c>
      <c r="E206" s="3" t="s">
        <v>11</v>
      </c>
      <c r="F206" s="2" t="s">
        <v>40</v>
      </c>
      <c r="G206" s="4">
        <v>5876</v>
      </c>
      <c r="H206" s="4">
        <v>176</v>
      </c>
      <c r="I206" s="7">
        <f t="shared" si="7"/>
        <v>7020.32</v>
      </c>
    </row>
    <row r="207" spans="2:10" x14ac:dyDescent="0.3">
      <c r="B207" s="6" t="s">
        <v>53</v>
      </c>
      <c r="C207" s="31" t="s">
        <v>340</v>
      </c>
      <c r="D207" s="2" t="s">
        <v>17</v>
      </c>
      <c r="E207" s="3" t="s">
        <v>15</v>
      </c>
      <c r="F207" s="30" t="s">
        <v>592</v>
      </c>
      <c r="G207" s="8">
        <v>8521</v>
      </c>
      <c r="H207" s="4">
        <v>256</v>
      </c>
      <c r="I207" s="7">
        <f t="shared" si="7"/>
        <v>10181.32</v>
      </c>
      <c r="J207" s="9"/>
    </row>
    <row r="208" spans="2:10" x14ac:dyDescent="0.3">
      <c r="B208" s="6" t="s">
        <v>256</v>
      </c>
      <c r="C208" s="31" t="s">
        <v>341</v>
      </c>
      <c r="D208" s="2" t="s">
        <v>17</v>
      </c>
      <c r="E208" s="3" t="s">
        <v>15</v>
      </c>
      <c r="F208" s="30" t="s">
        <v>342</v>
      </c>
      <c r="G208" s="8">
        <v>7756</v>
      </c>
      <c r="H208" s="4">
        <v>723.12</v>
      </c>
      <c r="I208" s="7">
        <f t="shared" si="7"/>
        <v>9835.7792000000009</v>
      </c>
      <c r="J208" s="9"/>
    </row>
    <row r="209" spans="2:10" x14ac:dyDescent="0.3">
      <c r="B209" s="6" t="s">
        <v>262</v>
      </c>
      <c r="C209" s="31" t="s">
        <v>343</v>
      </c>
      <c r="D209" s="2" t="s">
        <v>17</v>
      </c>
      <c r="E209" s="3" t="s">
        <v>15</v>
      </c>
      <c r="F209" s="30" t="s">
        <v>344</v>
      </c>
      <c r="G209" s="8">
        <v>7756</v>
      </c>
      <c r="H209" s="4">
        <v>251</v>
      </c>
      <c r="I209" s="7">
        <f t="shared" si="7"/>
        <v>9288.119999999999</v>
      </c>
      <c r="J209" s="9"/>
    </row>
    <row r="210" spans="2:10" x14ac:dyDescent="0.3">
      <c r="B210" s="6" t="s">
        <v>143</v>
      </c>
      <c r="C210" s="31" t="s">
        <v>345</v>
      </c>
      <c r="D210" s="2" t="s">
        <v>17</v>
      </c>
      <c r="E210" s="3" t="s">
        <v>15</v>
      </c>
      <c r="F210" s="30" t="s">
        <v>344</v>
      </c>
      <c r="G210" s="8">
        <v>11058.79</v>
      </c>
      <c r="H210" s="4">
        <v>419.68</v>
      </c>
      <c r="I210" s="7">
        <f t="shared" si="7"/>
        <v>13315.0252</v>
      </c>
      <c r="J210" s="9"/>
    </row>
    <row r="211" spans="2:10" x14ac:dyDescent="0.3">
      <c r="B211" s="6" t="s">
        <v>346</v>
      </c>
      <c r="C211" s="31" t="s">
        <v>347</v>
      </c>
      <c r="D211" s="2" t="s">
        <v>17</v>
      </c>
      <c r="E211" s="3" t="s">
        <v>15</v>
      </c>
      <c r="F211" s="2" t="s">
        <v>344</v>
      </c>
      <c r="G211" s="8">
        <v>7577.39</v>
      </c>
      <c r="H211" s="4">
        <v>840.69</v>
      </c>
      <c r="I211" s="7">
        <f t="shared" si="7"/>
        <v>9764.9727999999996</v>
      </c>
      <c r="J211" s="9"/>
    </row>
    <row r="212" spans="2:10" x14ac:dyDescent="0.3">
      <c r="B212" s="6" t="s">
        <v>232</v>
      </c>
      <c r="C212" s="31" t="s">
        <v>348</v>
      </c>
      <c r="D212" s="2" t="s">
        <v>17</v>
      </c>
      <c r="E212" s="3" t="s">
        <v>15</v>
      </c>
      <c r="F212" s="2" t="s">
        <v>344</v>
      </c>
      <c r="G212" s="8">
        <v>3744.69</v>
      </c>
      <c r="H212" s="4">
        <v>419.68</v>
      </c>
      <c r="I212" s="7">
        <f t="shared" si="7"/>
        <v>4830.6691999999994</v>
      </c>
      <c r="J212" s="9"/>
    </row>
    <row r="213" spans="2:10" x14ac:dyDescent="0.3">
      <c r="B213" s="6" t="s">
        <v>8</v>
      </c>
      <c r="C213" s="31" t="s">
        <v>349</v>
      </c>
      <c r="D213" s="2" t="s">
        <v>17</v>
      </c>
      <c r="E213" s="3" t="s">
        <v>15</v>
      </c>
      <c r="F213" s="30" t="s">
        <v>350</v>
      </c>
      <c r="G213" s="8">
        <v>4662.1099999999997</v>
      </c>
      <c r="H213" s="4">
        <v>423.57</v>
      </c>
      <c r="I213" s="7">
        <f t="shared" si="7"/>
        <v>5899.3887999999988</v>
      </c>
      <c r="J213" s="9"/>
    </row>
    <row r="214" spans="2:10" x14ac:dyDescent="0.3">
      <c r="B214" s="6" t="s">
        <v>85</v>
      </c>
      <c r="C214" s="31" t="s">
        <v>351</v>
      </c>
      <c r="D214" s="2" t="s">
        <v>17</v>
      </c>
      <c r="E214" s="3" t="s">
        <v>15</v>
      </c>
      <c r="F214" s="30" t="s">
        <v>350</v>
      </c>
      <c r="G214" s="8">
        <v>8938.2900000000009</v>
      </c>
      <c r="H214" s="4">
        <v>804.43</v>
      </c>
      <c r="I214" s="7">
        <f t="shared" si="7"/>
        <v>11301.555200000001</v>
      </c>
      <c r="J214" s="9"/>
    </row>
    <row r="215" spans="2:10" x14ac:dyDescent="0.3">
      <c r="B215" s="6" t="s">
        <v>85</v>
      </c>
      <c r="C215" s="31" t="s">
        <v>352</v>
      </c>
      <c r="D215" s="2" t="s">
        <v>10</v>
      </c>
      <c r="E215" s="3" t="s">
        <v>15</v>
      </c>
      <c r="F215" s="2"/>
      <c r="G215" s="8">
        <v>0</v>
      </c>
      <c r="H215" s="4">
        <v>0</v>
      </c>
      <c r="I215" s="7">
        <f t="shared" si="7"/>
        <v>0</v>
      </c>
      <c r="J215" s="9"/>
    </row>
    <row r="216" spans="2:10" x14ac:dyDescent="0.3">
      <c r="B216" s="6" t="s">
        <v>85</v>
      </c>
      <c r="C216" s="31" t="s">
        <v>353</v>
      </c>
      <c r="D216" s="2" t="s">
        <v>17</v>
      </c>
      <c r="E216" s="3" t="s">
        <v>15</v>
      </c>
      <c r="F216" s="2" t="s">
        <v>350</v>
      </c>
      <c r="G216" s="8">
        <v>8938.2900000000009</v>
      </c>
      <c r="H216" s="4">
        <v>804.43</v>
      </c>
      <c r="I216" s="7">
        <f t="shared" si="7"/>
        <v>11301.555200000001</v>
      </c>
      <c r="J216" s="9"/>
    </row>
    <row r="217" spans="2:10" x14ac:dyDescent="0.3">
      <c r="B217" s="6" t="s">
        <v>232</v>
      </c>
      <c r="C217" s="2" t="s">
        <v>354</v>
      </c>
      <c r="D217" s="2" t="s">
        <v>10</v>
      </c>
      <c r="E217" s="3" t="s">
        <v>15</v>
      </c>
      <c r="F217" s="34"/>
      <c r="G217" s="4">
        <v>0</v>
      </c>
      <c r="H217" s="4">
        <v>0</v>
      </c>
      <c r="I217" s="7">
        <f t="shared" si="7"/>
        <v>0</v>
      </c>
      <c r="J217" s="9"/>
    </row>
    <row r="218" spans="2:10" x14ac:dyDescent="0.3">
      <c r="B218" s="6" t="s">
        <v>20</v>
      </c>
      <c r="C218" s="2" t="s">
        <v>355</v>
      </c>
      <c r="D218" s="2" t="s">
        <v>76</v>
      </c>
      <c r="E218" s="3" t="s">
        <v>14</v>
      </c>
      <c r="F218" s="2"/>
      <c r="G218" s="4"/>
      <c r="H218" s="4"/>
      <c r="I218" s="7"/>
    </row>
    <row r="219" spans="2:10" x14ac:dyDescent="0.3">
      <c r="B219" s="6" t="s">
        <v>262</v>
      </c>
      <c r="C219" s="2" t="s">
        <v>356</v>
      </c>
      <c r="D219" s="2" t="s">
        <v>10</v>
      </c>
      <c r="E219" s="3" t="s">
        <v>15</v>
      </c>
      <c r="F219" s="26"/>
      <c r="G219" s="4">
        <v>0</v>
      </c>
      <c r="H219" s="4">
        <v>0</v>
      </c>
      <c r="I219" s="7">
        <f>SUM(G219+H219)*1.16</f>
        <v>0</v>
      </c>
      <c r="J219" s="9"/>
    </row>
    <row r="220" spans="2:10" x14ac:dyDescent="0.3">
      <c r="B220" s="6" t="s">
        <v>96</v>
      </c>
      <c r="C220" s="2" t="s">
        <v>357</v>
      </c>
      <c r="D220" s="2" t="s">
        <v>10</v>
      </c>
      <c r="E220" s="3" t="s">
        <v>14</v>
      </c>
      <c r="F220" s="2"/>
      <c r="G220" s="4"/>
      <c r="H220" s="4"/>
      <c r="I220" s="7"/>
    </row>
    <row r="221" spans="2:10" x14ac:dyDescent="0.3">
      <c r="B221" s="6" t="s">
        <v>70</v>
      </c>
      <c r="C221" s="2" t="s">
        <v>358</v>
      </c>
      <c r="D221" s="2" t="s">
        <v>10</v>
      </c>
      <c r="E221" s="3" t="s">
        <v>15</v>
      </c>
      <c r="F221" s="35"/>
      <c r="G221" s="8">
        <v>0</v>
      </c>
      <c r="H221" s="4">
        <v>0</v>
      </c>
      <c r="I221" s="7">
        <f t="shared" ref="I221:I226" si="8">SUM(G221+H221)*1.16</f>
        <v>0</v>
      </c>
      <c r="J221" s="9"/>
    </row>
    <row r="222" spans="2:10" x14ac:dyDescent="0.3">
      <c r="B222" s="6" t="s">
        <v>256</v>
      </c>
      <c r="C222" s="2" t="s">
        <v>359</v>
      </c>
      <c r="D222" s="2" t="s">
        <v>17</v>
      </c>
      <c r="E222" s="3" t="s">
        <v>11</v>
      </c>
      <c r="F222" s="2" t="s">
        <v>40</v>
      </c>
      <c r="G222" s="7">
        <v>8356</v>
      </c>
      <c r="H222" s="8">
        <v>251</v>
      </c>
      <c r="I222" s="7">
        <f t="shared" si="8"/>
        <v>9984.119999999999</v>
      </c>
      <c r="J222" s="9"/>
    </row>
    <row r="223" spans="2:10" x14ac:dyDescent="0.3">
      <c r="B223" s="6" t="s">
        <v>65</v>
      </c>
      <c r="C223" s="2" t="s">
        <v>360</v>
      </c>
      <c r="D223" s="2" t="s">
        <v>17</v>
      </c>
      <c r="E223" s="3" t="s">
        <v>15</v>
      </c>
      <c r="F223" s="33" t="s">
        <v>67</v>
      </c>
      <c r="G223" s="8">
        <v>5883.15</v>
      </c>
      <c r="H223" s="4">
        <v>654.58000000000004</v>
      </c>
      <c r="I223" s="7">
        <f t="shared" si="8"/>
        <v>7583.7667999999994</v>
      </c>
      <c r="J223" s="9"/>
    </row>
    <row r="224" spans="2:10" x14ac:dyDescent="0.3">
      <c r="B224" s="6" t="s">
        <v>361</v>
      </c>
      <c r="C224" s="2" t="s">
        <v>362</v>
      </c>
      <c r="D224" s="2" t="s">
        <v>10</v>
      </c>
      <c r="E224" s="3" t="s">
        <v>15</v>
      </c>
      <c r="F224" s="2"/>
      <c r="G224" s="16">
        <v>0</v>
      </c>
      <c r="H224" s="4">
        <v>0</v>
      </c>
      <c r="I224" s="7">
        <f t="shared" si="8"/>
        <v>0</v>
      </c>
      <c r="J224" s="17"/>
    </row>
    <row r="225" spans="2:11" x14ac:dyDescent="0.3">
      <c r="B225" s="6" t="s">
        <v>70</v>
      </c>
      <c r="C225" s="2" t="s">
        <v>363</v>
      </c>
      <c r="D225" s="2" t="s">
        <v>17</v>
      </c>
      <c r="E225" s="3" t="s">
        <v>15</v>
      </c>
      <c r="F225" s="2" t="s">
        <v>342</v>
      </c>
      <c r="G225" s="8">
        <v>4104.84</v>
      </c>
      <c r="H225" s="4">
        <v>418.25</v>
      </c>
      <c r="I225" s="7">
        <f t="shared" si="8"/>
        <v>5246.7843999999996</v>
      </c>
      <c r="J225" s="9"/>
    </row>
    <row r="226" spans="2:11" x14ac:dyDescent="0.3">
      <c r="B226" s="6" t="s">
        <v>70</v>
      </c>
      <c r="C226" s="2" t="s">
        <v>364</v>
      </c>
      <c r="D226" s="2" t="s">
        <v>10</v>
      </c>
      <c r="E226" s="3" t="s">
        <v>15</v>
      </c>
      <c r="F226" s="35"/>
      <c r="G226" s="8">
        <v>0</v>
      </c>
      <c r="H226" s="4">
        <v>0</v>
      </c>
      <c r="I226" s="7">
        <f t="shared" si="8"/>
        <v>0</v>
      </c>
      <c r="J226" s="9"/>
    </row>
    <row r="227" spans="2:11" x14ac:dyDescent="0.3">
      <c r="B227" s="6" t="s">
        <v>24</v>
      </c>
      <c r="C227" s="2" t="s">
        <v>365</v>
      </c>
      <c r="D227" s="2" t="s">
        <v>76</v>
      </c>
      <c r="E227" s="3" t="s">
        <v>14</v>
      </c>
      <c r="F227" s="2"/>
      <c r="G227" s="4"/>
      <c r="H227" s="4"/>
      <c r="I227" s="7"/>
    </row>
    <row r="228" spans="2:11" x14ac:dyDescent="0.3">
      <c r="B228" s="6" t="s">
        <v>20</v>
      </c>
      <c r="C228" s="28" t="s">
        <v>366</v>
      </c>
      <c r="D228" s="2" t="s">
        <v>76</v>
      </c>
      <c r="E228" s="3" t="s">
        <v>15</v>
      </c>
      <c r="F228" s="2"/>
      <c r="G228" s="4"/>
      <c r="H228" s="4"/>
      <c r="I228" s="7"/>
    </row>
    <row r="229" spans="2:11" x14ac:dyDescent="0.3">
      <c r="B229" s="6" t="s">
        <v>232</v>
      </c>
      <c r="C229" s="2" t="s">
        <v>367</v>
      </c>
      <c r="D229" s="2" t="s">
        <v>17</v>
      </c>
      <c r="E229" s="3" t="s">
        <v>15</v>
      </c>
      <c r="F229" s="36" t="s">
        <v>330</v>
      </c>
      <c r="G229" s="8">
        <v>4432.79</v>
      </c>
      <c r="H229" s="4">
        <v>495.26</v>
      </c>
      <c r="I229" s="7">
        <f>SUM(G229+H229)*1.16</f>
        <v>5716.5379999999996</v>
      </c>
      <c r="J229" s="9"/>
    </row>
    <row r="230" spans="2:11" x14ac:dyDescent="0.3">
      <c r="B230" s="6" t="s">
        <v>24</v>
      </c>
      <c r="C230" s="2" t="s">
        <v>368</v>
      </c>
      <c r="D230" s="2" t="s">
        <v>76</v>
      </c>
      <c r="E230" s="3" t="s">
        <v>13</v>
      </c>
      <c r="F230" s="2"/>
      <c r="G230" s="4">
        <v>0</v>
      </c>
      <c r="H230" s="4">
        <v>0</v>
      </c>
      <c r="I230" s="7">
        <v>0</v>
      </c>
    </row>
    <row r="231" spans="2:11" x14ac:dyDescent="0.3">
      <c r="B231" s="6" t="s">
        <v>38</v>
      </c>
      <c r="C231" s="2" t="s">
        <v>369</v>
      </c>
      <c r="D231" s="2" t="s">
        <v>76</v>
      </c>
      <c r="E231" s="3" t="s">
        <v>13</v>
      </c>
      <c r="F231" s="2"/>
      <c r="G231" s="4">
        <v>0</v>
      </c>
      <c r="H231" s="4">
        <v>0</v>
      </c>
      <c r="I231" s="7">
        <v>0</v>
      </c>
    </row>
    <row r="232" spans="2:11" x14ac:dyDescent="0.3">
      <c r="B232" s="6" t="s">
        <v>370</v>
      </c>
      <c r="C232" s="2" t="s">
        <v>371</v>
      </c>
      <c r="D232" s="2" t="s">
        <v>76</v>
      </c>
      <c r="E232" s="3" t="s">
        <v>13</v>
      </c>
      <c r="F232" s="2"/>
      <c r="G232" s="4">
        <v>0</v>
      </c>
      <c r="H232" s="4">
        <v>0</v>
      </c>
      <c r="I232" s="7">
        <v>0</v>
      </c>
    </row>
    <row r="233" spans="2:11" x14ac:dyDescent="0.3">
      <c r="B233" s="6" t="s">
        <v>370</v>
      </c>
      <c r="C233" s="2" t="s">
        <v>372</v>
      </c>
      <c r="D233" s="2" t="s">
        <v>76</v>
      </c>
      <c r="E233" s="3" t="s">
        <v>13</v>
      </c>
      <c r="F233" s="2"/>
      <c r="G233" s="4">
        <v>0</v>
      </c>
      <c r="H233" s="4">
        <v>0</v>
      </c>
      <c r="I233" s="7">
        <v>0</v>
      </c>
    </row>
    <row r="234" spans="2:11" x14ac:dyDescent="0.3">
      <c r="B234" s="6" t="s">
        <v>20</v>
      </c>
      <c r="C234" s="2" t="s">
        <v>373</v>
      </c>
      <c r="D234" s="2" t="s">
        <v>17</v>
      </c>
      <c r="E234" s="3" t="s">
        <v>13</v>
      </c>
      <c r="F234" s="2" t="s">
        <v>374</v>
      </c>
      <c r="G234" s="8">
        <v>13359.42</v>
      </c>
      <c r="H234" s="4">
        <v>400.78</v>
      </c>
      <c r="I234" s="7">
        <f t="shared" ref="I234:I295" si="9">SUM(G234+H234)*1.16</f>
        <v>15961.832</v>
      </c>
      <c r="J234" s="9"/>
    </row>
    <row r="235" spans="2:11" x14ac:dyDescent="0.3">
      <c r="B235" s="6" t="s">
        <v>74</v>
      </c>
      <c r="C235" s="2" t="s">
        <v>375</v>
      </c>
      <c r="D235" s="2" t="s">
        <v>17</v>
      </c>
      <c r="E235" s="3" t="s">
        <v>13</v>
      </c>
      <c r="F235" s="2" t="s">
        <v>241</v>
      </c>
      <c r="G235" s="8">
        <v>16731</v>
      </c>
      <c r="H235" s="4">
        <v>1363</v>
      </c>
      <c r="I235" s="4">
        <f t="shared" si="9"/>
        <v>20989.039999999997</v>
      </c>
      <c r="J235" s="9"/>
    </row>
    <row r="236" spans="2:11" x14ac:dyDescent="0.3">
      <c r="B236" s="6" t="s">
        <v>376</v>
      </c>
      <c r="C236" s="2" t="s">
        <v>377</v>
      </c>
      <c r="D236" s="2" t="s">
        <v>10</v>
      </c>
      <c r="E236" s="3" t="s">
        <v>13</v>
      </c>
      <c r="F236" s="2"/>
      <c r="G236" s="37">
        <v>0</v>
      </c>
      <c r="H236" s="4">
        <v>0</v>
      </c>
      <c r="I236" s="7">
        <f t="shared" si="9"/>
        <v>0</v>
      </c>
      <c r="J236" s="9"/>
    </row>
    <row r="237" spans="2:11" x14ac:dyDescent="0.3">
      <c r="B237" s="6" t="s">
        <v>74</v>
      </c>
      <c r="C237" s="2" t="s">
        <v>378</v>
      </c>
      <c r="D237" s="2" t="s">
        <v>17</v>
      </c>
      <c r="E237" s="3" t="s">
        <v>13</v>
      </c>
      <c r="F237" s="2" t="s">
        <v>379</v>
      </c>
      <c r="G237" s="4">
        <v>16731</v>
      </c>
      <c r="H237" s="4">
        <v>502</v>
      </c>
      <c r="I237" s="7">
        <f t="shared" si="9"/>
        <v>19990.28</v>
      </c>
      <c r="J237" s="9"/>
    </row>
    <row r="238" spans="2:11" x14ac:dyDescent="0.3">
      <c r="B238" s="6" t="s">
        <v>74</v>
      </c>
      <c r="C238" s="2" t="s">
        <v>380</v>
      </c>
      <c r="D238" s="2" t="s">
        <v>17</v>
      </c>
      <c r="E238" s="3" t="s">
        <v>13</v>
      </c>
      <c r="F238" s="2" t="s">
        <v>241</v>
      </c>
      <c r="G238" s="8">
        <v>16731</v>
      </c>
      <c r="H238" s="4">
        <v>1363</v>
      </c>
      <c r="I238" s="4">
        <f t="shared" si="9"/>
        <v>20989.039999999997</v>
      </c>
      <c r="J238" s="9"/>
    </row>
    <row r="239" spans="2:11" x14ac:dyDescent="0.3">
      <c r="B239" s="6" t="s">
        <v>74</v>
      </c>
      <c r="C239" s="2" t="s">
        <v>381</v>
      </c>
      <c r="D239" s="2" t="s">
        <v>17</v>
      </c>
      <c r="E239" s="3" t="s">
        <v>13</v>
      </c>
      <c r="F239" s="2" t="s">
        <v>241</v>
      </c>
      <c r="G239" s="8">
        <v>16731</v>
      </c>
      <c r="H239" s="4">
        <v>1363</v>
      </c>
      <c r="I239" s="4">
        <f t="shared" si="9"/>
        <v>20989.039999999997</v>
      </c>
      <c r="J239" s="9"/>
    </row>
    <row r="240" spans="2:11" x14ac:dyDescent="0.3">
      <c r="B240" s="6" t="s">
        <v>74</v>
      </c>
      <c r="C240" s="2" t="s">
        <v>382</v>
      </c>
      <c r="D240" s="2" t="s">
        <v>17</v>
      </c>
      <c r="E240" s="3" t="s">
        <v>13</v>
      </c>
      <c r="F240" s="2" t="s">
        <v>241</v>
      </c>
      <c r="G240" s="8">
        <v>16731</v>
      </c>
      <c r="H240" s="4">
        <v>1363</v>
      </c>
      <c r="I240" s="4">
        <f t="shared" si="9"/>
        <v>20989.039999999997</v>
      </c>
      <c r="J240" s="9"/>
      <c r="K240" s="38"/>
    </row>
    <row r="241" spans="2:13" x14ac:dyDescent="0.3">
      <c r="B241" s="6" t="s">
        <v>74</v>
      </c>
      <c r="C241" s="2" t="s">
        <v>383</v>
      </c>
      <c r="D241" s="2" t="s">
        <v>17</v>
      </c>
      <c r="E241" s="3" t="s">
        <v>13</v>
      </c>
      <c r="F241" s="2" t="s">
        <v>384</v>
      </c>
      <c r="G241" s="8">
        <v>12621</v>
      </c>
      <c r="H241" s="4">
        <v>379</v>
      </c>
      <c r="I241" s="7">
        <f t="shared" si="9"/>
        <v>15079.999999999998</v>
      </c>
      <c r="J241" s="9"/>
    </row>
    <row r="242" spans="2:13" x14ac:dyDescent="0.3">
      <c r="B242" s="6" t="s">
        <v>24</v>
      </c>
      <c r="C242" s="2" t="s">
        <v>385</v>
      </c>
      <c r="D242" s="2" t="s">
        <v>10</v>
      </c>
      <c r="E242" s="3" t="s">
        <v>13</v>
      </c>
      <c r="F242" s="2"/>
      <c r="G242" s="37">
        <v>0</v>
      </c>
      <c r="H242" s="4">
        <v>0</v>
      </c>
      <c r="I242" s="7">
        <f t="shared" si="9"/>
        <v>0</v>
      </c>
      <c r="J242" s="9"/>
    </row>
    <row r="243" spans="2:13" x14ac:dyDescent="0.3">
      <c r="B243" s="6" t="s">
        <v>74</v>
      </c>
      <c r="C243" s="2" t="s">
        <v>386</v>
      </c>
      <c r="D243" s="2" t="s">
        <v>17</v>
      </c>
      <c r="E243" s="3" t="s">
        <v>13</v>
      </c>
      <c r="F243" s="2" t="s">
        <v>384</v>
      </c>
      <c r="G243" s="8">
        <v>12621</v>
      </c>
      <c r="H243" s="4">
        <v>379</v>
      </c>
      <c r="I243" s="7">
        <f t="shared" si="9"/>
        <v>15079.999999999998</v>
      </c>
      <c r="J243" s="9"/>
    </row>
    <row r="244" spans="2:13" x14ac:dyDescent="0.3">
      <c r="B244" s="6" t="s">
        <v>74</v>
      </c>
      <c r="C244" s="2" t="s">
        <v>387</v>
      </c>
      <c r="D244" s="2" t="s">
        <v>17</v>
      </c>
      <c r="E244" s="3" t="s">
        <v>13</v>
      </c>
      <c r="F244" s="2" t="s">
        <v>241</v>
      </c>
      <c r="G244" s="8">
        <v>16731</v>
      </c>
      <c r="H244" s="4">
        <v>1363</v>
      </c>
      <c r="I244" s="4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" t="s">
        <v>74</v>
      </c>
      <c r="C245" s="2" t="s">
        <v>388</v>
      </c>
      <c r="D245" s="2" t="s">
        <v>17</v>
      </c>
      <c r="E245" s="3" t="s">
        <v>13</v>
      </c>
      <c r="F245" s="2" t="s">
        <v>241</v>
      </c>
      <c r="G245" s="8">
        <v>16731</v>
      </c>
      <c r="H245" s="4">
        <v>1363</v>
      </c>
      <c r="I245" s="4">
        <f t="shared" si="9"/>
        <v>20989.039999999997</v>
      </c>
      <c r="J245" s="9"/>
      <c r="K245" s="38"/>
    </row>
    <row r="246" spans="2:13" x14ac:dyDescent="0.3">
      <c r="B246" s="6" t="s">
        <v>74</v>
      </c>
      <c r="C246" s="2" t="s">
        <v>389</v>
      </c>
      <c r="D246" s="2" t="s">
        <v>17</v>
      </c>
      <c r="E246" s="3" t="s">
        <v>13</v>
      </c>
      <c r="F246" s="2" t="s">
        <v>241</v>
      </c>
      <c r="G246" s="8">
        <v>16731</v>
      </c>
      <c r="H246" s="4">
        <v>1363</v>
      </c>
      <c r="I246" s="4">
        <f t="shared" si="9"/>
        <v>20989.039999999997</v>
      </c>
      <c r="J246" s="9"/>
      <c r="K246" s="38"/>
    </row>
    <row r="247" spans="2:13" x14ac:dyDescent="0.3">
      <c r="B247" s="6" t="s">
        <v>74</v>
      </c>
      <c r="C247" s="2" t="s">
        <v>390</v>
      </c>
      <c r="D247" s="2" t="s">
        <v>17</v>
      </c>
      <c r="E247" s="3" t="s">
        <v>13</v>
      </c>
      <c r="F247" s="2" t="s">
        <v>241</v>
      </c>
      <c r="G247" s="8">
        <v>16731</v>
      </c>
      <c r="H247" s="4">
        <v>1363</v>
      </c>
      <c r="I247" s="4">
        <f t="shared" si="9"/>
        <v>20989.039999999997</v>
      </c>
      <c r="J247" s="9"/>
      <c r="K247" s="38"/>
      <c r="L247" s="38"/>
    </row>
    <row r="248" spans="2:13" x14ac:dyDescent="0.3">
      <c r="B248" s="6" t="s">
        <v>42</v>
      </c>
      <c r="C248" s="2" t="s">
        <v>391</v>
      </c>
      <c r="D248" s="2" t="s">
        <v>17</v>
      </c>
      <c r="E248" s="3" t="s">
        <v>12</v>
      </c>
      <c r="F248" s="26" t="s">
        <v>392</v>
      </c>
      <c r="G248" s="7">
        <v>9917.94</v>
      </c>
      <c r="H248" s="4">
        <v>297.54000000000002</v>
      </c>
      <c r="I248" s="7">
        <f t="shared" si="9"/>
        <v>11849.9568</v>
      </c>
      <c r="J248" s="9"/>
    </row>
    <row r="249" spans="2:13" x14ac:dyDescent="0.3">
      <c r="B249" s="6" t="s">
        <v>256</v>
      </c>
      <c r="C249" s="2" t="s">
        <v>393</v>
      </c>
      <c r="D249" s="2" t="s">
        <v>17</v>
      </c>
      <c r="E249" s="3" t="s">
        <v>13</v>
      </c>
      <c r="F249" s="2" t="s">
        <v>394</v>
      </c>
      <c r="G249" s="4">
        <v>8926.15</v>
      </c>
      <c r="H249" s="4">
        <v>268</v>
      </c>
      <c r="I249" s="7">
        <f t="shared" si="9"/>
        <v>10665.213999999998</v>
      </c>
      <c r="J249" s="9"/>
    </row>
    <row r="250" spans="2:13" x14ac:dyDescent="0.3">
      <c r="B250" s="6" t="s">
        <v>96</v>
      </c>
      <c r="C250" s="2" t="s">
        <v>395</v>
      </c>
      <c r="D250" s="2" t="s">
        <v>17</v>
      </c>
      <c r="E250" s="3" t="s">
        <v>13</v>
      </c>
      <c r="F250" s="2" t="s">
        <v>396</v>
      </c>
      <c r="G250" s="37">
        <v>14250</v>
      </c>
      <c r="H250" s="4">
        <v>1277.52</v>
      </c>
      <c r="I250" s="7">
        <f t="shared" si="9"/>
        <v>18011.923199999997</v>
      </c>
      <c r="J250" s="9"/>
    </row>
    <row r="251" spans="2:13" x14ac:dyDescent="0.3">
      <c r="B251" s="6" t="s">
        <v>96</v>
      </c>
      <c r="C251" s="2" t="s">
        <v>397</v>
      </c>
      <c r="D251" s="2" t="s">
        <v>17</v>
      </c>
      <c r="E251" s="3" t="s">
        <v>13</v>
      </c>
      <c r="F251" s="2" t="s">
        <v>588</v>
      </c>
      <c r="G251" s="37">
        <v>9918</v>
      </c>
      <c r="H251" s="4">
        <v>298</v>
      </c>
      <c r="I251" s="7">
        <f t="shared" si="9"/>
        <v>11850.56</v>
      </c>
      <c r="J251" s="9"/>
    </row>
    <row r="252" spans="2:13" x14ac:dyDescent="0.3">
      <c r="B252" s="6" t="s">
        <v>96</v>
      </c>
      <c r="C252" s="2" t="s">
        <v>398</v>
      </c>
      <c r="D252" s="2" t="s">
        <v>17</v>
      </c>
      <c r="E252" s="3" t="s">
        <v>13</v>
      </c>
      <c r="F252" s="2" t="s">
        <v>80</v>
      </c>
      <c r="G252" s="4">
        <v>13242.8</v>
      </c>
      <c r="H252" s="4">
        <v>397.28</v>
      </c>
      <c r="I252" s="7">
        <f t="shared" si="9"/>
        <v>15822.492799999998</v>
      </c>
      <c r="J252" s="9"/>
    </row>
    <row r="253" spans="2:13" x14ac:dyDescent="0.3">
      <c r="B253" s="6" t="s">
        <v>96</v>
      </c>
      <c r="C253" s="2" t="s">
        <v>399</v>
      </c>
      <c r="D253" s="2" t="s">
        <v>17</v>
      </c>
      <c r="E253" s="3" t="s">
        <v>13</v>
      </c>
      <c r="F253" s="2" t="s">
        <v>80</v>
      </c>
      <c r="G253" s="4">
        <v>13242.8</v>
      </c>
      <c r="H253" s="4">
        <v>397.28</v>
      </c>
      <c r="I253" s="7">
        <f t="shared" si="9"/>
        <v>15822.492799999998</v>
      </c>
      <c r="J253" s="9"/>
    </row>
    <row r="254" spans="2:13" x14ac:dyDescent="0.3">
      <c r="B254" s="6" t="s">
        <v>8</v>
      </c>
      <c r="C254" s="2">
        <v>188240011</v>
      </c>
      <c r="D254" s="2" t="s">
        <v>10</v>
      </c>
      <c r="E254" s="3" t="s">
        <v>13</v>
      </c>
      <c r="F254" s="2"/>
      <c r="G254" s="37">
        <v>0</v>
      </c>
      <c r="H254" s="4">
        <v>0</v>
      </c>
      <c r="I254" s="7">
        <f t="shared" si="9"/>
        <v>0</v>
      </c>
      <c r="J254" s="9"/>
    </row>
    <row r="255" spans="2:13" x14ac:dyDescent="0.3">
      <c r="B255" s="6" t="s">
        <v>74</v>
      </c>
      <c r="C255" s="2" t="s">
        <v>400</v>
      </c>
      <c r="D255" s="2" t="s">
        <v>17</v>
      </c>
      <c r="E255" s="3" t="s">
        <v>13</v>
      </c>
      <c r="F255" s="2" t="s">
        <v>379</v>
      </c>
      <c r="G255" s="8">
        <v>16731</v>
      </c>
      <c r="H255" s="4">
        <v>502</v>
      </c>
      <c r="I255" s="7">
        <f t="shared" si="9"/>
        <v>19990.28</v>
      </c>
      <c r="J255" s="9"/>
    </row>
    <row r="256" spans="2:13" x14ac:dyDescent="0.3">
      <c r="B256" s="6" t="s">
        <v>262</v>
      </c>
      <c r="C256" s="2" t="s">
        <v>401</v>
      </c>
      <c r="D256" s="2" t="s">
        <v>17</v>
      </c>
      <c r="E256" s="3" t="s">
        <v>13</v>
      </c>
      <c r="F256" s="2" t="s">
        <v>241</v>
      </c>
      <c r="G256" s="39">
        <v>14435</v>
      </c>
      <c r="H256" s="4">
        <v>1177</v>
      </c>
      <c r="I256" s="4">
        <f t="shared" si="9"/>
        <v>18109.919999999998</v>
      </c>
      <c r="J256" s="9"/>
      <c r="K256" s="38"/>
    </row>
    <row r="257" spans="2:10" x14ac:dyDescent="0.3">
      <c r="B257" s="6" t="s">
        <v>256</v>
      </c>
      <c r="C257" s="2" t="s">
        <v>402</v>
      </c>
      <c r="D257" s="2" t="s">
        <v>17</v>
      </c>
      <c r="E257" s="3" t="s">
        <v>13</v>
      </c>
      <c r="F257" s="2" t="s">
        <v>588</v>
      </c>
      <c r="G257" s="4">
        <v>9918</v>
      </c>
      <c r="H257" s="4">
        <v>298</v>
      </c>
      <c r="I257" s="7">
        <f t="shared" si="9"/>
        <v>11850.56</v>
      </c>
      <c r="J257" s="9"/>
    </row>
    <row r="258" spans="2:10" x14ac:dyDescent="0.3">
      <c r="B258" s="6" t="s">
        <v>78</v>
      </c>
      <c r="C258" s="2" t="s">
        <v>403</v>
      </c>
      <c r="D258" s="2" t="s">
        <v>17</v>
      </c>
      <c r="E258" s="3" t="s">
        <v>13</v>
      </c>
      <c r="F258" s="2" t="s">
        <v>241</v>
      </c>
      <c r="G258" s="39">
        <v>17605</v>
      </c>
      <c r="H258" s="4">
        <v>1434</v>
      </c>
      <c r="I258" s="4">
        <f t="shared" si="9"/>
        <v>22085.239999999998</v>
      </c>
      <c r="J258" s="9"/>
    </row>
    <row r="259" spans="2:10" x14ac:dyDescent="0.3">
      <c r="B259" s="6" t="s">
        <v>42</v>
      </c>
      <c r="C259" s="2" t="s">
        <v>404</v>
      </c>
      <c r="D259" s="2" t="s">
        <v>17</v>
      </c>
      <c r="E259" s="3" t="s">
        <v>13</v>
      </c>
      <c r="F259" s="2" t="s">
        <v>241</v>
      </c>
      <c r="G259" s="4">
        <v>16215</v>
      </c>
      <c r="H259" s="4">
        <v>486</v>
      </c>
      <c r="I259" s="4">
        <f t="shared" si="9"/>
        <v>19373.16</v>
      </c>
      <c r="J259" s="9"/>
    </row>
    <row r="260" spans="2:10" x14ac:dyDescent="0.3">
      <c r="B260" s="6" t="s">
        <v>74</v>
      </c>
      <c r="C260" s="2" t="s">
        <v>405</v>
      </c>
      <c r="D260" s="2" t="s">
        <v>17</v>
      </c>
      <c r="E260" s="3" t="s">
        <v>13</v>
      </c>
      <c r="F260" s="2" t="s">
        <v>241</v>
      </c>
      <c r="G260" s="4">
        <v>16731</v>
      </c>
      <c r="H260" s="4">
        <v>1363</v>
      </c>
      <c r="I260" s="4">
        <f t="shared" si="9"/>
        <v>20989.039999999997</v>
      </c>
      <c r="J260" s="9"/>
    </row>
    <row r="261" spans="2:10" x14ac:dyDescent="0.3">
      <c r="B261" s="6" t="s">
        <v>78</v>
      </c>
      <c r="C261" s="2" t="s">
        <v>406</v>
      </c>
      <c r="D261" s="2" t="s">
        <v>17</v>
      </c>
      <c r="E261" s="3" t="s">
        <v>13</v>
      </c>
      <c r="F261" s="2" t="s">
        <v>241</v>
      </c>
      <c r="G261" s="4">
        <v>17605</v>
      </c>
      <c r="H261" s="4">
        <v>1434</v>
      </c>
      <c r="I261" s="4">
        <f t="shared" si="9"/>
        <v>22085.239999999998</v>
      </c>
      <c r="J261" s="9"/>
    </row>
    <row r="262" spans="2:10" x14ac:dyDescent="0.3">
      <c r="B262" s="6" t="s">
        <v>262</v>
      </c>
      <c r="C262" s="2">
        <v>188320009</v>
      </c>
      <c r="D262" s="2" t="s">
        <v>17</v>
      </c>
      <c r="E262" s="3" t="s">
        <v>13</v>
      </c>
      <c r="F262" s="2" t="s">
        <v>241</v>
      </c>
      <c r="G262" s="4">
        <v>14435</v>
      </c>
      <c r="H262" s="4">
        <v>1177.19</v>
      </c>
      <c r="I262" s="4">
        <f t="shared" si="9"/>
        <v>18110.1404</v>
      </c>
      <c r="J262" s="9"/>
    </row>
    <row r="263" spans="2:10" x14ac:dyDescent="0.3">
      <c r="B263" s="6" t="s">
        <v>78</v>
      </c>
      <c r="C263" s="2" t="s">
        <v>407</v>
      </c>
      <c r="D263" s="2" t="s">
        <v>17</v>
      </c>
      <c r="E263" s="3" t="s">
        <v>13</v>
      </c>
      <c r="F263" s="2" t="s">
        <v>241</v>
      </c>
      <c r="G263" s="39">
        <v>17605</v>
      </c>
      <c r="H263" s="4">
        <v>1434</v>
      </c>
      <c r="I263" s="4">
        <f t="shared" si="9"/>
        <v>22085.239999999998</v>
      </c>
      <c r="J263" s="9"/>
    </row>
    <row r="264" spans="2:10" x14ac:dyDescent="0.3">
      <c r="B264" s="1" t="s">
        <v>42</v>
      </c>
      <c r="C264" s="2" t="s">
        <v>408</v>
      </c>
      <c r="D264" s="2" t="s">
        <v>17</v>
      </c>
      <c r="E264" s="3" t="s">
        <v>13</v>
      </c>
      <c r="F264" s="2" t="s">
        <v>409</v>
      </c>
      <c r="G264" s="37">
        <v>7254.17</v>
      </c>
      <c r="H264" s="4">
        <v>525.21</v>
      </c>
      <c r="I264" s="7">
        <f t="shared" si="9"/>
        <v>9024.0807999999997</v>
      </c>
      <c r="J264" s="9"/>
    </row>
    <row r="265" spans="2:10" x14ac:dyDescent="0.3">
      <c r="B265" s="1" t="s">
        <v>242</v>
      </c>
      <c r="C265" s="2">
        <v>198240021</v>
      </c>
      <c r="D265" s="2" t="s">
        <v>10</v>
      </c>
      <c r="E265" s="3" t="s">
        <v>13</v>
      </c>
      <c r="F265" s="2"/>
      <c r="G265" s="4">
        <v>0</v>
      </c>
      <c r="H265" s="4">
        <v>0</v>
      </c>
      <c r="I265" s="7">
        <f t="shared" si="9"/>
        <v>0</v>
      </c>
    </row>
    <row r="266" spans="2:10" x14ac:dyDescent="0.3">
      <c r="B266" s="1" t="s">
        <v>96</v>
      </c>
      <c r="C266" s="2" t="s">
        <v>410</v>
      </c>
      <c r="D266" s="2" t="s">
        <v>17</v>
      </c>
      <c r="E266" s="3" t="s">
        <v>13</v>
      </c>
      <c r="F266" s="2" t="s">
        <v>80</v>
      </c>
      <c r="G266" s="4">
        <v>13242.8</v>
      </c>
      <c r="H266" s="4">
        <v>397.28</v>
      </c>
      <c r="I266" s="7">
        <f t="shared" si="9"/>
        <v>15822.492799999998</v>
      </c>
      <c r="J266" s="9"/>
    </row>
    <row r="267" spans="2:10" x14ac:dyDescent="0.3">
      <c r="B267" s="1" t="s">
        <v>78</v>
      </c>
      <c r="C267" s="2" t="s">
        <v>411</v>
      </c>
      <c r="D267" s="2" t="s">
        <v>17</v>
      </c>
      <c r="E267" s="3" t="s">
        <v>13</v>
      </c>
      <c r="F267" s="2" t="s">
        <v>412</v>
      </c>
      <c r="G267" s="37">
        <v>14748.35</v>
      </c>
      <c r="H267" s="4">
        <v>442.45</v>
      </c>
      <c r="I267" s="7">
        <f t="shared" si="9"/>
        <v>17621.328000000001</v>
      </c>
      <c r="J267" s="9"/>
    </row>
    <row r="268" spans="2:10" x14ac:dyDescent="0.3">
      <c r="B268" s="6" t="s">
        <v>262</v>
      </c>
      <c r="C268" s="40" t="s">
        <v>413</v>
      </c>
      <c r="D268" s="2" t="s">
        <v>10</v>
      </c>
      <c r="E268" s="3" t="s">
        <v>13</v>
      </c>
      <c r="F268" s="2"/>
      <c r="G268" s="37">
        <v>0</v>
      </c>
      <c r="H268" s="4">
        <v>0</v>
      </c>
      <c r="I268" s="7">
        <f t="shared" si="9"/>
        <v>0</v>
      </c>
      <c r="J268" s="9"/>
    </row>
    <row r="269" spans="2:10" x14ac:dyDescent="0.3">
      <c r="B269" s="1" t="s">
        <v>274</v>
      </c>
      <c r="C269" s="2" t="s">
        <v>414</v>
      </c>
      <c r="D269" s="2" t="s">
        <v>17</v>
      </c>
      <c r="E269" s="3" t="s">
        <v>13</v>
      </c>
      <c r="F269" s="2" t="s">
        <v>415</v>
      </c>
      <c r="G269" s="4">
        <v>6462.18</v>
      </c>
      <c r="H269" s="4">
        <v>193.87</v>
      </c>
      <c r="I269" s="7">
        <f t="shared" si="9"/>
        <v>7721.018</v>
      </c>
    </row>
    <row r="270" spans="2:10" x14ac:dyDescent="0.3">
      <c r="B270" s="6" t="s">
        <v>96</v>
      </c>
      <c r="C270" s="2" t="s">
        <v>416</v>
      </c>
      <c r="D270" s="2" t="s">
        <v>17</v>
      </c>
      <c r="E270" s="3" t="s">
        <v>13</v>
      </c>
      <c r="F270" s="2" t="s">
        <v>241</v>
      </c>
      <c r="G270" s="39">
        <v>16215</v>
      </c>
      <c r="H270" s="4">
        <v>486</v>
      </c>
      <c r="I270" s="4">
        <f t="shared" si="9"/>
        <v>19373.16</v>
      </c>
      <c r="J270" s="9"/>
    </row>
    <row r="271" spans="2:10" x14ac:dyDescent="0.3">
      <c r="B271" s="6" t="s">
        <v>74</v>
      </c>
      <c r="C271" s="2" t="s">
        <v>417</v>
      </c>
      <c r="D271" s="2" t="s">
        <v>17</v>
      </c>
      <c r="E271" s="3" t="s">
        <v>13</v>
      </c>
      <c r="F271" s="2" t="s">
        <v>384</v>
      </c>
      <c r="G271" s="37">
        <v>12621</v>
      </c>
      <c r="H271" s="4">
        <v>379</v>
      </c>
      <c r="I271" s="7">
        <f t="shared" si="9"/>
        <v>15079.999999999998</v>
      </c>
      <c r="J271" s="9"/>
    </row>
    <row r="272" spans="2:10" x14ac:dyDescent="0.3">
      <c r="B272" s="1" t="s">
        <v>72</v>
      </c>
      <c r="C272" s="2" t="s">
        <v>418</v>
      </c>
      <c r="D272" s="2" t="s">
        <v>10</v>
      </c>
      <c r="E272" s="3" t="s">
        <v>13</v>
      </c>
      <c r="F272" s="2"/>
      <c r="G272" s="37">
        <v>0</v>
      </c>
      <c r="H272" s="4">
        <v>0</v>
      </c>
      <c r="I272" s="7">
        <f t="shared" si="9"/>
        <v>0</v>
      </c>
      <c r="J272" s="9"/>
    </row>
    <row r="273" spans="2:10" x14ac:dyDescent="0.3">
      <c r="B273" s="6" t="s">
        <v>72</v>
      </c>
      <c r="C273" s="2" t="s">
        <v>419</v>
      </c>
      <c r="D273" s="2" t="s">
        <v>17</v>
      </c>
      <c r="E273" s="3" t="s">
        <v>13</v>
      </c>
      <c r="F273" s="2" t="s">
        <v>420</v>
      </c>
      <c r="G273" s="37">
        <v>13359</v>
      </c>
      <c r="H273" s="4">
        <v>401</v>
      </c>
      <c r="I273" s="7">
        <f t="shared" si="9"/>
        <v>15961.599999999999</v>
      </c>
      <c r="J273" s="9"/>
    </row>
    <row r="274" spans="2:10" x14ac:dyDescent="0.3">
      <c r="B274" s="6" t="s">
        <v>215</v>
      </c>
      <c r="C274" s="2" t="s">
        <v>421</v>
      </c>
      <c r="D274" s="2" t="s">
        <v>17</v>
      </c>
      <c r="E274" s="3" t="s">
        <v>13</v>
      </c>
      <c r="F274" s="2" t="s">
        <v>241</v>
      </c>
      <c r="G274" s="4">
        <v>16215</v>
      </c>
      <c r="H274" s="4">
        <v>486</v>
      </c>
      <c r="I274" s="4">
        <f t="shared" si="9"/>
        <v>19373.16</v>
      </c>
    </row>
    <row r="275" spans="2:10" x14ac:dyDescent="0.3">
      <c r="B275" s="6" t="s">
        <v>74</v>
      </c>
      <c r="C275" s="2" t="s">
        <v>422</v>
      </c>
      <c r="D275" s="2" t="s">
        <v>17</v>
      </c>
      <c r="E275" s="3" t="s">
        <v>13</v>
      </c>
      <c r="F275" s="2" t="s">
        <v>384</v>
      </c>
      <c r="G275" s="37">
        <v>12621</v>
      </c>
      <c r="H275" s="4">
        <v>379</v>
      </c>
      <c r="I275" s="7">
        <f t="shared" si="9"/>
        <v>15079.999999999998</v>
      </c>
      <c r="J275" s="9"/>
    </row>
    <row r="276" spans="2:10" x14ac:dyDescent="0.3">
      <c r="B276" s="1" t="s">
        <v>42</v>
      </c>
      <c r="C276" s="2" t="s">
        <v>423</v>
      </c>
      <c r="D276" s="2" t="s">
        <v>17</v>
      </c>
      <c r="E276" s="3" t="s">
        <v>13</v>
      </c>
      <c r="F276" s="2" t="s">
        <v>424</v>
      </c>
      <c r="G276" s="4">
        <v>0</v>
      </c>
      <c r="H276" s="4">
        <v>0</v>
      </c>
      <c r="I276" s="7">
        <f t="shared" si="9"/>
        <v>0</v>
      </c>
      <c r="J276" s="9"/>
    </row>
    <row r="277" spans="2:10" x14ac:dyDescent="0.3">
      <c r="B277" s="1" t="s">
        <v>74</v>
      </c>
      <c r="C277" s="2" t="s">
        <v>425</v>
      </c>
      <c r="D277" s="2" t="s">
        <v>17</v>
      </c>
      <c r="E277" s="3" t="s">
        <v>13</v>
      </c>
      <c r="F277" s="2" t="s">
        <v>426</v>
      </c>
      <c r="G277" s="4">
        <v>0</v>
      </c>
      <c r="H277" s="4">
        <v>0</v>
      </c>
      <c r="I277" s="7">
        <f t="shared" si="9"/>
        <v>0</v>
      </c>
      <c r="J277" s="9"/>
    </row>
    <row r="278" spans="2:10" x14ac:dyDescent="0.3">
      <c r="B278" s="1" t="s">
        <v>74</v>
      </c>
      <c r="C278" s="2" t="s">
        <v>427</v>
      </c>
      <c r="D278" s="2" t="s">
        <v>17</v>
      </c>
      <c r="E278" s="3" t="s">
        <v>13</v>
      </c>
      <c r="F278" s="2" t="s">
        <v>428</v>
      </c>
      <c r="G278" s="4">
        <v>0</v>
      </c>
      <c r="H278" s="4">
        <v>0</v>
      </c>
      <c r="I278" s="7">
        <f t="shared" si="9"/>
        <v>0</v>
      </c>
      <c r="J278" s="9"/>
    </row>
    <row r="279" spans="2:10" x14ac:dyDescent="0.3">
      <c r="B279" s="6" t="s">
        <v>65</v>
      </c>
      <c r="C279" s="2" t="s">
        <v>429</v>
      </c>
      <c r="D279" s="2" t="s">
        <v>10</v>
      </c>
      <c r="E279" s="3" t="s">
        <v>13</v>
      </c>
      <c r="F279" s="2"/>
      <c r="G279" s="4">
        <v>0</v>
      </c>
      <c r="H279" s="4">
        <v>0</v>
      </c>
      <c r="I279" s="7">
        <f t="shared" si="9"/>
        <v>0</v>
      </c>
    </row>
    <row r="280" spans="2:10" x14ac:dyDescent="0.3">
      <c r="B280" s="1" t="s">
        <v>24</v>
      </c>
      <c r="C280" s="2" t="s">
        <v>430</v>
      </c>
      <c r="D280" s="2" t="s">
        <v>10</v>
      </c>
      <c r="E280" s="3" t="s">
        <v>13</v>
      </c>
      <c r="F280" s="2"/>
      <c r="G280" s="37">
        <v>0</v>
      </c>
      <c r="H280" s="4">
        <v>0</v>
      </c>
      <c r="I280" s="7">
        <f t="shared" si="9"/>
        <v>0</v>
      </c>
      <c r="J280" s="9"/>
    </row>
    <row r="281" spans="2:10" x14ac:dyDescent="0.3">
      <c r="B281" s="1" t="s">
        <v>24</v>
      </c>
      <c r="C281" s="2" t="s">
        <v>432</v>
      </c>
      <c r="D281" s="2" t="s">
        <v>10</v>
      </c>
      <c r="E281" s="3" t="s">
        <v>13</v>
      </c>
      <c r="F281" s="2"/>
      <c r="G281" s="37">
        <v>0</v>
      </c>
      <c r="H281" s="4">
        <v>0</v>
      </c>
      <c r="I281" s="7">
        <f t="shared" si="9"/>
        <v>0</v>
      </c>
      <c r="J281" s="9"/>
    </row>
    <row r="282" spans="2:10" x14ac:dyDescent="0.3">
      <c r="B282" s="1" t="s">
        <v>74</v>
      </c>
      <c r="C282" s="55" t="s">
        <v>433</v>
      </c>
      <c r="D282" s="2" t="s">
        <v>10</v>
      </c>
      <c r="E282" s="3" t="s">
        <v>13</v>
      </c>
      <c r="F282" s="2"/>
      <c r="G282" s="37">
        <v>0</v>
      </c>
      <c r="H282" s="4">
        <v>0</v>
      </c>
      <c r="I282" s="7">
        <f t="shared" si="9"/>
        <v>0</v>
      </c>
      <c r="J282" s="9"/>
    </row>
    <row r="283" spans="2:10" x14ac:dyDescent="0.3">
      <c r="B283" s="6" t="s">
        <v>74</v>
      </c>
      <c r="C283" s="2" t="s">
        <v>434</v>
      </c>
      <c r="D283" s="2" t="s">
        <v>17</v>
      </c>
      <c r="E283" s="3" t="s">
        <v>13</v>
      </c>
      <c r="F283" s="2" t="s">
        <v>384</v>
      </c>
      <c r="G283" s="37">
        <v>12621</v>
      </c>
      <c r="H283" s="4">
        <v>379</v>
      </c>
      <c r="I283" s="7">
        <f t="shared" si="9"/>
        <v>15079.999999999998</v>
      </c>
      <c r="J283" s="9"/>
    </row>
    <row r="284" spans="2:10" x14ac:dyDescent="0.3">
      <c r="B284" s="6" t="s">
        <v>262</v>
      </c>
      <c r="C284" s="2" t="s">
        <v>435</v>
      </c>
      <c r="D284" s="2" t="s">
        <v>10</v>
      </c>
      <c r="E284" s="3" t="s">
        <v>13</v>
      </c>
      <c r="F284" s="2"/>
      <c r="G284" s="4">
        <v>0</v>
      </c>
      <c r="H284" s="4">
        <v>0</v>
      </c>
      <c r="I284" s="7">
        <f t="shared" si="9"/>
        <v>0</v>
      </c>
      <c r="J284" s="9"/>
    </row>
    <row r="285" spans="2:10" x14ac:dyDescent="0.3">
      <c r="B285" s="6" t="s">
        <v>78</v>
      </c>
      <c r="C285" s="2" t="s">
        <v>436</v>
      </c>
      <c r="D285" s="2" t="s">
        <v>17</v>
      </c>
      <c r="E285" s="3" t="s">
        <v>13</v>
      </c>
      <c r="F285" s="2" t="s">
        <v>412</v>
      </c>
      <c r="G285" s="4">
        <v>14748</v>
      </c>
      <c r="H285" s="4">
        <v>442</v>
      </c>
      <c r="I285" s="7">
        <f t="shared" si="9"/>
        <v>17620.399999999998</v>
      </c>
      <c r="J285" s="9"/>
    </row>
    <row r="286" spans="2:10" x14ac:dyDescent="0.3">
      <c r="B286" s="6" t="s">
        <v>74</v>
      </c>
      <c r="C286" s="2" t="s">
        <v>437</v>
      </c>
      <c r="D286" s="2" t="s">
        <v>17</v>
      </c>
      <c r="E286" s="3" t="s">
        <v>13</v>
      </c>
      <c r="F286" s="2" t="s">
        <v>384</v>
      </c>
      <c r="G286" s="4">
        <v>12621</v>
      </c>
      <c r="H286" s="4">
        <v>379</v>
      </c>
      <c r="I286" s="7">
        <f t="shared" si="9"/>
        <v>15079.999999999998</v>
      </c>
      <c r="J286" s="9"/>
    </row>
    <row r="287" spans="2:10" x14ac:dyDescent="0.3">
      <c r="B287" s="6" t="s">
        <v>74</v>
      </c>
      <c r="C287" s="2" t="s">
        <v>438</v>
      </c>
      <c r="D287" s="2" t="s">
        <v>17</v>
      </c>
      <c r="E287" s="3" t="s">
        <v>13</v>
      </c>
      <c r="F287" s="2" t="s">
        <v>384</v>
      </c>
      <c r="G287" s="4">
        <v>12621</v>
      </c>
      <c r="H287" s="4">
        <v>379</v>
      </c>
      <c r="I287" s="7">
        <f t="shared" si="9"/>
        <v>15079.999999999998</v>
      </c>
      <c r="J287" s="9"/>
    </row>
    <row r="288" spans="2:10" x14ac:dyDescent="0.3">
      <c r="B288" s="6" t="s">
        <v>74</v>
      </c>
      <c r="C288" s="2" t="s">
        <v>439</v>
      </c>
      <c r="D288" s="2" t="s">
        <v>17</v>
      </c>
      <c r="E288" s="3" t="s">
        <v>13</v>
      </c>
      <c r="F288" s="41" t="s">
        <v>384</v>
      </c>
      <c r="G288" s="4">
        <v>12621</v>
      </c>
      <c r="H288" s="4">
        <v>379</v>
      </c>
      <c r="I288" s="7">
        <f t="shared" si="9"/>
        <v>15079.999999999998</v>
      </c>
      <c r="J288" s="9"/>
    </row>
    <row r="289" spans="2:10" x14ac:dyDescent="0.3">
      <c r="B289" s="1" t="s">
        <v>42</v>
      </c>
      <c r="C289" s="2" t="s">
        <v>440</v>
      </c>
      <c r="D289" s="2" t="s">
        <v>10</v>
      </c>
      <c r="E289" s="3" t="s">
        <v>13</v>
      </c>
      <c r="F289" s="2"/>
      <c r="G289" s="37">
        <v>0</v>
      </c>
      <c r="H289" s="4">
        <v>0</v>
      </c>
      <c r="I289" s="7">
        <f t="shared" si="9"/>
        <v>0</v>
      </c>
      <c r="J289" s="9"/>
    </row>
    <row r="290" spans="2:10" x14ac:dyDescent="0.3">
      <c r="B290" s="1" t="s">
        <v>96</v>
      </c>
      <c r="C290" s="2" t="s">
        <v>441</v>
      </c>
      <c r="D290" s="2" t="s">
        <v>17</v>
      </c>
      <c r="E290" s="3" t="s">
        <v>13</v>
      </c>
      <c r="F290" s="2" t="s">
        <v>588</v>
      </c>
      <c r="G290" s="37">
        <v>9918</v>
      </c>
      <c r="H290" s="4">
        <v>298</v>
      </c>
      <c r="I290" s="7">
        <f t="shared" si="9"/>
        <v>11850.56</v>
      </c>
      <c r="J290" s="9"/>
    </row>
    <row r="291" spans="2:10" x14ac:dyDescent="0.3">
      <c r="B291" s="6" t="s">
        <v>215</v>
      </c>
      <c r="C291" s="2" t="s">
        <v>442</v>
      </c>
      <c r="D291" s="2" t="s">
        <v>17</v>
      </c>
      <c r="E291" s="3" t="s">
        <v>13</v>
      </c>
      <c r="F291" s="2" t="s">
        <v>241</v>
      </c>
      <c r="G291" s="39">
        <v>16215</v>
      </c>
      <c r="H291" s="4">
        <v>486</v>
      </c>
      <c r="I291" s="4">
        <f t="shared" si="9"/>
        <v>19373.16</v>
      </c>
      <c r="J291" s="9"/>
    </row>
    <row r="292" spans="2:10" x14ac:dyDescent="0.3">
      <c r="B292" s="6" t="s">
        <v>443</v>
      </c>
      <c r="C292" s="2" t="s">
        <v>444</v>
      </c>
      <c r="D292" s="2" t="s">
        <v>17</v>
      </c>
      <c r="E292" s="3" t="s">
        <v>13</v>
      </c>
      <c r="F292" s="2" t="s">
        <v>445</v>
      </c>
      <c r="G292" s="37">
        <v>11124.11</v>
      </c>
      <c r="H292" s="4">
        <v>909.04</v>
      </c>
      <c r="I292" s="7">
        <f t="shared" si="9"/>
        <v>13958.454000000002</v>
      </c>
      <c r="J292" s="9"/>
    </row>
    <row r="293" spans="2:10" x14ac:dyDescent="0.3">
      <c r="B293" s="6" t="s">
        <v>446</v>
      </c>
      <c r="C293" s="2" t="s">
        <v>447</v>
      </c>
      <c r="D293" s="2" t="s">
        <v>10</v>
      </c>
      <c r="E293" s="3" t="s">
        <v>13</v>
      </c>
      <c r="F293" s="2"/>
      <c r="G293" s="4"/>
      <c r="H293" s="4"/>
      <c r="I293" s="7">
        <f t="shared" si="9"/>
        <v>0</v>
      </c>
    </row>
    <row r="294" spans="2:10" x14ac:dyDescent="0.3">
      <c r="B294" s="6" t="s">
        <v>448</v>
      </c>
      <c r="C294" s="2" t="s">
        <v>449</v>
      </c>
      <c r="D294" s="2" t="s">
        <v>17</v>
      </c>
      <c r="E294" s="3" t="s">
        <v>13</v>
      </c>
      <c r="F294" s="2" t="s">
        <v>80</v>
      </c>
      <c r="G294" s="4">
        <v>11669</v>
      </c>
      <c r="H294" s="4">
        <v>350</v>
      </c>
      <c r="I294" s="7">
        <f t="shared" si="9"/>
        <v>13942.039999999999</v>
      </c>
    </row>
    <row r="295" spans="2:10" x14ac:dyDescent="0.3">
      <c r="B295" s="6" t="s">
        <v>42</v>
      </c>
      <c r="C295" s="2" t="s">
        <v>450</v>
      </c>
      <c r="D295" s="2" t="s">
        <v>17</v>
      </c>
      <c r="E295" s="3" t="s">
        <v>13</v>
      </c>
      <c r="F295" s="2" t="s">
        <v>451</v>
      </c>
      <c r="G295" s="37">
        <v>6150.86</v>
      </c>
      <c r="H295" s="4">
        <v>506.36</v>
      </c>
      <c r="I295" s="7">
        <f t="shared" si="9"/>
        <v>7722.3751999999986</v>
      </c>
      <c r="J295" s="9"/>
    </row>
    <row r="296" spans="2:10" x14ac:dyDescent="0.3">
      <c r="B296" s="6" t="s">
        <v>242</v>
      </c>
      <c r="C296" s="2" t="s">
        <v>452</v>
      </c>
      <c r="D296" s="2" t="s">
        <v>10</v>
      </c>
      <c r="E296" s="3" t="s">
        <v>13</v>
      </c>
      <c r="F296" s="2"/>
      <c r="G296" s="4"/>
      <c r="H296" s="4"/>
      <c r="I296" s="7"/>
    </row>
    <row r="297" spans="2:10" x14ac:dyDescent="0.3">
      <c r="B297" s="6" t="s">
        <v>24</v>
      </c>
      <c r="C297" s="2" t="s">
        <v>453</v>
      </c>
      <c r="D297" s="2" t="s">
        <v>17</v>
      </c>
      <c r="E297" s="3" t="s">
        <v>13</v>
      </c>
      <c r="F297" s="2" t="s">
        <v>454</v>
      </c>
      <c r="G297" s="37">
        <v>2089.63</v>
      </c>
      <c r="H297" s="4">
        <v>177.53</v>
      </c>
      <c r="I297" s="7">
        <f>SUM(G297+H297)*1.16</f>
        <v>2629.9056</v>
      </c>
      <c r="J297" s="9"/>
    </row>
    <row r="298" spans="2:10" x14ac:dyDescent="0.3">
      <c r="B298" s="6" t="s">
        <v>455</v>
      </c>
      <c r="C298" s="2">
        <v>196800022</v>
      </c>
      <c r="D298" s="2" t="s">
        <v>10</v>
      </c>
      <c r="E298" s="3" t="s">
        <v>13</v>
      </c>
      <c r="F298" s="2"/>
      <c r="G298" s="37">
        <v>0</v>
      </c>
      <c r="H298" s="4">
        <v>0</v>
      </c>
      <c r="I298" s="7">
        <f>SUM(G298+H298)*1.16</f>
        <v>0</v>
      </c>
      <c r="J298" s="9"/>
    </row>
    <row r="299" spans="2:10" x14ac:dyDescent="0.3">
      <c r="B299" s="6" t="s">
        <v>70</v>
      </c>
      <c r="C299" s="2" t="s">
        <v>456</v>
      </c>
      <c r="D299" s="2" t="s">
        <v>10</v>
      </c>
      <c r="E299" s="3" t="s">
        <v>13</v>
      </c>
      <c r="F299" s="2"/>
      <c r="G299" s="4"/>
      <c r="H299" s="4"/>
      <c r="I299" s="7"/>
    </row>
    <row r="300" spans="2:10" x14ac:dyDescent="0.3">
      <c r="B300" s="6" t="s">
        <v>256</v>
      </c>
      <c r="C300" s="2" t="s">
        <v>457</v>
      </c>
      <c r="D300" s="2" t="s">
        <v>17</v>
      </c>
      <c r="E300" s="3" t="s">
        <v>13</v>
      </c>
      <c r="F300" s="2" t="s">
        <v>588</v>
      </c>
      <c r="G300" s="37">
        <v>9918</v>
      </c>
      <c r="H300" s="4">
        <v>298</v>
      </c>
      <c r="I300" s="7">
        <f t="shared" ref="I300:I363" si="10">SUM(G300+H300)*1.16</f>
        <v>11850.56</v>
      </c>
      <c r="J300" s="9"/>
    </row>
    <row r="301" spans="2:10" x14ac:dyDescent="0.3">
      <c r="B301" s="6" t="s">
        <v>78</v>
      </c>
      <c r="C301" s="2" t="s">
        <v>458</v>
      </c>
      <c r="D301" s="2" t="s">
        <v>17</v>
      </c>
      <c r="E301" s="3" t="s">
        <v>13</v>
      </c>
      <c r="F301" s="2" t="s">
        <v>459</v>
      </c>
      <c r="G301" s="37">
        <v>9510.7900000000009</v>
      </c>
      <c r="H301" s="4">
        <v>855.42</v>
      </c>
      <c r="I301" s="7">
        <f t="shared" si="10"/>
        <v>12024.803600000001</v>
      </c>
      <c r="J301" s="9"/>
    </row>
    <row r="302" spans="2:10" x14ac:dyDescent="0.3">
      <c r="B302" s="6" t="s">
        <v>74</v>
      </c>
      <c r="C302" s="2" t="s">
        <v>460</v>
      </c>
      <c r="D302" s="2" t="s">
        <v>17</v>
      </c>
      <c r="E302" s="3" t="s">
        <v>13</v>
      </c>
      <c r="F302" s="2" t="s">
        <v>459</v>
      </c>
      <c r="G302" s="37">
        <v>9390.7199999999993</v>
      </c>
      <c r="H302" s="4">
        <v>844.72</v>
      </c>
      <c r="I302" s="7">
        <f t="shared" si="10"/>
        <v>11873.110399999998</v>
      </c>
      <c r="J302" s="9"/>
    </row>
    <row r="303" spans="2:10" x14ac:dyDescent="0.3">
      <c r="B303" s="1" t="s">
        <v>262</v>
      </c>
      <c r="C303" s="2" t="s">
        <v>461</v>
      </c>
      <c r="D303" s="2" t="s">
        <v>17</v>
      </c>
      <c r="E303" s="3" t="s">
        <v>13</v>
      </c>
      <c r="F303" s="2" t="s">
        <v>459</v>
      </c>
      <c r="G303" s="37">
        <v>8604.19</v>
      </c>
      <c r="H303" s="4">
        <v>774.67</v>
      </c>
      <c r="I303" s="7">
        <f t="shared" si="10"/>
        <v>10879.4776</v>
      </c>
      <c r="J303" s="9"/>
    </row>
    <row r="304" spans="2:10" x14ac:dyDescent="0.3">
      <c r="B304" s="1" t="s">
        <v>96</v>
      </c>
      <c r="C304" s="2" t="s">
        <v>462</v>
      </c>
      <c r="D304" s="2" t="s">
        <v>17</v>
      </c>
      <c r="E304" s="3" t="s">
        <v>13</v>
      </c>
      <c r="F304" s="2" t="s">
        <v>459</v>
      </c>
      <c r="G304" s="37">
        <v>6763.25</v>
      </c>
      <c r="H304" s="4">
        <v>610.70000000000005</v>
      </c>
      <c r="I304" s="7">
        <f t="shared" si="10"/>
        <v>8553.7819999999992</v>
      </c>
      <c r="J304" s="9"/>
    </row>
    <row r="305" spans="2:10" x14ac:dyDescent="0.3">
      <c r="B305" s="1" t="s">
        <v>96</v>
      </c>
      <c r="C305" s="2" t="s">
        <v>463</v>
      </c>
      <c r="D305" s="2" t="s">
        <v>17</v>
      </c>
      <c r="E305" s="3" t="s">
        <v>13</v>
      </c>
      <c r="F305" s="2" t="s">
        <v>459</v>
      </c>
      <c r="G305" s="37">
        <v>6763.25</v>
      </c>
      <c r="H305" s="4">
        <v>610.70000000000005</v>
      </c>
      <c r="I305" s="7">
        <f t="shared" si="10"/>
        <v>8553.7819999999992</v>
      </c>
      <c r="J305" s="9"/>
    </row>
    <row r="306" spans="2:10" x14ac:dyDescent="0.3">
      <c r="B306" s="1" t="s">
        <v>42</v>
      </c>
      <c r="C306" s="2" t="s">
        <v>464</v>
      </c>
      <c r="D306" s="2" t="s">
        <v>17</v>
      </c>
      <c r="E306" s="3" t="s">
        <v>13</v>
      </c>
      <c r="F306" s="2" t="s">
        <v>465</v>
      </c>
      <c r="G306" s="37">
        <v>5343.49</v>
      </c>
      <c r="H306" s="4">
        <v>431.37</v>
      </c>
      <c r="I306" s="7">
        <f t="shared" si="10"/>
        <v>6698.8375999999989</v>
      </c>
      <c r="J306" s="9"/>
    </row>
    <row r="307" spans="2:10" x14ac:dyDescent="0.3">
      <c r="B307" s="1" t="s">
        <v>376</v>
      </c>
      <c r="C307" s="2" t="s">
        <v>466</v>
      </c>
      <c r="D307" s="2" t="s">
        <v>17</v>
      </c>
      <c r="E307" s="3" t="s">
        <v>13</v>
      </c>
      <c r="F307" s="2" t="s">
        <v>80</v>
      </c>
      <c r="G307" s="37">
        <v>13562.56</v>
      </c>
      <c r="H307" s="4">
        <v>1216.29</v>
      </c>
      <c r="I307" s="7">
        <f t="shared" si="10"/>
        <v>17143.465999999997</v>
      </c>
      <c r="J307" s="9"/>
    </row>
    <row r="308" spans="2:10" x14ac:dyDescent="0.3">
      <c r="B308" s="1" t="s">
        <v>467</v>
      </c>
      <c r="C308" s="2" t="s">
        <v>468</v>
      </c>
      <c r="D308" s="2" t="s">
        <v>17</v>
      </c>
      <c r="E308" s="3" t="s">
        <v>13</v>
      </c>
      <c r="F308" s="2" t="s">
        <v>80</v>
      </c>
      <c r="G308" s="37">
        <v>11382.83</v>
      </c>
      <c r="H308" s="4">
        <v>1022.15</v>
      </c>
      <c r="I308" s="7">
        <f t="shared" si="10"/>
        <v>14389.776799999998</v>
      </c>
      <c r="J308" s="9"/>
    </row>
    <row r="309" spans="2:10" x14ac:dyDescent="0.3">
      <c r="B309" s="1" t="s">
        <v>262</v>
      </c>
      <c r="C309" s="2" t="s">
        <v>469</v>
      </c>
      <c r="D309" s="2" t="s">
        <v>17</v>
      </c>
      <c r="E309" s="3" t="s">
        <v>13</v>
      </c>
      <c r="F309" s="2" t="s">
        <v>80</v>
      </c>
      <c r="G309" s="37">
        <v>8977.6</v>
      </c>
      <c r="H309" s="4">
        <v>807.93</v>
      </c>
      <c r="I309" s="7">
        <f t="shared" si="10"/>
        <v>11351.2148</v>
      </c>
      <c r="J309" s="9"/>
    </row>
    <row r="310" spans="2:10" x14ac:dyDescent="0.3">
      <c r="B310" s="1" t="s">
        <v>96</v>
      </c>
      <c r="C310" s="2" t="s">
        <v>470</v>
      </c>
      <c r="D310" s="2" t="s">
        <v>17</v>
      </c>
      <c r="E310" s="3" t="s">
        <v>13</v>
      </c>
      <c r="F310" s="2" t="s">
        <v>80</v>
      </c>
      <c r="G310" s="37">
        <v>11406.25</v>
      </c>
      <c r="H310" s="4">
        <v>1024.24</v>
      </c>
      <c r="I310" s="7">
        <f t="shared" si="10"/>
        <v>14419.368399999999</v>
      </c>
      <c r="J310" s="9"/>
    </row>
    <row r="311" spans="2:10" x14ac:dyDescent="0.3">
      <c r="B311" s="1" t="s">
        <v>96</v>
      </c>
      <c r="C311" s="2" t="s">
        <v>471</v>
      </c>
      <c r="D311" s="2" t="s">
        <v>17</v>
      </c>
      <c r="E311" s="3" t="s">
        <v>13</v>
      </c>
      <c r="F311" s="2" t="s">
        <v>80</v>
      </c>
      <c r="G311" s="37">
        <v>13177.95</v>
      </c>
      <c r="H311" s="4">
        <v>1182.03</v>
      </c>
      <c r="I311" s="7">
        <f t="shared" si="10"/>
        <v>16657.576799999999</v>
      </c>
      <c r="J311" s="9"/>
    </row>
    <row r="312" spans="2:10" x14ac:dyDescent="0.3">
      <c r="B312" s="1" t="s">
        <v>20</v>
      </c>
      <c r="C312" s="2" t="s">
        <v>472</v>
      </c>
      <c r="D312" s="2" t="s">
        <v>17</v>
      </c>
      <c r="E312" s="3" t="s">
        <v>13</v>
      </c>
      <c r="F312" s="2" t="s">
        <v>473</v>
      </c>
      <c r="G312" s="37">
        <v>11661.09</v>
      </c>
      <c r="H312" s="4">
        <v>1046.93</v>
      </c>
      <c r="I312" s="7">
        <f t="shared" si="10"/>
        <v>14741.3032</v>
      </c>
      <c r="J312" s="9"/>
    </row>
    <row r="313" spans="2:10" x14ac:dyDescent="0.3">
      <c r="B313" s="1" t="s">
        <v>42</v>
      </c>
      <c r="C313" s="2" t="s">
        <v>474</v>
      </c>
      <c r="D313" s="2" t="s">
        <v>17</v>
      </c>
      <c r="E313" s="3" t="s">
        <v>13</v>
      </c>
      <c r="F313" s="2" t="s">
        <v>396</v>
      </c>
      <c r="G313" s="37">
        <v>11975</v>
      </c>
      <c r="H313" s="4">
        <v>1074.8900000000001</v>
      </c>
      <c r="I313" s="7">
        <f t="shared" si="10"/>
        <v>15137.872399999998</v>
      </c>
      <c r="J313" s="9"/>
    </row>
    <row r="314" spans="2:10" x14ac:dyDescent="0.3">
      <c r="B314" s="1" t="s">
        <v>42</v>
      </c>
      <c r="C314" s="2" t="s">
        <v>475</v>
      </c>
      <c r="D314" s="2" t="s">
        <v>17</v>
      </c>
      <c r="E314" s="3" t="s">
        <v>13</v>
      </c>
      <c r="F314" s="2" t="s">
        <v>476</v>
      </c>
      <c r="G314" s="37">
        <v>6567.49</v>
      </c>
      <c r="H314" s="4">
        <v>593.27</v>
      </c>
      <c r="I314" s="7">
        <f t="shared" si="10"/>
        <v>8306.4815999999992</v>
      </c>
      <c r="J314" s="9"/>
    </row>
    <row r="315" spans="2:10" x14ac:dyDescent="0.3">
      <c r="B315" s="1" t="s">
        <v>477</v>
      </c>
      <c r="C315" s="2">
        <v>188160012</v>
      </c>
      <c r="D315" s="2" t="s">
        <v>17</v>
      </c>
      <c r="E315" s="3" t="s">
        <v>13</v>
      </c>
      <c r="F315" s="2" t="s">
        <v>478</v>
      </c>
      <c r="G315" s="37">
        <v>3292.63</v>
      </c>
      <c r="H315" s="4">
        <v>301.58999999999997</v>
      </c>
      <c r="I315" s="7">
        <f t="shared" si="10"/>
        <v>4169.2951999999996</v>
      </c>
      <c r="J315" s="9"/>
    </row>
    <row r="316" spans="2:10" x14ac:dyDescent="0.3">
      <c r="B316" s="1" t="s">
        <v>42</v>
      </c>
      <c r="C316" s="2" t="s">
        <v>479</v>
      </c>
      <c r="D316" s="2" t="s">
        <v>10</v>
      </c>
      <c r="E316" s="3" t="s">
        <v>13</v>
      </c>
      <c r="F316" s="2"/>
      <c r="G316" s="37">
        <v>0</v>
      </c>
      <c r="H316" s="4">
        <v>0</v>
      </c>
      <c r="I316" s="7">
        <f t="shared" si="10"/>
        <v>0</v>
      </c>
      <c r="J316" s="9"/>
    </row>
    <row r="317" spans="2:10" x14ac:dyDescent="0.3">
      <c r="B317" s="1" t="s">
        <v>274</v>
      </c>
      <c r="C317" s="40" t="s">
        <v>480</v>
      </c>
      <c r="D317" s="2" t="s">
        <v>10</v>
      </c>
      <c r="E317" s="3" t="s">
        <v>13</v>
      </c>
      <c r="F317" s="2"/>
      <c r="G317" s="37">
        <v>0</v>
      </c>
      <c r="H317" s="4">
        <v>0</v>
      </c>
      <c r="I317" s="7">
        <f t="shared" si="10"/>
        <v>0</v>
      </c>
      <c r="J317" s="9"/>
    </row>
    <row r="318" spans="2:10" x14ac:dyDescent="0.3">
      <c r="B318" s="1" t="s">
        <v>24</v>
      </c>
      <c r="C318" s="2" t="s">
        <v>481</v>
      </c>
      <c r="D318" s="2" t="s">
        <v>17</v>
      </c>
      <c r="E318" s="3" t="s">
        <v>13</v>
      </c>
      <c r="F318" s="2" t="s">
        <v>473</v>
      </c>
      <c r="G318" s="37">
        <v>2204.77</v>
      </c>
      <c r="H318" s="4">
        <v>186.85</v>
      </c>
      <c r="I318" s="7">
        <f t="shared" si="10"/>
        <v>2774.2791999999995</v>
      </c>
      <c r="J318" s="9"/>
    </row>
    <row r="319" spans="2:10" x14ac:dyDescent="0.3">
      <c r="B319" s="6" t="s">
        <v>482</v>
      </c>
      <c r="C319" s="2" t="s">
        <v>483</v>
      </c>
      <c r="D319" s="2" t="s">
        <v>17</v>
      </c>
      <c r="E319" s="3" t="s">
        <v>13</v>
      </c>
      <c r="F319" s="2" t="s">
        <v>241</v>
      </c>
      <c r="G319" s="4">
        <v>16731</v>
      </c>
      <c r="H319" s="4">
        <v>1363</v>
      </c>
      <c r="I319" s="4">
        <f t="shared" si="10"/>
        <v>20989.039999999997</v>
      </c>
    </row>
    <row r="320" spans="2:10" x14ac:dyDescent="0.3">
      <c r="B320" s="6" t="s">
        <v>484</v>
      </c>
      <c r="C320" s="2" t="s">
        <v>485</v>
      </c>
      <c r="D320" s="2" t="s">
        <v>10</v>
      </c>
      <c r="E320" s="3" t="s">
        <v>13</v>
      </c>
      <c r="F320" s="2"/>
      <c r="G320" s="37">
        <v>0</v>
      </c>
      <c r="H320" s="4">
        <v>0</v>
      </c>
      <c r="I320" s="7">
        <f t="shared" si="10"/>
        <v>0</v>
      </c>
      <c r="J320" s="9"/>
    </row>
    <row r="321" spans="2:10" x14ac:dyDescent="0.3">
      <c r="B321" s="6" t="s">
        <v>8</v>
      </c>
      <c r="C321" s="2">
        <v>188240010</v>
      </c>
      <c r="D321" s="2" t="s">
        <v>17</v>
      </c>
      <c r="E321" s="3" t="s">
        <v>13</v>
      </c>
      <c r="F321" s="2" t="s">
        <v>412</v>
      </c>
      <c r="G321" s="37">
        <v>7741.92</v>
      </c>
      <c r="H321" s="4">
        <v>262.26</v>
      </c>
      <c r="I321" s="7">
        <f t="shared" si="10"/>
        <v>9284.8487999999998</v>
      </c>
      <c r="J321" s="9"/>
    </row>
    <row r="322" spans="2:10" x14ac:dyDescent="0.3">
      <c r="B322" s="6" t="s">
        <v>74</v>
      </c>
      <c r="C322" s="2" t="s">
        <v>486</v>
      </c>
      <c r="D322" s="2" t="s">
        <v>17</v>
      </c>
      <c r="E322" s="3" t="s">
        <v>13</v>
      </c>
      <c r="F322" s="2" t="s">
        <v>420</v>
      </c>
      <c r="G322" s="37">
        <v>9287.26</v>
      </c>
      <c r="H322" s="4">
        <v>835.51</v>
      </c>
      <c r="I322" s="7">
        <f t="shared" si="10"/>
        <v>11742.413199999999</v>
      </c>
      <c r="J322" s="9"/>
    </row>
    <row r="323" spans="2:10" x14ac:dyDescent="0.3">
      <c r="B323" s="6" t="s">
        <v>42</v>
      </c>
      <c r="C323" s="2" t="s">
        <v>487</v>
      </c>
      <c r="D323" s="2" t="s">
        <v>17</v>
      </c>
      <c r="E323" s="3" t="s">
        <v>12</v>
      </c>
      <c r="F323" s="26" t="s">
        <v>197</v>
      </c>
      <c r="G323" s="4">
        <v>9081.7199999999993</v>
      </c>
      <c r="H323" s="4">
        <v>272.45</v>
      </c>
      <c r="I323" s="7">
        <f t="shared" si="10"/>
        <v>10850.8372</v>
      </c>
      <c r="J323" s="9"/>
    </row>
    <row r="324" spans="2:10" x14ac:dyDescent="0.3">
      <c r="B324" s="6" t="s">
        <v>96</v>
      </c>
      <c r="C324" s="2" t="s">
        <v>488</v>
      </c>
      <c r="D324" s="2" t="s">
        <v>17</v>
      </c>
      <c r="E324" s="3" t="s">
        <v>13</v>
      </c>
      <c r="F324" s="2" t="s">
        <v>80</v>
      </c>
      <c r="G324" s="37">
        <v>12543.75</v>
      </c>
      <c r="H324" s="4">
        <v>1125.55</v>
      </c>
      <c r="I324" s="7">
        <f t="shared" si="10"/>
        <v>15856.387999999997</v>
      </c>
      <c r="J324" s="9"/>
    </row>
    <row r="325" spans="2:10" x14ac:dyDescent="0.3">
      <c r="B325" s="6" t="s">
        <v>42</v>
      </c>
      <c r="C325" s="2" t="s">
        <v>489</v>
      </c>
      <c r="D325" s="2" t="s">
        <v>17</v>
      </c>
      <c r="E325" s="3" t="s">
        <v>13</v>
      </c>
      <c r="F325" s="2" t="s">
        <v>80</v>
      </c>
      <c r="G325" s="37">
        <v>9540.9500000000007</v>
      </c>
      <c r="H325" s="4">
        <v>858</v>
      </c>
      <c r="I325" s="7">
        <f t="shared" si="10"/>
        <v>12062.781999999999</v>
      </c>
      <c r="J325" s="9"/>
    </row>
    <row r="326" spans="2:10" x14ac:dyDescent="0.3">
      <c r="B326" s="6" t="s">
        <v>65</v>
      </c>
      <c r="C326" s="2" t="s">
        <v>490</v>
      </c>
      <c r="D326" s="2" t="s">
        <v>10</v>
      </c>
      <c r="E326" s="3" t="s">
        <v>13</v>
      </c>
      <c r="F326" s="2"/>
      <c r="G326" s="37">
        <v>0</v>
      </c>
      <c r="H326" s="4">
        <v>0</v>
      </c>
      <c r="I326" s="7">
        <f t="shared" si="10"/>
        <v>0</v>
      </c>
      <c r="J326" s="9"/>
    </row>
    <row r="327" spans="2:10" x14ac:dyDescent="0.3">
      <c r="B327" s="6" t="s">
        <v>8</v>
      </c>
      <c r="C327" s="2" t="s">
        <v>491</v>
      </c>
      <c r="D327" s="2" t="s">
        <v>17</v>
      </c>
      <c r="E327" s="3" t="s">
        <v>13</v>
      </c>
      <c r="F327" s="2" t="s">
        <v>492</v>
      </c>
      <c r="G327" s="37">
        <v>5036.08</v>
      </c>
      <c r="H327" s="4">
        <v>546.87</v>
      </c>
      <c r="I327" s="7">
        <f t="shared" si="10"/>
        <v>6476.2219999999998</v>
      </c>
      <c r="J327" s="9"/>
    </row>
    <row r="328" spans="2:10" x14ac:dyDescent="0.3">
      <c r="B328" s="6" t="s">
        <v>74</v>
      </c>
      <c r="C328" s="2" t="s">
        <v>493</v>
      </c>
      <c r="D328" s="2" t="s">
        <v>17</v>
      </c>
      <c r="E328" s="3" t="s">
        <v>13</v>
      </c>
      <c r="F328" s="2" t="s">
        <v>494</v>
      </c>
      <c r="G328" s="37">
        <v>13660.83</v>
      </c>
      <c r="H328" s="4">
        <v>1225</v>
      </c>
      <c r="I328" s="7">
        <f t="shared" si="10"/>
        <v>17267.5628</v>
      </c>
      <c r="J328" s="9"/>
    </row>
    <row r="329" spans="2:10" x14ac:dyDescent="0.3">
      <c r="B329" s="6" t="s">
        <v>48</v>
      </c>
      <c r="C329" s="2">
        <v>198200020</v>
      </c>
      <c r="D329" s="2" t="s">
        <v>17</v>
      </c>
      <c r="E329" s="3" t="s">
        <v>13</v>
      </c>
      <c r="F329" s="2" t="s">
        <v>495</v>
      </c>
      <c r="G329" s="37">
        <v>5264.41</v>
      </c>
      <c r="H329" s="4">
        <v>434.58</v>
      </c>
      <c r="I329" s="7">
        <f t="shared" si="10"/>
        <v>6610.8283999999994</v>
      </c>
      <c r="J329" s="9"/>
    </row>
    <row r="330" spans="2:10" x14ac:dyDescent="0.3">
      <c r="B330" s="6" t="s">
        <v>72</v>
      </c>
      <c r="C330" s="2" t="s">
        <v>496</v>
      </c>
      <c r="D330" s="2" t="s">
        <v>17</v>
      </c>
      <c r="E330" s="3" t="s">
        <v>14</v>
      </c>
      <c r="F330" s="2" t="s">
        <v>497</v>
      </c>
      <c r="G330" s="37">
        <v>11333.31</v>
      </c>
      <c r="H330" s="4">
        <v>340</v>
      </c>
      <c r="I330" s="7">
        <f t="shared" si="10"/>
        <v>13541.039599999998</v>
      </c>
      <c r="J330" s="9"/>
    </row>
    <row r="331" spans="2:10" x14ac:dyDescent="0.3">
      <c r="B331" s="1" t="s">
        <v>42</v>
      </c>
      <c r="C331" s="2" t="s">
        <v>498</v>
      </c>
      <c r="D331" s="2" t="s">
        <v>17</v>
      </c>
      <c r="E331" s="3" t="s">
        <v>13</v>
      </c>
      <c r="F331" s="2" t="s">
        <v>499</v>
      </c>
      <c r="G331" s="37">
        <v>7830.76</v>
      </c>
      <c r="H331" s="4">
        <v>642.38</v>
      </c>
      <c r="I331" s="7">
        <f t="shared" si="10"/>
        <v>9828.8423999999995</v>
      </c>
      <c r="J331" s="9"/>
    </row>
    <row r="332" spans="2:10" x14ac:dyDescent="0.3">
      <c r="B332" s="1" t="s">
        <v>500</v>
      </c>
      <c r="C332" s="2">
        <v>194600023</v>
      </c>
      <c r="D332" s="2" t="s">
        <v>17</v>
      </c>
      <c r="E332" s="3" t="s">
        <v>13</v>
      </c>
      <c r="F332" s="2" t="s">
        <v>499</v>
      </c>
      <c r="G332" s="37">
        <v>3082.41</v>
      </c>
      <c r="H332" s="4">
        <v>257.91000000000003</v>
      </c>
      <c r="I332" s="7">
        <f t="shared" si="10"/>
        <v>3874.7711999999992</v>
      </c>
      <c r="J332" s="9"/>
    </row>
    <row r="333" spans="2:10" x14ac:dyDescent="0.3">
      <c r="B333" s="1" t="s">
        <v>501</v>
      </c>
      <c r="C333" s="2" t="s">
        <v>502</v>
      </c>
      <c r="D333" s="2" t="s">
        <v>10</v>
      </c>
      <c r="E333" s="3" t="s">
        <v>13</v>
      </c>
      <c r="F333" s="2"/>
      <c r="G333" s="4">
        <v>0</v>
      </c>
      <c r="H333" s="4">
        <v>0</v>
      </c>
      <c r="I333" s="7">
        <f t="shared" si="10"/>
        <v>0</v>
      </c>
      <c r="J333" s="9"/>
    </row>
    <row r="334" spans="2:10" x14ac:dyDescent="0.3">
      <c r="B334" s="1" t="s">
        <v>503</v>
      </c>
      <c r="C334" s="40" t="s">
        <v>504</v>
      </c>
      <c r="D334" s="2" t="s">
        <v>10</v>
      </c>
      <c r="E334" s="3" t="s">
        <v>13</v>
      </c>
      <c r="F334" s="2"/>
      <c r="G334" s="4">
        <v>0</v>
      </c>
      <c r="H334" s="4">
        <v>0</v>
      </c>
      <c r="I334" s="7">
        <f t="shared" si="10"/>
        <v>0</v>
      </c>
      <c r="J334" s="9"/>
    </row>
    <row r="335" spans="2:10" x14ac:dyDescent="0.3">
      <c r="B335" s="6" t="s">
        <v>45</v>
      </c>
      <c r="C335" s="2" t="s">
        <v>505</v>
      </c>
      <c r="D335" s="2" t="s">
        <v>10</v>
      </c>
      <c r="E335" s="3" t="s">
        <v>13</v>
      </c>
      <c r="F335" s="2"/>
      <c r="G335" s="37">
        <v>0</v>
      </c>
      <c r="H335" s="4">
        <v>0</v>
      </c>
      <c r="I335" s="7">
        <f t="shared" si="10"/>
        <v>0</v>
      </c>
      <c r="J335" s="9"/>
    </row>
    <row r="336" spans="2:10" x14ac:dyDescent="0.3">
      <c r="B336" s="6" t="s">
        <v>506</v>
      </c>
      <c r="C336" s="2" t="s">
        <v>507</v>
      </c>
      <c r="D336" s="2" t="s">
        <v>17</v>
      </c>
      <c r="E336" s="3" t="s">
        <v>13</v>
      </c>
      <c r="F336" s="2" t="s">
        <v>80</v>
      </c>
      <c r="G336" s="37">
        <v>30300.080000000002</v>
      </c>
      <c r="H336" s="4">
        <v>2461.69</v>
      </c>
      <c r="I336" s="7">
        <f t="shared" si="10"/>
        <v>38003.653200000001</v>
      </c>
      <c r="J336" s="9"/>
    </row>
    <row r="337" spans="2:10" x14ac:dyDescent="0.3">
      <c r="B337" s="6" t="s">
        <v>42</v>
      </c>
      <c r="C337" s="2" t="s">
        <v>508</v>
      </c>
      <c r="D337" s="2" t="s">
        <v>17</v>
      </c>
      <c r="E337" s="3" t="s">
        <v>13</v>
      </c>
      <c r="F337" s="2" t="s">
        <v>80</v>
      </c>
      <c r="G337" s="37">
        <v>7827.05</v>
      </c>
      <c r="H337" s="4">
        <v>642.08000000000004</v>
      </c>
      <c r="I337" s="7">
        <f t="shared" si="10"/>
        <v>9824.1908000000003</v>
      </c>
      <c r="J337" s="9"/>
    </row>
    <row r="338" spans="2:10" x14ac:dyDescent="0.3">
      <c r="B338" s="6" t="s">
        <v>96</v>
      </c>
      <c r="C338" s="2" t="s">
        <v>509</v>
      </c>
      <c r="D338" s="2" t="s">
        <v>17</v>
      </c>
      <c r="E338" s="3" t="s">
        <v>13</v>
      </c>
      <c r="F338" s="2" t="s">
        <v>80</v>
      </c>
      <c r="G338" s="37">
        <v>11406.25</v>
      </c>
      <c r="H338" s="4">
        <v>1024.24</v>
      </c>
      <c r="I338" s="7">
        <f t="shared" si="10"/>
        <v>14419.368399999999</v>
      </c>
      <c r="J338" s="9"/>
    </row>
    <row r="339" spans="2:10" x14ac:dyDescent="0.3">
      <c r="B339" s="6" t="s">
        <v>96</v>
      </c>
      <c r="C339" s="2" t="s">
        <v>510</v>
      </c>
      <c r="D339" s="2" t="s">
        <v>17</v>
      </c>
      <c r="E339" s="3" t="s">
        <v>13</v>
      </c>
      <c r="F339" s="2" t="s">
        <v>80</v>
      </c>
      <c r="G339" s="37">
        <v>11406.25</v>
      </c>
      <c r="H339" s="4">
        <v>1024.24</v>
      </c>
      <c r="I339" s="7">
        <f t="shared" si="10"/>
        <v>14419.368399999999</v>
      </c>
      <c r="J339" s="9"/>
    </row>
    <row r="340" spans="2:10" x14ac:dyDescent="0.3">
      <c r="B340" s="6" t="s">
        <v>24</v>
      </c>
      <c r="C340" s="2" t="s">
        <v>511</v>
      </c>
      <c r="D340" s="2" t="s">
        <v>17</v>
      </c>
      <c r="E340" s="3" t="s">
        <v>13</v>
      </c>
      <c r="F340" s="2" t="s">
        <v>512</v>
      </c>
      <c r="G340" s="37">
        <v>1994.33</v>
      </c>
      <c r="H340" s="4">
        <v>185.96</v>
      </c>
      <c r="I340" s="7">
        <f t="shared" si="10"/>
        <v>2529.1363999999999</v>
      </c>
      <c r="J340" s="9"/>
    </row>
    <row r="341" spans="2:10" x14ac:dyDescent="0.3">
      <c r="B341" s="6" t="s">
        <v>8</v>
      </c>
      <c r="C341" s="2" t="s">
        <v>513</v>
      </c>
      <c r="D341" s="2" t="s">
        <v>17</v>
      </c>
      <c r="E341" s="3" t="s">
        <v>13</v>
      </c>
      <c r="F341" s="2" t="s">
        <v>514</v>
      </c>
      <c r="G341" s="37">
        <v>5396.21</v>
      </c>
      <c r="H341" s="4">
        <v>488.95</v>
      </c>
      <c r="I341" s="7">
        <f t="shared" si="10"/>
        <v>6826.7855999999992</v>
      </c>
      <c r="J341" s="9"/>
    </row>
    <row r="342" spans="2:10" x14ac:dyDescent="0.3">
      <c r="B342" s="6" t="s">
        <v>501</v>
      </c>
      <c r="C342" s="2" t="s">
        <v>515</v>
      </c>
      <c r="D342" s="2" t="s">
        <v>10</v>
      </c>
      <c r="E342" s="3" t="s">
        <v>13</v>
      </c>
      <c r="F342" s="2"/>
      <c r="G342" s="37">
        <v>0</v>
      </c>
      <c r="H342" s="4">
        <v>0</v>
      </c>
      <c r="I342" s="7">
        <f t="shared" si="10"/>
        <v>0</v>
      </c>
      <c r="J342" s="9"/>
    </row>
    <row r="343" spans="2:10" x14ac:dyDescent="0.3">
      <c r="B343" s="6" t="s">
        <v>74</v>
      </c>
      <c r="C343" s="2" t="s">
        <v>516</v>
      </c>
      <c r="D343" s="2" t="s">
        <v>17</v>
      </c>
      <c r="E343" s="3" t="s">
        <v>13</v>
      </c>
      <c r="F343" s="2" t="s">
        <v>384</v>
      </c>
      <c r="G343" s="4">
        <v>12621</v>
      </c>
      <c r="H343" s="4">
        <v>379</v>
      </c>
      <c r="I343" s="7">
        <f t="shared" si="10"/>
        <v>15079.999999999998</v>
      </c>
      <c r="J343" s="9"/>
    </row>
    <row r="344" spans="2:10" x14ac:dyDescent="0.3">
      <c r="B344" s="6" t="s">
        <v>262</v>
      </c>
      <c r="C344" s="40" t="s">
        <v>517</v>
      </c>
      <c r="D344" s="2" t="s">
        <v>10</v>
      </c>
      <c r="E344" s="3" t="s">
        <v>13</v>
      </c>
      <c r="F344" s="2"/>
      <c r="G344" s="4">
        <v>0</v>
      </c>
      <c r="H344" s="4">
        <v>0</v>
      </c>
      <c r="I344" s="7">
        <f t="shared" si="10"/>
        <v>0</v>
      </c>
      <c r="J344" s="9"/>
    </row>
    <row r="345" spans="2:10" x14ac:dyDescent="0.3">
      <c r="B345" s="6" t="s">
        <v>78</v>
      </c>
      <c r="C345" s="40" t="s">
        <v>518</v>
      </c>
      <c r="D345" s="2" t="s">
        <v>10</v>
      </c>
      <c r="E345" s="3" t="s">
        <v>13</v>
      </c>
      <c r="F345" s="2"/>
      <c r="G345" s="21">
        <v>0</v>
      </c>
      <c r="H345" s="4">
        <v>0</v>
      </c>
      <c r="I345" s="7">
        <f t="shared" si="10"/>
        <v>0</v>
      </c>
      <c r="J345" s="9"/>
    </row>
    <row r="346" spans="2:10" x14ac:dyDescent="0.3">
      <c r="B346" s="6" t="s">
        <v>256</v>
      </c>
      <c r="C346" s="2" t="s">
        <v>519</v>
      </c>
      <c r="D346" s="2" t="s">
        <v>17</v>
      </c>
      <c r="E346" s="3" t="s">
        <v>13</v>
      </c>
      <c r="F346" s="2" t="s">
        <v>588</v>
      </c>
      <c r="G346" s="4">
        <v>9918</v>
      </c>
      <c r="H346" s="4">
        <v>298</v>
      </c>
      <c r="I346" s="7">
        <f t="shared" si="10"/>
        <v>11850.56</v>
      </c>
      <c r="J346" s="9"/>
    </row>
    <row r="347" spans="2:10" x14ac:dyDescent="0.3">
      <c r="B347" s="6" t="s">
        <v>262</v>
      </c>
      <c r="C347" s="2" t="s">
        <v>520</v>
      </c>
      <c r="D347" s="2" t="s">
        <v>17</v>
      </c>
      <c r="E347" s="3" t="s">
        <v>13</v>
      </c>
      <c r="F347" s="2" t="s">
        <v>241</v>
      </c>
      <c r="G347" s="39">
        <v>14435</v>
      </c>
      <c r="H347" s="4">
        <v>1177</v>
      </c>
      <c r="I347" s="4">
        <f t="shared" si="10"/>
        <v>18109.919999999998</v>
      </c>
      <c r="J347" s="9"/>
    </row>
    <row r="348" spans="2:10" x14ac:dyDescent="0.3">
      <c r="B348" s="6" t="s">
        <v>78</v>
      </c>
      <c r="C348" s="40" t="s">
        <v>521</v>
      </c>
      <c r="D348" s="2" t="s">
        <v>10</v>
      </c>
      <c r="E348" s="3" t="s">
        <v>13</v>
      </c>
      <c r="F348" s="2"/>
      <c r="G348" s="21">
        <v>0</v>
      </c>
      <c r="H348" s="4">
        <v>0</v>
      </c>
      <c r="I348" s="7">
        <f t="shared" si="10"/>
        <v>0</v>
      </c>
      <c r="J348" s="9"/>
    </row>
    <row r="349" spans="2:10" x14ac:dyDescent="0.3">
      <c r="B349" s="6" t="s">
        <v>78</v>
      </c>
      <c r="C349" s="40" t="s">
        <v>522</v>
      </c>
      <c r="D349" s="2" t="s">
        <v>10</v>
      </c>
      <c r="E349" s="3" t="s">
        <v>13</v>
      </c>
      <c r="F349" s="2"/>
      <c r="G349" s="21">
        <v>0</v>
      </c>
      <c r="H349" s="4">
        <v>0</v>
      </c>
      <c r="I349" s="7">
        <f t="shared" si="10"/>
        <v>0</v>
      </c>
      <c r="J349" s="9"/>
    </row>
    <row r="350" spans="2:10" x14ac:dyDescent="0.3">
      <c r="B350" s="6" t="s">
        <v>74</v>
      </c>
      <c r="C350" s="2" t="s">
        <v>523</v>
      </c>
      <c r="D350" s="2" t="s">
        <v>17</v>
      </c>
      <c r="E350" s="3" t="s">
        <v>13</v>
      </c>
      <c r="F350" s="2" t="s">
        <v>384</v>
      </c>
      <c r="G350" s="4">
        <v>12621</v>
      </c>
      <c r="H350" s="4">
        <v>379</v>
      </c>
      <c r="I350" s="4">
        <f t="shared" si="10"/>
        <v>15079.999999999998</v>
      </c>
      <c r="J350" s="9"/>
    </row>
    <row r="351" spans="2:10" x14ac:dyDescent="0.3">
      <c r="B351" s="6" t="s">
        <v>74</v>
      </c>
      <c r="C351" s="2" t="s">
        <v>524</v>
      </c>
      <c r="D351" s="2" t="s">
        <v>17</v>
      </c>
      <c r="E351" s="3" t="s">
        <v>13</v>
      </c>
      <c r="F351" s="2" t="s">
        <v>384</v>
      </c>
      <c r="G351" s="4">
        <v>12621</v>
      </c>
      <c r="H351" s="4">
        <v>379</v>
      </c>
      <c r="I351" s="7">
        <f t="shared" si="10"/>
        <v>15079.999999999998</v>
      </c>
      <c r="J351" s="9"/>
    </row>
    <row r="352" spans="2:10" x14ac:dyDescent="0.3">
      <c r="B352" s="6" t="s">
        <v>74</v>
      </c>
      <c r="C352" s="2" t="s">
        <v>525</v>
      </c>
      <c r="D352" s="2" t="s">
        <v>17</v>
      </c>
      <c r="E352" s="3" t="s">
        <v>13</v>
      </c>
      <c r="F352" s="2" t="s">
        <v>384</v>
      </c>
      <c r="G352" s="4">
        <v>12621</v>
      </c>
      <c r="H352" s="4">
        <v>379</v>
      </c>
      <c r="I352" s="7">
        <f t="shared" si="10"/>
        <v>15079.999999999998</v>
      </c>
      <c r="J352" s="9"/>
    </row>
    <row r="353" spans="2:10" x14ac:dyDescent="0.3">
      <c r="B353" s="6" t="s">
        <v>74</v>
      </c>
      <c r="C353" s="2" t="s">
        <v>526</v>
      </c>
      <c r="D353" s="2" t="s">
        <v>17</v>
      </c>
      <c r="E353" s="3" t="s">
        <v>13</v>
      </c>
      <c r="F353" s="2" t="s">
        <v>384</v>
      </c>
      <c r="G353" s="4">
        <v>12621</v>
      </c>
      <c r="H353" s="4">
        <v>379</v>
      </c>
      <c r="I353" s="7">
        <f t="shared" si="10"/>
        <v>15079.999999999998</v>
      </c>
      <c r="J353" s="9"/>
    </row>
    <row r="354" spans="2:10" x14ac:dyDescent="0.3">
      <c r="B354" s="6" t="s">
        <v>74</v>
      </c>
      <c r="C354" s="2" t="s">
        <v>527</v>
      </c>
      <c r="D354" s="2" t="s">
        <v>17</v>
      </c>
      <c r="E354" s="3" t="s">
        <v>13</v>
      </c>
      <c r="F354" s="2" t="s">
        <v>384</v>
      </c>
      <c r="G354" s="4">
        <v>12621</v>
      </c>
      <c r="H354" s="4">
        <v>379</v>
      </c>
      <c r="I354" s="7">
        <f t="shared" si="10"/>
        <v>15079.999999999998</v>
      </c>
      <c r="J354" s="9"/>
    </row>
    <row r="355" spans="2:10" x14ac:dyDescent="0.3">
      <c r="B355" s="6" t="s">
        <v>74</v>
      </c>
      <c r="C355" s="2" t="s">
        <v>528</v>
      </c>
      <c r="D355" s="2" t="s">
        <v>17</v>
      </c>
      <c r="E355" s="3" t="s">
        <v>13</v>
      </c>
      <c r="F355" s="2" t="s">
        <v>241</v>
      </c>
      <c r="G355" s="4">
        <v>16731</v>
      </c>
      <c r="H355" s="4">
        <v>1363</v>
      </c>
      <c r="I355" s="7">
        <f t="shared" si="10"/>
        <v>20989.039999999997</v>
      </c>
      <c r="J355" s="9"/>
    </row>
    <row r="356" spans="2:10" x14ac:dyDescent="0.3">
      <c r="B356" s="6" t="s">
        <v>74</v>
      </c>
      <c r="C356" s="2" t="s">
        <v>529</v>
      </c>
      <c r="D356" s="2" t="s">
        <v>17</v>
      </c>
      <c r="E356" s="3" t="s">
        <v>13</v>
      </c>
      <c r="F356" s="2" t="s">
        <v>241</v>
      </c>
      <c r="G356" s="4">
        <v>16731</v>
      </c>
      <c r="H356" s="4">
        <v>1363</v>
      </c>
      <c r="I356" s="4">
        <f t="shared" si="10"/>
        <v>20989.039999999997</v>
      </c>
      <c r="J356" s="9"/>
    </row>
    <row r="357" spans="2:10" x14ac:dyDescent="0.3">
      <c r="B357" s="6" t="s">
        <v>78</v>
      </c>
      <c r="C357" s="2" t="s">
        <v>530</v>
      </c>
      <c r="D357" s="2" t="s">
        <v>17</v>
      </c>
      <c r="E357" s="3" t="s">
        <v>13</v>
      </c>
      <c r="F357" s="2" t="s">
        <v>241</v>
      </c>
      <c r="G357" s="4">
        <v>17605</v>
      </c>
      <c r="H357" s="4">
        <v>1434</v>
      </c>
      <c r="I357" s="4">
        <f t="shared" si="10"/>
        <v>22085.239999999998</v>
      </c>
      <c r="J357" s="9"/>
    </row>
    <row r="358" spans="2:10" x14ac:dyDescent="0.3">
      <c r="B358" s="1" t="s">
        <v>74</v>
      </c>
      <c r="C358" s="2" t="s">
        <v>531</v>
      </c>
      <c r="D358" s="2" t="s">
        <v>17</v>
      </c>
      <c r="E358" s="3" t="s">
        <v>13</v>
      </c>
      <c r="F358" s="2" t="s">
        <v>384</v>
      </c>
      <c r="G358" s="37">
        <v>12621</v>
      </c>
      <c r="H358" s="4">
        <v>379</v>
      </c>
      <c r="I358" s="7">
        <f t="shared" si="10"/>
        <v>15079.999999999998</v>
      </c>
      <c r="J358" s="9"/>
    </row>
    <row r="359" spans="2:10" x14ac:dyDescent="0.3">
      <c r="B359" s="6" t="s">
        <v>74</v>
      </c>
      <c r="C359" s="2" t="s">
        <v>532</v>
      </c>
      <c r="D359" s="2" t="s">
        <v>17</v>
      </c>
      <c r="E359" s="3" t="s">
        <v>13</v>
      </c>
      <c r="F359" s="2" t="s">
        <v>241</v>
      </c>
      <c r="G359" s="4">
        <v>16731</v>
      </c>
      <c r="H359" s="4">
        <v>1363.02</v>
      </c>
      <c r="I359" s="4">
        <f t="shared" si="10"/>
        <v>20989.063200000001</v>
      </c>
      <c r="J359" s="9"/>
    </row>
    <row r="360" spans="2:10" x14ac:dyDescent="0.3">
      <c r="B360" s="1" t="s">
        <v>74</v>
      </c>
      <c r="C360" s="2" t="s">
        <v>533</v>
      </c>
      <c r="D360" s="2" t="s">
        <v>17</v>
      </c>
      <c r="E360" s="3" t="s">
        <v>13</v>
      </c>
      <c r="F360" s="2" t="s">
        <v>384</v>
      </c>
      <c r="G360" s="4">
        <v>12621</v>
      </c>
      <c r="H360" s="4">
        <v>379</v>
      </c>
      <c r="I360" s="7">
        <f t="shared" si="10"/>
        <v>15079.999999999998</v>
      </c>
      <c r="J360" s="9"/>
    </row>
    <row r="361" spans="2:10" x14ac:dyDescent="0.3">
      <c r="B361" s="1" t="s">
        <v>74</v>
      </c>
      <c r="C361" s="2" t="s">
        <v>534</v>
      </c>
      <c r="D361" s="2" t="s">
        <v>17</v>
      </c>
      <c r="E361" s="3" t="s">
        <v>13</v>
      </c>
      <c r="F361" s="2" t="s">
        <v>384</v>
      </c>
      <c r="G361" s="4">
        <v>12621</v>
      </c>
      <c r="H361" s="4">
        <v>379</v>
      </c>
      <c r="I361" s="7">
        <f t="shared" si="10"/>
        <v>15079.999999999998</v>
      </c>
      <c r="J361" s="9"/>
    </row>
    <row r="362" spans="2:10" x14ac:dyDescent="0.3">
      <c r="B362" s="1" t="s">
        <v>535</v>
      </c>
      <c r="C362" s="2" t="s">
        <v>536</v>
      </c>
      <c r="D362" s="2" t="s">
        <v>17</v>
      </c>
      <c r="E362" s="3" t="s">
        <v>13</v>
      </c>
      <c r="F362" s="2" t="s">
        <v>537</v>
      </c>
      <c r="G362" s="37">
        <v>3218.6</v>
      </c>
      <c r="H362" s="4">
        <v>97</v>
      </c>
      <c r="I362" s="7">
        <f t="shared" si="10"/>
        <v>3846.0959999999995</v>
      </c>
      <c r="J362" s="9"/>
    </row>
    <row r="363" spans="2:10" x14ac:dyDescent="0.3">
      <c r="B363" s="1" t="s">
        <v>477</v>
      </c>
      <c r="C363" s="2">
        <v>188160016</v>
      </c>
      <c r="D363" s="2" t="s">
        <v>17</v>
      </c>
      <c r="E363" s="3" t="s">
        <v>13</v>
      </c>
      <c r="F363" s="2" t="s">
        <v>538</v>
      </c>
      <c r="G363" s="37">
        <v>4023.33</v>
      </c>
      <c r="H363" s="4">
        <v>366.67</v>
      </c>
      <c r="I363" s="7">
        <f t="shared" si="10"/>
        <v>5092.3999999999996</v>
      </c>
      <c r="J363" s="9"/>
    </row>
    <row r="364" spans="2:10" x14ac:dyDescent="0.3">
      <c r="B364" s="1" t="s">
        <v>42</v>
      </c>
      <c r="C364" s="2" t="s">
        <v>539</v>
      </c>
      <c r="D364" s="2" t="s">
        <v>17</v>
      </c>
      <c r="E364" s="3" t="s">
        <v>13</v>
      </c>
      <c r="F364" s="2" t="s">
        <v>540</v>
      </c>
      <c r="G364" s="37">
        <v>7010.25</v>
      </c>
      <c r="H364" s="4">
        <v>632.70000000000005</v>
      </c>
      <c r="I364" s="7">
        <f t="shared" ref="I364:I369" si="11">SUM(G364+H364)*1.16</f>
        <v>8865.8219999999983</v>
      </c>
      <c r="J364" s="9"/>
    </row>
    <row r="365" spans="2:10" x14ac:dyDescent="0.3">
      <c r="B365" s="1" t="s">
        <v>8</v>
      </c>
      <c r="C365" s="2" t="s">
        <v>541</v>
      </c>
      <c r="D365" s="2" t="s">
        <v>17</v>
      </c>
      <c r="E365" s="3" t="s">
        <v>13</v>
      </c>
      <c r="F365" s="2" t="s">
        <v>542</v>
      </c>
      <c r="G365" s="37">
        <v>4395.3</v>
      </c>
      <c r="H365" s="4">
        <v>399.8</v>
      </c>
      <c r="I365" s="7">
        <f t="shared" si="11"/>
        <v>5562.3159999999998</v>
      </c>
      <c r="J365" s="9"/>
    </row>
    <row r="366" spans="2:10" x14ac:dyDescent="0.3">
      <c r="B366" s="1" t="s">
        <v>74</v>
      </c>
      <c r="C366" s="2" t="s">
        <v>543</v>
      </c>
      <c r="D366" s="2" t="s">
        <v>17</v>
      </c>
      <c r="E366" s="3" t="s">
        <v>13</v>
      </c>
      <c r="F366" s="2" t="s">
        <v>542</v>
      </c>
      <c r="G366" s="37">
        <v>9495.49</v>
      </c>
      <c r="H366" s="4">
        <v>854</v>
      </c>
      <c r="I366" s="7">
        <f t="shared" si="11"/>
        <v>12005.408399999998</v>
      </c>
      <c r="J366" s="9"/>
    </row>
    <row r="367" spans="2:10" x14ac:dyDescent="0.3">
      <c r="B367" s="1" t="s">
        <v>24</v>
      </c>
      <c r="C367" s="2" t="s">
        <v>544</v>
      </c>
      <c r="D367" s="2" t="s">
        <v>17</v>
      </c>
      <c r="E367" s="3" t="s">
        <v>13</v>
      </c>
      <c r="F367" s="2" t="s">
        <v>545</v>
      </c>
      <c r="G367" s="37">
        <v>3972</v>
      </c>
      <c r="H367" s="4">
        <v>119.16</v>
      </c>
      <c r="I367" s="7">
        <f t="shared" si="11"/>
        <v>4745.7455999999993</v>
      </c>
      <c r="J367" s="9"/>
    </row>
    <row r="368" spans="2:10" x14ac:dyDescent="0.3">
      <c r="B368" s="6" t="s">
        <v>546</v>
      </c>
      <c r="C368" s="2" t="s">
        <v>547</v>
      </c>
      <c r="D368" s="2" t="s">
        <v>17</v>
      </c>
      <c r="E368" s="3" t="s">
        <v>13</v>
      </c>
      <c r="F368" s="2" t="s">
        <v>241</v>
      </c>
      <c r="G368" s="4">
        <v>24845</v>
      </c>
      <c r="H368" s="4">
        <v>745</v>
      </c>
      <c r="I368" s="4">
        <f t="shared" si="11"/>
        <v>29684.399999999998</v>
      </c>
    </row>
    <row r="369" spans="2:10" x14ac:dyDescent="0.3">
      <c r="B369" s="6" t="s">
        <v>42</v>
      </c>
      <c r="C369" s="2" t="s">
        <v>548</v>
      </c>
      <c r="D369" s="2" t="s">
        <v>17</v>
      </c>
      <c r="E369" s="3" t="s">
        <v>13</v>
      </c>
      <c r="F369" s="2" t="s">
        <v>473</v>
      </c>
      <c r="G369" s="37">
        <v>8358.9500000000007</v>
      </c>
      <c r="H369" s="4">
        <v>752.83</v>
      </c>
      <c r="I369" s="7">
        <f t="shared" si="11"/>
        <v>10569.6648</v>
      </c>
      <c r="J369" s="9"/>
    </row>
    <row r="370" spans="2:10" x14ac:dyDescent="0.3">
      <c r="B370" s="6" t="s">
        <v>96</v>
      </c>
      <c r="C370" s="2" t="s">
        <v>549</v>
      </c>
      <c r="D370" s="2" t="s">
        <v>76</v>
      </c>
      <c r="E370" s="3" t="s">
        <v>15</v>
      </c>
      <c r="F370" s="2"/>
      <c r="G370" s="4"/>
      <c r="H370" s="4"/>
      <c r="I370" s="7"/>
    </row>
    <row r="371" spans="2:10" x14ac:dyDescent="0.3">
      <c r="B371" s="6" t="s">
        <v>109</v>
      </c>
      <c r="C371" s="2" t="s">
        <v>550</v>
      </c>
      <c r="D371" s="2" t="s">
        <v>17</v>
      </c>
      <c r="E371" s="3" t="s">
        <v>14</v>
      </c>
      <c r="F371" s="2" t="s">
        <v>103</v>
      </c>
      <c r="G371" s="16">
        <v>11561.63</v>
      </c>
      <c r="H371" s="4">
        <v>1277.51</v>
      </c>
      <c r="I371" s="7">
        <f t="shared" ref="I371:I390" si="12">SUM(G371+H371)*1.16</f>
        <v>14893.402399999999</v>
      </c>
      <c r="J371" s="17"/>
    </row>
    <row r="372" spans="2:10" x14ac:dyDescent="0.3">
      <c r="B372" s="6" t="s">
        <v>109</v>
      </c>
      <c r="C372" s="2" t="s">
        <v>551</v>
      </c>
      <c r="D372" s="2" t="s">
        <v>10</v>
      </c>
      <c r="E372" s="3" t="s">
        <v>14</v>
      </c>
      <c r="F372" s="2"/>
      <c r="G372" s="16">
        <v>0</v>
      </c>
      <c r="H372" s="4">
        <v>0</v>
      </c>
      <c r="I372" s="7">
        <f t="shared" si="12"/>
        <v>0</v>
      </c>
      <c r="J372" s="17"/>
    </row>
    <row r="373" spans="2:10" x14ac:dyDescent="0.3">
      <c r="B373" s="6" t="s">
        <v>109</v>
      </c>
      <c r="C373" s="2" t="s">
        <v>552</v>
      </c>
      <c r="D373" s="2" t="s">
        <v>10</v>
      </c>
      <c r="E373" s="3" t="s">
        <v>14</v>
      </c>
      <c r="F373" s="2"/>
      <c r="G373" s="16">
        <v>0</v>
      </c>
      <c r="H373" s="4">
        <v>0</v>
      </c>
      <c r="I373" s="7">
        <f t="shared" si="12"/>
        <v>0</v>
      </c>
      <c r="J373" s="17"/>
    </row>
    <row r="374" spans="2:10" x14ac:dyDescent="0.3">
      <c r="B374" s="6" t="s">
        <v>109</v>
      </c>
      <c r="C374" s="2" t="s">
        <v>553</v>
      </c>
      <c r="D374" s="2" t="s">
        <v>10</v>
      </c>
      <c r="E374" s="3" t="s">
        <v>14</v>
      </c>
      <c r="F374" s="2"/>
      <c r="G374" s="16">
        <v>0</v>
      </c>
      <c r="H374" s="4">
        <v>0</v>
      </c>
      <c r="I374" s="7">
        <f t="shared" si="12"/>
        <v>0</v>
      </c>
      <c r="J374" s="17"/>
    </row>
    <row r="375" spans="2:10" x14ac:dyDescent="0.3">
      <c r="B375" s="6" t="s">
        <v>109</v>
      </c>
      <c r="C375" s="2" t="s">
        <v>554</v>
      </c>
      <c r="D375" s="2" t="s">
        <v>10</v>
      </c>
      <c r="E375" s="3" t="s">
        <v>14</v>
      </c>
      <c r="F375" s="2"/>
      <c r="G375" s="8">
        <v>0</v>
      </c>
      <c r="H375" s="4">
        <v>0</v>
      </c>
      <c r="I375" s="7">
        <f t="shared" si="12"/>
        <v>0</v>
      </c>
      <c r="J375" s="17"/>
    </row>
    <row r="376" spans="2:10" x14ac:dyDescent="0.3">
      <c r="B376" s="6" t="s">
        <v>109</v>
      </c>
      <c r="C376" s="2" t="s">
        <v>555</v>
      </c>
      <c r="D376" s="2" t="s">
        <v>10</v>
      </c>
      <c r="E376" s="3" t="s">
        <v>14</v>
      </c>
      <c r="F376" s="2"/>
      <c r="G376" s="8">
        <v>0</v>
      </c>
      <c r="H376" s="4">
        <v>0</v>
      </c>
      <c r="I376" s="7">
        <f t="shared" si="12"/>
        <v>0</v>
      </c>
      <c r="J376" s="17"/>
    </row>
    <row r="377" spans="2:10" x14ac:dyDescent="0.3">
      <c r="B377" s="6" t="s">
        <v>109</v>
      </c>
      <c r="C377" s="2" t="s">
        <v>556</v>
      </c>
      <c r="D377" s="2" t="s">
        <v>10</v>
      </c>
      <c r="E377" s="3" t="s">
        <v>14</v>
      </c>
      <c r="F377" s="2"/>
      <c r="G377" s="8">
        <v>0</v>
      </c>
      <c r="H377" s="4">
        <v>0</v>
      </c>
      <c r="I377" s="7">
        <f t="shared" si="12"/>
        <v>0</v>
      </c>
      <c r="J377" s="17"/>
    </row>
    <row r="378" spans="2:10" x14ac:dyDescent="0.3">
      <c r="B378" s="6" t="s">
        <v>109</v>
      </c>
      <c r="C378" s="2" t="s">
        <v>557</v>
      </c>
      <c r="D378" s="2" t="s">
        <v>17</v>
      </c>
      <c r="E378" s="3" t="s">
        <v>14</v>
      </c>
      <c r="F378" s="2" t="s">
        <v>103</v>
      </c>
      <c r="G378" s="8">
        <v>13486</v>
      </c>
      <c r="H378" s="4">
        <v>1490</v>
      </c>
      <c r="I378" s="7">
        <f t="shared" si="12"/>
        <v>17372.16</v>
      </c>
      <c r="J378" s="42"/>
    </row>
    <row r="379" spans="2:10" x14ac:dyDescent="0.3">
      <c r="B379" s="6" t="s">
        <v>109</v>
      </c>
      <c r="C379" s="2" t="s">
        <v>558</v>
      </c>
      <c r="D379" s="2" t="s">
        <v>10</v>
      </c>
      <c r="E379" s="3" t="s">
        <v>14</v>
      </c>
      <c r="F379" s="2"/>
      <c r="G379" s="8">
        <v>0</v>
      </c>
      <c r="H379" s="4">
        <v>0</v>
      </c>
      <c r="I379" s="7">
        <f t="shared" si="12"/>
        <v>0</v>
      </c>
      <c r="J379" s="42"/>
    </row>
    <row r="380" spans="2:10" x14ac:dyDescent="0.3">
      <c r="B380" s="6" t="s">
        <v>109</v>
      </c>
      <c r="C380" s="2" t="s">
        <v>559</v>
      </c>
      <c r="D380" s="2" t="s">
        <v>17</v>
      </c>
      <c r="E380" s="3" t="s">
        <v>14</v>
      </c>
      <c r="F380" s="2" t="s">
        <v>103</v>
      </c>
      <c r="G380" s="8">
        <v>13486.49</v>
      </c>
      <c r="H380" s="8">
        <v>1489.79</v>
      </c>
      <c r="I380" s="7">
        <f t="shared" si="12"/>
        <v>17372.484799999998</v>
      </c>
      <c r="J380" s="42"/>
    </row>
    <row r="381" spans="2:10" x14ac:dyDescent="0.3">
      <c r="B381" s="6" t="s">
        <v>256</v>
      </c>
      <c r="C381" s="2" t="s">
        <v>560</v>
      </c>
      <c r="D381" s="2" t="s">
        <v>17</v>
      </c>
      <c r="E381" s="3" t="s">
        <v>15</v>
      </c>
      <c r="F381" s="30" t="s">
        <v>561</v>
      </c>
      <c r="G381" s="8">
        <v>6007.39</v>
      </c>
      <c r="H381" s="4">
        <v>668.2</v>
      </c>
      <c r="I381" s="7">
        <f t="shared" si="12"/>
        <v>7743.6843999999992</v>
      </c>
      <c r="J381" s="9"/>
    </row>
    <row r="382" spans="2:10" x14ac:dyDescent="0.3">
      <c r="B382" s="6" t="s">
        <v>109</v>
      </c>
      <c r="C382" s="2" t="s">
        <v>562</v>
      </c>
      <c r="D382" s="2" t="s">
        <v>17</v>
      </c>
      <c r="E382" s="3" t="s">
        <v>14</v>
      </c>
      <c r="F382" s="2" t="s">
        <v>103</v>
      </c>
      <c r="G382" s="8">
        <v>13486.49</v>
      </c>
      <c r="H382" s="8">
        <v>1489.79</v>
      </c>
      <c r="I382" s="7">
        <f t="shared" si="12"/>
        <v>17372.484799999998</v>
      </c>
      <c r="J382" s="42"/>
    </row>
    <row r="383" spans="2:10" x14ac:dyDescent="0.3">
      <c r="B383" s="6" t="s">
        <v>215</v>
      </c>
      <c r="C383" s="2" t="s">
        <v>563</v>
      </c>
      <c r="D383" s="2" t="s">
        <v>17</v>
      </c>
      <c r="E383" s="3" t="s">
        <v>15</v>
      </c>
      <c r="F383" s="2" t="s">
        <v>561</v>
      </c>
      <c r="G383" s="8">
        <v>5550.08</v>
      </c>
      <c r="H383" s="4">
        <v>493.75</v>
      </c>
      <c r="I383" s="7">
        <f t="shared" si="12"/>
        <v>7010.8427999999994</v>
      </c>
      <c r="J383" s="9"/>
    </row>
    <row r="384" spans="2:10" x14ac:dyDescent="0.3">
      <c r="B384" s="6" t="s">
        <v>109</v>
      </c>
      <c r="C384" s="2" t="s">
        <v>564</v>
      </c>
      <c r="D384" s="3" t="s">
        <v>10</v>
      </c>
      <c r="E384" s="3" t="s">
        <v>14</v>
      </c>
      <c r="F384" s="2"/>
      <c r="G384" s="8">
        <v>0</v>
      </c>
      <c r="H384" s="4">
        <v>0</v>
      </c>
      <c r="I384" s="7">
        <f t="shared" si="12"/>
        <v>0</v>
      </c>
      <c r="J384" s="42"/>
    </row>
    <row r="385" spans="2:10" s="46" customFormat="1" ht="12" x14ac:dyDescent="0.25">
      <c r="B385" s="3" t="s">
        <v>109</v>
      </c>
      <c r="C385" s="2" t="s">
        <v>565</v>
      </c>
      <c r="D385" s="3" t="s">
        <v>17</v>
      </c>
      <c r="E385" s="3" t="s">
        <v>14</v>
      </c>
      <c r="F385" s="2" t="s">
        <v>133</v>
      </c>
      <c r="G385" s="43">
        <v>13486.49</v>
      </c>
      <c r="H385" s="44">
        <v>1489.79</v>
      </c>
      <c r="I385" s="4">
        <f t="shared" si="12"/>
        <v>17372.484799999998</v>
      </c>
      <c r="J385" s="45"/>
    </row>
    <row r="386" spans="2:10" x14ac:dyDescent="0.3">
      <c r="B386" s="6" t="s">
        <v>109</v>
      </c>
      <c r="C386" s="47" t="s">
        <v>566</v>
      </c>
      <c r="D386" s="3" t="s">
        <v>17</v>
      </c>
      <c r="E386" s="3" t="s">
        <v>14</v>
      </c>
      <c r="F386" s="2" t="s">
        <v>103</v>
      </c>
      <c r="G386" s="8">
        <v>11561.63</v>
      </c>
      <c r="H386" s="4">
        <v>1277.51</v>
      </c>
      <c r="I386" s="7">
        <f t="shared" si="12"/>
        <v>14893.402399999999</v>
      </c>
      <c r="J386" s="42"/>
    </row>
    <row r="387" spans="2:10" x14ac:dyDescent="0.3">
      <c r="B387" s="6" t="s">
        <v>109</v>
      </c>
      <c r="C387" s="2" t="s">
        <v>567</v>
      </c>
      <c r="D387" s="3" t="s">
        <v>10</v>
      </c>
      <c r="E387" s="3" t="s">
        <v>14</v>
      </c>
      <c r="F387" s="2"/>
      <c r="G387" s="8">
        <v>0</v>
      </c>
      <c r="H387" s="4">
        <v>0</v>
      </c>
      <c r="I387" s="7">
        <f t="shared" si="12"/>
        <v>0</v>
      </c>
      <c r="J387" s="42"/>
    </row>
    <row r="388" spans="2:10" x14ac:dyDescent="0.3">
      <c r="B388" s="6" t="s">
        <v>109</v>
      </c>
      <c r="C388" s="48" t="s">
        <v>568</v>
      </c>
      <c r="D388" s="3" t="s">
        <v>10</v>
      </c>
      <c r="E388" s="3" t="s">
        <v>14</v>
      </c>
      <c r="F388" s="2"/>
      <c r="G388" s="8">
        <v>0</v>
      </c>
      <c r="H388" s="4">
        <v>0</v>
      </c>
      <c r="I388" s="7">
        <f t="shared" si="12"/>
        <v>0</v>
      </c>
      <c r="J388" s="42"/>
    </row>
    <row r="389" spans="2:10" x14ac:dyDescent="0.3">
      <c r="B389" s="6" t="s">
        <v>109</v>
      </c>
      <c r="C389" s="2" t="s">
        <v>569</v>
      </c>
      <c r="D389" s="3" t="s">
        <v>17</v>
      </c>
      <c r="E389" s="3" t="s">
        <v>14</v>
      </c>
      <c r="F389" s="2" t="s">
        <v>112</v>
      </c>
      <c r="G389" s="16">
        <v>13486.49</v>
      </c>
      <c r="H389" s="8">
        <v>1489.79</v>
      </c>
      <c r="I389" s="7">
        <f t="shared" si="12"/>
        <v>17372.484799999998</v>
      </c>
      <c r="J389" s="42"/>
    </row>
    <row r="390" spans="2:10" x14ac:dyDescent="0.3">
      <c r="B390" s="6" t="s">
        <v>570</v>
      </c>
      <c r="C390" s="48" t="s">
        <v>571</v>
      </c>
      <c r="D390" s="3" t="s">
        <v>17</v>
      </c>
      <c r="E390" s="3" t="s">
        <v>14</v>
      </c>
      <c r="F390" s="2" t="s">
        <v>103</v>
      </c>
      <c r="G390" s="8">
        <v>11561.63</v>
      </c>
      <c r="H390" s="4">
        <v>1277.51</v>
      </c>
      <c r="I390" s="7">
        <f t="shared" si="12"/>
        <v>14893.402399999999</v>
      </c>
      <c r="J390" s="42"/>
    </row>
    <row r="391" spans="2:10" x14ac:dyDescent="0.3">
      <c r="B391" s="6" t="s">
        <v>274</v>
      </c>
      <c r="C391" s="2" t="s">
        <v>572</v>
      </c>
      <c r="D391" s="3" t="s">
        <v>10</v>
      </c>
      <c r="E391" s="3" t="s">
        <v>13</v>
      </c>
      <c r="F391" s="2"/>
      <c r="G391" s="4"/>
      <c r="H391" s="4"/>
      <c r="I391" s="7"/>
    </row>
    <row r="392" spans="2:10" x14ac:dyDescent="0.3">
      <c r="B392" s="6" t="s">
        <v>109</v>
      </c>
      <c r="C392" s="47" t="s">
        <v>573</v>
      </c>
      <c r="D392" s="3" t="s">
        <v>17</v>
      </c>
      <c r="E392" s="3" t="s">
        <v>14</v>
      </c>
      <c r="F392" s="2" t="s">
        <v>103</v>
      </c>
      <c r="G392" s="8">
        <v>11561.63</v>
      </c>
      <c r="H392" s="4">
        <v>1277.51</v>
      </c>
      <c r="I392" s="7">
        <f t="shared" ref="I392:I402" si="13">SUM(G392+H392)*1.16</f>
        <v>14893.402399999999</v>
      </c>
      <c r="J392" s="42"/>
    </row>
    <row r="393" spans="2:10" x14ac:dyDescent="0.3">
      <c r="B393" s="6" t="s">
        <v>109</v>
      </c>
      <c r="C393" s="35" t="s">
        <v>574</v>
      </c>
      <c r="D393" s="3" t="s">
        <v>17</v>
      </c>
      <c r="E393" s="3" t="s">
        <v>14</v>
      </c>
      <c r="F393" s="2" t="s">
        <v>112</v>
      </c>
      <c r="G393" s="16">
        <v>13486.49</v>
      </c>
      <c r="H393" s="8">
        <v>1489.79</v>
      </c>
      <c r="I393" s="7">
        <f t="shared" si="13"/>
        <v>17372.484799999998</v>
      </c>
      <c r="J393" s="42"/>
    </row>
    <row r="394" spans="2:10" x14ac:dyDescent="0.3">
      <c r="B394" s="6" t="s">
        <v>109</v>
      </c>
      <c r="C394" s="35" t="s">
        <v>575</v>
      </c>
      <c r="D394" s="3" t="s">
        <v>17</v>
      </c>
      <c r="E394" s="3" t="s">
        <v>14</v>
      </c>
      <c r="F394" s="2" t="s">
        <v>112</v>
      </c>
      <c r="G394" s="16">
        <v>13486.49</v>
      </c>
      <c r="H394" s="8">
        <v>1489.79</v>
      </c>
      <c r="I394" s="7">
        <f t="shared" si="13"/>
        <v>17372.484799999998</v>
      </c>
      <c r="J394" s="42"/>
    </row>
    <row r="395" spans="2:10" x14ac:dyDescent="0.3">
      <c r="B395" s="6" t="s">
        <v>109</v>
      </c>
      <c r="C395" s="35" t="s">
        <v>576</v>
      </c>
      <c r="D395" s="3" t="s">
        <v>17</v>
      </c>
      <c r="E395" s="3" t="s">
        <v>14</v>
      </c>
      <c r="F395" s="2" t="s">
        <v>153</v>
      </c>
      <c r="G395" s="16">
        <v>16664</v>
      </c>
      <c r="H395" s="8">
        <v>500</v>
      </c>
      <c r="I395" s="7">
        <f t="shared" si="13"/>
        <v>19910.239999999998</v>
      </c>
      <c r="J395" s="42"/>
    </row>
    <row r="396" spans="2:10" x14ac:dyDescent="0.3">
      <c r="B396" s="6" t="s">
        <v>109</v>
      </c>
      <c r="C396" s="35" t="s">
        <v>577</v>
      </c>
      <c r="D396" s="3" t="s">
        <v>17</v>
      </c>
      <c r="E396" s="3" t="s">
        <v>14</v>
      </c>
      <c r="F396" s="2" t="s">
        <v>112</v>
      </c>
      <c r="G396" s="16">
        <v>13486.49</v>
      </c>
      <c r="H396" s="8">
        <v>1489.79</v>
      </c>
      <c r="I396" s="7">
        <f t="shared" si="13"/>
        <v>17372.484799999998</v>
      </c>
      <c r="J396" s="42"/>
    </row>
    <row r="397" spans="2:10" x14ac:dyDescent="0.3">
      <c r="B397" s="6" t="s">
        <v>109</v>
      </c>
      <c r="C397" s="2" t="s">
        <v>578</v>
      </c>
      <c r="D397" s="3" t="s">
        <v>17</v>
      </c>
      <c r="E397" s="3" t="s">
        <v>14</v>
      </c>
      <c r="F397" s="2" t="s">
        <v>108</v>
      </c>
      <c r="G397" s="16">
        <v>13486.49</v>
      </c>
      <c r="H397" s="8">
        <v>1489.79</v>
      </c>
      <c r="I397" s="7">
        <f t="shared" si="13"/>
        <v>17372.484799999998</v>
      </c>
    </row>
    <row r="398" spans="2:10" x14ac:dyDescent="0.3">
      <c r="B398" s="6" t="s">
        <v>109</v>
      </c>
      <c r="C398" s="35" t="s">
        <v>579</v>
      </c>
      <c r="D398" s="3" t="s">
        <v>17</v>
      </c>
      <c r="E398" s="3" t="s">
        <v>14</v>
      </c>
      <c r="F398" s="2" t="s">
        <v>103</v>
      </c>
      <c r="G398" s="8">
        <v>11561.63</v>
      </c>
      <c r="H398" s="4">
        <v>1277.51</v>
      </c>
      <c r="I398" s="7">
        <f t="shared" si="13"/>
        <v>14893.402399999999</v>
      </c>
    </row>
    <row r="399" spans="2:10" x14ac:dyDescent="0.3">
      <c r="B399" s="6" t="s">
        <v>109</v>
      </c>
      <c r="C399" s="2" t="s">
        <v>580</v>
      </c>
      <c r="D399" s="3" t="s">
        <v>17</v>
      </c>
      <c r="E399" s="3" t="s">
        <v>14</v>
      </c>
      <c r="F399" s="2" t="s">
        <v>133</v>
      </c>
      <c r="G399" s="8">
        <v>13486</v>
      </c>
      <c r="H399" s="4">
        <v>1490</v>
      </c>
      <c r="I399" s="7">
        <f t="shared" si="13"/>
        <v>17372.16</v>
      </c>
    </row>
    <row r="400" spans="2:10" x14ac:dyDescent="0.3">
      <c r="B400" s="6" t="s">
        <v>109</v>
      </c>
      <c r="C400" s="2" t="s">
        <v>581</v>
      </c>
      <c r="D400" s="3" t="s">
        <v>10</v>
      </c>
      <c r="E400" s="3" t="s">
        <v>14</v>
      </c>
      <c r="F400" s="49"/>
      <c r="G400" s="16">
        <v>0</v>
      </c>
      <c r="H400" s="8">
        <v>0</v>
      </c>
      <c r="I400" s="7">
        <f t="shared" si="13"/>
        <v>0</v>
      </c>
    </row>
    <row r="401" spans="2:9" x14ac:dyDescent="0.3">
      <c r="B401" s="6" t="s">
        <v>109</v>
      </c>
      <c r="C401" s="2" t="s">
        <v>582</v>
      </c>
      <c r="D401" s="3" t="s">
        <v>17</v>
      </c>
      <c r="E401" s="3" t="s">
        <v>14</v>
      </c>
      <c r="F401" s="2" t="s">
        <v>108</v>
      </c>
      <c r="G401" s="16">
        <v>13486.49</v>
      </c>
      <c r="H401" s="8">
        <v>1489.79</v>
      </c>
      <c r="I401" s="7">
        <f t="shared" si="13"/>
        <v>17372.484799999998</v>
      </c>
    </row>
    <row r="402" spans="2:9" x14ac:dyDescent="0.3">
      <c r="B402" s="6" t="s">
        <v>109</v>
      </c>
      <c r="C402" s="2" t="s">
        <v>583</v>
      </c>
      <c r="D402" s="3" t="s">
        <v>17</v>
      </c>
      <c r="E402" s="3" t="s">
        <v>14</v>
      </c>
      <c r="F402" s="2" t="s">
        <v>108</v>
      </c>
      <c r="G402" s="16">
        <v>13486.49</v>
      </c>
      <c r="H402" s="8">
        <v>1489.79</v>
      </c>
      <c r="I402" s="7">
        <f t="shared" si="13"/>
        <v>17372.484799999998</v>
      </c>
    </row>
    <row r="403" spans="2:9" x14ac:dyDescent="0.3">
      <c r="B403" s="6" t="s">
        <v>109</v>
      </c>
      <c r="C403" s="2" t="s">
        <v>584</v>
      </c>
      <c r="D403" s="3" t="s">
        <v>10</v>
      </c>
      <c r="E403" s="3" t="s">
        <v>14</v>
      </c>
      <c r="F403" s="2"/>
      <c r="G403" s="4" t="s">
        <v>585</v>
      </c>
      <c r="H403" s="4" t="s">
        <v>585</v>
      </c>
      <c r="I403" s="7" t="s">
        <v>585</v>
      </c>
    </row>
    <row r="404" spans="2:9" x14ac:dyDescent="0.3">
      <c r="B404" s="6" t="s">
        <v>586</v>
      </c>
      <c r="C404" s="35" t="s">
        <v>587</v>
      </c>
      <c r="D404" s="3" t="s">
        <v>17</v>
      </c>
      <c r="E404" s="3" t="s">
        <v>13</v>
      </c>
      <c r="F404" s="2" t="s">
        <v>420</v>
      </c>
      <c r="G404" s="4">
        <v>11014</v>
      </c>
      <c r="H404" s="4">
        <v>330</v>
      </c>
      <c r="I404" s="7">
        <f>(G404+H404)*1.16</f>
        <v>13159.039999999999</v>
      </c>
    </row>
    <row r="405" spans="2:9" x14ac:dyDescent="0.3">
      <c r="B405" s="6" t="s">
        <v>57</v>
      </c>
      <c r="C405" s="2" t="s">
        <v>589</v>
      </c>
      <c r="D405" s="3" t="s">
        <v>10</v>
      </c>
      <c r="E405" s="3" t="s">
        <v>13</v>
      </c>
      <c r="F405" s="2"/>
      <c r="G405" s="4">
        <v>0</v>
      </c>
      <c r="H405" s="4">
        <v>0</v>
      </c>
      <c r="I405" s="7">
        <f>(G405+H405)*1.16</f>
        <v>0</v>
      </c>
    </row>
    <row r="406" spans="2:9" s="56" customFormat="1" ht="12" x14ac:dyDescent="0.25">
      <c r="B406" s="6" t="s">
        <v>242</v>
      </c>
      <c r="C406" s="41" t="s">
        <v>590</v>
      </c>
      <c r="D406" s="3" t="s">
        <v>10</v>
      </c>
      <c r="E406" s="3" t="s">
        <v>15</v>
      </c>
      <c r="F406" s="2"/>
      <c r="G406" s="4">
        <v>0</v>
      </c>
      <c r="H406" s="4">
        <v>0</v>
      </c>
      <c r="I406" s="7">
        <f>(G406+H406)*1.16</f>
        <v>0</v>
      </c>
    </row>
    <row r="407" spans="2:9" s="56" customFormat="1" ht="12" x14ac:dyDescent="0.25">
      <c r="B407" s="6" t="s">
        <v>274</v>
      </c>
      <c r="C407" s="41" t="s">
        <v>591</v>
      </c>
      <c r="D407" s="3" t="s">
        <v>10</v>
      </c>
      <c r="E407" s="3" t="s">
        <v>12</v>
      </c>
      <c r="F407" s="2"/>
      <c r="G407" s="4">
        <v>0</v>
      </c>
      <c r="H407" s="4">
        <v>0</v>
      </c>
      <c r="I407" s="7">
        <f>(G407+H407)*1.16</f>
        <v>0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07" xr:uid="{7E1580AC-5D85-42FF-A721-7DD24830F8A1}"/>
  <hyperlinks>
    <hyperlink ref="F175" r:id="rId1" location="id=1155&amp;model=res.partner" display="http://52.52.31.46:8069/web - id=1155&amp;model=res.partner" xr:uid="{CBA8D6DA-09C5-41D4-AFF8-5FA3BD82FF95}"/>
    <hyperlink ref="F223" r:id="rId2" location="id=1155&amp;model=res.partner" display="http://52.52.31.46:8069/web - id=1155&amp;model=res.partner" xr:uid="{0B6E285C-0BD3-48C3-A6A1-EA9879F04D5E}"/>
  </hyperlinks>
  <pageMargins left="0.7" right="0.7" top="0.75" bottom="0.75" header="0.3" footer="0.3"/>
  <pageSetup paperSize="9" scale="63" fitToHeight="0" orientation="portrait"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FE8E-1432-4CFD-A748-CBC82201EB49}">
  <sheetPr codeName="Sheet5">
    <pageSetUpPr fitToPage="1"/>
  </sheetPr>
  <dimension ref="A1:R1048560"/>
  <sheetViews>
    <sheetView showGridLines="0" topLeftCell="A160" zoomScale="102" workbookViewId="0">
      <selection activeCell="C173" sqref="C173"/>
    </sheetView>
  </sheetViews>
  <sheetFormatPr defaultColWidth="8.88671875" defaultRowHeight="14.4" x14ac:dyDescent="0.3"/>
  <cols>
    <col min="2" max="2" width="31.109375" bestFit="1" customWidth="1"/>
    <col min="3" max="3" width="20.33203125" style="51" bestFit="1" customWidth="1"/>
    <col min="4" max="4" width="21.6640625" style="52" bestFit="1" customWidth="1"/>
    <col min="5" max="5" width="12.33203125" style="52" bestFit="1" customWidth="1"/>
    <col min="6" max="6" width="52.6640625" style="53" customWidth="1"/>
    <col min="7" max="7" width="12.33203125" style="43" bestFit="1" customWidth="1"/>
    <col min="8" max="8" width="8.6640625" style="43" bestFit="1" customWidth="1"/>
    <col min="9" max="9" width="12.33203125" style="54" bestFit="1" customWidth="1"/>
    <col min="10" max="10" width="12.109375" customWidth="1"/>
    <col min="11" max="11" width="26" bestFit="1" customWidth="1"/>
    <col min="12" max="12" width="12.33203125" bestFit="1" customWidth="1"/>
    <col min="13" max="13" width="15.109375" bestFit="1" customWidth="1"/>
    <col min="14" max="14" width="13.44140625" bestFit="1" customWidth="1"/>
    <col min="15" max="15" width="13.5546875" bestFit="1" customWidth="1"/>
    <col min="16" max="16" width="13.44140625" bestFit="1" customWidth="1"/>
    <col min="17" max="17" width="13.5546875" bestFit="1" customWidth="1"/>
  </cols>
  <sheetData>
    <row r="1" spans="2:18" x14ac:dyDescent="0.3">
      <c r="B1" s="1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4" t="s">
        <v>5</v>
      </c>
      <c r="H1" s="4" t="s">
        <v>6</v>
      </c>
      <c r="I1" s="4" t="s">
        <v>7</v>
      </c>
      <c r="J1" s="5"/>
    </row>
    <row r="2" spans="2:18" x14ac:dyDescent="0.3">
      <c r="B2" s="6" t="s">
        <v>8</v>
      </c>
      <c r="C2" s="2" t="s">
        <v>9</v>
      </c>
      <c r="D2" s="2" t="s">
        <v>10</v>
      </c>
      <c r="E2" s="2" t="s">
        <v>11</v>
      </c>
      <c r="F2" s="2"/>
      <c r="G2" s="7">
        <v>0</v>
      </c>
      <c r="H2" s="8">
        <v>0</v>
      </c>
      <c r="I2" s="7">
        <f t="shared" ref="I2:I26" si="0">SUM(G2+H2)*1.16</f>
        <v>0</v>
      </c>
      <c r="J2" s="9"/>
      <c r="K2" s="183"/>
      <c r="L2" s="184" t="s">
        <v>12</v>
      </c>
      <c r="M2" s="184" t="s">
        <v>13</v>
      </c>
      <c r="N2" s="184" t="s">
        <v>11</v>
      </c>
      <c r="O2" s="184" t="s">
        <v>14</v>
      </c>
      <c r="P2" s="184" t="s">
        <v>15</v>
      </c>
      <c r="Q2" s="184" t="s">
        <v>626</v>
      </c>
    </row>
    <row r="3" spans="2:18" x14ac:dyDescent="0.3">
      <c r="B3" s="6" t="s">
        <v>8</v>
      </c>
      <c r="C3" s="2" t="s">
        <v>16</v>
      </c>
      <c r="D3" s="2" t="s">
        <v>17</v>
      </c>
      <c r="E3" s="2" t="s">
        <v>11</v>
      </c>
      <c r="F3" s="2" t="s">
        <v>18</v>
      </c>
      <c r="G3" s="7">
        <v>5521.03</v>
      </c>
      <c r="H3" s="8">
        <v>500.07</v>
      </c>
      <c r="I3" s="7">
        <f t="shared" si="0"/>
        <v>6984.4759999999987</v>
      </c>
      <c r="J3" s="9"/>
      <c r="K3" s="115" t="s">
        <v>19</v>
      </c>
      <c r="L3" s="116">
        <f>+COUNTIF(E:E,L2)</f>
        <v>57</v>
      </c>
      <c r="M3" s="61">
        <f>+COUNTIF(E:E,M2)</f>
        <v>150</v>
      </c>
      <c r="N3" s="61">
        <f>+COUNTIF(E:E,N2)</f>
        <v>38</v>
      </c>
      <c r="O3" s="61">
        <f>+COUNTIF(E:E,O2)</f>
        <v>87</v>
      </c>
      <c r="P3" s="61">
        <f>+COUNTIF(E:E,P2)</f>
        <v>71</v>
      </c>
      <c r="Q3" s="61">
        <f>SUM(L3+M3+N3+O3+P3)</f>
        <v>403</v>
      </c>
    </row>
    <row r="4" spans="2:18" x14ac:dyDescent="0.3">
      <c r="B4" s="6" t="s">
        <v>20</v>
      </c>
      <c r="C4" s="2" t="s">
        <v>21</v>
      </c>
      <c r="D4" s="2" t="s">
        <v>17</v>
      </c>
      <c r="E4" s="2" t="s">
        <v>11</v>
      </c>
      <c r="F4" s="2" t="s">
        <v>22</v>
      </c>
      <c r="G4" s="7">
        <v>10871</v>
      </c>
      <c r="H4" s="8">
        <v>976.56</v>
      </c>
      <c r="I4" s="7">
        <f t="shared" si="0"/>
        <v>13743.169599999999</v>
      </c>
      <c r="J4" s="9"/>
      <c r="K4" s="188" t="s">
        <v>23</v>
      </c>
      <c r="L4" s="189">
        <f>COUNTIFS(D:D,K4,E:E,L2)</f>
        <v>46</v>
      </c>
      <c r="M4" s="190">
        <f>COUNTIFS(D:D,K4,E:E,M2)</f>
        <v>116</v>
      </c>
      <c r="N4" s="190">
        <f>COUNTIFS(D:D,K4,E:E,N2)</f>
        <v>27</v>
      </c>
      <c r="O4" s="190">
        <f>COUNTIFS(D:D,K4,E:E,O2)</f>
        <v>62</v>
      </c>
      <c r="P4" s="190">
        <f>COUNTIFS(D:D,K4,E:E,P2)</f>
        <v>54</v>
      </c>
      <c r="Q4" s="190">
        <f>SUM(L4:P4)</f>
        <v>305</v>
      </c>
    </row>
    <row r="5" spans="2:18" x14ac:dyDescent="0.3">
      <c r="B5" s="6" t="s">
        <v>24</v>
      </c>
      <c r="C5" s="2" t="s">
        <v>25</v>
      </c>
      <c r="D5" s="2" t="s">
        <v>17</v>
      </c>
      <c r="E5" s="2" t="s">
        <v>11</v>
      </c>
      <c r="F5" s="2" t="s">
        <v>26</v>
      </c>
      <c r="G5" s="7">
        <v>2297.75</v>
      </c>
      <c r="H5" s="8">
        <v>212.98</v>
      </c>
      <c r="I5" s="7">
        <f t="shared" si="0"/>
        <v>2912.4467999999997</v>
      </c>
      <c r="J5" s="9"/>
      <c r="K5" s="180" t="s">
        <v>27</v>
      </c>
      <c r="L5" s="181">
        <f>COUNTIFS(D:D,K5,E:E,L2)</f>
        <v>7</v>
      </c>
      <c r="M5" s="182">
        <f>COUNTIFS(D:D,K5,E:E,M2)</f>
        <v>26</v>
      </c>
      <c r="N5" s="182">
        <f>COUNTIFS(D:D,K5,E:E,N2)</f>
        <v>9</v>
      </c>
      <c r="O5" s="182">
        <f>COUNTIFS(D:D,K5,E:E,O2)</f>
        <v>22</v>
      </c>
      <c r="P5" s="182">
        <f>COUNTIFS(D:D,K5,E:E,P2)</f>
        <v>14</v>
      </c>
      <c r="Q5" s="182">
        <f>SUM(L5:P5)</f>
        <v>78</v>
      </c>
    </row>
    <row r="6" spans="2:18" x14ac:dyDescent="0.3">
      <c r="B6" s="6" t="s">
        <v>28</v>
      </c>
      <c r="C6" s="2" t="s">
        <v>29</v>
      </c>
      <c r="D6" s="2" t="s">
        <v>17</v>
      </c>
      <c r="E6" s="2" t="s">
        <v>11</v>
      </c>
      <c r="F6" s="2" t="s">
        <v>30</v>
      </c>
      <c r="G6" s="7">
        <v>12523.83</v>
      </c>
      <c r="H6" s="8">
        <v>1123.77</v>
      </c>
      <c r="I6" s="7">
        <f t="shared" si="0"/>
        <v>15831.215999999999</v>
      </c>
      <c r="J6" s="9"/>
      <c r="K6" s="85" t="s">
        <v>31</v>
      </c>
      <c r="L6" s="185">
        <f>COUNTIFS(D:D,K6,E:E,L2)</f>
        <v>4</v>
      </c>
      <c r="M6" s="155">
        <f>COUNTIFS(D:D,K6,E:E,M2)</f>
        <v>8</v>
      </c>
      <c r="N6" s="155">
        <f>COUNTIFS(D:D,K6,E:E,N2)</f>
        <v>2</v>
      </c>
      <c r="O6" s="155">
        <f>COUNTIFS(D:D,K6,E:E,O2)</f>
        <v>3</v>
      </c>
      <c r="P6" s="155">
        <f>COUNTIFS(D:D,K6,E:E,P2)</f>
        <v>3</v>
      </c>
      <c r="Q6" s="155">
        <f>SUM(L6:P6)</f>
        <v>20</v>
      </c>
    </row>
    <row r="7" spans="2:18" x14ac:dyDescent="0.3">
      <c r="B7" s="6" t="s">
        <v>28</v>
      </c>
      <c r="C7" s="2" t="s">
        <v>32</v>
      </c>
      <c r="D7" s="2" t="s">
        <v>17</v>
      </c>
      <c r="E7" s="2" t="s">
        <v>11</v>
      </c>
      <c r="F7" s="2" t="s">
        <v>30</v>
      </c>
      <c r="G7" s="7">
        <v>12523.83</v>
      </c>
      <c r="H7" s="8">
        <v>1123.77</v>
      </c>
      <c r="I7" s="7">
        <f t="shared" si="0"/>
        <v>15831.215999999999</v>
      </c>
      <c r="J7" s="9"/>
      <c r="K7" s="85" t="s">
        <v>33</v>
      </c>
      <c r="L7" s="185">
        <f>L3-L6</f>
        <v>53</v>
      </c>
      <c r="M7" s="155">
        <f>M3-M6</f>
        <v>142</v>
      </c>
      <c r="N7" s="155">
        <f>N3-N6</f>
        <v>36</v>
      </c>
      <c r="O7" s="155">
        <f>O3-O6</f>
        <v>84</v>
      </c>
      <c r="P7" s="155">
        <f>P3-P6</f>
        <v>68</v>
      </c>
      <c r="Q7" s="155">
        <f>SUM(L7:P7)</f>
        <v>383</v>
      </c>
      <c r="R7" s="12"/>
    </row>
    <row r="8" spans="2:18" x14ac:dyDescent="0.3">
      <c r="B8" s="6" t="s">
        <v>28</v>
      </c>
      <c r="C8" s="2" t="s">
        <v>34</v>
      </c>
      <c r="D8" s="2" t="s">
        <v>17</v>
      </c>
      <c r="E8" s="2" t="s">
        <v>11</v>
      </c>
      <c r="F8" s="2" t="s">
        <v>30</v>
      </c>
      <c r="G8" s="7">
        <v>12523.83</v>
      </c>
      <c r="H8" s="8">
        <v>1123.77</v>
      </c>
      <c r="I8" s="7">
        <f t="shared" si="0"/>
        <v>15831.215999999999</v>
      </c>
      <c r="J8" s="9"/>
      <c r="K8" s="180" t="s">
        <v>35</v>
      </c>
      <c r="L8" s="186">
        <f t="shared" ref="L8:Q8" si="1">L4/L7</f>
        <v>0.86792452830188682</v>
      </c>
      <c r="M8" s="187">
        <f t="shared" si="1"/>
        <v>0.81690140845070425</v>
      </c>
      <c r="N8" s="187">
        <f t="shared" si="1"/>
        <v>0.75</v>
      </c>
      <c r="O8" s="187">
        <f t="shared" si="1"/>
        <v>0.73809523809523814</v>
      </c>
      <c r="P8" s="187">
        <f t="shared" si="1"/>
        <v>0.79411764705882348</v>
      </c>
      <c r="Q8" s="187">
        <f t="shared" si="1"/>
        <v>0.79634464751958223</v>
      </c>
    </row>
    <row r="9" spans="2:18" x14ac:dyDescent="0.3">
      <c r="B9" s="6" t="s">
        <v>36</v>
      </c>
      <c r="C9" s="2" t="s">
        <v>37</v>
      </c>
      <c r="D9" s="2" t="s">
        <v>17</v>
      </c>
      <c r="E9" s="2" t="s">
        <v>11</v>
      </c>
      <c r="F9" s="2" t="s">
        <v>30</v>
      </c>
      <c r="G9" s="7">
        <v>11141.26</v>
      </c>
      <c r="H9" s="8">
        <v>1000.63</v>
      </c>
      <c r="I9" s="7">
        <f t="shared" si="0"/>
        <v>14084.592399999998</v>
      </c>
      <c r="J9" s="9"/>
      <c r="K9" s="183"/>
      <c r="L9" s="183"/>
      <c r="M9" s="183"/>
      <c r="N9" s="183"/>
      <c r="O9" s="183"/>
      <c r="P9" s="183"/>
      <c r="Q9" s="183"/>
    </row>
    <row r="10" spans="2:18" x14ac:dyDescent="0.3">
      <c r="B10" s="6" t="s">
        <v>38</v>
      </c>
      <c r="C10" s="2" t="s">
        <v>39</v>
      </c>
      <c r="D10" s="2" t="s">
        <v>17</v>
      </c>
      <c r="E10" s="2" t="s">
        <v>11</v>
      </c>
      <c r="F10" s="2" t="s">
        <v>40</v>
      </c>
      <c r="G10" s="7">
        <v>11932</v>
      </c>
      <c r="H10" s="8">
        <v>358</v>
      </c>
      <c r="I10" s="7">
        <f t="shared" si="0"/>
        <v>14256.4</v>
      </c>
      <c r="J10" s="9"/>
      <c r="K10" s="53" t="s">
        <v>41</v>
      </c>
      <c r="L10" s="68">
        <f>SUMIF(E2:E404,L2,I2:I404)</f>
        <v>376688.76039999991</v>
      </c>
      <c r="M10" s="68">
        <f>SUMIF(E2:E404,M2,I2:I404)</f>
        <v>1632319.2648000005</v>
      </c>
      <c r="N10" s="68">
        <f>SUMIF(E2:E598,N2,I2:I598)</f>
        <v>282965.31919999997</v>
      </c>
      <c r="O10" s="68">
        <f>SUMIF(E2:E598,O2,I2:I598)</f>
        <v>973755.14440000011</v>
      </c>
      <c r="P10" s="68">
        <f>SUMIF(E2:E598,P2,I2:I598)</f>
        <v>476556.4200000001</v>
      </c>
      <c r="Q10" s="68">
        <f>SUM(L10:P10)</f>
        <v>3742284.9088000003</v>
      </c>
    </row>
    <row r="11" spans="2:18" x14ac:dyDescent="0.3">
      <c r="B11" s="6" t="s">
        <v>42</v>
      </c>
      <c r="C11" s="2">
        <v>234310945</v>
      </c>
      <c r="D11" s="2" t="s">
        <v>17</v>
      </c>
      <c r="E11" s="2" t="s">
        <v>11</v>
      </c>
      <c r="F11" s="2" t="s">
        <v>40</v>
      </c>
      <c r="G11" s="8">
        <v>7659</v>
      </c>
      <c r="H11" s="8">
        <v>230</v>
      </c>
      <c r="I11" s="7">
        <f t="shared" si="0"/>
        <v>9151.24</v>
      </c>
      <c r="K11" s="85" t="s">
        <v>43</v>
      </c>
      <c r="L11" s="43">
        <f>[5]Gdl!$H$41</f>
        <v>0</v>
      </c>
      <c r="M11" s="135"/>
      <c r="N11" s="43"/>
      <c r="O11" s="43"/>
      <c r="P11" s="43"/>
      <c r="Q11" s="43"/>
    </row>
    <row r="12" spans="2:18" x14ac:dyDescent="0.3">
      <c r="B12" s="6" t="s">
        <v>8</v>
      </c>
      <c r="C12" s="2" t="s">
        <v>44</v>
      </c>
      <c r="D12" s="2" t="s">
        <v>10</v>
      </c>
      <c r="E12" s="2" t="s">
        <v>11</v>
      </c>
      <c r="F12" s="2"/>
      <c r="G12" s="8">
        <v>0</v>
      </c>
      <c r="H12" s="8">
        <v>0</v>
      </c>
      <c r="I12" s="7">
        <f t="shared" si="0"/>
        <v>0</v>
      </c>
    </row>
    <row r="13" spans="2:18" x14ac:dyDescent="0.3">
      <c r="B13" s="6" t="s">
        <v>45</v>
      </c>
      <c r="C13" s="2" t="s">
        <v>46</v>
      </c>
      <c r="D13" s="2" t="s">
        <v>17</v>
      </c>
      <c r="E13" s="2" t="s">
        <v>12</v>
      </c>
      <c r="F13" s="13" t="s">
        <v>47</v>
      </c>
      <c r="G13" s="8">
        <v>6542</v>
      </c>
      <c r="H13" s="8">
        <v>196</v>
      </c>
      <c r="I13" s="7">
        <f t="shared" si="0"/>
        <v>7816.079999999999</v>
      </c>
    </row>
    <row r="14" spans="2:18" x14ac:dyDescent="0.3">
      <c r="B14" s="6" t="s">
        <v>48</v>
      </c>
      <c r="C14" s="2" t="s">
        <v>49</v>
      </c>
      <c r="D14" s="2" t="s">
        <v>17</v>
      </c>
      <c r="E14" s="2" t="s">
        <v>11</v>
      </c>
      <c r="F14" s="2" t="s">
        <v>50</v>
      </c>
      <c r="G14" s="7">
        <v>4803.99</v>
      </c>
      <c r="H14" s="8">
        <v>436.2</v>
      </c>
      <c r="I14" s="7">
        <f t="shared" si="0"/>
        <v>6078.6203999999989</v>
      </c>
      <c r="J14" s="9"/>
    </row>
    <row r="15" spans="2:18" x14ac:dyDescent="0.3">
      <c r="B15" s="6" t="s">
        <v>8</v>
      </c>
      <c r="C15" s="2" t="s">
        <v>51</v>
      </c>
      <c r="D15" s="2" t="s">
        <v>17</v>
      </c>
      <c r="E15" s="2" t="s">
        <v>11</v>
      </c>
      <c r="F15" s="2" t="s">
        <v>52</v>
      </c>
      <c r="G15" s="7">
        <v>6448.81</v>
      </c>
      <c r="H15" s="8">
        <v>530.48</v>
      </c>
      <c r="I15" s="7">
        <f t="shared" si="0"/>
        <v>8095.9764000000005</v>
      </c>
      <c r="J15" s="9"/>
    </row>
    <row r="16" spans="2:18" x14ac:dyDescent="0.3">
      <c r="B16" s="6" t="s">
        <v>53</v>
      </c>
      <c r="C16" s="2" t="s">
        <v>54</v>
      </c>
      <c r="D16" s="2" t="s">
        <v>17</v>
      </c>
      <c r="E16" s="2" t="s">
        <v>11</v>
      </c>
      <c r="F16" s="2" t="s">
        <v>50</v>
      </c>
      <c r="G16" s="7">
        <v>7301.13</v>
      </c>
      <c r="H16" s="8">
        <v>658.61</v>
      </c>
      <c r="I16" s="7">
        <f t="shared" si="0"/>
        <v>9233.2983999999997</v>
      </c>
      <c r="J16" s="9"/>
      <c r="K16" s="14"/>
      <c r="N16" t="s">
        <v>55</v>
      </c>
    </row>
    <row r="17" spans="2:16" x14ac:dyDescent="0.3">
      <c r="B17" s="6" t="s">
        <v>48</v>
      </c>
      <c r="C17" s="2" t="s">
        <v>56</v>
      </c>
      <c r="D17" s="2" t="s">
        <v>17</v>
      </c>
      <c r="E17" s="2" t="s">
        <v>11</v>
      </c>
      <c r="F17" s="2" t="s">
        <v>50</v>
      </c>
      <c r="G17" s="7">
        <v>4803.99</v>
      </c>
      <c r="H17" s="8">
        <v>436.2</v>
      </c>
      <c r="I17" s="7">
        <f t="shared" si="0"/>
        <v>6078.6203999999989</v>
      </c>
      <c r="J17" s="9"/>
    </row>
    <row r="18" spans="2:16" x14ac:dyDescent="0.3">
      <c r="B18" s="6" t="s">
        <v>57</v>
      </c>
      <c r="C18" s="2" t="s">
        <v>58</v>
      </c>
      <c r="D18" s="2" t="s">
        <v>17</v>
      </c>
      <c r="E18" s="2" t="s">
        <v>11</v>
      </c>
      <c r="F18" s="2" t="s">
        <v>59</v>
      </c>
      <c r="G18" s="7">
        <v>11420.02</v>
      </c>
      <c r="H18" s="4">
        <v>1025.46</v>
      </c>
      <c r="I18" s="7">
        <f t="shared" si="0"/>
        <v>14436.756799999999</v>
      </c>
      <c r="J18" s="9"/>
    </row>
    <row r="19" spans="2:16" x14ac:dyDescent="0.3">
      <c r="B19" s="6" t="s">
        <v>24</v>
      </c>
      <c r="C19" s="2" t="s">
        <v>60</v>
      </c>
      <c r="D19" s="2" t="s">
        <v>17</v>
      </c>
      <c r="E19" s="2" t="s">
        <v>11</v>
      </c>
      <c r="F19" s="2" t="s">
        <v>61</v>
      </c>
      <c r="G19" s="7">
        <v>2231.73</v>
      </c>
      <c r="H19" s="8">
        <v>207</v>
      </c>
      <c r="I19" s="7">
        <f t="shared" si="0"/>
        <v>2828.9267999999997</v>
      </c>
      <c r="J19" s="9"/>
    </row>
    <row r="20" spans="2:16" x14ac:dyDescent="0.3">
      <c r="B20" s="6" t="s">
        <v>24</v>
      </c>
      <c r="C20" s="2" t="s">
        <v>62</v>
      </c>
      <c r="D20" s="2" t="s">
        <v>10</v>
      </c>
      <c r="E20" s="2" t="s">
        <v>11</v>
      </c>
      <c r="F20" s="2"/>
      <c r="G20" s="7">
        <v>0</v>
      </c>
      <c r="H20" s="8">
        <v>0</v>
      </c>
      <c r="I20" s="7">
        <f t="shared" si="0"/>
        <v>0</v>
      </c>
      <c r="J20" s="9"/>
    </row>
    <row r="21" spans="2:16" x14ac:dyDescent="0.3">
      <c r="B21" s="6" t="s">
        <v>24</v>
      </c>
      <c r="C21" s="2" t="s">
        <v>63</v>
      </c>
      <c r="D21" s="2" t="s">
        <v>10</v>
      </c>
      <c r="E21" s="2" t="s">
        <v>11</v>
      </c>
      <c r="F21" s="2"/>
      <c r="G21" s="7">
        <v>0</v>
      </c>
      <c r="H21" s="8">
        <v>0</v>
      </c>
      <c r="I21" s="7">
        <f t="shared" si="0"/>
        <v>0</v>
      </c>
      <c r="J21" s="9"/>
    </row>
    <row r="22" spans="2:16" ht="15.6" x14ac:dyDescent="0.3">
      <c r="B22" s="6" t="s">
        <v>42</v>
      </c>
      <c r="C22" s="2" t="s">
        <v>64</v>
      </c>
      <c r="D22" s="2" t="s">
        <v>10</v>
      </c>
      <c r="E22" s="2" t="s">
        <v>12</v>
      </c>
      <c r="F22" s="15"/>
      <c r="G22" s="7">
        <v>0</v>
      </c>
      <c r="H22" s="8">
        <v>0</v>
      </c>
      <c r="I22" s="7">
        <f t="shared" si="0"/>
        <v>0</v>
      </c>
      <c r="J22" s="9"/>
      <c r="P22" s="223"/>
    </row>
    <row r="23" spans="2:16" x14ac:dyDescent="0.3">
      <c r="B23" s="1" t="s">
        <v>65</v>
      </c>
      <c r="C23" s="2" t="s">
        <v>66</v>
      </c>
      <c r="D23" s="2" t="s">
        <v>17</v>
      </c>
      <c r="E23" s="2" t="s">
        <v>15</v>
      </c>
      <c r="F23" s="2" t="s">
        <v>67</v>
      </c>
      <c r="G23" s="7">
        <v>4803.99</v>
      </c>
      <c r="H23" s="8">
        <v>436.2</v>
      </c>
      <c r="I23" s="7">
        <f t="shared" si="0"/>
        <v>6078.6203999999989</v>
      </c>
      <c r="J23" s="9"/>
    </row>
    <row r="24" spans="2:16" x14ac:dyDescent="0.3">
      <c r="B24" s="6" t="s">
        <v>42</v>
      </c>
      <c r="C24" s="2" t="s">
        <v>68</v>
      </c>
      <c r="D24" s="2" t="s">
        <v>17</v>
      </c>
      <c r="E24" s="2" t="s">
        <v>11</v>
      </c>
      <c r="F24" s="2" t="s">
        <v>69</v>
      </c>
      <c r="G24" s="7">
        <v>8258.73</v>
      </c>
      <c r="H24" s="8">
        <v>743.9</v>
      </c>
      <c r="I24" s="7">
        <f t="shared" si="0"/>
        <v>10443.050799999999</v>
      </c>
      <c r="J24" s="9"/>
    </row>
    <row r="25" spans="2:16" x14ac:dyDescent="0.3">
      <c r="B25" s="6" t="s">
        <v>70</v>
      </c>
      <c r="C25" s="2" t="s">
        <v>71</v>
      </c>
      <c r="D25" s="2" t="s">
        <v>17</v>
      </c>
      <c r="E25" s="2" t="s">
        <v>11</v>
      </c>
      <c r="F25" s="2" t="s">
        <v>40</v>
      </c>
      <c r="G25" s="7">
        <v>5876</v>
      </c>
      <c r="H25" s="8">
        <v>176</v>
      </c>
      <c r="I25" s="7">
        <f t="shared" si="0"/>
        <v>7020.32</v>
      </c>
      <c r="J25" s="9"/>
    </row>
    <row r="26" spans="2:16" x14ac:dyDescent="0.3">
      <c r="B26" s="6" t="s">
        <v>72</v>
      </c>
      <c r="C26" s="2" t="s">
        <v>73</v>
      </c>
      <c r="D26" s="2" t="s">
        <v>17</v>
      </c>
      <c r="E26" s="2" t="s">
        <v>11</v>
      </c>
      <c r="F26" s="2" t="s">
        <v>18</v>
      </c>
      <c r="G26" s="7">
        <v>11420.02</v>
      </c>
      <c r="H26" s="8">
        <v>1025.46</v>
      </c>
      <c r="I26" s="7">
        <f t="shared" si="0"/>
        <v>14436.756799999999</v>
      </c>
      <c r="J26" s="9"/>
    </row>
    <row r="27" spans="2:16" x14ac:dyDescent="0.3">
      <c r="B27" s="6" t="s">
        <v>74</v>
      </c>
      <c r="C27" s="2" t="s">
        <v>75</v>
      </c>
      <c r="D27" s="2" t="s">
        <v>76</v>
      </c>
      <c r="E27" s="2" t="s">
        <v>11</v>
      </c>
      <c r="F27" s="2"/>
      <c r="G27" s="8">
        <v>0</v>
      </c>
      <c r="H27" s="8">
        <v>0</v>
      </c>
      <c r="I27" s="7">
        <v>0</v>
      </c>
    </row>
    <row r="28" spans="2:16" x14ac:dyDescent="0.3">
      <c r="B28" s="6" t="s">
        <v>24</v>
      </c>
      <c r="C28" s="2" t="s">
        <v>77</v>
      </c>
      <c r="D28" s="2" t="s">
        <v>76</v>
      </c>
      <c r="E28" s="2" t="s">
        <v>11</v>
      </c>
      <c r="F28" s="2"/>
      <c r="G28" s="8">
        <v>0</v>
      </c>
      <c r="H28" s="8"/>
      <c r="I28" s="7">
        <v>0</v>
      </c>
    </row>
    <row r="29" spans="2:16" x14ac:dyDescent="0.3">
      <c r="B29" s="1" t="s">
        <v>78</v>
      </c>
      <c r="C29" s="2" t="s">
        <v>79</v>
      </c>
      <c r="D29" s="2" t="s">
        <v>17</v>
      </c>
      <c r="E29" s="2" t="s">
        <v>13</v>
      </c>
      <c r="F29" s="2" t="s">
        <v>80</v>
      </c>
      <c r="G29" s="8">
        <v>14748</v>
      </c>
      <c r="H29" s="8">
        <v>442</v>
      </c>
      <c r="I29" s="7">
        <f>SUM(G29+H29)*1.16</f>
        <v>17620.399999999998</v>
      </c>
    </row>
    <row r="30" spans="2:16" x14ac:dyDescent="0.3">
      <c r="B30" s="1" t="s">
        <v>78</v>
      </c>
      <c r="C30" s="2" t="s">
        <v>81</v>
      </c>
      <c r="D30" s="2" t="s">
        <v>17</v>
      </c>
      <c r="E30" s="2" t="s">
        <v>13</v>
      </c>
      <c r="F30" s="2" t="s">
        <v>80</v>
      </c>
      <c r="G30" s="8">
        <v>14748</v>
      </c>
      <c r="H30" s="8">
        <v>442</v>
      </c>
      <c r="I30" s="7">
        <f>SUM(G30+H30)*1.16</f>
        <v>17620.399999999998</v>
      </c>
    </row>
    <row r="31" spans="2:16" x14ac:dyDescent="0.3">
      <c r="B31" s="6" t="s">
        <v>42</v>
      </c>
      <c r="C31" s="2" t="s">
        <v>82</v>
      </c>
      <c r="D31" s="2" t="s">
        <v>10</v>
      </c>
      <c r="E31" s="2" t="s">
        <v>11</v>
      </c>
      <c r="F31" s="2"/>
      <c r="G31" s="7">
        <v>0</v>
      </c>
      <c r="H31" s="8">
        <v>0</v>
      </c>
      <c r="I31" s="7">
        <f>SUM(G31+H31)*1.16</f>
        <v>0</v>
      </c>
      <c r="J31" s="9"/>
    </row>
    <row r="32" spans="2:16" x14ac:dyDescent="0.3">
      <c r="B32" s="6" t="s">
        <v>42</v>
      </c>
      <c r="C32" s="2" t="s">
        <v>83</v>
      </c>
      <c r="D32" s="2" t="s">
        <v>17</v>
      </c>
      <c r="E32" s="2" t="s">
        <v>11</v>
      </c>
      <c r="F32" s="2" t="s">
        <v>84</v>
      </c>
      <c r="G32" s="7">
        <v>8258.73</v>
      </c>
      <c r="H32" s="8">
        <v>743.9</v>
      </c>
      <c r="I32" s="7">
        <f>SUM(G32+H32)*1.16</f>
        <v>10443.050799999999</v>
      </c>
      <c r="J32" s="9"/>
    </row>
    <row r="33" spans="2:11" x14ac:dyDescent="0.3">
      <c r="B33" s="6" t="s">
        <v>85</v>
      </c>
      <c r="C33" s="2" t="s">
        <v>86</v>
      </c>
      <c r="D33" s="2" t="s">
        <v>17</v>
      </c>
      <c r="E33" s="2" t="s">
        <v>11</v>
      </c>
      <c r="F33" s="2" t="s">
        <v>87</v>
      </c>
      <c r="G33" s="7">
        <v>13083</v>
      </c>
      <c r="H33" s="8">
        <v>392</v>
      </c>
      <c r="I33" s="7">
        <f>SUM(G33+H33)*1.16</f>
        <v>15630.999999999998</v>
      </c>
      <c r="J33" s="9"/>
    </row>
    <row r="34" spans="2:11" x14ac:dyDescent="0.3">
      <c r="B34" s="6" t="s">
        <v>24</v>
      </c>
      <c r="C34" s="2">
        <v>184080004</v>
      </c>
      <c r="D34" s="2" t="s">
        <v>10</v>
      </c>
      <c r="E34" s="2" t="s">
        <v>11</v>
      </c>
      <c r="F34" s="2"/>
      <c r="G34" s="8"/>
      <c r="H34" s="8"/>
      <c r="I34" s="7"/>
    </row>
    <row r="35" spans="2:11" x14ac:dyDescent="0.3">
      <c r="B35" s="6" t="s">
        <v>88</v>
      </c>
      <c r="C35" s="2" t="s">
        <v>89</v>
      </c>
      <c r="D35" s="2" t="s">
        <v>76</v>
      </c>
      <c r="E35" s="2" t="s">
        <v>14</v>
      </c>
      <c r="F35" s="2"/>
      <c r="G35" s="8"/>
      <c r="H35" s="8"/>
      <c r="I35" s="7"/>
    </row>
    <row r="36" spans="2:11" x14ac:dyDescent="0.3">
      <c r="B36" s="6" t="s">
        <v>42</v>
      </c>
      <c r="C36" s="2" t="s">
        <v>90</v>
      </c>
      <c r="D36" s="2" t="s">
        <v>17</v>
      </c>
      <c r="E36" s="2" t="s">
        <v>14</v>
      </c>
      <c r="F36" s="2" t="s">
        <v>91</v>
      </c>
      <c r="G36" s="16">
        <v>6028.16</v>
      </c>
      <c r="H36" s="8">
        <v>670.51</v>
      </c>
      <c r="I36" s="7">
        <f t="shared" ref="I36:I99" si="2">SUM(G36+H36)*1.16</f>
        <v>7770.4571999999998</v>
      </c>
      <c r="J36" s="17"/>
    </row>
    <row r="37" spans="2:11" x14ac:dyDescent="0.3">
      <c r="B37" s="6" t="s">
        <v>8</v>
      </c>
      <c r="C37" s="2" t="s">
        <v>92</v>
      </c>
      <c r="D37" s="2" t="s">
        <v>17</v>
      </c>
      <c r="E37" s="2" t="s">
        <v>14</v>
      </c>
      <c r="F37" s="2" t="s">
        <v>93</v>
      </c>
      <c r="G37" s="16">
        <v>4548.54</v>
      </c>
      <c r="H37" s="8">
        <v>507.98</v>
      </c>
      <c r="I37" s="7">
        <f t="shared" si="2"/>
        <v>5865.5632000000005</v>
      </c>
      <c r="J37" s="17"/>
    </row>
    <row r="38" spans="2:11" x14ac:dyDescent="0.3">
      <c r="B38" s="6" t="s">
        <v>57</v>
      </c>
      <c r="C38" s="2" t="s">
        <v>94</v>
      </c>
      <c r="D38" s="2" t="s">
        <v>17</v>
      </c>
      <c r="E38" s="2" t="s">
        <v>14</v>
      </c>
      <c r="F38" s="2" t="s">
        <v>95</v>
      </c>
      <c r="G38" s="8">
        <v>10412</v>
      </c>
      <c r="H38" s="8">
        <v>312.36</v>
      </c>
      <c r="I38" s="7">
        <f t="shared" si="2"/>
        <v>12440.257599999999</v>
      </c>
      <c r="J38" s="17"/>
    </row>
    <row r="39" spans="2:11" x14ac:dyDescent="0.3">
      <c r="B39" s="6" t="s">
        <v>96</v>
      </c>
      <c r="C39" s="2" t="s">
        <v>97</v>
      </c>
      <c r="D39" s="2" t="s">
        <v>10</v>
      </c>
      <c r="E39" s="2" t="s">
        <v>14</v>
      </c>
      <c r="F39" s="2"/>
      <c r="G39" s="16"/>
      <c r="H39" s="8"/>
      <c r="I39" s="7">
        <f t="shared" si="2"/>
        <v>0</v>
      </c>
      <c r="J39" s="17"/>
    </row>
    <row r="40" spans="2:11" x14ac:dyDescent="0.3">
      <c r="B40" s="6" t="s">
        <v>98</v>
      </c>
      <c r="C40" s="2" t="s">
        <v>99</v>
      </c>
      <c r="D40" s="2" t="s">
        <v>10</v>
      </c>
      <c r="E40" s="2" t="s">
        <v>14</v>
      </c>
      <c r="F40" s="2"/>
      <c r="G40" s="16">
        <v>0</v>
      </c>
      <c r="H40" s="8">
        <v>0</v>
      </c>
      <c r="I40" s="7">
        <f t="shared" si="2"/>
        <v>0</v>
      </c>
      <c r="J40" s="17"/>
    </row>
    <row r="41" spans="2:11" x14ac:dyDescent="0.3">
      <c r="B41" s="6" t="s">
        <v>98</v>
      </c>
      <c r="C41" s="2" t="s">
        <v>100</v>
      </c>
      <c r="D41" s="2" t="s">
        <v>17</v>
      </c>
      <c r="E41" s="2" t="s">
        <v>14</v>
      </c>
      <c r="F41" s="2" t="s">
        <v>101</v>
      </c>
      <c r="G41" s="16">
        <v>15992</v>
      </c>
      <c r="H41" s="8">
        <v>480</v>
      </c>
      <c r="I41" s="7">
        <f t="shared" si="2"/>
        <v>19107.52</v>
      </c>
      <c r="J41" s="17"/>
    </row>
    <row r="42" spans="2:11" x14ac:dyDescent="0.3">
      <c r="B42" s="6" t="s">
        <v>98</v>
      </c>
      <c r="C42" s="2" t="s">
        <v>102</v>
      </c>
      <c r="D42" s="2" t="s">
        <v>17</v>
      </c>
      <c r="E42" s="2" t="s">
        <v>14</v>
      </c>
      <c r="F42" s="2" t="s">
        <v>103</v>
      </c>
      <c r="G42" s="16">
        <v>11561.63</v>
      </c>
      <c r="H42" s="8">
        <v>1277.51</v>
      </c>
      <c r="I42" s="7">
        <f t="shared" si="2"/>
        <v>14893.402399999999</v>
      </c>
      <c r="J42" s="17"/>
    </row>
    <row r="43" spans="2:11" x14ac:dyDescent="0.3">
      <c r="B43" s="6" t="s">
        <v>98</v>
      </c>
      <c r="C43" s="2" t="s">
        <v>104</v>
      </c>
      <c r="D43" s="2" t="s">
        <v>17</v>
      </c>
      <c r="E43" s="2" t="s">
        <v>14</v>
      </c>
      <c r="F43" s="2" t="s">
        <v>101</v>
      </c>
      <c r="G43" s="16">
        <v>15992</v>
      </c>
      <c r="H43" s="8">
        <v>480</v>
      </c>
      <c r="I43" s="7">
        <f t="shared" si="2"/>
        <v>19107.52</v>
      </c>
      <c r="J43" s="17"/>
    </row>
    <row r="44" spans="2:11" x14ac:dyDescent="0.3">
      <c r="B44" s="6" t="s">
        <v>98</v>
      </c>
      <c r="C44" s="2" t="s">
        <v>105</v>
      </c>
      <c r="D44" s="2" t="s">
        <v>10</v>
      </c>
      <c r="E44" s="2" t="s">
        <v>14</v>
      </c>
      <c r="F44" s="2"/>
      <c r="G44" s="16">
        <v>0</v>
      </c>
      <c r="H44" s="8">
        <v>0</v>
      </c>
      <c r="I44" s="7">
        <f t="shared" si="2"/>
        <v>0</v>
      </c>
      <c r="J44" s="17"/>
    </row>
    <row r="45" spans="2:11" x14ac:dyDescent="0.3">
      <c r="B45" s="6" t="s">
        <v>98</v>
      </c>
      <c r="C45" s="2" t="s">
        <v>106</v>
      </c>
      <c r="D45" s="2" t="s">
        <v>17</v>
      </c>
      <c r="E45" s="2" t="s">
        <v>14</v>
      </c>
      <c r="F45" s="2" t="s">
        <v>103</v>
      </c>
      <c r="G45" s="16">
        <v>11561.63</v>
      </c>
      <c r="H45" s="8">
        <v>1277.51</v>
      </c>
      <c r="I45" s="7">
        <f t="shared" si="2"/>
        <v>14893.402399999999</v>
      </c>
      <c r="J45" s="17"/>
    </row>
    <row r="46" spans="2:11" x14ac:dyDescent="0.3">
      <c r="B46" s="6" t="s">
        <v>98</v>
      </c>
      <c r="C46" s="2" t="s">
        <v>107</v>
      </c>
      <c r="D46" s="2" t="s">
        <v>17</v>
      </c>
      <c r="E46" s="2" t="s">
        <v>14</v>
      </c>
      <c r="F46" s="2" t="s">
        <v>108</v>
      </c>
      <c r="G46" s="16">
        <v>13486</v>
      </c>
      <c r="H46" s="8">
        <v>1490</v>
      </c>
      <c r="I46" s="7">
        <f t="shared" si="2"/>
        <v>17372.16</v>
      </c>
      <c r="J46" s="17"/>
    </row>
    <row r="47" spans="2:11" x14ac:dyDescent="0.3">
      <c r="B47" s="6" t="s">
        <v>109</v>
      </c>
      <c r="C47" s="2" t="s">
        <v>110</v>
      </c>
      <c r="D47" s="2" t="s">
        <v>17</v>
      </c>
      <c r="E47" s="2" t="s">
        <v>14</v>
      </c>
      <c r="F47" s="2" t="s">
        <v>108</v>
      </c>
      <c r="G47" s="16">
        <v>13486.49</v>
      </c>
      <c r="H47" s="8">
        <v>1489.79</v>
      </c>
      <c r="I47" s="7">
        <f t="shared" si="2"/>
        <v>17372.484799999998</v>
      </c>
      <c r="J47" s="17"/>
    </row>
    <row r="48" spans="2:11" x14ac:dyDescent="0.3">
      <c r="B48" s="6" t="s">
        <v>109</v>
      </c>
      <c r="C48" s="2" t="s">
        <v>111</v>
      </c>
      <c r="D48" s="2" t="s">
        <v>17</v>
      </c>
      <c r="E48" s="2" t="s">
        <v>14</v>
      </c>
      <c r="F48" s="2" t="s">
        <v>112</v>
      </c>
      <c r="G48" s="16">
        <v>13486.49</v>
      </c>
      <c r="H48" s="8">
        <v>1489.79</v>
      </c>
      <c r="I48" s="7">
        <f t="shared" si="2"/>
        <v>17372.484799999998</v>
      </c>
      <c r="J48" s="17"/>
      <c r="K48" s="18"/>
    </row>
    <row r="49" spans="2:10" x14ac:dyDescent="0.3">
      <c r="B49" s="6" t="s">
        <v>8</v>
      </c>
      <c r="C49" s="2" t="s">
        <v>113</v>
      </c>
      <c r="D49" s="2" t="s">
        <v>17</v>
      </c>
      <c r="E49" s="2" t="s">
        <v>14</v>
      </c>
      <c r="F49" s="2" t="s">
        <v>114</v>
      </c>
      <c r="G49" s="16">
        <v>4548.54</v>
      </c>
      <c r="H49" s="8">
        <v>507.98</v>
      </c>
      <c r="I49" s="7">
        <f t="shared" si="2"/>
        <v>5865.5632000000005</v>
      </c>
      <c r="J49" s="17"/>
    </row>
    <row r="50" spans="2:10" x14ac:dyDescent="0.3">
      <c r="B50" s="6" t="s">
        <v>109</v>
      </c>
      <c r="C50" s="2" t="s">
        <v>115</v>
      </c>
      <c r="D50" s="2" t="s">
        <v>17</v>
      </c>
      <c r="E50" s="2" t="s">
        <v>14</v>
      </c>
      <c r="F50" s="2" t="s">
        <v>108</v>
      </c>
      <c r="G50" s="16">
        <v>13486.49</v>
      </c>
      <c r="H50" s="8">
        <v>1489.79</v>
      </c>
      <c r="I50" s="7">
        <f t="shared" si="2"/>
        <v>17372.484799999998</v>
      </c>
      <c r="J50" s="17"/>
    </row>
    <row r="51" spans="2:10" x14ac:dyDescent="0.3">
      <c r="B51" s="6" t="s">
        <v>109</v>
      </c>
      <c r="C51" s="2" t="s">
        <v>116</v>
      </c>
      <c r="D51" s="2" t="s">
        <v>17</v>
      </c>
      <c r="E51" s="2" t="s">
        <v>14</v>
      </c>
      <c r="F51" s="2" t="s">
        <v>108</v>
      </c>
      <c r="G51" s="16">
        <v>13486.49</v>
      </c>
      <c r="H51" s="8">
        <v>1489.79</v>
      </c>
      <c r="I51" s="7">
        <f t="shared" si="2"/>
        <v>17372.484799999998</v>
      </c>
      <c r="J51" s="17"/>
    </row>
    <row r="52" spans="2:10" x14ac:dyDescent="0.3">
      <c r="B52" s="6" t="s">
        <v>109</v>
      </c>
      <c r="C52" s="2" t="s">
        <v>117</v>
      </c>
      <c r="D52" s="2" t="s">
        <v>17</v>
      </c>
      <c r="E52" s="2" t="s">
        <v>14</v>
      </c>
      <c r="F52" s="2" t="s">
        <v>112</v>
      </c>
      <c r="G52" s="16">
        <v>13486.49</v>
      </c>
      <c r="H52" s="8">
        <v>1489.79</v>
      </c>
      <c r="I52" s="7">
        <f t="shared" si="2"/>
        <v>17372.484799999998</v>
      </c>
      <c r="J52" s="17"/>
    </row>
    <row r="53" spans="2:10" x14ac:dyDescent="0.3">
      <c r="B53" s="6" t="s">
        <v>109</v>
      </c>
      <c r="C53" s="2" t="s">
        <v>118</v>
      </c>
      <c r="D53" s="2" t="s">
        <v>17</v>
      </c>
      <c r="E53" s="2" t="s">
        <v>14</v>
      </c>
      <c r="F53" s="2" t="s">
        <v>119</v>
      </c>
      <c r="G53" s="16">
        <v>14472.97</v>
      </c>
      <c r="H53" s="8">
        <v>1598.15</v>
      </c>
      <c r="I53" s="7">
        <f t="shared" si="2"/>
        <v>18642.499199999998</v>
      </c>
      <c r="J53" s="17"/>
    </row>
    <row r="54" spans="2:10" x14ac:dyDescent="0.3">
      <c r="B54" s="6" t="s">
        <v>109</v>
      </c>
      <c r="C54" s="2" t="s">
        <v>120</v>
      </c>
      <c r="D54" s="2" t="s">
        <v>17</v>
      </c>
      <c r="E54" s="2" t="s">
        <v>14</v>
      </c>
      <c r="F54" s="2" t="s">
        <v>119</v>
      </c>
      <c r="G54" s="16">
        <v>14472.97</v>
      </c>
      <c r="H54" s="8">
        <v>1598.15</v>
      </c>
      <c r="I54" s="7">
        <f t="shared" si="2"/>
        <v>18642.499199999998</v>
      </c>
      <c r="J54" s="17"/>
    </row>
    <row r="55" spans="2:10" x14ac:dyDescent="0.3">
      <c r="B55" s="6" t="s">
        <v>109</v>
      </c>
      <c r="C55" s="2" t="s">
        <v>121</v>
      </c>
      <c r="D55" s="2" t="s">
        <v>10</v>
      </c>
      <c r="E55" s="2" t="s">
        <v>14</v>
      </c>
      <c r="F55" s="2"/>
      <c r="G55" s="16">
        <v>0</v>
      </c>
      <c r="H55" s="8">
        <v>0</v>
      </c>
      <c r="I55" s="7">
        <f t="shared" si="2"/>
        <v>0</v>
      </c>
      <c r="J55" s="17"/>
    </row>
    <row r="56" spans="2:10" x14ac:dyDescent="0.3">
      <c r="B56" s="6" t="s">
        <v>109</v>
      </c>
      <c r="C56" s="2" t="s">
        <v>122</v>
      </c>
      <c r="D56" s="2" t="s">
        <v>10</v>
      </c>
      <c r="E56" s="2" t="s">
        <v>14</v>
      </c>
      <c r="F56" s="2"/>
      <c r="G56" s="16">
        <v>0</v>
      </c>
      <c r="H56" s="8">
        <v>0</v>
      </c>
      <c r="I56" s="7">
        <f t="shared" si="2"/>
        <v>0</v>
      </c>
      <c r="J56" s="17"/>
    </row>
    <row r="57" spans="2:10" x14ac:dyDescent="0.3">
      <c r="B57" s="6" t="s">
        <v>109</v>
      </c>
      <c r="C57" s="2" t="s">
        <v>123</v>
      </c>
      <c r="D57" s="2" t="s">
        <v>17</v>
      </c>
      <c r="E57" s="2" t="s">
        <v>14</v>
      </c>
      <c r="F57" s="2" t="s">
        <v>108</v>
      </c>
      <c r="G57" s="16">
        <v>13486.49</v>
      </c>
      <c r="H57" s="8">
        <v>1489.79</v>
      </c>
      <c r="I57" s="7">
        <f t="shared" si="2"/>
        <v>17372.484799999998</v>
      </c>
      <c r="J57" s="17"/>
    </row>
    <row r="58" spans="2:10" x14ac:dyDescent="0.3">
      <c r="B58" s="6" t="s">
        <v>109</v>
      </c>
      <c r="C58" s="2" t="s">
        <v>124</v>
      </c>
      <c r="D58" s="2" t="s">
        <v>10</v>
      </c>
      <c r="E58" s="2" t="s">
        <v>14</v>
      </c>
      <c r="F58" s="2"/>
      <c r="G58" s="16">
        <v>0</v>
      </c>
      <c r="H58" s="8">
        <v>0</v>
      </c>
      <c r="I58" s="7">
        <f t="shared" si="2"/>
        <v>0</v>
      </c>
      <c r="J58" s="17"/>
    </row>
    <row r="59" spans="2:10" x14ac:dyDescent="0.3">
      <c r="B59" s="6" t="s">
        <v>109</v>
      </c>
      <c r="C59" s="2" t="s">
        <v>125</v>
      </c>
      <c r="D59" s="2" t="s">
        <v>17</v>
      </c>
      <c r="E59" s="2" t="s">
        <v>14</v>
      </c>
      <c r="F59" s="2" t="s">
        <v>119</v>
      </c>
      <c r="G59" s="16">
        <v>14472.97</v>
      </c>
      <c r="H59" s="8">
        <v>1598.15</v>
      </c>
      <c r="I59" s="7">
        <f t="shared" si="2"/>
        <v>18642.499199999998</v>
      </c>
      <c r="J59" s="17"/>
    </row>
    <row r="60" spans="2:10" x14ac:dyDescent="0.3">
      <c r="B60" s="6" t="s">
        <v>109</v>
      </c>
      <c r="C60" s="2" t="s">
        <v>126</v>
      </c>
      <c r="D60" s="2" t="s">
        <v>17</v>
      </c>
      <c r="E60" s="2" t="s">
        <v>14</v>
      </c>
      <c r="F60" s="2" t="s">
        <v>103</v>
      </c>
      <c r="G60" s="16">
        <v>11561.63</v>
      </c>
      <c r="H60" s="8">
        <v>1277.51</v>
      </c>
      <c r="I60" s="7">
        <f t="shared" si="2"/>
        <v>14893.402399999999</v>
      </c>
      <c r="J60" s="17"/>
    </row>
    <row r="61" spans="2:10" x14ac:dyDescent="0.3">
      <c r="B61" s="6" t="s">
        <v>98</v>
      </c>
      <c r="C61" s="2" t="s">
        <v>127</v>
      </c>
      <c r="D61" s="2" t="s">
        <v>17</v>
      </c>
      <c r="E61" s="2" t="s">
        <v>14</v>
      </c>
      <c r="F61" s="2" t="s">
        <v>103</v>
      </c>
      <c r="G61" s="16">
        <v>11561.63</v>
      </c>
      <c r="H61" s="8">
        <v>1277.51</v>
      </c>
      <c r="I61" s="7">
        <f t="shared" si="2"/>
        <v>14893.402399999999</v>
      </c>
      <c r="J61" s="17"/>
    </row>
    <row r="62" spans="2:10" x14ac:dyDescent="0.3">
      <c r="B62" s="6" t="s">
        <v>42</v>
      </c>
      <c r="C62" s="2" t="s">
        <v>128</v>
      </c>
      <c r="D62" s="2" t="s">
        <v>17</v>
      </c>
      <c r="E62" s="2" t="s">
        <v>14</v>
      </c>
      <c r="F62" s="2" t="s">
        <v>129</v>
      </c>
      <c r="G62" s="16">
        <v>7520.4</v>
      </c>
      <c r="H62" s="8">
        <v>225.61</v>
      </c>
      <c r="I62" s="7">
        <f t="shared" si="2"/>
        <v>8985.3715999999986</v>
      </c>
      <c r="J62" s="17"/>
    </row>
    <row r="63" spans="2:10" x14ac:dyDescent="0.3">
      <c r="B63" s="6" t="s">
        <v>8</v>
      </c>
      <c r="C63" s="2" t="s">
        <v>130</v>
      </c>
      <c r="D63" s="2" t="s">
        <v>17</v>
      </c>
      <c r="E63" s="2" t="s">
        <v>14</v>
      </c>
      <c r="F63" s="2" t="s">
        <v>91</v>
      </c>
      <c r="G63" s="16">
        <v>6542</v>
      </c>
      <c r="H63" s="8">
        <v>196</v>
      </c>
      <c r="I63" s="7">
        <f t="shared" si="2"/>
        <v>7816.079999999999</v>
      </c>
      <c r="J63" s="17"/>
    </row>
    <row r="64" spans="2:10" x14ac:dyDescent="0.3">
      <c r="B64" s="6" t="s">
        <v>109</v>
      </c>
      <c r="C64" s="2" t="s">
        <v>131</v>
      </c>
      <c r="D64" s="2" t="s">
        <v>17</v>
      </c>
      <c r="E64" s="2" t="s">
        <v>14</v>
      </c>
      <c r="F64" s="2" t="s">
        <v>103</v>
      </c>
      <c r="G64" s="16">
        <v>11561.63</v>
      </c>
      <c r="H64" s="8">
        <v>1277.51</v>
      </c>
      <c r="I64" s="7">
        <f t="shared" si="2"/>
        <v>14893.402399999999</v>
      </c>
      <c r="J64" s="17"/>
    </row>
    <row r="65" spans="2:11" x14ac:dyDescent="0.3">
      <c r="B65" s="6" t="s">
        <v>109</v>
      </c>
      <c r="C65" s="2" t="s">
        <v>132</v>
      </c>
      <c r="D65" s="2" t="s">
        <v>17</v>
      </c>
      <c r="E65" s="2" t="s">
        <v>14</v>
      </c>
      <c r="F65" s="2" t="s">
        <v>133</v>
      </c>
      <c r="G65" s="16">
        <v>13486</v>
      </c>
      <c r="H65" s="8">
        <v>1490</v>
      </c>
      <c r="I65" s="7">
        <f t="shared" si="2"/>
        <v>17372.16</v>
      </c>
      <c r="J65" s="17"/>
    </row>
    <row r="66" spans="2:11" x14ac:dyDescent="0.3">
      <c r="B66" s="6" t="s">
        <v>109</v>
      </c>
      <c r="C66" s="2" t="s">
        <v>134</v>
      </c>
      <c r="D66" s="2" t="s">
        <v>17</v>
      </c>
      <c r="E66" s="2" t="s">
        <v>14</v>
      </c>
      <c r="F66" s="2" t="s">
        <v>103</v>
      </c>
      <c r="G66" s="16">
        <v>11561.63</v>
      </c>
      <c r="H66" s="8">
        <v>1277.51</v>
      </c>
      <c r="I66" s="7">
        <f t="shared" si="2"/>
        <v>14893.402399999999</v>
      </c>
      <c r="J66" s="17"/>
    </row>
    <row r="67" spans="2:11" x14ac:dyDescent="0.3">
      <c r="B67" s="6" t="s">
        <v>109</v>
      </c>
      <c r="C67" s="2" t="s">
        <v>135</v>
      </c>
      <c r="D67" s="2" t="s">
        <v>10</v>
      </c>
      <c r="E67" s="2" t="s">
        <v>14</v>
      </c>
      <c r="F67" s="2"/>
      <c r="G67" s="16">
        <v>0</v>
      </c>
      <c r="H67" s="8">
        <v>0</v>
      </c>
      <c r="I67" s="7">
        <f t="shared" si="2"/>
        <v>0</v>
      </c>
      <c r="J67" s="17"/>
    </row>
    <row r="68" spans="2:11" x14ac:dyDescent="0.3">
      <c r="B68" s="6" t="s">
        <v>109</v>
      </c>
      <c r="C68" s="2" t="s">
        <v>136</v>
      </c>
      <c r="D68" s="2" t="s">
        <v>10</v>
      </c>
      <c r="E68" s="2" t="s">
        <v>14</v>
      </c>
      <c r="F68" s="2"/>
      <c r="G68" s="16">
        <v>0</v>
      </c>
      <c r="H68" s="8">
        <v>0</v>
      </c>
      <c r="I68" s="7">
        <f t="shared" si="2"/>
        <v>0</v>
      </c>
      <c r="J68" s="17"/>
    </row>
    <row r="69" spans="2:11" x14ac:dyDescent="0.3">
      <c r="B69" s="6" t="s">
        <v>109</v>
      </c>
      <c r="C69" s="2" t="s">
        <v>137</v>
      </c>
      <c r="D69" s="2" t="s">
        <v>17</v>
      </c>
      <c r="E69" s="2" t="s">
        <v>14</v>
      </c>
      <c r="F69" s="2" t="s">
        <v>103</v>
      </c>
      <c r="G69" s="16">
        <v>11561.63</v>
      </c>
      <c r="H69" s="8">
        <v>1277.51</v>
      </c>
      <c r="I69" s="7">
        <f t="shared" si="2"/>
        <v>14893.402399999999</v>
      </c>
      <c r="J69" s="17"/>
    </row>
    <row r="70" spans="2:11" x14ac:dyDescent="0.3">
      <c r="B70" s="6" t="s">
        <v>48</v>
      </c>
      <c r="C70" s="2" t="s">
        <v>138</v>
      </c>
      <c r="D70" s="2" t="s">
        <v>17</v>
      </c>
      <c r="E70" s="2" t="s">
        <v>14</v>
      </c>
      <c r="F70" s="2" t="s">
        <v>112</v>
      </c>
      <c r="G70" s="16">
        <v>4415.28</v>
      </c>
      <c r="H70" s="8">
        <v>449.25</v>
      </c>
      <c r="I70" s="7">
        <f t="shared" si="2"/>
        <v>5642.8547999999992</v>
      </c>
      <c r="J70" s="17"/>
    </row>
    <row r="71" spans="2:11" x14ac:dyDescent="0.3">
      <c r="B71" s="6" t="s">
        <v>72</v>
      </c>
      <c r="C71" s="2" t="s">
        <v>139</v>
      </c>
      <c r="D71" s="2" t="s">
        <v>17</v>
      </c>
      <c r="E71" s="2" t="s">
        <v>14</v>
      </c>
      <c r="F71" s="2" t="s">
        <v>140</v>
      </c>
      <c r="G71" s="16">
        <v>9692.4500000000007</v>
      </c>
      <c r="H71" s="8">
        <v>1073.02</v>
      </c>
      <c r="I71" s="7">
        <f t="shared" si="2"/>
        <v>12487.9452</v>
      </c>
      <c r="J71" s="17"/>
      <c r="K71" s="19"/>
    </row>
    <row r="72" spans="2:11" x14ac:dyDescent="0.3">
      <c r="B72" s="6" t="s">
        <v>109</v>
      </c>
      <c r="C72" s="2" t="s">
        <v>141</v>
      </c>
      <c r="D72" s="2" t="s">
        <v>17</v>
      </c>
      <c r="E72" s="2" t="s">
        <v>14</v>
      </c>
      <c r="F72" s="2" t="s">
        <v>103</v>
      </c>
      <c r="G72" s="16">
        <v>11561.63</v>
      </c>
      <c r="H72" s="8">
        <v>1277.51</v>
      </c>
      <c r="I72" s="7">
        <f t="shared" si="2"/>
        <v>14893.402399999999</v>
      </c>
      <c r="J72" s="17"/>
    </row>
    <row r="73" spans="2:11" x14ac:dyDescent="0.3">
      <c r="B73" s="6" t="s">
        <v>109</v>
      </c>
      <c r="C73" s="2" t="s">
        <v>142</v>
      </c>
      <c r="D73" s="2" t="s">
        <v>17</v>
      </c>
      <c r="E73" s="2" t="s">
        <v>14</v>
      </c>
      <c r="F73" s="2" t="s">
        <v>103</v>
      </c>
      <c r="G73" s="16">
        <v>11561.63</v>
      </c>
      <c r="H73" s="8">
        <v>1277.51</v>
      </c>
      <c r="I73" s="7">
        <f t="shared" si="2"/>
        <v>14893.402399999999</v>
      </c>
      <c r="J73" s="17"/>
    </row>
    <row r="74" spans="2:11" x14ac:dyDescent="0.3">
      <c r="B74" s="6" t="s">
        <v>143</v>
      </c>
      <c r="C74" s="2" t="s">
        <v>144</v>
      </c>
      <c r="D74" s="2" t="s">
        <v>17</v>
      </c>
      <c r="E74" s="2" t="s">
        <v>14</v>
      </c>
      <c r="F74" s="2" t="s">
        <v>108</v>
      </c>
      <c r="G74" s="16">
        <v>15526.32</v>
      </c>
      <c r="H74" s="8">
        <v>1713.86</v>
      </c>
      <c r="I74" s="7">
        <f t="shared" si="2"/>
        <v>19998.608799999998</v>
      </c>
      <c r="J74" s="17"/>
    </row>
    <row r="75" spans="2:11" x14ac:dyDescent="0.3">
      <c r="B75" s="6" t="s">
        <v>109</v>
      </c>
      <c r="C75" s="2" t="s">
        <v>145</v>
      </c>
      <c r="D75" s="2" t="s">
        <v>10</v>
      </c>
      <c r="E75" s="2" t="s">
        <v>14</v>
      </c>
      <c r="F75" s="2"/>
      <c r="G75" s="16">
        <v>0</v>
      </c>
      <c r="H75" s="8">
        <v>0</v>
      </c>
      <c r="I75" s="7">
        <f t="shared" si="2"/>
        <v>0</v>
      </c>
      <c r="J75" s="17"/>
    </row>
    <row r="76" spans="2:11" x14ac:dyDescent="0.3">
      <c r="B76" s="6" t="s">
        <v>109</v>
      </c>
      <c r="C76" s="2" t="s">
        <v>146</v>
      </c>
      <c r="D76" s="2" t="s">
        <v>17</v>
      </c>
      <c r="E76" s="2" t="s">
        <v>14</v>
      </c>
      <c r="F76" s="2" t="s">
        <v>103</v>
      </c>
      <c r="G76" s="16">
        <v>11561.63</v>
      </c>
      <c r="H76" s="8">
        <v>1277.51</v>
      </c>
      <c r="I76" s="7">
        <f t="shared" si="2"/>
        <v>14893.402399999999</v>
      </c>
      <c r="J76" s="17"/>
    </row>
    <row r="77" spans="2:11" x14ac:dyDescent="0.3">
      <c r="B77" s="6" t="s">
        <v>109</v>
      </c>
      <c r="C77" s="2" t="s">
        <v>147</v>
      </c>
      <c r="D77" s="2" t="s">
        <v>17</v>
      </c>
      <c r="E77" s="2" t="s">
        <v>14</v>
      </c>
      <c r="F77" s="2" t="s">
        <v>103</v>
      </c>
      <c r="G77" s="16">
        <v>11561.63</v>
      </c>
      <c r="H77" s="8">
        <v>1277.51</v>
      </c>
      <c r="I77" s="7">
        <f t="shared" si="2"/>
        <v>14893.402399999999</v>
      </c>
      <c r="J77" s="17"/>
    </row>
    <row r="78" spans="2:11" x14ac:dyDescent="0.3">
      <c r="B78" s="6" t="s">
        <v>109</v>
      </c>
      <c r="C78" s="2" t="s">
        <v>148</v>
      </c>
      <c r="D78" s="2" t="s">
        <v>17</v>
      </c>
      <c r="E78" s="2" t="s">
        <v>14</v>
      </c>
      <c r="F78" s="2" t="s">
        <v>103</v>
      </c>
      <c r="G78" s="16">
        <v>11561.63</v>
      </c>
      <c r="H78" s="8">
        <v>1277.51</v>
      </c>
      <c r="I78" s="7">
        <f t="shared" si="2"/>
        <v>14893.402399999999</v>
      </c>
      <c r="J78" s="17"/>
    </row>
    <row r="79" spans="2:11" x14ac:dyDescent="0.3">
      <c r="B79" s="6" t="s">
        <v>96</v>
      </c>
      <c r="C79" s="2" t="s">
        <v>149</v>
      </c>
      <c r="D79" s="2" t="s">
        <v>17</v>
      </c>
      <c r="E79" s="2" t="s">
        <v>14</v>
      </c>
      <c r="F79" s="2" t="s">
        <v>108</v>
      </c>
      <c r="G79" s="16">
        <v>10009.15</v>
      </c>
      <c r="H79" s="8">
        <v>1107.81</v>
      </c>
      <c r="I79" s="7">
        <f t="shared" si="2"/>
        <v>12895.673599999998</v>
      </c>
      <c r="J79" s="17"/>
    </row>
    <row r="80" spans="2:11" x14ac:dyDescent="0.3">
      <c r="B80" s="6" t="s">
        <v>96</v>
      </c>
      <c r="C80" s="2" t="s">
        <v>150</v>
      </c>
      <c r="D80" s="2" t="s">
        <v>17</v>
      </c>
      <c r="E80" s="2" t="s">
        <v>14</v>
      </c>
      <c r="F80" s="2" t="s">
        <v>112</v>
      </c>
      <c r="G80" s="16">
        <v>12432.43</v>
      </c>
      <c r="H80" s="8">
        <v>1374</v>
      </c>
      <c r="I80" s="7">
        <f t="shared" si="2"/>
        <v>16015.458799999999</v>
      </c>
      <c r="J80" s="17"/>
    </row>
    <row r="81" spans="2:10" x14ac:dyDescent="0.3">
      <c r="B81" s="6" t="s">
        <v>109</v>
      </c>
      <c r="C81" s="2" t="s">
        <v>151</v>
      </c>
      <c r="D81" s="2" t="s">
        <v>17</v>
      </c>
      <c r="E81" s="2" t="s">
        <v>14</v>
      </c>
      <c r="F81" s="2" t="s">
        <v>103</v>
      </c>
      <c r="G81" s="16">
        <v>11561.63</v>
      </c>
      <c r="H81" s="8">
        <v>1277.51</v>
      </c>
      <c r="I81" s="7">
        <f t="shared" si="2"/>
        <v>14893.402399999999</v>
      </c>
      <c r="J81" s="17"/>
    </row>
    <row r="82" spans="2:10" x14ac:dyDescent="0.3">
      <c r="B82" s="6" t="s">
        <v>109</v>
      </c>
      <c r="C82" s="2" t="s">
        <v>152</v>
      </c>
      <c r="D82" s="2" t="s">
        <v>17</v>
      </c>
      <c r="E82" s="2" t="s">
        <v>14</v>
      </c>
      <c r="F82" s="2" t="s">
        <v>153</v>
      </c>
      <c r="G82" s="16">
        <v>16664</v>
      </c>
      <c r="H82" s="8">
        <v>500</v>
      </c>
      <c r="I82" s="7">
        <f t="shared" si="2"/>
        <v>19910.239999999998</v>
      </c>
      <c r="J82" s="17"/>
    </row>
    <row r="83" spans="2:10" x14ac:dyDescent="0.3">
      <c r="B83" s="6" t="s">
        <v>109</v>
      </c>
      <c r="C83" s="2" t="s">
        <v>154</v>
      </c>
      <c r="D83" s="2" t="s">
        <v>17</v>
      </c>
      <c r="E83" s="2" t="s">
        <v>14</v>
      </c>
      <c r="F83" s="2" t="s">
        <v>108</v>
      </c>
      <c r="G83" s="16">
        <v>13486.49</v>
      </c>
      <c r="H83" s="8">
        <v>1489.79</v>
      </c>
      <c r="I83" s="7">
        <f t="shared" si="2"/>
        <v>17372.484799999998</v>
      </c>
      <c r="J83" s="17"/>
    </row>
    <row r="84" spans="2:10" x14ac:dyDescent="0.3">
      <c r="B84" s="6" t="s">
        <v>109</v>
      </c>
      <c r="C84" s="2" t="s">
        <v>155</v>
      </c>
      <c r="D84" s="2" t="s">
        <v>17</v>
      </c>
      <c r="E84" s="2" t="s">
        <v>14</v>
      </c>
      <c r="F84" s="2" t="s">
        <v>108</v>
      </c>
      <c r="G84" s="16">
        <v>17351.349999999999</v>
      </c>
      <c r="H84" s="8">
        <v>1914.33</v>
      </c>
      <c r="I84" s="7">
        <f t="shared" si="2"/>
        <v>22348.1888</v>
      </c>
      <c r="J84" s="17"/>
    </row>
    <row r="85" spans="2:10" x14ac:dyDescent="0.3">
      <c r="B85" s="6" t="s">
        <v>109</v>
      </c>
      <c r="C85" s="2" t="s">
        <v>156</v>
      </c>
      <c r="D85" s="2" t="s">
        <v>17</v>
      </c>
      <c r="E85" s="2" t="s">
        <v>14</v>
      </c>
      <c r="F85" s="2" t="s">
        <v>108</v>
      </c>
      <c r="G85" s="8">
        <v>17351.349999999999</v>
      </c>
      <c r="H85" s="8">
        <v>1914.33</v>
      </c>
      <c r="I85" s="7">
        <f t="shared" si="2"/>
        <v>22348.1888</v>
      </c>
      <c r="J85" s="17"/>
    </row>
    <row r="86" spans="2:10" x14ac:dyDescent="0.3">
      <c r="B86" s="6" t="s">
        <v>109</v>
      </c>
      <c r="C86" s="2" t="s">
        <v>157</v>
      </c>
      <c r="D86" s="2" t="s">
        <v>17</v>
      </c>
      <c r="E86" s="2" t="s">
        <v>14</v>
      </c>
      <c r="F86" s="2" t="s">
        <v>108</v>
      </c>
      <c r="G86" s="8">
        <v>17351.349999999999</v>
      </c>
      <c r="H86" s="8">
        <v>1914.33</v>
      </c>
      <c r="I86" s="7">
        <f t="shared" si="2"/>
        <v>22348.1888</v>
      </c>
      <c r="J86" s="17"/>
    </row>
    <row r="87" spans="2:10" x14ac:dyDescent="0.3">
      <c r="B87" s="6" t="s">
        <v>96</v>
      </c>
      <c r="C87" s="2" t="s">
        <v>158</v>
      </c>
      <c r="D87" s="2" t="s">
        <v>17</v>
      </c>
      <c r="E87" s="2" t="s">
        <v>12</v>
      </c>
      <c r="F87" s="15" t="s">
        <v>159</v>
      </c>
      <c r="G87" s="8">
        <v>9198.48</v>
      </c>
      <c r="H87" s="8">
        <v>827.6</v>
      </c>
      <c r="I87" s="7">
        <f t="shared" si="2"/>
        <v>11630.252799999998</v>
      </c>
      <c r="J87" s="9"/>
    </row>
    <row r="88" spans="2:10" x14ac:dyDescent="0.3">
      <c r="B88" s="6" t="s">
        <v>160</v>
      </c>
      <c r="C88" s="2" t="s">
        <v>161</v>
      </c>
      <c r="D88" s="2" t="s">
        <v>17</v>
      </c>
      <c r="E88" s="2" t="s">
        <v>12</v>
      </c>
      <c r="F88" s="20" t="s">
        <v>162</v>
      </c>
      <c r="G88" s="8">
        <v>1369.73</v>
      </c>
      <c r="H88" s="8">
        <v>130.33000000000001</v>
      </c>
      <c r="I88" s="7">
        <f t="shared" si="2"/>
        <v>1740.0695999999998</v>
      </c>
      <c r="J88" s="9"/>
    </row>
    <row r="89" spans="2:10" x14ac:dyDescent="0.3">
      <c r="B89" s="6" t="s">
        <v>96</v>
      </c>
      <c r="C89" s="2" t="s">
        <v>163</v>
      </c>
      <c r="D89" s="2" t="s">
        <v>17</v>
      </c>
      <c r="E89" s="2" t="s">
        <v>12</v>
      </c>
      <c r="F89" s="2" t="s">
        <v>162</v>
      </c>
      <c r="G89" s="8">
        <v>7516.83</v>
      </c>
      <c r="H89" s="8">
        <v>677.8</v>
      </c>
      <c r="I89" s="7">
        <f t="shared" si="2"/>
        <v>9505.7707999999984</v>
      </c>
      <c r="J89" s="9"/>
    </row>
    <row r="90" spans="2:10" x14ac:dyDescent="0.3">
      <c r="B90" s="6" t="s">
        <v>96</v>
      </c>
      <c r="C90" s="2" t="s">
        <v>164</v>
      </c>
      <c r="D90" s="2" t="s">
        <v>17</v>
      </c>
      <c r="E90" s="2" t="s">
        <v>12</v>
      </c>
      <c r="F90" s="2" t="s">
        <v>162</v>
      </c>
      <c r="G90" s="21">
        <v>4930.83</v>
      </c>
      <c r="H90" s="8">
        <v>447.5</v>
      </c>
      <c r="I90" s="7">
        <f t="shared" si="2"/>
        <v>6238.8627999999999</v>
      </c>
      <c r="J90" s="9"/>
    </row>
    <row r="91" spans="2:10" x14ac:dyDescent="0.3">
      <c r="B91" s="6" t="s">
        <v>165</v>
      </c>
      <c r="C91" s="2" t="s">
        <v>166</v>
      </c>
      <c r="D91" s="2" t="s">
        <v>17</v>
      </c>
      <c r="E91" s="2" t="s">
        <v>12</v>
      </c>
      <c r="F91" s="2" t="s">
        <v>162</v>
      </c>
      <c r="G91" s="21">
        <v>9610.67</v>
      </c>
      <c r="H91" s="8">
        <v>864.3</v>
      </c>
      <c r="I91" s="7">
        <f t="shared" si="2"/>
        <v>12150.965199999999</v>
      </c>
      <c r="J91" s="9"/>
    </row>
    <row r="92" spans="2:10" x14ac:dyDescent="0.3">
      <c r="B92" s="6" t="s">
        <v>165</v>
      </c>
      <c r="C92" s="2" t="s">
        <v>167</v>
      </c>
      <c r="D92" s="2" t="s">
        <v>17</v>
      </c>
      <c r="E92" s="2" t="s">
        <v>12</v>
      </c>
      <c r="F92" s="2" t="s">
        <v>162</v>
      </c>
      <c r="G92" s="8">
        <v>7046.31</v>
      </c>
      <c r="H92" s="8">
        <v>635.91999999999996</v>
      </c>
      <c r="I92" s="7">
        <f t="shared" si="2"/>
        <v>8911.3868000000002</v>
      </c>
      <c r="J92" s="9"/>
    </row>
    <row r="93" spans="2:10" x14ac:dyDescent="0.3">
      <c r="B93" s="6" t="s">
        <v>168</v>
      </c>
      <c r="C93" s="2" t="s">
        <v>169</v>
      </c>
      <c r="D93" s="2" t="s">
        <v>17</v>
      </c>
      <c r="E93" s="2" t="s">
        <v>12</v>
      </c>
      <c r="F93" s="2" t="s">
        <v>162</v>
      </c>
      <c r="G93" s="8">
        <v>8501.6200000000008</v>
      </c>
      <c r="H93" s="8">
        <v>765.53</v>
      </c>
      <c r="I93" s="7">
        <f t="shared" si="2"/>
        <v>10749.894</v>
      </c>
      <c r="J93" s="9"/>
    </row>
    <row r="94" spans="2:10" x14ac:dyDescent="0.3">
      <c r="B94" s="6" t="s">
        <v>170</v>
      </c>
      <c r="C94" s="2" t="s">
        <v>171</v>
      </c>
      <c r="D94" s="2" t="s">
        <v>17</v>
      </c>
      <c r="E94" s="2" t="s">
        <v>12</v>
      </c>
      <c r="F94" s="2" t="s">
        <v>162</v>
      </c>
      <c r="G94" s="8">
        <v>4178.5</v>
      </c>
      <c r="H94" s="8">
        <v>380.5</v>
      </c>
      <c r="I94" s="7">
        <f t="shared" si="2"/>
        <v>5288.44</v>
      </c>
      <c r="J94" s="9"/>
    </row>
    <row r="95" spans="2:10" x14ac:dyDescent="0.3">
      <c r="B95" s="6" t="s">
        <v>48</v>
      </c>
      <c r="C95" s="2" t="s">
        <v>172</v>
      </c>
      <c r="D95" s="2" t="s">
        <v>17</v>
      </c>
      <c r="E95" s="2" t="s">
        <v>12</v>
      </c>
      <c r="F95" s="15" t="s">
        <v>173</v>
      </c>
      <c r="G95" s="8">
        <v>3923.2</v>
      </c>
      <c r="H95" s="8">
        <v>357.7</v>
      </c>
      <c r="I95" s="7">
        <f t="shared" si="2"/>
        <v>4965.8439999999991</v>
      </c>
      <c r="J95" s="9"/>
    </row>
    <row r="96" spans="2:10" x14ac:dyDescent="0.3">
      <c r="B96" s="6" t="s">
        <v>48</v>
      </c>
      <c r="C96" s="2" t="s">
        <v>174</v>
      </c>
      <c r="D96" s="2" t="s">
        <v>17</v>
      </c>
      <c r="E96" s="2" t="s">
        <v>12</v>
      </c>
      <c r="F96" s="22" t="s">
        <v>175</v>
      </c>
      <c r="G96" s="7">
        <v>3923.2</v>
      </c>
      <c r="H96" s="8">
        <v>357.7</v>
      </c>
      <c r="I96" s="7">
        <f t="shared" si="2"/>
        <v>4965.8439999999991</v>
      </c>
      <c r="J96" s="9"/>
    </row>
    <row r="97" spans="2:10" x14ac:dyDescent="0.3">
      <c r="B97" s="6" t="s">
        <v>176</v>
      </c>
      <c r="C97" s="2" t="s">
        <v>177</v>
      </c>
      <c r="D97" s="2" t="s">
        <v>17</v>
      </c>
      <c r="E97" s="2" t="s">
        <v>12</v>
      </c>
      <c r="F97" s="15" t="s">
        <v>159</v>
      </c>
      <c r="G97" s="7">
        <v>12254.77</v>
      </c>
      <c r="H97" s="8">
        <v>1099.8</v>
      </c>
      <c r="I97" s="7">
        <f t="shared" si="2"/>
        <v>15491.301199999998</v>
      </c>
      <c r="J97" s="9"/>
    </row>
    <row r="98" spans="2:10" x14ac:dyDescent="0.3">
      <c r="B98" s="6" t="s">
        <v>70</v>
      </c>
      <c r="C98" s="2" t="s">
        <v>178</v>
      </c>
      <c r="D98" s="2" t="s">
        <v>17</v>
      </c>
      <c r="E98" s="2" t="s">
        <v>12</v>
      </c>
      <c r="F98" s="20" t="s">
        <v>179</v>
      </c>
      <c r="G98" s="7">
        <v>5876</v>
      </c>
      <c r="H98" s="8">
        <v>176</v>
      </c>
      <c r="I98" s="7">
        <f t="shared" si="2"/>
        <v>7020.32</v>
      </c>
      <c r="J98" s="9"/>
    </row>
    <row r="99" spans="2:10" x14ac:dyDescent="0.3">
      <c r="B99" s="6" t="s">
        <v>170</v>
      </c>
      <c r="C99" s="2" t="s">
        <v>180</v>
      </c>
      <c r="D99" s="2" t="s">
        <v>17</v>
      </c>
      <c r="E99" s="2" t="s">
        <v>12</v>
      </c>
      <c r="F99" s="2" t="s">
        <v>162</v>
      </c>
      <c r="G99" s="7">
        <v>4700.46</v>
      </c>
      <c r="H99" s="8">
        <v>1682.92</v>
      </c>
      <c r="I99" s="7">
        <f t="shared" si="2"/>
        <v>7404.7208000000001</v>
      </c>
      <c r="J99" s="9"/>
    </row>
    <row r="100" spans="2:10" x14ac:dyDescent="0.3">
      <c r="B100" s="6" t="s">
        <v>170</v>
      </c>
      <c r="C100" s="2" t="s">
        <v>181</v>
      </c>
      <c r="D100" s="2" t="s">
        <v>17</v>
      </c>
      <c r="E100" s="2" t="s">
        <v>12</v>
      </c>
      <c r="F100" s="2" t="s">
        <v>162</v>
      </c>
      <c r="G100" s="7">
        <v>4700.46</v>
      </c>
      <c r="H100" s="8">
        <v>1682.92</v>
      </c>
      <c r="I100" s="7">
        <f t="shared" ref="I100:I107" si="3">SUM(G100+H100)*1.16</f>
        <v>7404.7208000000001</v>
      </c>
      <c r="J100" s="9"/>
    </row>
    <row r="101" spans="2:10" x14ac:dyDescent="0.3">
      <c r="B101" s="6" t="s">
        <v>170</v>
      </c>
      <c r="C101" s="2" t="s">
        <v>182</v>
      </c>
      <c r="D101" s="2" t="s">
        <v>17</v>
      </c>
      <c r="E101" s="2" t="s">
        <v>12</v>
      </c>
      <c r="F101" s="2" t="s">
        <v>162</v>
      </c>
      <c r="G101" s="7">
        <v>4700.46</v>
      </c>
      <c r="H101" s="8">
        <v>1682.92</v>
      </c>
      <c r="I101" s="7">
        <f t="shared" si="3"/>
        <v>7404.7208000000001</v>
      </c>
      <c r="J101" s="9"/>
    </row>
    <row r="102" spans="2:10" x14ac:dyDescent="0.3">
      <c r="B102" s="6" t="s">
        <v>170</v>
      </c>
      <c r="C102" s="2" t="s">
        <v>183</v>
      </c>
      <c r="D102" s="2" t="s">
        <v>17</v>
      </c>
      <c r="E102" s="2" t="s">
        <v>12</v>
      </c>
      <c r="F102" s="2" t="s">
        <v>162</v>
      </c>
      <c r="G102" s="7">
        <v>4700.46</v>
      </c>
      <c r="H102" s="8">
        <v>1682.92</v>
      </c>
      <c r="I102" s="7">
        <f t="shared" si="3"/>
        <v>7404.7208000000001</v>
      </c>
      <c r="J102" s="9"/>
    </row>
    <row r="103" spans="2:10" x14ac:dyDescent="0.3">
      <c r="B103" s="6" t="s">
        <v>42</v>
      </c>
      <c r="C103" s="23" t="s">
        <v>184</v>
      </c>
      <c r="D103" s="2" t="s">
        <v>17</v>
      </c>
      <c r="E103" s="2" t="s">
        <v>12</v>
      </c>
      <c r="F103" s="15" t="s">
        <v>185</v>
      </c>
      <c r="G103" s="8">
        <v>7006.67</v>
      </c>
      <c r="H103" s="8">
        <v>632.38</v>
      </c>
      <c r="I103" s="7">
        <f t="shared" si="3"/>
        <v>8861.2979999999989</v>
      </c>
      <c r="J103" s="9"/>
    </row>
    <row r="104" spans="2:10" x14ac:dyDescent="0.3">
      <c r="B104" s="6" t="s">
        <v>20</v>
      </c>
      <c r="C104" s="2" t="s">
        <v>186</v>
      </c>
      <c r="D104" s="2" t="s">
        <v>17</v>
      </c>
      <c r="E104" s="2" t="s">
        <v>14</v>
      </c>
      <c r="F104" s="2" t="s">
        <v>129</v>
      </c>
      <c r="G104" s="16">
        <v>8164.29</v>
      </c>
      <c r="H104" s="8">
        <v>905.16</v>
      </c>
      <c r="I104" s="7">
        <f t="shared" si="3"/>
        <v>10520.562</v>
      </c>
      <c r="J104" s="17"/>
    </row>
    <row r="105" spans="2:10" x14ac:dyDescent="0.3">
      <c r="B105" s="6" t="s">
        <v>42</v>
      </c>
      <c r="C105" s="2" t="s">
        <v>187</v>
      </c>
      <c r="D105" s="2" t="s">
        <v>17</v>
      </c>
      <c r="E105" s="2" t="s">
        <v>12</v>
      </c>
      <c r="F105" s="24" t="s">
        <v>188</v>
      </c>
      <c r="G105" s="8">
        <v>6853.13</v>
      </c>
      <c r="H105" s="8">
        <v>658.4</v>
      </c>
      <c r="I105" s="7">
        <f t="shared" si="3"/>
        <v>8713.3747999999996</v>
      </c>
      <c r="J105" s="9"/>
    </row>
    <row r="106" spans="2:10" x14ac:dyDescent="0.3">
      <c r="B106" s="6" t="s">
        <v>8</v>
      </c>
      <c r="C106" s="2" t="s">
        <v>189</v>
      </c>
      <c r="D106" s="2" t="s">
        <v>10</v>
      </c>
      <c r="E106" s="2" t="s">
        <v>12</v>
      </c>
      <c r="F106" s="15"/>
      <c r="G106" s="8">
        <v>0</v>
      </c>
      <c r="H106" s="8">
        <v>0</v>
      </c>
      <c r="I106" s="7">
        <f t="shared" si="3"/>
        <v>0</v>
      </c>
      <c r="J106" s="9"/>
    </row>
    <row r="107" spans="2:10" x14ac:dyDescent="0.3">
      <c r="B107" s="6" t="s">
        <v>70</v>
      </c>
      <c r="C107" s="2" t="s">
        <v>190</v>
      </c>
      <c r="D107" s="2" t="s">
        <v>17</v>
      </c>
      <c r="E107" s="2" t="s">
        <v>12</v>
      </c>
      <c r="F107" s="2" t="s">
        <v>191</v>
      </c>
      <c r="G107" s="8">
        <v>5876</v>
      </c>
      <c r="H107" s="8">
        <v>176</v>
      </c>
      <c r="I107" s="7">
        <f t="shared" si="3"/>
        <v>7020.32</v>
      </c>
    </row>
    <row r="108" spans="2:10" x14ac:dyDescent="0.3">
      <c r="B108" s="6" t="s">
        <v>24</v>
      </c>
      <c r="C108" s="2" t="s">
        <v>192</v>
      </c>
      <c r="D108" s="2" t="s">
        <v>17</v>
      </c>
      <c r="E108" s="2" t="s">
        <v>12</v>
      </c>
      <c r="F108" s="15" t="s">
        <v>193</v>
      </c>
      <c r="G108" s="8">
        <v>2675</v>
      </c>
      <c r="H108" s="8">
        <v>262.47000000000003</v>
      </c>
      <c r="I108" s="7">
        <f>SUM(G108+H108)*1.16</f>
        <v>3407.4652000000001</v>
      </c>
      <c r="J108" s="9"/>
    </row>
    <row r="109" spans="2:10" x14ac:dyDescent="0.3">
      <c r="B109" s="6" t="s">
        <v>24</v>
      </c>
      <c r="C109" s="2" t="s">
        <v>194</v>
      </c>
      <c r="D109" s="2" t="s">
        <v>17</v>
      </c>
      <c r="E109" s="2" t="s">
        <v>12</v>
      </c>
      <c r="F109" s="2" t="s">
        <v>193</v>
      </c>
      <c r="G109" s="8">
        <v>2675</v>
      </c>
      <c r="H109" s="8">
        <v>262.47000000000003</v>
      </c>
      <c r="I109" s="7">
        <f>SUM(G109+H109)*1.16</f>
        <v>3407.4652000000001</v>
      </c>
      <c r="J109" s="9"/>
    </row>
    <row r="110" spans="2:10" x14ac:dyDescent="0.3">
      <c r="B110" s="6" t="s">
        <v>20</v>
      </c>
      <c r="C110" s="2" t="s">
        <v>195</v>
      </c>
      <c r="D110" s="2" t="s">
        <v>10</v>
      </c>
      <c r="E110" s="2" t="s">
        <v>12</v>
      </c>
      <c r="F110" s="2"/>
      <c r="G110" s="8"/>
      <c r="H110" s="8"/>
      <c r="I110" s="7"/>
    </row>
    <row r="111" spans="2:10" x14ac:dyDescent="0.3">
      <c r="B111" s="6" t="s">
        <v>143</v>
      </c>
      <c r="C111" s="2" t="s">
        <v>196</v>
      </c>
      <c r="D111" s="2" t="s">
        <v>17</v>
      </c>
      <c r="E111" s="2" t="s">
        <v>12</v>
      </c>
      <c r="F111" s="25" t="s">
        <v>197</v>
      </c>
      <c r="G111" s="7">
        <v>9580.68</v>
      </c>
      <c r="H111" s="8">
        <v>918.53</v>
      </c>
      <c r="I111" s="7">
        <f t="shared" ref="I111:I119" si="4">SUM(G111+H111)*1.16</f>
        <v>12179.0836</v>
      </c>
      <c r="J111" s="9"/>
    </row>
    <row r="112" spans="2:10" x14ac:dyDescent="0.3">
      <c r="B112" s="6" t="s">
        <v>143</v>
      </c>
      <c r="C112" s="2" t="s">
        <v>198</v>
      </c>
      <c r="D112" s="2" t="s">
        <v>17</v>
      </c>
      <c r="E112" s="2" t="s">
        <v>12</v>
      </c>
      <c r="F112" s="2" t="s">
        <v>197</v>
      </c>
      <c r="G112" s="7">
        <v>9580.68</v>
      </c>
      <c r="H112" s="8">
        <v>918.53</v>
      </c>
      <c r="I112" s="7">
        <f t="shared" si="4"/>
        <v>12179.0836</v>
      </c>
      <c r="J112" s="9"/>
    </row>
    <row r="113" spans="2:10" x14ac:dyDescent="0.3">
      <c r="B113" s="6" t="s">
        <v>143</v>
      </c>
      <c r="C113" s="2" t="s">
        <v>199</v>
      </c>
      <c r="D113" s="2" t="s">
        <v>17</v>
      </c>
      <c r="E113" s="2" t="s">
        <v>12</v>
      </c>
      <c r="F113" s="2" t="s">
        <v>197</v>
      </c>
      <c r="G113" s="7">
        <v>9580.68</v>
      </c>
      <c r="H113" s="8">
        <v>918.53</v>
      </c>
      <c r="I113" s="7">
        <f t="shared" si="4"/>
        <v>12179.0836</v>
      </c>
      <c r="J113" s="9"/>
    </row>
    <row r="114" spans="2:10" x14ac:dyDescent="0.3">
      <c r="B114" s="6" t="s">
        <v>143</v>
      </c>
      <c r="C114" s="2" t="s">
        <v>200</v>
      </c>
      <c r="D114" s="2" t="s">
        <v>17</v>
      </c>
      <c r="E114" s="2" t="s">
        <v>12</v>
      </c>
      <c r="F114" s="2" t="s">
        <v>197</v>
      </c>
      <c r="G114" s="7">
        <v>9580.68</v>
      </c>
      <c r="H114" s="8">
        <v>918.53</v>
      </c>
      <c r="I114" s="7">
        <f t="shared" si="4"/>
        <v>12179.0836</v>
      </c>
      <c r="J114" s="9"/>
    </row>
    <row r="115" spans="2:10" x14ac:dyDescent="0.3">
      <c r="B115" s="6" t="s">
        <v>143</v>
      </c>
      <c r="C115" s="2" t="s">
        <v>201</v>
      </c>
      <c r="D115" s="2" t="s">
        <v>17</v>
      </c>
      <c r="E115" s="2" t="s">
        <v>12</v>
      </c>
      <c r="F115" s="2" t="s">
        <v>197</v>
      </c>
      <c r="G115" s="7">
        <v>9580.68</v>
      </c>
      <c r="H115" s="8">
        <v>918.53</v>
      </c>
      <c r="I115" s="7">
        <f t="shared" si="4"/>
        <v>12179.0836</v>
      </c>
      <c r="J115" s="9"/>
    </row>
    <row r="116" spans="2:10" x14ac:dyDescent="0.3">
      <c r="B116" s="6" t="s">
        <v>20</v>
      </c>
      <c r="C116" s="2" t="s">
        <v>202</v>
      </c>
      <c r="D116" s="2" t="s">
        <v>17</v>
      </c>
      <c r="E116" s="2" t="s">
        <v>12</v>
      </c>
      <c r="F116" s="6" t="s">
        <v>203</v>
      </c>
      <c r="G116" s="8">
        <v>6531.28</v>
      </c>
      <c r="H116" s="8">
        <v>572.41999999999996</v>
      </c>
      <c r="I116" s="7">
        <f t="shared" si="4"/>
        <v>8240.2919999999995</v>
      </c>
      <c r="J116" s="9"/>
    </row>
    <row r="117" spans="2:10" x14ac:dyDescent="0.3">
      <c r="B117" s="6" t="s">
        <v>8</v>
      </c>
      <c r="C117" s="2" t="s">
        <v>204</v>
      </c>
      <c r="D117" s="2" t="s">
        <v>17</v>
      </c>
      <c r="E117" s="2" t="s">
        <v>12</v>
      </c>
      <c r="F117" s="26" t="s">
        <v>205</v>
      </c>
      <c r="G117" s="8">
        <v>5157.91</v>
      </c>
      <c r="H117" s="8">
        <v>453.8</v>
      </c>
      <c r="I117" s="7">
        <f t="shared" si="4"/>
        <v>6509.5835999999999</v>
      </c>
      <c r="J117" s="9"/>
    </row>
    <row r="118" spans="2:10" x14ac:dyDescent="0.3">
      <c r="B118" s="6" t="s">
        <v>24</v>
      </c>
      <c r="C118" s="2" t="s">
        <v>206</v>
      </c>
      <c r="D118" s="2" t="s">
        <v>17</v>
      </c>
      <c r="E118" s="2" t="s">
        <v>12</v>
      </c>
      <c r="F118" s="27" t="s">
        <v>207</v>
      </c>
      <c r="G118" s="21">
        <v>2379.69</v>
      </c>
      <c r="H118" s="8">
        <v>234.31</v>
      </c>
      <c r="I118" s="7">
        <f t="shared" si="4"/>
        <v>3032.24</v>
      </c>
      <c r="J118" s="9"/>
    </row>
    <row r="119" spans="2:10" x14ac:dyDescent="0.3">
      <c r="B119" s="6" t="s">
        <v>48</v>
      </c>
      <c r="C119" s="2" t="s">
        <v>208</v>
      </c>
      <c r="D119" s="2" t="s">
        <v>17</v>
      </c>
      <c r="E119" s="2" t="s">
        <v>12</v>
      </c>
      <c r="F119" s="26" t="s">
        <v>209</v>
      </c>
      <c r="G119" s="8">
        <v>4503.74</v>
      </c>
      <c r="H119" s="8">
        <v>436.2</v>
      </c>
      <c r="I119" s="7">
        <f t="shared" si="4"/>
        <v>5730.3303999999989</v>
      </c>
      <c r="J119" s="9"/>
    </row>
    <row r="120" spans="2:10" x14ac:dyDescent="0.3">
      <c r="B120" s="6" t="s">
        <v>20</v>
      </c>
      <c r="C120" s="2" t="s">
        <v>210</v>
      </c>
      <c r="D120" s="2" t="s">
        <v>10</v>
      </c>
      <c r="E120" s="2" t="s">
        <v>12</v>
      </c>
      <c r="F120" s="2"/>
      <c r="G120" s="8"/>
      <c r="H120" s="8"/>
      <c r="I120" s="7"/>
      <c r="J120" s="9"/>
    </row>
    <row r="121" spans="2:10" x14ac:dyDescent="0.3">
      <c r="B121" s="6" t="s">
        <v>48</v>
      </c>
      <c r="C121" s="2" t="s">
        <v>211</v>
      </c>
      <c r="D121" s="2" t="s">
        <v>17</v>
      </c>
      <c r="E121" s="2" t="s">
        <v>12</v>
      </c>
      <c r="F121" s="27" t="s">
        <v>212</v>
      </c>
      <c r="G121" s="8">
        <v>4595.0200000000004</v>
      </c>
      <c r="H121" s="8">
        <v>444.87</v>
      </c>
      <c r="I121" s="7">
        <f t="shared" ref="I121:I142" si="5">SUM(G121+H121)*1.16</f>
        <v>5846.2723999999998</v>
      </c>
      <c r="J121" s="9"/>
    </row>
    <row r="122" spans="2:10" x14ac:dyDescent="0.3">
      <c r="B122" s="6" t="s">
        <v>8</v>
      </c>
      <c r="C122" s="2" t="s">
        <v>213</v>
      </c>
      <c r="D122" s="2" t="s">
        <v>17</v>
      </c>
      <c r="E122" s="2" t="s">
        <v>12</v>
      </c>
      <c r="F122" s="27" t="s">
        <v>214</v>
      </c>
      <c r="G122" s="8">
        <v>5255.39</v>
      </c>
      <c r="H122" s="8">
        <v>462.22</v>
      </c>
      <c r="I122" s="7">
        <f t="shared" si="5"/>
        <v>6632.4276</v>
      </c>
      <c r="J122" s="9"/>
    </row>
    <row r="123" spans="2:10" x14ac:dyDescent="0.3">
      <c r="B123" s="6" t="s">
        <v>215</v>
      </c>
      <c r="C123" s="2" t="s">
        <v>216</v>
      </c>
      <c r="D123" s="2" t="s">
        <v>17</v>
      </c>
      <c r="E123" s="2" t="s">
        <v>12</v>
      </c>
      <c r="F123" s="2" t="s">
        <v>217</v>
      </c>
      <c r="G123" s="8">
        <v>7659</v>
      </c>
      <c r="H123" s="8">
        <v>230</v>
      </c>
      <c r="I123" s="7">
        <f t="shared" si="5"/>
        <v>9151.24</v>
      </c>
    </row>
    <row r="124" spans="2:10" x14ac:dyDescent="0.3">
      <c r="B124" s="6" t="s">
        <v>48</v>
      </c>
      <c r="C124" s="2" t="s">
        <v>218</v>
      </c>
      <c r="D124" s="2" t="s">
        <v>17</v>
      </c>
      <c r="E124" s="2" t="s">
        <v>12</v>
      </c>
      <c r="F124" s="26" t="s">
        <v>219</v>
      </c>
      <c r="G124" s="8">
        <v>5476</v>
      </c>
      <c r="H124" s="8">
        <v>164</v>
      </c>
      <c r="I124" s="7">
        <f t="shared" si="5"/>
        <v>6542.4</v>
      </c>
      <c r="J124" s="9"/>
    </row>
    <row r="125" spans="2:10" x14ac:dyDescent="0.3">
      <c r="B125" s="6" t="s">
        <v>65</v>
      </c>
      <c r="C125" s="2" t="s">
        <v>220</v>
      </c>
      <c r="D125" s="2" t="s">
        <v>10</v>
      </c>
      <c r="E125" s="2" t="s">
        <v>12</v>
      </c>
      <c r="F125" s="2"/>
      <c r="G125" s="8">
        <v>0</v>
      </c>
      <c r="H125" s="8">
        <v>0</v>
      </c>
      <c r="I125" s="7">
        <f t="shared" si="5"/>
        <v>0</v>
      </c>
    </row>
    <row r="126" spans="2:10" x14ac:dyDescent="0.3">
      <c r="B126" s="6" t="s">
        <v>42</v>
      </c>
      <c r="C126" s="2" t="s">
        <v>221</v>
      </c>
      <c r="D126" s="2" t="s">
        <v>17</v>
      </c>
      <c r="E126" s="2" t="s">
        <v>11</v>
      </c>
      <c r="F126" s="2" t="s">
        <v>222</v>
      </c>
      <c r="G126" s="7">
        <v>7659</v>
      </c>
      <c r="H126" s="8">
        <v>229.77</v>
      </c>
      <c r="I126" s="7">
        <f t="shared" si="5"/>
        <v>9150.9732000000004</v>
      </c>
      <c r="J126" s="9"/>
    </row>
    <row r="127" spans="2:10" x14ac:dyDescent="0.3">
      <c r="B127" s="6" t="s">
        <v>8</v>
      </c>
      <c r="C127" s="2" t="s">
        <v>223</v>
      </c>
      <c r="D127" s="2" t="s">
        <v>17</v>
      </c>
      <c r="E127" s="2" t="s">
        <v>12</v>
      </c>
      <c r="F127" s="26" t="s">
        <v>224</v>
      </c>
      <c r="G127" s="7">
        <v>4990.25</v>
      </c>
      <c r="H127" s="8">
        <v>482.42</v>
      </c>
      <c r="I127" s="7">
        <f t="shared" si="5"/>
        <v>6348.2972</v>
      </c>
      <c r="J127" s="9"/>
    </row>
    <row r="128" spans="2:10" x14ac:dyDescent="0.3">
      <c r="B128" s="6" t="s">
        <v>8</v>
      </c>
      <c r="C128" s="2" t="s">
        <v>225</v>
      </c>
      <c r="D128" s="2" t="s">
        <v>17</v>
      </c>
      <c r="E128" s="2" t="s">
        <v>12</v>
      </c>
      <c r="F128" s="26" t="s">
        <v>217</v>
      </c>
      <c r="G128" s="7">
        <v>4990.25</v>
      </c>
      <c r="H128" s="8">
        <v>482.42</v>
      </c>
      <c r="I128" s="7">
        <f t="shared" si="5"/>
        <v>6348.2972</v>
      </c>
      <c r="J128" s="9"/>
    </row>
    <row r="129" spans="2:10" x14ac:dyDescent="0.3">
      <c r="B129" s="6" t="s">
        <v>8</v>
      </c>
      <c r="C129" s="2" t="s">
        <v>226</v>
      </c>
      <c r="D129" s="2" t="s">
        <v>17</v>
      </c>
      <c r="E129" s="2" t="s">
        <v>12</v>
      </c>
      <c r="F129" s="26" t="s">
        <v>227</v>
      </c>
      <c r="G129" s="7">
        <v>5888</v>
      </c>
      <c r="H129" s="8">
        <v>567.71</v>
      </c>
      <c r="I129" s="7">
        <f t="shared" si="5"/>
        <v>7488.6235999999999</v>
      </c>
      <c r="J129" s="9"/>
    </row>
    <row r="130" spans="2:10" x14ac:dyDescent="0.3">
      <c r="B130" s="6" t="s">
        <v>8</v>
      </c>
      <c r="C130" s="2" t="s">
        <v>228</v>
      </c>
      <c r="D130" s="2" t="s">
        <v>17</v>
      </c>
      <c r="E130" s="2" t="s">
        <v>12</v>
      </c>
      <c r="F130" s="26" t="s">
        <v>217</v>
      </c>
      <c r="G130" s="7">
        <v>5415.5</v>
      </c>
      <c r="H130" s="8">
        <v>522.79999999999995</v>
      </c>
      <c r="I130" s="7">
        <f t="shared" si="5"/>
        <v>6888.4279999999999</v>
      </c>
      <c r="J130" s="9"/>
    </row>
    <row r="131" spans="2:10" x14ac:dyDescent="0.3">
      <c r="B131" s="6" t="s">
        <v>42</v>
      </c>
      <c r="C131" s="2" t="s">
        <v>229</v>
      </c>
      <c r="D131" s="2" t="s">
        <v>10</v>
      </c>
      <c r="E131" s="2" t="s">
        <v>12</v>
      </c>
      <c r="F131" s="26"/>
      <c r="G131" s="7">
        <v>0</v>
      </c>
      <c r="H131" s="8">
        <v>0</v>
      </c>
      <c r="I131" s="7">
        <f t="shared" si="5"/>
        <v>0</v>
      </c>
      <c r="J131" s="9"/>
    </row>
    <row r="132" spans="2:10" x14ac:dyDescent="0.3">
      <c r="B132" s="6" t="s">
        <v>48</v>
      </c>
      <c r="C132" s="2" t="s">
        <v>230</v>
      </c>
      <c r="D132" s="2" t="s">
        <v>17</v>
      </c>
      <c r="E132" s="2" t="s">
        <v>12</v>
      </c>
      <c r="F132" s="26" t="s">
        <v>231</v>
      </c>
      <c r="G132" s="7">
        <v>5206.8100000000004</v>
      </c>
      <c r="H132" s="8">
        <v>503</v>
      </c>
      <c r="I132" s="7">
        <f t="shared" si="5"/>
        <v>6623.3796000000002</v>
      </c>
      <c r="J132" s="9"/>
    </row>
    <row r="133" spans="2:10" x14ac:dyDescent="0.3">
      <c r="B133" s="6" t="s">
        <v>232</v>
      </c>
      <c r="C133" s="2" t="s">
        <v>233</v>
      </c>
      <c r="D133" s="2" t="s">
        <v>10</v>
      </c>
      <c r="E133" s="2" t="s">
        <v>15</v>
      </c>
      <c r="F133" s="26"/>
      <c r="G133" s="7">
        <v>0</v>
      </c>
      <c r="H133" s="8">
        <v>0</v>
      </c>
      <c r="I133" s="7">
        <f t="shared" si="5"/>
        <v>0</v>
      </c>
      <c r="J133" s="9"/>
    </row>
    <row r="134" spans="2:10" x14ac:dyDescent="0.3">
      <c r="B134" s="6" t="s">
        <v>65</v>
      </c>
      <c r="C134" s="2" t="s">
        <v>234</v>
      </c>
      <c r="D134" s="2" t="s">
        <v>17</v>
      </c>
      <c r="E134" s="2" t="s">
        <v>15</v>
      </c>
      <c r="F134" s="2" t="s">
        <v>67</v>
      </c>
      <c r="G134" s="8">
        <v>5883.15</v>
      </c>
      <c r="H134" s="4">
        <v>654.58000000000004</v>
      </c>
      <c r="I134" s="7">
        <f t="shared" si="5"/>
        <v>7583.7667999999994</v>
      </c>
      <c r="J134" s="9"/>
    </row>
    <row r="135" spans="2:10" x14ac:dyDescent="0.3">
      <c r="B135" s="6" t="s">
        <v>65</v>
      </c>
      <c r="C135" s="2" t="s">
        <v>235</v>
      </c>
      <c r="D135" s="2" t="s">
        <v>17</v>
      </c>
      <c r="E135" s="2" t="s">
        <v>15</v>
      </c>
      <c r="F135" s="2" t="s">
        <v>67</v>
      </c>
      <c r="G135" s="8">
        <v>5883.15</v>
      </c>
      <c r="H135" s="4">
        <v>654.58000000000004</v>
      </c>
      <c r="I135" s="7">
        <f t="shared" si="5"/>
        <v>7583.7667999999994</v>
      </c>
      <c r="J135" s="9"/>
    </row>
    <row r="136" spans="2:10" x14ac:dyDescent="0.3">
      <c r="B136" s="6" t="s">
        <v>57</v>
      </c>
      <c r="C136" s="2" t="s">
        <v>236</v>
      </c>
      <c r="D136" s="2" t="s">
        <v>10</v>
      </c>
      <c r="E136" s="2" t="s">
        <v>11</v>
      </c>
      <c r="F136" s="2"/>
      <c r="G136" s="7">
        <v>0</v>
      </c>
      <c r="H136" s="8">
        <v>0</v>
      </c>
      <c r="I136" s="7">
        <f t="shared" si="5"/>
        <v>0</v>
      </c>
      <c r="J136" s="9"/>
    </row>
    <row r="137" spans="2:10" x14ac:dyDescent="0.3">
      <c r="B137" s="6" t="s">
        <v>57</v>
      </c>
      <c r="C137" s="2" t="s">
        <v>237</v>
      </c>
      <c r="D137" s="2" t="s">
        <v>17</v>
      </c>
      <c r="E137" s="2" t="s">
        <v>12</v>
      </c>
      <c r="F137" s="2" t="s">
        <v>238</v>
      </c>
      <c r="G137" s="7">
        <v>9814.75</v>
      </c>
      <c r="H137" s="8">
        <v>940.76</v>
      </c>
      <c r="I137" s="7">
        <f t="shared" si="5"/>
        <v>12476.391599999999</v>
      </c>
      <c r="J137" s="9"/>
    </row>
    <row r="138" spans="2:10" x14ac:dyDescent="0.3">
      <c r="B138" s="6" t="s">
        <v>74</v>
      </c>
      <c r="C138" s="2" t="s">
        <v>239</v>
      </c>
      <c r="D138" s="2" t="s">
        <v>17</v>
      </c>
      <c r="E138" s="2" t="s">
        <v>13</v>
      </c>
      <c r="F138" s="2" t="s">
        <v>384</v>
      </c>
      <c r="G138" s="8">
        <v>12621</v>
      </c>
      <c r="H138" s="4">
        <v>379</v>
      </c>
      <c r="I138" s="7">
        <f t="shared" si="5"/>
        <v>15079.999999999998</v>
      </c>
      <c r="J138" s="9"/>
    </row>
    <row r="139" spans="2:10" x14ac:dyDescent="0.3">
      <c r="B139" s="6" t="s">
        <v>74</v>
      </c>
      <c r="C139" s="2" t="s">
        <v>240</v>
      </c>
      <c r="D139" s="2" t="s">
        <v>17</v>
      </c>
      <c r="E139" s="2" t="s">
        <v>13</v>
      </c>
      <c r="F139" s="2" t="s">
        <v>241</v>
      </c>
      <c r="G139" s="8">
        <v>16731</v>
      </c>
      <c r="H139" s="4">
        <v>1363</v>
      </c>
      <c r="I139" s="4">
        <f t="shared" si="5"/>
        <v>20989.039999999997</v>
      </c>
      <c r="J139" s="9"/>
    </row>
    <row r="140" spans="2:10" x14ac:dyDescent="0.3">
      <c r="B140" s="6" t="s">
        <v>242</v>
      </c>
      <c r="C140" s="2" t="s">
        <v>243</v>
      </c>
      <c r="D140" s="2" t="s">
        <v>10</v>
      </c>
      <c r="E140" s="2" t="s">
        <v>11</v>
      </c>
      <c r="F140" s="2"/>
      <c r="G140" s="4">
        <v>0</v>
      </c>
      <c r="H140" s="8">
        <v>0</v>
      </c>
      <c r="I140" s="7">
        <f t="shared" si="5"/>
        <v>0</v>
      </c>
      <c r="J140" s="9"/>
    </row>
    <row r="141" spans="2:10" x14ac:dyDescent="0.3">
      <c r="B141" s="6" t="s">
        <v>72</v>
      </c>
      <c r="C141" s="2" t="s">
        <v>244</v>
      </c>
      <c r="D141" s="2" t="s">
        <v>17</v>
      </c>
      <c r="E141" s="2" t="s">
        <v>12</v>
      </c>
      <c r="F141" s="26" t="s">
        <v>245</v>
      </c>
      <c r="G141" s="7">
        <v>9814.75</v>
      </c>
      <c r="H141" s="8">
        <v>940.76</v>
      </c>
      <c r="I141" s="7">
        <f t="shared" si="5"/>
        <v>12476.391599999999</v>
      </c>
      <c r="J141" s="9"/>
    </row>
    <row r="142" spans="2:10" x14ac:dyDescent="0.3">
      <c r="B142" s="6" t="s">
        <v>48</v>
      </c>
      <c r="C142" s="2" t="s">
        <v>246</v>
      </c>
      <c r="D142" s="2" t="s">
        <v>17</v>
      </c>
      <c r="E142" s="2" t="s">
        <v>12</v>
      </c>
      <c r="F142" s="26" t="s">
        <v>227</v>
      </c>
      <c r="G142" s="7">
        <v>4797.3100000000004</v>
      </c>
      <c r="H142" s="8">
        <v>464.09</v>
      </c>
      <c r="I142" s="7">
        <f t="shared" si="5"/>
        <v>6103.2240000000002</v>
      </c>
      <c r="J142" s="9"/>
    </row>
    <row r="143" spans="2:10" x14ac:dyDescent="0.3">
      <c r="B143" s="6" t="s">
        <v>170</v>
      </c>
      <c r="C143" s="2" t="s">
        <v>247</v>
      </c>
      <c r="D143" s="2" t="s">
        <v>76</v>
      </c>
      <c r="E143" s="2" t="s">
        <v>12</v>
      </c>
      <c r="F143" s="2"/>
      <c r="G143" s="8"/>
      <c r="H143" s="8"/>
      <c r="I143" s="7"/>
    </row>
    <row r="144" spans="2:10" x14ac:dyDescent="0.3">
      <c r="B144" s="6" t="s">
        <v>170</v>
      </c>
      <c r="C144" s="2" t="s">
        <v>248</v>
      </c>
      <c r="D144" s="2" t="s">
        <v>76</v>
      </c>
      <c r="E144" s="2" t="s">
        <v>12</v>
      </c>
      <c r="F144" s="2"/>
      <c r="G144" s="8"/>
      <c r="H144" s="8"/>
      <c r="I144" s="7"/>
    </row>
    <row r="145" spans="2:10" x14ac:dyDescent="0.3">
      <c r="B145" s="6" t="s">
        <v>170</v>
      </c>
      <c r="C145" s="2" t="s">
        <v>249</v>
      </c>
      <c r="D145" s="2" t="s">
        <v>76</v>
      </c>
      <c r="E145" s="2" t="s">
        <v>13</v>
      </c>
      <c r="F145" s="2"/>
      <c r="G145" s="8">
        <v>0</v>
      </c>
      <c r="H145" s="8">
        <v>0</v>
      </c>
      <c r="I145" s="7">
        <v>0</v>
      </c>
    </row>
    <row r="146" spans="2:10" x14ac:dyDescent="0.3">
      <c r="B146" s="6" t="s">
        <v>170</v>
      </c>
      <c r="C146" s="2" t="s">
        <v>250</v>
      </c>
      <c r="D146" s="2" t="s">
        <v>76</v>
      </c>
      <c r="E146" s="2" t="s">
        <v>13</v>
      </c>
      <c r="F146" s="2"/>
      <c r="G146" s="8">
        <v>0</v>
      </c>
      <c r="H146" s="8">
        <v>0</v>
      </c>
      <c r="I146" s="7">
        <v>0</v>
      </c>
    </row>
    <row r="147" spans="2:10" x14ac:dyDescent="0.3">
      <c r="B147" s="6" t="s">
        <v>170</v>
      </c>
      <c r="C147" s="2" t="s">
        <v>251</v>
      </c>
      <c r="D147" s="2" t="s">
        <v>76</v>
      </c>
      <c r="E147" s="2" t="s">
        <v>13</v>
      </c>
      <c r="F147" s="2"/>
      <c r="G147" s="8">
        <v>0</v>
      </c>
      <c r="H147" s="8">
        <v>0</v>
      </c>
      <c r="I147" s="7">
        <v>0</v>
      </c>
    </row>
    <row r="148" spans="2:10" x14ac:dyDescent="0.3">
      <c r="B148" s="6" t="s">
        <v>170</v>
      </c>
      <c r="C148" s="2" t="s">
        <v>252</v>
      </c>
      <c r="D148" s="2" t="s">
        <v>76</v>
      </c>
      <c r="E148" s="2" t="s">
        <v>13</v>
      </c>
      <c r="F148" s="2"/>
      <c r="G148" s="8">
        <v>0</v>
      </c>
      <c r="H148" s="8">
        <v>0</v>
      </c>
      <c r="I148" s="7">
        <v>0</v>
      </c>
    </row>
    <row r="149" spans="2:10" x14ac:dyDescent="0.3">
      <c r="B149" s="6" t="s">
        <v>24</v>
      </c>
      <c r="C149" s="2" t="s">
        <v>253</v>
      </c>
      <c r="D149" s="2" t="s">
        <v>76</v>
      </c>
      <c r="E149" s="2" t="s">
        <v>12</v>
      </c>
      <c r="F149" s="2"/>
      <c r="G149" s="8"/>
      <c r="H149" s="8"/>
      <c r="I149" s="7"/>
    </row>
    <row r="150" spans="2:10" x14ac:dyDescent="0.3">
      <c r="B150" s="6" t="s">
        <v>254</v>
      </c>
      <c r="C150" s="2" t="s">
        <v>255</v>
      </c>
      <c r="D150" s="2" t="s">
        <v>76</v>
      </c>
      <c r="E150" s="2" t="s">
        <v>12</v>
      </c>
      <c r="F150" s="2"/>
      <c r="G150" s="8"/>
      <c r="H150" s="8"/>
      <c r="I150" s="7"/>
    </row>
    <row r="151" spans="2:10" x14ac:dyDescent="0.3">
      <c r="B151" s="6" t="s">
        <v>256</v>
      </c>
      <c r="C151" s="28" t="s">
        <v>257</v>
      </c>
      <c r="D151" s="2" t="s">
        <v>17</v>
      </c>
      <c r="E151" s="2" t="s">
        <v>15</v>
      </c>
      <c r="F151" s="29" t="s">
        <v>258</v>
      </c>
      <c r="G151" s="8">
        <v>5700.9</v>
      </c>
      <c r="H151" s="8">
        <v>634.55999999999995</v>
      </c>
      <c r="I151" s="7">
        <f t="shared" ref="I151:I172" si="6">SUM(G151+H151)*1.16</f>
        <v>7349.1335999999983</v>
      </c>
      <c r="J151" s="9"/>
    </row>
    <row r="152" spans="2:10" x14ac:dyDescent="0.3">
      <c r="B152" s="6" t="s">
        <v>57</v>
      </c>
      <c r="C152" s="28" t="s">
        <v>259</v>
      </c>
      <c r="D152" s="2" t="s">
        <v>17</v>
      </c>
      <c r="E152" s="2" t="s">
        <v>15</v>
      </c>
      <c r="F152" s="29" t="s">
        <v>258</v>
      </c>
      <c r="G152" s="8">
        <v>7565.94</v>
      </c>
      <c r="H152" s="8">
        <v>839.43</v>
      </c>
      <c r="I152" s="7">
        <f t="shared" si="6"/>
        <v>9750.2291999999979</v>
      </c>
      <c r="J152" s="9"/>
    </row>
    <row r="153" spans="2:10" x14ac:dyDescent="0.3">
      <c r="B153" s="6" t="s">
        <v>260</v>
      </c>
      <c r="C153" s="28" t="s">
        <v>261</v>
      </c>
      <c r="D153" s="2" t="s">
        <v>10</v>
      </c>
      <c r="E153" s="2" t="s">
        <v>12</v>
      </c>
      <c r="F153" s="29"/>
      <c r="G153" s="8"/>
      <c r="H153" s="8"/>
      <c r="I153" s="7">
        <f t="shared" si="6"/>
        <v>0</v>
      </c>
      <c r="J153" s="9"/>
    </row>
    <row r="154" spans="2:10" x14ac:dyDescent="0.3">
      <c r="B154" s="6" t="s">
        <v>262</v>
      </c>
      <c r="C154" s="28" t="s">
        <v>263</v>
      </c>
      <c r="D154" s="2" t="s">
        <v>17</v>
      </c>
      <c r="E154" s="2" t="s">
        <v>11</v>
      </c>
      <c r="F154" s="29" t="s">
        <v>40</v>
      </c>
      <c r="G154" s="7">
        <v>11932</v>
      </c>
      <c r="H154" s="8">
        <v>358</v>
      </c>
      <c r="I154" s="7">
        <f t="shared" si="6"/>
        <v>14256.4</v>
      </c>
      <c r="J154" s="9"/>
    </row>
    <row r="155" spans="2:10" x14ac:dyDescent="0.3">
      <c r="B155" s="6" t="s">
        <v>20</v>
      </c>
      <c r="C155" s="28" t="s">
        <v>264</v>
      </c>
      <c r="D155" s="2" t="s">
        <v>17</v>
      </c>
      <c r="E155" s="2" t="s">
        <v>15</v>
      </c>
      <c r="F155" s="30" t="s">
        <v>265</v>
      </c>
      <c r="G155" s="8">
        <v>8525.2900000000009</v>
      </c>
      <c r="H155" s="8">
        <v>910.66</v>
      </c>
      <c r="I155" s="7">
        <f t="shared" si="6"/>
        <v>10945.701999999999</v>
      </c>
      <c r="J155" s="9"/>
    </row>
    <row r="156" spans="2:10" x14ac:dyDescent="0.3">
      <c r="B156" s="6" t="s">
        <v>20</v>
      </c>
      <c r="C156" s="28" t="s">
        <v>266</v>
      </c>
      <c r="D156" s="2" t="s">
        <v>17</v>
      </c>
      <c r="E156" s="2" t="s">
        <v>15</v>
      </c>
      <c r="F156" s="30" t="s">
        <v>265</v>
      </c>
      <c r="G156" s="8">
        <v>8525.2900000000009</v>
      </c>
      <c r="H156" s="8">
        <v>910.66</v>
      </c>
      <c r="I156" s="7">
        <f t="shared" si="6"/>
        <v>10945.701999999999</v>
      </c>
      <c r="J156" s="9"/>
    </row>
    <row r="157" spans="2:10" x14ac:dyDescent="0.3">
      <c r="B157" s="6" t="s">
        <v>232</v>
      </c>
      <c r="C157" s="28" t="s">
        <v>267</v>
      </c>
      <c r="D157" s="2" t="s">
        <v>17</v>
      </c>
      <c r="E157" s="2" t="s">
        <v>15</v>
      </c>
      <c r="F157" s="30" t="s">
        <v>265</v>
      </c>
      <c r="G157" s="8">
        <v>4432.79</v>
      </c>
      <c r="H157" s="8">
        <v>495.26</v>
      </c>
      <c r="I157" s="7">
        <f t="shared" si="6"/>
        <v>5716.5379999999996</v>
      </c>
      <c r="J157" s="9"/>
    </row>
    <row r="158" spans="2:10" x14ac:dyDescent="0.3">
      <c r="B158" s="6" t="s">
        <v>24</v>
      </c>
      <c r="C158" s="31" t="s">
        <v>268</v>
      </c>
      <c r="D158" s="2" t="s">
        <v>17</v>
      </c>
      <c r="E158" s="2" t="s">
        <v>15</v>
      </c>
      <c r="F158" s="30" t="s">
        <v>269</v>
      </c>
      <c r="G158" s="8">
        <v>2036.85</v>
      </c>
      <c r="H158" s="8">
        <v>232.08</v>
      </c>
      <c r="I158" s="7">
        <f t="shared" si="6"/>
        <v>2631.9587999999994</v>
      </c>
      <c r="J158" s="9"/>
    </row>
    <row r="159" spans="2:10" x14ac:dyDescent="0.3">
      <c r="B159" s="6" t="s">
        <v>70</v>
      </c>
      <c r="C159" s="31" t="s">
        <v>270</v>
      </c>
      <c r="D159" s="2" t="s">
        <v>17</v>
      </c>
      <c r="E159" s="2" t="s">
        <v>15</v>
      </c>
      <c r="F159" s="30" t="s">
        <v>269</v>
      </c>
      <c r="G159" s="8">
        <v>3313.38</v>
      </c>
      <c r="H159" s="8">
        <v>372.3</v>
      </c>
      <c r="I159" s="7">
        <f t="shared" si="6"/>
        <v>4275.3887999999997</v>
      </c>
      <c r="J159" s="9"/>
    </row>
    <row r="160" spans="2:10" x14ac:dyDescent="0.3">
      <c r="B160" s="6" t="s">
        <v>42</v>
      </c>
      <c r="C160" s="31" t="s">
        <v>271</v>
      </c>
      <c r="D160" s="2" t="s">
        <v>17</v>
      </c>
      <c r="E160" s="2" t="s">
        <v>11</v>
      </c>
      <c r="F160" s="2" t="s">
        <v>84</v>
      </c>
      <c r="G160" s="8">
        <v>8356</v>
      </c>
      <c r="H160" s="8">
        <v>250.67</v>
      </c>
      <c r="I160" s="7">
        <f t="shared" si="6"/>
        <v>9983.7371999999996</v>
      </c>
      <c r="J160" s="9"/>
    </row>
    <row r="161" spans="2:10" x14ac:dyDescent="0.3">
      <c r="B161" s="6" t="s">
        <v>72</v>
      </c>
      <c r="C161" s="31" t="s">
        <v>272</v>
      </c>
      <c r="D161" s="2" t="s">
        <v>17</v>
      </c>
      <c r="E161" s="2" t="s">
        <v>15</v>
      </c>
      <c r="F161" s="30" t="s">
        <v>273</v>
      </c>
      <c r="G161" s="8">
        <v>9542.7900000000009</v>
      </c>
      <c r="H161" s="8">
        <v>680.43</v>
      </c>
      <c r="I161" s="7">
        <f t="shared" si="6"/>
        <v>11858.9352</v>
      </c>
      <c r="J161" s="9"/>
    </row>
    <row r="162" spans="2:10" x14ac:dyDescent="0.3">
      <c r="B162" s="6" t="s">
        <v>274</v>
      </c>
      <c r="C162" s="31" t="s">
        <v>275</v>
      </c>
      <c r="D162" s="2" t="s">
        <v>17</v>
      </c>
      <c r="E162" s="2" t="s">
        <v>15</v>
      </c>
      <c r="F162" s="30" t="s">
        <v>273</v>
      </c>
      <c r="G162" s="8">
        <v>3380.2</v>
      </c>
      <c r="H162" s="8">
        <v>309.39</v>
      </c>
      <c r="I162" s="7">
        <f t="shared" si="6"/>
        <v>4279.924399999999</v>
      </c>
      <c r="J162" s="9"/>
    </row>
    <row r="163" spans="2:10" x14ac:dyDescent="0.3">
      <c r="B163" s="6" t="s">
        <v>256</v>
      </c>
      <c r="C163" s="31" t="s">
        <v>276</v>
      </c>
      <c r="D163" s="2" t="s">
        <v>17</v>
      </c>
      <c r="E163" s="2" t="s">
        <v>15</v>
      </c>
      <c r="F163" s="30" t="s">
        <v>277</v>
      </c>
      <c r="G163" s="8">
        <v>5851.82</v>
      </c>
      <c r="H163" s="8">
        <v>651.14</v>
      </c>
      <c r="I163" s="7">
        <f t="shared" si="6"/>
        <v>7543.4335999999994</v>
      </c>
      <c r="J163" s="9"/>
    </row>
    <row r="164" spans="2:10" x14ac:dyDescent="0.3">
      <c r="B164" s="6" t="s">
        <v>70</v>
      </c>
      <c r="C164" s="31" t="s">
        <v>278</v>
      </c>
      <c r="D164" s="2" t="s">
        <v>17</v>
      </c>
      <c r="E164" s="2" t="s">
        <v>15</v>
      </c>
      <c r="F164" s="30" t="s">
        <v>279</v>
      </c>
      <c r="G164" s="8">
        <v>5876</v>
      </c>
      <c r="H164" s="8">
        <v>176</v>
      </c>
      <c r="I164" s="7">
        <f t="shared" si="6"/>
        <v>7020.32</v>
      </c>
      <c r="J164" s="9"/>
    </row>
    <row r="165" spans="2:10" x14ac:dyDescent="0.3">
      <c r="B165" s="6" t="s">
        <v>65</v>
      </c>
      <c r="C165" s="31" t="s">
        <v>280</v>
      </c>
      <c r="D165" s="2" t="s">
        <v>17</v>
      </c>
      <c r="E165" s="2" t="s">
        <v>15</v>
      </c>
      <c r="F165" s="30" t="s">
        <v>277</v>
      </c>
      <c r="G165" s="8">
        <v>4314</v>
      </c>
      <c r="H165" s="8">
        <v>482.21</v>
      </c>
      <c r="I165" s="7">
        <f t="shared" si="6"/>
        <v>5563.6035999999995</v>
      </c>
      <c r="J165" s="9"/>
    </row>
    <row r="166" spans="2:10" x14ac:dyDescent="0.3">
      <c r="B166" s="6" t="s">
        <v>232</v>
      </c>
      <c r="C166" s="31" t="s">
        <v>281</v>
      </c>
      <c r="D166" s="2" t="s">
        <v>17</v>
      </c>
      <c r="E166" s="2" t="s">
        <v>15</v>
      </c>
      <c r="F166" s="30" t="s">
        <v>282</v>
      </c>
      <c r="G166" s="8">
        <v>4070.97</v>
      </c>
      <c r="H166" s="8">
        <v>455.52</v>
      </c>
      <c r="I166" s="7">
        <f t="shared" si="6"/>
        <v>5250.7283999999991</v>
      </c>
      <c r="J166" s="9"/>
    </row>
    <row r="167" spans="2:10" x14ac:dyDescent="0.3">
      <c r="B167" s="6" t="s">
        <v>262</v>
      </c>
      <c r="C167" s="31" t="s">
        <v>283</v>
      </c>
      <c r="D167" s="2" t="s">
        <v>17</v>
      </c>
      <c r="E167" s="2" t="s">
        <v>15</v>
      </c>
      <c r="F167" s="30" t="s">
        <v>282</v>
      </c>
      <c r="G167" s="8">
        <v>8082.25</v>
      </c>
      <c r="H167" s="8">
        <v>896.15</v>
      </c>
      <c r="I167" s="7">
        <f t="shared" si="6"/>
        <v>10414.944</v>
      </c>
      <c r="J167" s="9"/>
    </row>
    <row r="168" spans="2:10" x14ac:dyDescent="0.3">
      <c r="B168" s="6" t="s">
        <v>284</v>
      </c>
      <c r="C168" s="31" t="s">
        <v>285</v>
      </c>
      <c r="D168" s="2" t="s">
        <v>17</v>
      </c>
      <c r="E168" s="2" t="s">
        <v>15</v>
      </c>
      <c r="F168" s="30" t="s">
        <v>277</v>
      </c>
      <c r="G168" s="8">
        <v>8521.0499999999993</v>
      </c>
      <c r="H168" s="8">
        <v>256</v>
      </c>
      <c r="I168" s="7">
        <f t="shared" si="6"/>
        <v>10181.377999999999</v>
      </c>
      <c r="J168" s="9"/>
    </row>
    <row r="169" spans="2:10" x14ac:dyDescent="0.3">
      <c r="B169" s="6" t="s">
        <v>8</v>
      </c>
      <c r="C169" s="31" t="s">
        <v>286</v>
      </c>
      <c r="D169" s="2" t="s">
        <v>17</v>
      </c>
      <c r="E169" s="2" t="s">
        <v>15</v>
      </c>
      <c r="F169" s="30" t="s">
        <v>287</v>
      </c>
      <c r="G169" s="8">
        <v>5048.82</v>
      </c>
      <c r="H169" s="8">
        <v>512.51</v>
      </c>
      <c r="I169" s="7">
        <f t="shared" si="6"/>
        <v>6451.1427999999996</v>
      </c>
      <c r="J169" s="9"/>
    </row>
    <row r="170" spans="2:10" x14ac:dyDescent="0.3">
      <c r="B170" s="6" t="s">
        <v>288</v>
      </c>
      <c r="C170" s="31" t="s">
        <v>289</v>
      </c>
      <c r="D170" s="2" t="s">
        <v>10</v>
      </c>
      <c r="E170" s="2" t="s">
        <v>15</v>
      </c>
      <c r="F170" s="2"/>
      <c r="G170" s="8">
        <v>0</v>
      </c>
      <c r="H170" s="8">
        <v>0</v>
      </c>
      <c r="I170" s="7">
        <f t="shared" si="6"/>
        <v>0</v>
      </c>
      <c r="J170" s="9"/>
    </row>
    <row r="171" spans="2:10" x14ac:dyDescent="0.3">
      <c r="B171" s="6" t="s">
        <v>256</v>
      </c>
      <c r="C171" s="32" t="s">
        <v>290</v>
      </c>
      <c r="D171" s="3" t="s">
        <v>17</v>
      </c>
      <c r="E171" s="3" t="s">
        <v>15</v>
      </c>
      <c r="F171" s="30" t="s">
        <v>291</v>
      </c>
      <c r="G171" s="8">
        <v>6210.9</v>
      </c>
      <c r="H171" s="4">
        <v>679.04</v>
      </c>
      <c r="I171" s="7">
        <f t="shared" si="6"/>
        <v>7992.3303999999989</v>
      </c>
      <c r="J171" s="9"/>
    </row>
    <row r="172" spans="2:10" x14ac:dyDescent="0.3">
      <c r="B172" s="6" t="s">
        <v>256</v>
      </c>
      <c r="C172" s="32" t="s">
        <v>292</v>
      </c>
      <c r="D172" s="3" t="s">
        <v>17</v>
      </c>
      <c r="E172" s="3" t="s">
        <v>15</v>
      </c>
      <c r="F172" s="30" t="s">
        <v>293</v>
      </c>
      <c r="G172" s="8">
        <v>6507.08</v>
      </c>
      <c r="H172" s="4">
        <v>723.12</v>
      </c>
      <c r="I172" s="7">
        <f t="shared" si="6"/>
        <v>8387.0319999999992</v>
      </c>
      <c r="J172" s="9"/>
    </row>
    <row r="173" spans="2:10" x14ac:dyDescent="0.3">
      <c r="B173" s="6" t="s">
        <v>70</v>
      </c>
      <c r="C173" s="32" t="s">
        <v>294</v>
      </c>
      <c r="D173" s="3" t="s">
        <v>10</v>
      </c>
      <c r="E173" s="3" t="s">
        <v>15</v>
      </c>
      <c r="F173" s="2"/>
      <c r="G173" s="4">
        <v>0</v>
      </c>
      <c r="H173" s="4">
        <v>0</v>
      </c>
      <c r="I173" s="7">
        <f>SUM(G173:H173)*1.16</f>
        <v>0</v>
      </c>
    </row>
    <row r="174" spans="2:10" x14ac:dyDescent="0.3">
      <c r="B174" s="6" t="s">
        <v>274</v>
      </c>
      <c r="C174" s="32" t="s">
        <v>295</v>
      </c>
      <c r="D174" s="3" t="s">
        <v>17</v>
      </c>
      <c r="E174" s="3" t="s">
        <v>15</v>
      </c>
      <c r="F174" s="30" t="s">
        <v>293</v>
      </c>
      <c r="G174" s="8">
        <v>3959.84</v>
      </c>
      <c r="H174" s="4">
        <v>443.31</v>
      </c>
      <c r="I174" s="7">
        <f>SUM(G174+H174)*1.16</f>
        <v>5107.6540000000005</v>
      </c>
      <c r="J174" s="9"/>
    </row>
    <row r="175" spans="2:10" x14ac:dyDescent="0.3">
      <c r="B175" s="6" t="s">
        <v>65</v>
      </c>
      <c r="C175" s="32" t="s">
        <v>296</v>
      </c>
      <c r="D175" s="3" t="s">
        <v>17</v>
      </c>
      <c r="E175" s="3" t="s">
        <v>15</v>
      </c>
      <c r="F175" s="33" t="s">
        <v>67</v>
      </c>
      <c r="G175" s="8">
        <v>5883.15</v>
      </c>
      <c r="H175" s="4">
        <v>654.58000000000004</v>
      </c>
      <c r="I175" s="7">
        <f>SUM(G175+H175)*1.16</f>
        <v>7583.7667999999994</v>
      </c>
      <c r="J175" s="9"/>
    </row>
    <row r="176" spans="2:10" x14ac:dyDescent="0.3">
      <c r="B176" s="6" t="s">
        <v>297</v>
      </c>
      <c r="C176" s="32" t="s">
        <v>298</v>
      </c>
      <c r="D176" s="3" t="s">
        <v>10</v>
      </c>
      <c r="E176" s="3" t="s">
        <v>15</v>
      </c>
      <c r="F176" s="30"/>
      <c r="G176" s="8">
        <v>0</v>
      </c>
      <c r="H176" s="4">
        <v>0</v>
      </c>
      <c r="I176" s="7">
        <f>SUM(G176+H176)*1.16</f>
        <v>0</v>
      </c>
      <c r="J176" s="9"/>
    </row>
    <row r="177" spans="2:10" x14ac:dyDescent="0.3">
      <c r="B177" s="6" t="s">
        <v>70</v>
      </c>
      <c r="C177" s="32" t="s">
        <v>299</v>
      </c>
      <c r="D177" s="3" t="s">
        <v>10</v>
      </c>
      <c r="E177" s="3" t="s">
        <v>15</v>
      </c>
      <c r="F177" s="30"/>
      <c r="G177" s="8">
        <v>0</v>
      </c>
      <c r="H177" s="4">
        <v>0</v>
      </c>
      <c r="I177" s="7">
        <f>SUM(G177+H177)*1.16</f>
        <v>0</v>
      </c>
      <c r="J177" s="9"/>
    </row>
    <row r="178" spans="2:10" x14ac:dyDescent="0.3">
      <c r="B178" s="6" t="s">
        <v>42</v>
      </c>
      <c r="C178" s="32" t="s">
        <v>300</v>
      </c>
      <c r="D178" s="3" t="s">
        <v>17</v>
      </c>
      <c r="E178" s="3" t="s">
        <v>12</v>
      </c>
      <c r="F178" s="30" t="s">
        <v>47</v>
      </c>
      <c r="G178" s="7">
        <v>7659</v>
      </c>
      <c r="H178" s="4">
        <v>229.7</v>
      </c>
      <c r="I178" s="7">
        <f>SUM(G178+H178)*1.16</f>
        <v>9150.8919999999998</v>
      </c>
      <c r="J178" s="9"/>
    </row>
    <row r="179" spans="2:10" x14ac:dyDescent="0.3">
      <c r="B179" s="6" t="s">
        <v>256</v>
      </c>
      <c r="C179" s="32" t="s">
        <v>301</v>
      </c>
      <c r="D179" s="3" t="s">
        <v>17</v>
      </c>
      <c r="E179" s="3" t="s">
        <v>11</v>
      </c>
      <c r="F179" s="2" t="s">
        <v>302</v>
      </c>
      <c r="G179" s="4">
        <v>8356</v>
      </c>
      <c r="H179" s="4">
        <v>251</v>
      </c>
      <c r="I179" s="7">
        <f>(G179+H179)*1.16</f>
        <v>9984.119999999999</v>
      </c>
    </row>
    <row r="180" spans="2:10" x14ac:dyDescent="0.3">
      <c r="B180" s="6" t="s">
        <v>24</v>
      </c>
      <c r="C180" s="32" t="s">
        <v>303</v>
      </c>
      <c r="D180" s="3" t="s">
        <v>76</v>
      </c>
      <c r="E180" s="3" t="s">
        <v>15</v>
      </c>
      <c r="F180" s="2"/>
      <c r="G180" s="4"/>
      <c r="H180" s="4"/>
      <c r="I180" s="7"/>
    </row>
    <row r="181" spans="2:10" x14ac:dyDescent="0.3">
      <c r="B181" s="6" t="s">
        <v>262</v>
      </c>
      <c r="C181" s="32" t="s">
        <v>304</v>
      </c>
      <c r="D181" s="3" t="s">
        <v>17</v>
      </c>
      <c r="E181" s="3" t="s">
        <v>15</v>
      </c>
      <c r="F181" s="30" t="s">
        <v>305</v>
      </c>
      <c r="G181" s="8">
        <v>8462.7900000000009</v>
      </c>
      <c r="H181" s="4">
        <v>937.95</v>
      </c>
      <c r="I181" s="7">
        <f t="shared" ref="I181:I217" si="7">SUM(G181+H181)*1.16</f>
        <v>10904.858400000001</v>
      </c>
      <c r="J181" s="9"/>
    </row>
    <row r="182" spans="2:10" x14ac:dyDescent="0.3">
      <c r="B182" s="6" t="s">
        <v>78</v>
      </c>
      <c r="C182" s="32" t="s">
        <v>306</v>
      </c>
      <c r="D182" s="3" t="s">
        <v>17</v>
      </c>
      <c r="E182" s="3" t="s">
        <v>15</v>
      </c>
      <c r="F182" s="2" t="s">
        <v>305</v>
      </c>
      <c r="G182" s="8">
        <v>7915.77</v>
      </c>
      <c r="H182" s="4">
        <v>877.86</v>
      </c>
      <c r="I182" s="7">
        <f t="shared" si="7"/>
        <v>10200.6108</v>
      </c>
      <c r="J182" s="9"/>
    </row>
    <row r="183" spans="2:10" x14ac:dyDescent="0.3">
      <c r="B183" s="6" t="s">
        <v>88</v>
      </c>
      <c r="C183" s="31" t="s">
        <v>307</v>
      </c>
      <c r="D183" s="2" t="s">
        <v>10</v>
      </c>
      <c r="E183" s="3" t="s">
        <v>11</v>
      </c>
      <c r="F183" s="30"/>
      <c r="G183" s="8">
        <v>0</v>
      </c>
      <c r="H183" s="4">
        <v>0</v>
      </c>
      <c r="I183" s="7">
        <f t="shared" si="7"/>
        <v>0</v>
      </c>
      <c r="J183" s="9"/>
    </row>
    <row r="184" spans="2:10" x14ac:dyDescent="0.3">
      <c r="B184" s="6" t="s">
        <v>8</v>
      </c>
      <c r="C184" s="31" t="s">
        <v>308</v>
      </c>
      <c r="D184" s="2" t="s">
        <v>10</v>
      </c>
      <c r="E184" s="3" t="s">
        <v>15</v>
      </c>
      <c r="F184" s="26"/>
      <c r="G184" s="7">
        <v>0</v>
      </c>
      <c r="H184" s="8">
        <v>0</v>
      </c>
      <c r="I184" s="7">
        <f t="shared" si="7"/>
        <v>0</v>
      </c>
      <c r="J184" s="9"/>
    </row>
    <row r="185" spans="2:10" x14ac:dyDescent="0.3">
      <c r="B185" s="6" t="s">
        <v>260</v>
      </c>
      <c r="C185" s="31" t="s">
        <v>309</v>
      </c>
      <c r="D185" s="2" t="s">
        <v>17</v>
      </c>
      <c r="E185" s="3" t="s">
        <v>15</v>
      </c>
      <c r="F185" s="34" t="s">
        <v>310</v>
      </c>
      <c r="G185" s="8">
        <v>10079.99</v>
      </c>
      <c r="H185" s="4">
        <v>1116</v>
      </c>
      <c r="I185" s="7">
        <f t="shared" si="7"/>
        <v>12987.348399999999</v>
      </c>
      <c r="J185" s="9"/>
    </row>
    <row r="186" spans="2:10" x14ac:dyDescent="0.3">
      <c r="B186" s="6" t="s">
        <v>20</v>
      </c>
      <c r="C186" s="31" t="s">
        <v>311</v>
      </c>
      <c r="D186" s="2" t="s">
        <v>17</v>
      </c>
      <c r="E186" s="3" t="s">
        <v>15</v>
      </c>
      <c r="F186" s="2" t="s">
        <v>310</v>
      </c>
      <c r="G186" s="8">
        <v>7863.64</v>
      </c>
      <c r="H186" s="4">
        <v>872.13</v>
      </c>
      <c r="I186" s="7">
        <f t="shared" si="7"/>
        <v>10133.493199999999</v>
      </c>
      <c r="J186" s="9"/>
    </row>
    <row r="187" spans="2:10" x14ac:dyDescent="0.3">
      <c r="B187" s="6" t="s">
        <v>42</v>
      </c>
      <c r="C187" s="31" t="s">
        <v>312</v>
      </c>
      <c r="D187" s="2" t="s">
        <v>17</v>
      </c>
      <c r="E187" s="3" t="s">
        <v>15</v>
      </c>
      <c r="F187" s="30" t="s">
        <v>313</v>
      </c>
      <c r="G187" s="8">
        <v>7157.79</v>
      </c>
      <c r="H187" s="4">
        <v>723.12</v>
      </c>
      <c r="I187" s="7">
        <f t="shared" si="7"/>
        <v>9141.855599999999</v>
      </c>
      <c r="J187" s="9"/>
    </row>
    <row r="188" spans="2:10" x14ac:dyDescent="0.3">
      <c r="B188" s="6" t="s">
        <v>143</v>
      </c>
      <c r="C188" s="31" t="s">
        <v>314</v>
      </c>
      <c r="D188" s="2" t="s">
        <v>17</v>
      </c>
      <c r="E188" s="3" t="s">
        <v>15</v>
      </c>
      <c r="F188" s="2" t="s">
        <v>313</v>
      </c>
      <c r="G188" s="8">
        <v>11662.03</v>
      </c>
      <c r="H188" s="4">
        <v>1289.3800000000001</v>
      </c>
      <c r="I188" s="7">
        <f t="shared" si="7"/>
        <v>15023.6356</v>
      </c>
      <c r="J188" s="9"/>
    </row>
    <row r="189" spans="2:10" x14ac:dyDescent="0.3">
      <c r="B189" s="6" t="s">
        <v>85</v>
      </c>
      <c r="C189" s="31" t="s">
        <v>315</v>
      </c>
      <c r="D189" s="2" t="s">
        <v>17</v>
      </c>
      <c r="E189" s="3" t="s">
        <v>15</v>
      </c>
      <c r="F189" s="2" t="s">
        <v>313</v>
      </c>
      <c r="G189" s="8">
        <v>12081.29</v>
      </c>
      <c r="H189" s="4">
        <v>1214.79</v>
      </c>
      <c r="I189" s="7">
        <f t="shared" si="7"/>
        <v>15423.452800000001</v>
      </c>
      <c r="J189" s="9"/>
    </row>
    <row r="190" spans="2:10" x14ac:dyDescent="0.3">
      <c r="B190" s="6" t="s">
        <v>85</v>
      </c>
      <c r="C190" s="31" t="s">
        <v>316</v>
      </c>
      <c r="D190" s="2" t="s">
        <v>17</v>
      </c>
      <c r="E190" s="3" t="s">
        <v>15</v>
      </c>
      <c r="F190" s="2" t="s">
        <v>313</v>
      </c>
      <c r="G190" s="8">
        <v>12081.29</v>
      </c>
      <c r="H190" s="4">
        <v>1214.79</v>
      </c>
      <c r="I190" s="7">
        <f t="shared" si="7"/>
        <v>15423.452800000001</v>
      </c>
      <c r="J190" s="9"/>
    </row>
    <row r="191" spans="2:10" x14ac:dyDescent="0.3">
      <c r="B191" s="6" t="s">
        <v>74</v>
      </c>
      <c r="C191" s="31" t="s">
        <v>317</v>
      </c>
      <c r="D191" s="2" t="s">
        <v>17</v>
      </c>
      <c r="E191" s="3" t="s">
        <v>13</v>
      </c>
      <c r="F191" s="2" t="s">
        <v>384</v>
      </c>
      <c r="G191" s="8">
        <v>12621</v>
      </c>
      <c r="H191" s="4">
        <v>379</v>
      </c>
      <c r="I191" s="7">
        <f t="shared" si="7"/>
        <v>15079.999999999998</v>
      </c>
      <c r="J191" s="9"/>
    </row>
    <row r="192" spans="2:10" x14ac:dyDescent="0.3">
      <c r="B192" s="6" t="s">
        <v>42</v>
      </c>
      <c r="C192" s="31" t="s">
        <v>318</v>
      </c>
      <c r="D192" s="2" t="s">
        <v>17</v>
      </c>
      <c r="E192" s="3" t="s">
        <v>11</v>
      </c>
      <c r="F192" s="2" t="s">
        <v>50</v>
      </c>
      <c r="G192" s="7">
        <v>7301.13</v>
      </c>
      <c r="H192" s="4">
        <v>658.61</v>
      </c>
      <c r="I192" s="7">
        <f t="shared" si="7"/>
        <v>9233.2983999999997</v>
      </c>
      <c r="J192" s="9"/>
    </row>
    <row r="193" spans="2:10" x14ac:dyDescent="0.3">
      <c r="B193" s="6" t="s">
        <v>260</v>
      </c>
      <c r="C193" s="31" t="s">
        <v>319</v>
      </c>
      <c r="D193" s="2" t="s">
        <v>17</v>
      </c>
      <c r="E193" s="3" t="s">
        <v>15</v>
      </c>
      <c r="F193" s="2" t="s">
        <v>310</v>
      </c>
      <c r="G193" s="4">
        <v>12081.29</v>
      </c>
      <c r="H193" s="4">
        <v>1215</v>
      </c>
      <c r="I193" s="7">
        <f t="shared" si="7"/>
        <v>15423.696400000001</v>
      </c>
    </row>
    <row r="194" spans="2:10" x14ac:dyDescent="0.3">
      <c r="B194" s="6" t="s">
        <v>72</v>
      </c>
      <c r="C194" s="31" t="s">
        <v>320</v>
      </c>
      <c r="D194" s="2" t="s">
        <v>17</v>
      </c>
      <c r="E194" s="3" t="s">
        <v>15</v>
      </c>
      <c r="F194" s="30" t="s">
        <v>30</v>
      </c>
      <c r="G194" s="8">
        <v>7210.28</v>
      </c>
      <c r="H194" s="4">
        <v>800.36</v>
      </c>
      <c r="I194" s="7">
        <f t="shared" si="7"/>
        <v>9292.3423999999995</v>
      </c>
      <c r="J194" s="9"/>
    </row>
    <row r="195" spans="2:10" x14ac:dyDescent="0.3">
      <c r="B195" s="6" t="s">
        <v>274</v>
      </c>
      <c r="C195" s="31" t="s">
        <v>321</v>
      </c>
      <c r="D195" s="2" t="s">
        <v>17</v>
      </c>
      <c r="E195" s="3" t="s">
        <v>15</v>
      </c>
      <c r="F195" s="2" t="s">
        <v>30</v>
      </c>
      <c r="G195" s="8">
        <v>2781.7</v>
      </c>
      <c r="H195" s="4">
        <v>312.2</v>
      </c>
      <c r="I195" s="7">
        <f t="shared" si="7"/>
        <v>3588.9239999999995</v>
      </c>
      <c r="J195" s="9"/>
    </row>
    <row r="196" spans="2:10" x14ac:dyDescent="0.3">
      <c r="B196" s="6" t="s">
        <v>42</v>
      </c>
      <c r="C196" s="31" t="s">
        <v>322</v>
      </c>
      <c r="D196" s="2" t="s">
        <v>17</v>
      </c>
      <c r="E196" s="3" t="s">
        <v>15</v>
      </c>
      <c r="F196" s="30" t="s">
        <v>323</v>
      </c>
      <c r="G196" s="8">
        <v>5993.6</v>
      </c>
      <c r="H196" s="4">
        <v>666.71</v>
      </c>
      <c r="I196" s="7">
        <f t="shared" si="7"/>
        <v>7725.9596000000001</v>
      </c>
      <c r="J196" s="9"/>
    </row>
    <row r="197" spans="2:10" x14ac:dyDescent="0.3">
      <c r="B197" s="6" t="s">
        <v>74</v>
      </c>
      <c r="C197" s="31" t="s">
        <v>324</v>
      </c>
      <c r="D197" s="2" t="s">
        <v>17</v>
      </c>
      <c r="E197" s="3" t="s">
        <v>13</v>
      </c>
      <c r="F197" s="2" t="s">
        <v>241</v>
      </c>
      <c r="G197" s="8">
        <v>16731</v>
      </c>
      <c r="H197" s="4">
        <v>1363</v>
      </c>
      <c r="I197" s="4">
        <f t="shared" si="7"/>
        <v>20989.039999999997</v>
      </c>
      <c r="J197" s="9"/>
    </row>
    <row r="198" spans="2:10" x14ac:dyDescent="0.3">
      <c r="B198" s="6" t="s">
        <v>85</v>
      </c>
      <c r="C198" s="31" t="s">
        <v>325</v>
      </c>
      <c r="D198" s="2" t="s">
        <v>17</v>
      </c>
      <c r="E198" s="3" t="s">
        <v>15</v>
      </c>
      <c r="F198" s="30" t="s">
        <v>326</v>
      </c>
      <c r="G198" s="8">
        <v>10079.99</v>
      </c>
      <c r="H198" s="4">
        <v>1115.5899999999999</v>
      </c>
      <c r="I198" s="7">
        <f t="shared" si="7"/>
        <v>12986.872799999999</v>
      </c>
      <c r="J198" s="9"/>
    </row>
    <row r="199" spans="2:10" x14ac:dyDescent="0.3">
      <c r="B199" s="6" t="s">
        <v>85</v>
      </c>
      <c r="C199" s="31" t="s">
        <v>327</v>
      </c>
      <c r="D199" s="2" t="s">
        <v>17</v>
      </c>
      <c r="E199" s="3" t="s">
        <v>15</v>
      </c>
      <c r="F199" s="30" t="s">
        <v>328</v>
      </c>
      <c r="G199" s="8">
        <v>10018.49</v>
      </c>
      <c r="H199" s="4">
        <v>1108.8699999999999</v>
      </c>
      <c r="I199" s="7">
        <f t="shared" si="7"/>
        <v>12907.7376</v>
      </c>
      <c r="J199" s="9"/>
    </row>
    <row r="200" spans="2:10" x14ac:dyDescent="0.3">
      <c r="B200" s="6" t="s">
        <v>242</v>
      </c>
      <c r="C200" s="31" t="s">
        <v>329</v>
      </c>
      <c r="D200" s="2" t="s">
        <v>17</v>
      </c>
      <c r="E200" s="3" t="s">
        <v>15</v>
      </c>
      <c r="F200" s="30" t="s">
        <v>330</v>
      </c>
      <c r="G200" s="8">
        <v>4144.96</v>
      </c>
      <c r="H200" s="4">
        <v>462.65</v>
      </c>
      <c r="I200" s="7">
        <f t="shared" si="7"/>
        <v>5344.8275999999996</v>
      </c>
      <c r="J200" s="9"/>
    </row>
    <row r="201" spans="2:10" x14ac:dyDescent="0.3">
      <c r="B201" s="6" t="s">
        <v>232</v>
      </c>
      <c r="C201" s="31" t="s">
        <v>331</v>
      </c>
      <c r="D201" s="2" t="s">
        <v>17</v>
      </c>
      <c r="E201" s="3" t="s">
        <v>15</v>
      </c>
      <c r="F201" s="2" t="s">
        <v>330</v>
      </c>
      <c r="G201" s="8">
        <v>4494.25</v>
      </c>
      <c r="H201" s="4">
        <v>502.02</v>
      </c>
      <c r="I201" s="7">
        <f t="shared" si="7"/>
        <v>5795.6732000000002</v>
      </c>
      <c r="J201" s="9"/>
    </row>
    <row r="202" spans="2:10" x14ac:dyDescent="0.3">
      <c r="B202" s="6" t="s">
        <v>65</v>
      </c>
      <c r="C202" s="31" t="s">
        <v>332</v>
      </c>
      <c r="D202" s="2" t="s">
        <v>17</v>
      </c>
      <c r="E202" s="3" t="s">
        <v>13</v>
      </c>
      <c r="F202" s="2" t="s">
        <v>333</v>
      </c>
      <c r="G202" s="8">
        <v>6542</v>
      </c>
      <c r="H202" s="4">
        <v>196.26</v>
      </c>
      <c r="I202" s="7">
        <f t="shared" si="7"/>
        <v>7816.3815999999997</v>
      </c>
      <c r="J202" s="9"/>
    </row>
    <row r="203" spans="2:10" x14ac:dyDescent="0.3">
      <c r="B203" s="6" t="s">
        <v>65</v>
      </c>
      <c r="C203" s="31" t="s">
        <v>334</v>
      </c>
      <c r="D203" s="2" t="s">
        <v>10</v>
      </c>
      <c r="E203" s="3" t="s">
        <v>15</v>
      </c>
      <c r="F203" s="34"/>
      <c r="G203" s="4">
        <v>0</v>
      </c>
      <c r="H203" s="4">
        <v>0</v>
      </c>
      <c r="I203" s="7">
        <f t="shared" si="7"/>
        <v>0</v>
      </c>
      <c r="J203" s="9"/>
    </row>
    <row r="204" spans="2:10" x14ac:dyDescent="0.3">
      <c r="B204" s="6" t="s">
        <v>72</v>
      </c>
      <c r="C204" s="31" t="s">
        <v>335</v>
      </c>
      <c r="D204" s="2" t="s">
        <v>17</v>
      </c>
      <c r="E204" s="3" t="s">
        <v>15</v>
      </c>
      <c r="F204" s="30" t="s">
        <v>336</v>
      </c>
      <c r="G204" s="8">
        <v>9059.73</v>
      </c>
      <c r="H204" s="4">
        <v>1003.52</v>
      </c>
      <c r="I204" s="7">
        <f t="shared" si="7"/>
        <v>11673.369999999999</v>
      </c>
      <c r="J204" s="9"/>
    </row>
    <row r="205" spans="2:10" x14ac:dyDescent="0.3">
      <c r="B205" s="6" t="s">
        <v>96</v>
      </c>
      <c r="C205" s="31" t="s">
        <v>337</v>
      </c>
      <c r="D205" s="2" t="s">
        <v>17</v>
      </c>
      <c r="E205" s="3" t="s">
        <v>15</v>
      </c>
      <c r="F205" s="30" t="s">
        <v>338</v>
      </c>
      <c r="G205" s="8">
        <v>10279.42</v>
      </c>
      <c r="H205" s="4">
        <v>1137.5</v>
      </c>
      <c r="I205" s="7">
        <f t="shared" si="7"/>
        <v>13243.627199999999</v>
      </c>
      <c r="J205" s="9"/>
    </row>
    <row r="206" spans="2:10" x14ac:dyDescent="0.3">
      <c r="B206" s="6" t="s">
        <v>70</v>
      </c>
      <c r="C206" s="31" t="s">
        <v>339</v>
      </c>
      <c r="D206" s="2" t="s">
        <v>17</v>
      </c>
      <c r="E206" s="3" t="s">
        <v>11</v>
      </c>
      <c r="F206" s="2" t="s">
        <v>40</v>
      </c>
      <c r="G206" s="4">
        <v>5876</v>
      </c>
      <c r="H206" s="4">
        <v>176</v>
      </c>
      <c r="I206" s="7">
        <f t="shared" si="7"/>
        <v>7020.32</v>
      </c>
    </row>
    <row r="207" spans="2:10" x14ac:dyDescent="0.3">
      <c r="B207" s="6" t="s">
        <v>42</v>
      </c>
      <c r="C207" s="31" t="s">
        <v>340</v>
      </c>
      <c r="D207" s="2" t="s">
        <v>10</v>
      </c>
      <c r="E207" s="3" t="s">
        <v>15</v>
      </c>
      <c r="F207" s="30"/>
      <c r="G207" s="8">
        <v>0</v>
      </c>
      <c r="H207" s="4">
        <v>0</v>
      </c>
      <c r="I207" s="7">
        <f t="shared" si="7"/>
        <v>0</v>
      </c>
      <c r="J207" s="9"/>
    </row>
    <row r="208" spans="2:10" x14ac:dyDescent="0.3">
      <c r="B208" s="6" t="s">
        <v>256</v>
      </c>
      <c r="C208" s="31" t="s">
        <v>341</v>
      </c>
      <c r="D208" s="2" t="s">
        <v>17</v>
      </c>
      <c r="E208" s="3" t="s">
        <v>15</v>
      </c>
      <c r="F208" s="30" t="s">
        <v>342</v>
      </c>
      <c r="G208" s="8">
        <v>7756</v>
      </c>
      <c r="H208" s="4">
        <v>723.12</v>
      </c>
      <c r="I208" s="7">
        <f t="shared" si="7"/>
        <v>9835.7792000000009</v>
      </c>
      <c r="J208" s="9"/>
    </row>
    <row r="209" spans="2:10" x14ac:dyDescent="0.3">
      <c r="B209" s="6" t="s">
        <v>262</v>
      </c>
      <c r="C209" s="31" t="s">
        <v>343</v>
      </c>
      <c r="D209" s="2" t="s">
        <v>17</v>
      </c>
      <c r="E209" s="3" t="s">
        <v>15</v>
      </c>
      <c r="F209" s="30" t="s">
        <v>344</v>
      </c>
      <c r="G209" s="8">
        <v>7756</v>
      </c>
      <c r="H209" s="4">
        <v>251</v>
      </c>
      <c r="I209" s="7">
        <f t="shared" si="7"/>
        <v>9288.119999999999</v>
      </c>
      <c r="J209" s="9"/>
    </row>
    <row r="210" spans="2:10" x14ac:dyDescent="0.3">
      <c r="B210" s="6" t="s">
        <v>143</v>
      </c>
      <c r="C210" s="31" t="s">
        <v>345</v>
      </c>
      <c r="D210" s="2" t="s">
        <v>17</v>
      </c>
      <c r="E210" s="3" t="s">
        <v>15</v>
      </c>
      <c r="F210" s="30" t="s">
        <v>344</v>
      </c>
      <c r="G210" s="8">
        <v>11058.79</v>
      </c>
      <c r="H210" s="4">
        <v>419.68</v>
      </c>
      <c r="I210" s="7">
        <f t="shared" si="7"/>
        <v>13315.0252</v>
      </c>
      <c r="J210" s="9"/>
    </row>
    <row r="211" spans="2:10" x14ac:dyDescent="0.3">
      <c r="B211" s="6" t="s">
        <v>346</v>
      </c>
      <c r="C211" s="31" t="s">
        <v>347</v>
      </c>
      <c r="D211" s="2" t="s">
        <v>17</v>
      </c>
      <c r="E211" s="3" t="s">
        <v>15</v>
      </c>
      <c r="F211" s="2" t="s">
        <v>344</v>
      </c>
      <c r="G211" s="8">
        <v>7577.39</v>
      </c>
      <c r="H211" s="4">
        <v>840.69</v>
      </c>
      <c r="I211" s="7">
        <f t="shared" si="7"/>
        <v>9764.9727999999996</v>
      </c>
      <c r="J211" s="9"/>
    </row>
    <row r="212" spans="2:10" x14ac:dyDescent="0.3">
      <c r="B212" s="6" t="s">
        <v>232</v>
      </c>
      <c r="C212" s="31" t="s">
        <v>348</v>
      </c>
      <c r="D212" s="2" t="s">
        <v>17</v>
      </c>
      <c r="E212" s="3" t="s">
        <v>15</v>
      </c>
      <c r="F212" s="2" t="s">
        <v>344</v>
      </c>
      <c r="G212" s="8">
        <v>3744.69</v>
      </c>
      <c r="H212" s="4">
        <v>419.68</v>
      </c>
      <c r="I212" s="7">
        <f t="shared" si="7"/>
        <v>4830.6691999999994</v>
      </c>
      <c r="J212" s="9"/>
    </row>
    <row r="213" spans="2:10" x14ac:dyDescent="0.3">
      <c r="B213" s="6" t="s">
        <v>8</v>
      </c>
      <c r="C213" s="31" t="s">
        <v>349</v>
      </c>
      <c r="D213" s="2" t="s">
        <v>17</v>
      </c>
      <c r="E213" s="3" t="s">
        <v>15</v>
      </c>
      <c r="F213" s="30" t="s">
        <v>350</v>
      </c>
      <c r="G213" s="8">
        <v>4662.1099999999997</v>
      </c>
      <c r="H213" s="4">
        <v>423.57</v>
      </c>
      <c r="I213" s="7">
        <f t="shared" si="7"/>
        <v>5899.3887999999988</v>
      </c>
      <c r="J213" s="9"/>
    </row>
    <row r="214" spans="2:10" x14ac:dyDescent="0.3">
      <c r="B214" s="6" t="s">
        <v>85</v>
      </c>
      <c r="C214" s="31" t="s">
        <v>351</v>
      </c>
      <c r="D214" s="2" t="s">
        <v>17</v>
      </c>
      <c r="E214" s="3" t="s">
        <v>15</v>
      </c>
      <c r="F214" s="30" t="s">
        <v>350</v>
      </c>
      <c r="G214" s="8">
        <v>8938.2900000000009</v>
      </c>
      <c r="H214" s="4">
        <v>804.43</v>
      </c>
      <c r="I214" s="7">
        <f t="shared" si="7"/>
        <v>11301.555200000001</v>
      </c>
      <c r="J214" s="9"/>
    </row>
    <row r="215" spans="2:10" x14ac:dyDescent="0.3">
      <c r="B215" s="6" t="s">
        <v>85</v>
      </c>
      <c r="C215" s="31" t="s">
        <v>352</v>
      </c>
      <c r="D215" s="2" t="s">
        <v>10</v>
      </c>
      <c r="E215" s="3" t="s">
        <v>15</v>
      </c>
      <c r="F215" s="2"/>
      <c r="G215" s="8">
        <v>0</v>
      </c>
      <c r="H215" s="4">
        <v>0</v>
      </c>
      <c r="I215" s="7">
        <f t="shared" si="7"/>
        <v>0</v>
      </c>
      <c r="J215" s="9"/>
    </row>
    <row r="216" spans="2:10" x14ac:dyDescent="0.3">
      <c r="B216" s="6" t="s">
        <v>85</v>
      </c>
      <c r="C216" s="31" t="s">
        <v>353</v>
      </c>
      <c r="D216" s="2" t="s">
        <v>17</v>
      </c>
      <c r="E216" s="3" t="s">
        <v>15</v>
      </c>
      <c r="F216" s="2" t="s">
        <v>350</v>
      </c>
      <c r="G216" s="8">
        <v>8938.2900000000009</v>
      </c>
      <c r="H216" s="4">
        <v>804.43</v>
      </c>
      <c r="I216" s="7">
        <f t="shared" si="7"/>
        <v>11301.555200000001</v>
      </c>
      <c r="J216" s="9"/>
    </row>
    <row r="217" spans="2:10" x14ac:dyDescent="0.3">
      <c r="B217" s="6" t="s">
        <v>232</v>
      </c>
      <c r="C217" s="2" t="s">
        <v>354</v>
      </c>
      <c r="D217" s="2" t="s">
        <v>10</v>
      </c>
      <c r="E217" s="3" t="s">
        <v>15</v>
      </c>
      <c r="F217" s="34"/>
      <c r="G217" s="4">
        <v>0</v>
      </c>
      <c r="H217" s="4">
        <v>0</v>
      </c>
      <c r="I217" s="7">
        <f t="shared" si="7"/>
        <v>0</v>
      </c>
      <c r="J217" s="9"/>
    </row>
    <row r="218" spans="2:10" x14ac:dyDescent="0.3">
      <c r="B218" s="6" t="s">
        <v>20</v>
      </c>
      <c r="C218" s="2" t="s">
        <v>355</v>
      </c>
      <c r="D218" s="2" t="s">
        <v>76</v>
      </c>
      <c r="E218" s="3" t="s">
        <v>14</v>
      </c>
      <c r="F218" s="2"/>
      <c r="G218" s="4"/>
      <c r="H218" s="4"/>
      <c r="I218" s="7"/>
    </row>
    <row r="219" spans="2:10" x14ac:dyDescent="0.3">
      <c r="B219" s="6" t="s">
        <v>262</v>
      </c>
      <c r="C219" s="2" t="s">
        <v>356</v>
      </c>
      <c r="D219" s="2" t="s">
        <v>10</v>
      </c>
      <c r="E219" s="3" t="s">
        <v>15</v>
      </c>
      <c r="F219" s="26"/>
      <c r="G219" s="4">
        <v>0</v>
      </c>
      <c r="H219" s="4">
        <v>0</v>
      </c>
      <c r="I219" s="7">
        <f>SUM(G219+H219)*1.16</f>
        <v>0</v>
      </c>
      <c r="J219" s="9"/>
    </row>
    <row r="220" spans="2:10" x14ac:dyDescent="0.3">
      <c r="B220" s="6" t="s">
        <v>96</v>
      </c>
      <c r="C220" s="2" t="s">
        <v>357</v>
      </c>
      <c r="D220" s="2" t="s">
        <v>10</v>
      </c>
      <c r="E220" s="3" t="s">
        <v>14</v>
      </c>
      <c r="F220" s="2"/>
      <c r="G220" s="4"/>
      <c r="H220" s="4"/>
      <c r="I220" s="7"/>
    </row>
    <row r="221" spans="2:10" x14ac:dyDescent="0.3">
      <c r="B221" s="6" t="s">
        <v>70</v>
      </c>
      <c r="C221" s="2" t="s">
        <v>358</v>
      </c>
      <c r="D221" s="2" t="s">
        <v>10</v>
      </c>
      <c r="E221" s="3" t="s">
        <v>15</v>
      </c>
      <c r="F221" s="35"/>
      <c r="G221" s="8">
        <v>0</v>
      </c>
      <c r="H221" s="4">
        <v>0</v>
      </c>
      <c r="I221" s="7">
        <f t="shared" ref="I221:I226" si="8">SUM(G221+H221)*1.16</f>
        <v>0</v>
      </c>
      <c r="J221" s="9"/>
    </row>
    <row r="222" spans="2:10" x14ac:dyDescent="0.3">
      <c r="B222" s="6" t="s">
        <v>256</v>
      </c>
      <c r="C222" s="2" t="s">
        <v>359</v>
      </c>
      <c r="D222" s="2" t="s">
        <v>17</v>
      </c>
      <c r="E222" s="3" t="s">
        <v>11</v>
      </c>
      <c r="F222" s="2" t="s">
        <v>40</v>
      </c>
      <c r="G222" s="7">
        <v>8356</v>
      </c>
      <c r="H222" s="8">
        <v>251</v>
      </c>
      <c r="I222" s="7">
        <f t="shared" si="8"/>
        <v>9984.119999999999</v>
      </c>
      <c r="J222" s="9"/>
    </row>
    <row r="223" spans="2:10" x14ac:dyDescent="0.3">
      <c r="B223" s="6" t="s">
        <v>65</v>
      </c>
      <c r="C223" s="2" t="s">
        <v>360</v>
      </c>
      <c r="D223" s="2" t="s">
        <v>17</v>
      </c>
      <c r="E223" s="3" t="s">
        <v>15</v>
      </c>
      <c r="F223" s="33" t="s">
        <v>67</v>
      </c>
      <c r="G223" s="8">
        <v>5883.15</v>
      </c>
      <c r="H223" s="4">
        <v>654.58000000000004</v>
      </c>
      <c r="I223" s="7">
        <f t="shared" si="8"/>
        <v>7583.7667999999994</v>
      </c>
      <c r="J223" s="9"/>
    </row>
    <row r="224" spans="2:10" x14ac:dyDescent="0.3">
      <c r="B224" s="6" t="s">
        <v>361</v>
      </c>
      <c r="C224" s="2" t="s">
        <v>362</v>
      </c>
      <c r="D224" s="2" t="s">
        <v>10</v>
      </c>
      <c r="E224" s="3" t="s">
        <v>15</v>
      </c>
      <c r="F224" s="2"/>
      <c r="G224" s="16">
        <v>0</v>
      </c>
      <c r="H224" s="4">
        <v>0</v>
      </c>
      <c r="I224" s="7">
        <f t="shared" si="8"/>
        <v>0</v>
      </c>
      <c r="J224" s="17"/>
    </row>
    <row r="225" spans="2:11" x14ac:dyDescent="0.3">
      <c r="B225" s="6" t="s">
        <v>70</v>
      </c>
      <c r="C225" s="2" t="s">
        <v>363</v>
      </c>
      <c r="D225" s="2" t="s">
        <v>17</v>
      </c>
      <c r="E225" s="3" t="s">
        <v>15</v>
      </c>
      <c r="F225" s="2" t="s">
        <v>342</v>
      </c>
      <c r="G225" s="8">
        <v>4104.84</v>
      </c>
      <c r="H225" s="4">
        <v>418.25</v>
      </c>
      <c r="I225" s="7">
        <f t="shared" si="8"/>
        <v>5246.7843999999996</v>
      </c>
      <c r="J225" s="9"/>
    </row>
    <row r="226" spans="2:11" x14ac:dyDescent="0.3">
      <c r="B226" s="6" t="s">
        <v>70</v>
      </c>
      <c r="C226" s="2" t="s">
        <v>364</v>
      </c>
      <c r="D226" s="2" t="s">
        <v>10</v>
      </c>
      <c r="E226" s="3" t="s">
        <v>15</v>
      </c>
      <c r="F226" s="35"/>
      <c r="G226" s="8">
        <v>0</v>
      </c>
      <c r="H226" s="4">
        <v>0</v>
      </c>
      <c r="I226" s="7">
        <f t="shared" si="8"/>
        <v>0</v>
      </c>
      <c r="J226" s="9"/>
    </row>
    <row r="227" spans="2:11" x14ac:dyDescent="0.3">
      <c r="B227" s="6" t="s">
        <v>24</v>
      </c>
      <c r="C227" s="2" t="s">
        <v>365</v>
      </c>
      <c r="D227" s="2" t="s">
        <v>76</v>
      </c>
      <c r="E227" s="3" t="s">
        <v>14</v>
      </c>
      <c r="F227" s="2"/>
      <c r="G227" s="4"/>
      <c r="H227" s="4"/>
      <c r="I227" s="7"/>
    </row>
    <row r="228" spans="2:11" x14ac:dyDescent="0.3">
      <c r="B228" s="6" t="s">
        <v>20</v>
      </c>
      <c r="C228" s="28" t="s">
        <v>366</v>
      </c>
      <c r="D228" s="2" t="s">
        <v>76</v>
      </c>
      <c r="E228" s="3" t="s">
        <v>15</v>
      </c>
      <c r="F228" s="2"/>
      <c r="G228" s="4"/>
      <c r="H228" s="4"/>
      <c r="I228" s="7"/>
    </row>
    <row r="229" spans="2:11" x14ac:dyDescent="0.3">
      <c r="B229" s="6" t="s">
        <v>232</v>
      </c>
      <c r="C229" s="2" t="s">
        <v>367</v>
      </c>
      <c r="D229" s="2" t="s">
        <v>17</v>
      </c>
      <c r="E229" s="3" t="s">
        <v>15</v>
      </c>
      <c r="F229" s="36" t="s">
        <v>330</v>
      </c>
      <c r="G229" s="8">
        <v>4432.79</v>
      </c>
      <c r="H229" s="4">
        <v>495.26</v>
      </c>
      <c r="I229" s="7">
        <f>SUM(G229+H229)*1.16</f>
        <v>5716.5379999999996</v>
      </c>
      <c r="J229" s="9"/>
    </row>
    <row r="230" spans="2:11" x14ac:dyDescent="0.3">
      <c r="B230" s="6" t="s">
        <v>24</v>
      </c>
      <c r="C230" s="2" t="s">
        <v>368</v>
      </c>
      <c r="D230" s="2" t="s">
        <v>76</v>
      </c>
      <c r="E230" s="3" t="s">
        <v>13</v>
      </c>
      <c r="F230" s="2"/>
      <c r="G230" s="4">
        <v>0</v>
      </c>
      <c r="H230" s="4">
        <v>0</v>
      </c>
      <c r="I230" s="7">
        <v>0</v>
      </c>
    </row>
    <row r="231" spans="2:11" x14ac:dyDescent="0.3">
      <c r="B231" s="6" t="s">
        <v>38</v>
      </c>
      <c r="C231" s="2" t="s">
        <v>369</v>
      </c>
      <c r="D231" s="2" t="s">
        <v>76</v>
      </c>
      <c r="E231" s="3" t="s">
        <v>13</v>
      </c>
      <c r="F231" s="2"/>
      <c r="G231" s="4">
        <v>0</v>
      </c>
      <c r="H231" s="4">
        <v>0</v>
      </c>
      <c r="I231" s="7">
        <v>0</v>
      </c>
    </row>
    <row r="232" spans="2:11" x14ac:dyDescent="0.3">
      <c r="B232" s="6" t="s">
        <v>370</v>
      </c>
      <c r="C232" s="2" t="s">
        <v>371</v>
      </c>
      <c r="D232" s="2" t="s">
        <v>76</v>
      </c>
      <c r="E232" s="3" t="s">
        <v>13</v>
      </c>
      <c r="F232" s="2"/>
      <c r="G232" s="4">
        <v>0</v>
      </c>
      <c r="H232" s="4">
        <v>0</v>
      </c>
      <c r="I232" s="7">
        <v>0</v>
      </c>
    </row>
    <row r="233" spans="2:11" x14ac:dyDescent="0.3">
      <c r="B233" s="6" t="s">
        <v>370</v>
      </c>
      <c r="C233" s="2" t="s">
        <v>372</v>
      </c>
      <c r="D233" s="2" t="s">
        <v>76</v>
      </c>
      <c r="E233" s="3" t="s">
        <v>13</v>
      </c>
      <c r="F233" s="2"/>
      <c r="G233" s="4">
        <v>0</v>
      </c>
      <c r="H233" s="4">
        <v>0</v>
      </c>
      <c r="I233" s="7">
        <v>0</v>
      </c>
    </row>
    <row r="234" spans="2:11" x14ac:dyDescent="0.3">
      <c r="B234" s="6" t="s">
        <v>20</v>
      </c>
      <c r="C234" s="2" t="s">
        <v>373</v>
      </c>
      <c r="D234" s="2" t="s">
        <v>17</v>
      </c>
      <c r="E234" s="3" t="s">
        <v>13</v>
      </c>
      <c r="F234" s="2" t="s">
        <v>374</v>
      </c>
      <c r="G234" s="8">
        <v>13359.42</v>
      </c>
      <c r="H234" s="4">
        <v>400.78</v>
      </c>
      <c r="I234" s="7">
        <f t="shared" ref="I234:I295" si="9">SUM(G234+H234)*1.16</f>
        <v>15961.832</v>
      </c>
      <c r="J234" s="9"/>
    </row>
    <row r="235" spans="2:11" x14ac:dyDescent="0.3">
      <c r="B235" s="6" t="s">
        <v>74</v>
      </c>
      <c r="C235" s="2" t="s">
        <v>375</v>
      </c>
      <c r="D235" s="2" t="s">
        <v>17</v>
      </c>
      <c r="E235" s="3" t="s">
        <v>13</v>
      </c>
      <c r="F235" s="2" t="s">
        <v>241</v>
      </c>
      <c r="G235" s="8">
        <v>16731</v>
      </c>
      <c r="H235" s="4">
        <v>1363</v>
      </c>
      <c r="I235" s="4">
        <f t="shared" si="9"/>
        <v>20989.039999999997</v>
      </c>
      <c r="J235" s="9"/>
    </row>
    <row r="236" spans="2:11" x14ac:dyDescent="0.3">
      <c r="B236" s="6" t="s">
        <v>376</v>
      </c>
      <c r="C236" s="2" t="s">
        <v>377</v>
      </c>
      <c r="D236" s="2" t="s">
        <v>10</v>
      </c>
      <c r="E236" s="3" t="s">
        <v>13</v>
      </c>
      <c r="F236" s="2"/>
      <c r="G236" s="37">
        <v>0</v>
      </c>
      <c r="H236" s="4">
        <v>0</v>
      </c>
      <c r="I236" s="7">
        <f t="shared" si="9"/>
        <v>0</v>
      </c>
      <c r="J236" s="9"/>
    </row>
    <row r="237" spans="2:11" x14ac:dyDescent="0.3">
      <c r="B237" s="6" t="s">
        <v>74</v>
      </c>
      <c r="C237" s="2" t="s">
        <v>378</v>
      </c>
      <c r="D237" s="2" t="s">
        <v>17</v>
      </c>
      <c r="E237" s="3" t="s">
        <v>13</v>
      </c>
      <c r="F237" s="2" t="s">
        <v>379</v>
      </c>
      <c r="G237" s="4">
        <v>16731</v>
      </c>
      <c r="H237" s="4">
        <v>502</v>
      </c>
      <c r="I237" s="7">
        <f t="shared" si="9"/>
        <v>19990.28</v>
      </c>
      <c r="J237" s="9"/>
    </row>
    <row r="238" spans="2:11" x14ac:dyDescent="0.3">
      <c r="B238" s="6" t="s">
        <v>74</v>
      </c>
      <c r="C238" s="2" t="s">
        <v>380</v>
      </c>
      <c r="D238" s="2" t="s">
        <v>17</v>
      </c>
      <c r="E238" s="3" t="s">
        <v>13</v>
      </c>
      <c r="F238" s="2" t="s">
        <v>241</v>
      </c>
      <c r="G238" s="8">
        <v>16731</v>
      </c>
      <c r="H238" s="4">
        <v>1363</v>
      </c>
      <c r="I238" s="4">
        <f t="shared" si="9"/>
        <v>20989.039999999997</v>
      </c>
      <c r="J238" s="9"/>
    </row>
    <row r="239" spans="2:11" x14ac:dyDescent="0.3">
      <c r="B239" s="6" t="s">
        <v>74</v>
      </c>
      <c r="C239" s="2" t="s">
        <v>381</v>
      </c>
      <c r="D239" s="2" t="s">
        <v>17</v>
      </c>
      <c r="E239" s="3" t="s">
        <v>13</v>
      </c>
      <c r="F239" s="2" t="s">
        <v>241</v>
      </c>
      <c r="G239" s="8">
        <v>16731</v>
      </c>
      <c r="H239" s="4">
        <v>1363</v>
      </c>
      <c r="I239" s="4">
        <f t="shared" si="9"/>
        <v>20989.039999999997</v>
      </c>
      <c r="J239" s="9"/>
    </row>
    <row r="240" spans="2:11" x14ac:dyDescent="0.3">
      <c r="B240" s="6" t="s">
        <v>74</v>
      </c>
      <c r="C240" s="2" t="s">
        <v>382</v>
      </c>
      <c r="D240" s="2" t="s">
        <v>17</v>
      </c>
      <c r="E240" s="3" t="s">
        <v>13</v>
      </c>
      <c r="F240" s="2" t="s">
        <v>241</v>
      </c>
      <c r="G240" s="8">
        <v>16731</v>
      </c>
      <c r="H240" s="4">
        <v>1363</v>
      </c>
      <c r="I240" s="4">
        <f t="shared" si="9"/>
        <v>20989.039999999997</v>
      </c>
      <c r="J240" s="9"/>
      <c r="K240" s="38"/>
    </row>
    <row r="241" spans="2:13" x14ac:dyDescent="0.3">
      <c r="B241" s="6" t="s">
        <v>74</v>
      </c>
      <c r="C241" s="2" t="s">
        <v>383</v>
      </c>
      <c r="D241" s="2" t="s">
        <v>17</v>
      </c>
      <c r="E241" s="3" t="s">
        <v>13</v>
      </c>
      <c r="F241" s="2" t="s">
        <v>384</v>
      </c>
      <c r="G241" s="8">
        <v>12621</v>
      </c>
      <c r="H241" s="4">
        <v>379</v>
      </c>
      <c r="I241" s="7">
        <f t="shared" si="9"/>
        <v>15079.999999999998</v>
      </c>
      <c r="J241" s="9"/>
    </row>
    <row r="242" spans="2:13" x14ac:dyDescent="0.3">
      <c r="B242" s="6" t="s">
        <v>24</v>
      </c>
      <c r="C242" s="2" t="s">
        <v>385</v>
      </c>
      <c r="D242" s="2" t="s">
        <v>10</v>
      </c>
      <c r="E242" s="3" t="s">
        <v>13</v>
      </c>
      <c r="F242" s="2"/>
      <c r="G242" s="37">
        <v>0</v>
      </c>
      <c r="H242" s="4">
        <v>0</v>
      </c>
      <c r="I242" s="7">
        <f t="shared" si="9"/>
        <v>0</v>
      </c>
      <c r="J242" s="9"/>
    </row>
    <row r="243" spans="2:13" x14ac:dyDescent="0.3">
      <c r="B243" s="6" t="s">
        <v>74</v>
      </c>
      <c r="C243" s="2" t="s">
        <v>386</v>
      </c>
      <c r="D243" s="2" t="s">
        <v>17</v>
      </c>
      <c r="E243" s="3" t="s">
        <v>13</v>
      </c>
      <c r="F243" s="2" t="s">
        <v>384</v>
      </c>
      <c r="G243" s="8">
        <v>12621</v>
      </c>
      <c r="H243" s="4">
        <v>379</v>
      </c>
      <c r="I243" s="7">
        <f t="shared" si="9"/>
        <v>15079.999999999998</v>
      </c>
      <c r="J243" s="9"/>
    </row>
    <row r="244" spans="2:13" x14ac:dyDescent="0.3">
      <c r="B244" s="6" t="s">
        <v>74</v>
      </c>
      <c r="C244" s="2" t="s">
        <v>387</v>
      </c>
      <c r="D244" s="2" t="s">
        <v>17</v>
      </c>
      <c r="E244" s="3" t="s">
        <v>13</v>
      </c>
      <c r="F244" s="2" t="s">
        <v>241</v>
      </c>
      <c r="G244" s="8">
        <v>16731</v>
      </c>
      <c r="H244" s="4">
        <v>1363</v>
      </c>
      <c r="I244" s="4">
        <f t="shared" si="9"/>
        <v>20989.039999999997</v>
      </c>
      <c r="J244" s="9"/>
      <c r="K244" s="38"/>
      <c r="L244" s="38"/>
      <c r="M244" s="38">
        <f>K244-L244</f>
        <v>0</v>
      </c>
    </row>
    <row r="245" spans="2:13" x14ac:dyDescent="0.3">
      <c r="B245" s="6" t="s">
        <v>74</v>
      </c>
      <c r="C245" s="2" t="s">
        <v>388</v>
      </c>
      <c r="D245" s="2" t="s">
        <v>17</v>
      </c>
      <c r="E245" s="3" t="s">
        <v>13</v>
      </c>
      <c r="F245" s="2" t="s">
        <v>241</v>
      </c>
      <c r="G245" s="8">
        <v>16731</v>
      </c>
      <c r="H245" s="4">
        <v>1363</v>
      </c>
      <c r="I245" s="4">
        <f t="shared" si="9"/>
        <v>20989.039999999997</v>
      </c>
      <c r="J245" s="9"/>
      <c r="K245" s="38"/>
    </row>
    <row r="246" spans="2:13" x14ac:dyDescent="0.3">
      <c r="B246" s="6" t="s">
        <v>74</v>
      </c>
      <c r="C246" s="2" t="s">
        <v>389</v>
      </c>
      <c r="D246" s="2" t="s">
        <v>17</v>
      </c>
      <c r="E246" s="3" t="s">
        <v>13</v>
      </c>
      <c r="F246" s="2" t="s">
        <v>241</v>
      </c>
      <c r="G246" s="8">
        <v>16731</v>
      </c>
      <c r="H246" s="4">
        <v>1363</v>
      </c>
      <c r="I246" s="4">
        <f t="shared" si="9"/>
        <v>20989.039999999997</v>
      </c>
      <c r="J246" s="9"/>
      <c r="K246" s="38"/>
    </row>
    <row r="247" spans="2:13" x14ac:dyDescent="0.3">
      <c r="B247" s="6" t="s">
        <v>74</v>
      </c>
      <c r="C247" s="2" t="s">
        <v>390</v>
      </c>
      <c r="D247" s="2" t="s">
        <v>17</v>
      </c>
      <c r="E247" s="3" t="s">
        <v>13</v>
      </c>
      <c r="F247" s="2" t="s">
        <v>241</v>
      </c>
      <c r="G247" s="8">
        <v>16731</v>
      </c>
      <c r="H247" s="4">
        <v>1363</v>
      </c>
      <c r="I247" s="4">
        <f t="shared" si="9"/>
        <v>20989.039999999997</v>
      </c>
      <c r="J247" s="9"/>
      <c r="K247" s="38"/>
      <c r="L247" s="38"/>
    </row>
    <row r="248" spans="2:13" x14ac:dyDescent="0.3">
      <c r="B248" s="6" t="s">
        <v>42</v>
      </c>
      <c r="C248" s="2" t="s">
        <v>391</v>
      </c>
      <c r="D248" s="2" t="s">
        <v>17</v>
      </c>
      <c r="E248" s="3" t="s">
        <v>12</v>
      </c>
      <c r="F248" s="26" t="s">
        <v>392</v>
      </c>
      <c r="G248" s="7">
        <v>9917.94</v>
      </c>
      <c r="H248" s="4">
        <v>297.54000000000002</v>
      </c>
      <c r="I248" s="7">
        <f t="shared" si="9"/>
        <v>11849.9568</v>
      </c>
      <c r="J248" s="9"/>
    </row>
    <row r="249" spans="2:13" x14ac:dyDescent="0.3">
      <c r="B249" s="6" t="s">
        <v>256</v>
      </c>
      <c r="C249" s="2" t="s">
        <v>393</v>
      </c>
      <c r="D249" s="2" t="s">
        <v>17</v>
      </c>
      <c r="E249" s="3" t="s">
        <v>13</v>
      </c>
      <c r="F249" s="2" t="s">
        <v>394</v>
      </c>
      <c r="G249" s="4">
        <v>8926.15</v>
      </c>
      <c r="H249" s="4">
        <v>268</v>
      </c>
      <c r="I249" s="7">
        <f t="shared" si="9"/>
        <v>10665.213999999998</v>
      </c>
      <c r="J249" s="9"/>
    </row>
    <row r="250" spans="2:13" x14ac:dyDescent="0.3">
      <c r="B250" s="6" t="s">
        <v>96</v>
      </c>
      <c r="C250" s="2" t="s">
        <v>395</v>
      </c>
      <c r="D250" s="2" t="s">
        <v>17</v>
      </c>
      <c r="E250" s="3" t="s">
        <v>13</v>
      </c>
      <c r="F250" s="2" t="s">
        <v>396</v>
      </c>
      <c r="G250" s="37">
        <v>14250</v>
      </c>
      <c r="H250" s="4">
        <v>1277.52</v>
      </c>
      <c r="I250" s="7">
        <f t="shared" si="9"/>
        <v>18011.923199999997</v>
      </c>
      <c r="J250" s="9"/>
    </row>
    <row r="251" spans="2:13" x14ac:dyDescent="0.3">
      <c r="B251" s="6" t="s">
        <v>96</v>
      </c>
      <c r="C251" s="2" t="s">
        <v>397</v>
      </c>
      <c r="D251" s="2" t="s">
        <v>17</v>
      </c>
      <c r="E251" s="3" t="s">
        <v>13</v>
      </c>
      <c r="F251" s="2" t="s">
        <v>588</v>
      </c>
      <c r="G251" s="37">
        <v>9918</v>
      </c>
      <c r="H251" s="4">
        <v>298</v>
      </c>
      <c r="I251" s="7">
        <f t="shared" si="9"/>
        <v>11850.56</v>
      </c>
      <c r="J251" s="9"/>
    </row>
    <row r="252" spans="2:13" x14ac:dyDescent="0.3">
      <c r="B252" s="6" t="s">
        <v>96</v>
      </c>
      <c r="C252" s="2" t="s">
        <v>398</v>
      </c>
      <c r="D252" s="2" t="s">
        <v>17</v>
      </c>
      <c r="E252" s="3" t="s">
        <v>13</v>
      </c>
      <c r="F252" s="2" t="s">
        <v>80</v>
      </c>
      <c r="G252" s="4">
        <v>13242.8</v>
      </c>
      <c r="H252" s="4">
        <v>397.28</v>
      </c>
      <c r="I252" s="7">
        <f t="shared" si="9"/>
        <v>15822.492799999998</v>
      </c>
      <c r="J252" s="9"/>
    </row>
    <row r="253" spans="2:13" x14ac:dyDescent="0.3">
      <c r="B253" s="6" t="s">
        <v>96</v>
      </c>
      <c r="C253" s="2" t="s">
        <v>399</v>
      </c>
      <c r="D253" s="2" t="s">
        <v>17</v>
      </c>
      <c r="E253" s="3" t="s">
        <v>13</v>
      </c>
      <c r="F253" s="2" t="s">
        <v>80</v>
      </c>
      <c r="G253" s="4">
        <v>13242.8</v>
      </c>
      <c r="H253" s="4">
        <v>397.28</v>
      </c>
      <c r="I253" s="7">
        <f t="shared" si="9"/>
        <v>15822.492799999998</v>
      </c>
      <c r="J253" s="9"/>
    </row>
    <row r="254" spans="2:13" x14ac:dyDescent="0.3">
      <c r="B254" s="6" t="s">
        <v>8</v>
      </c>
      <c r="C254" s="2">
        <v>188240011</v>
      </c>
      <c r="D254" s="2" t="s">
        <v>10</v>
      </c>
      <c r="E254" s="3" t="s">
        <v>13</v>
      </c>
      <c r="F254" s="2"/>
      <c r="G254" s="37">
        <v>0</v>
      </c>
      <c r="H254" s="4">
        <v>0</v>
      </c>
      <c r="I254" s="7">
        <f t="shared" si="9"/>
        <v>0</v>
      </c>
      <c r="J254" s="9"/>
    </row>
    <row r="255" spans="2:13" x14ac:dyDescent="0.3">
      <c r="B255" s="6" t="s">
        <v>74</v>
      </c>
      <c r="C255" s="2" t="s">
        <v>400</v>
      </c>
      <c r="D255" s="2" t="s">
        <v>17</v>
      </c>
      <c r="E255" s="3" t="s">
        <v>13</v>
      </c>
      <c r="F255" s="2" t="s">
        <v>379</v>
      </c>
      <c r="G255" s="8">
        <v>16731</v>
      </c>
      <c r="H255" s="4">
        <v>502</v>
      </c>
      <c r="I255" s="7">
        <f t="shared" si="9"/>
        <v>19990.28</v>
      </c>
      <c r="J255" s="9"/>
    </row>
    <row r="256" spans="2:13" x14ac:dyDescent="0.3">
      <c r="B256" s="6" t="s">
        <v>262</v>
      </c>
      <c r="C256" s="2" t="s">
        <v>401</v>
      </c>
      <c r="D256" s="2" t="s">
        <v>17</v>
      </c>
      <c r="E256" s="3" t="s">
        <v>13</v>
      </c>
      <c r="F256" s="2" t="s">
        <v>241</v>
      </c>
      <c r="G256" s="39">
        <v>14435</v>
      </c>
      <c r="H256" s="4">
        <v>1177</v>
      </c>
      <c r="I256" s="4">
        <f t="shared" si="9"/>
        <v>18109.919999999998</v>
      </c>
      <c r="J256" s="9"/>
      <c r="K256" s="38"/>
    </row>
    <row r="257" spans="2:10" x14ac:dyDescent="0.3">
      <c r="B257" s="6" t="s">
        <v>256</v>
      </c>
      <c r="C257" s="2" t="s">
        <v>402</v>
      </c>
      <c r="D257" s="2" t="s">
        <v>17</v>
      </c>
      <c r="E257" s="3" t="s">
        <v>13</v>
      </c>
      <c r="F257" s="2" t="s">
        <v>588</v>
      </c>
      <c r="G257" s="4">
        <v>9918</v>
      </c>
      <c r="H257" s="4">
        <v>298</v>
      </c>
      <c r="I257" s="7">
        <f t="shared" si="9"/>
        <v>11850.56</v>
      </c>
      <c r="J257" s="9"/>
    </row>
    <row r="258" spans="2:10" x14ac:dyDescent="0.3">
      <c r="B258" s="6" t="s">
        <v>78</v>
      </c>
      <c r="C258" s="2" t="s">
        <v>403</v>
      </c>
      <c r="D258" s="2" t="s">
        <v>17</v>
      </c>
      <c r="E258" s="3" t="s">
        <v>13</v>
      </c>
      <c r="F258" s="2" t="s">
        <v>241</v>
      </c>
      <c r="G258" s="39">
        <v>17605</v>
      </c>
      <c r="H258" s="4">
        <v>1434</v>
      </c>
      <c r="I258" s="4">
        <f t="shared" si="9"/>
        <v>22085.239999999998</v>
      </c>
      <c r="J258" s="9"/>
    </row>
    <row r="259" spans="2:10" x14ac:dyDescent="0.3">
      <c r="B259" s="6" t="s">
        <v>42</v>
      </c>
      <c r="C259" s="2" t="s">
        <v>404</v>
      </c>
      <c r="D259" s="2" t="s">
        <v>17</v>
      </c>
      <c r="E259" s="3" t="s">
        <v>13</v>
      </c>
      <c r="F259" s="2" t="s">
        <v>241</v>
      </c>
      <c r="G259" s="4">
        <v>16215</v>
      </c>
      <c r="H259" s="4">
        <v>486</v>
      </c>
      <c r="I259" s="4">
        <f t="shared" si="9"/>
        <v>19373.16</v>
      </c>
      <c r="J259" s="9"/>
    </row>
    <row r="260" spans="2:10" x14ac:dyDescent="0.3">
      <c r="B260" s="6" t="s">
        <v>74</v>
      </c>
      <c r="C260" s="2" t="s">
        <v>405</v>
      </c>
      <c r="D260" s="2" t="s">
        <v>17</v>
      </c>
      <c r="E260" s="3" t="s">
        <v>13</v>
      </c>
      <c r="F260" s="2" t="s">
        <v>241</v>
      </c>
      <c r="G260" s="4">
        <v>16731</v>
      </c>
      <c r="H260" s="4">
        <v>1363</v>
      </c>
      <c r="I260" s="4">
        <f t="shared" si="9"/>
        <v>20989.039999999997</v>
      </c>
      <c r="J260" s="9"/>
    </row>
    <row r="261" spans="2:10" x14ac:dyDescent="0.3">
      <c r="B261" s="6" t="s">
        <v>78</v>
      </c>
      <c r="C261" s="2" t="s">
        <v>406</v>
      </c>
      <c r="D261" s="2" t="s">
        <v>17</v>
      </c>
      <c r="E261" s="3" t="s">
        <v>13</v>
      </c>
      <c r="F261" s="2" t="s">
        <v>241</v>
      </c>
      <c r="G261" s="4">
        <v>17605</v>
      </c>
      <c r="H261" s="4">
        <v>1434</v>
      </c>
      <c r="I261" s="4">
        <f t="shared" si="9"/>
        <v>22085.239999999998</v>
      </c>
      <c r="J261" s="9"/>
    </row>
    <row r="262" spans="2:10" x14ac:dyDescent="0.3">
      <c r="B262" s="6" t="s">
        <v>262</v>
      </c>
      <c r="C262" s="2">
        <v>188320009</v>
      </c>
      <c r="D262" s="2" t="s">
        <v>17</v>
      </c>
      <c r="E262" s="3" t="s">
        <v>13</v>
      </c>
      <c r="F262" s="2" t="s">
        <v>241</v>
      </c>
      <c r="G262" s="4">
        <v>14435</v>
      </c>
      <c r="H262" s="4">
        <v>1177.19</v>
      </c>
      <c r="I262" s="4">
        <f t="shared" si="9"/>
        <v>18110.1404</v>
      </c>
      <c r="J262" s="9"/>
    </row>
    <row r="263" spans="2:10" x14ac:dyDescent="0.3">
      <c r="B263" s="6" t="s">
        <v>78</v>
      </c>
      <c r="C263" s="2" t="s">
        <v>407</v>
      </c>
      <c r="D263" s="2" t="s">
        <v>17</v>
      </c>
      <c r="E263" s="3" t="s">
        <v>13</v>
      </c>
      <c r="F263" s="2" t="s">
        <v>241</v>
      </c>
      <c r="G263" s="39">
        <v>17605</v>
      </c>
      <c r="H263" s="4">
        <v>1434</v>
      </c>
      <c r="I263" s="4">
        <f t="shared" si="9"/>
        <v>22085.239999999998</v>
      </c>
      <c r="J263" s="9"/>
    </row>
    <row r="264" spans="2:10" x14ac:dyDescent="0.3">
      <c r="B264" s="1" t="s">
        <v>42</v>
      </c>
      <c r="C264" s="2" t="s">
        <v>408</v>
      </c>
      <c r="D264" s="2" t="s">
        <v>17</v>
      </c>
      <c r="E264" s="3" t="s">
        <v>13</v>
      </c>
      <c r="F264" s="2" t="s">
        <v>409</v>
      </c>
      <c r="G264" s="37">
        <v>7254.17</v>
      </c>
      <c r="H264" s="4">
        <v>525.21</v>
      </c>
      <c r="I264" s="7">
        <f t="shared" si="9"/>
        <v>9024.0807999999997</v>
      </c>
      <c r="J264" s="9"/>
    </row>
    <row r="265" spans="2:10" x14ac:dyDescent="0.3">
      <c r="B265" s="1" t="s">
        <v>242</v>
      </c>
      <c r="C265" s="2">
        <v>198240021</v>
      </c>
      <c r="D265" s="2" t="s">
        <v>10</v>
      </c>
      <c r="E265" s="3" t="s">
        <v>13</v>
      </c>
      <c r="F265" s="2"/>
      <c r="G265" s="4">
        <v>0</v>
      </c>
      <c r="H265" s="4">
        <v>0</v>
      </c>
      <c r="I265" s="7">
        <f t="shared" si="9"/>
        <v>0</v>
      </c>
    </row>
    <row r="266" spans="2:10" x14ac:dyDescent="0.3">
      <c r="B266" s="1" t="s">
        <v>96</v>
      </c>
      <c r="C266" s="2" t="s">
        <v>410</v>
      </c>
      <c r="D266" s="2" t="s">
        <v>17</v>
      </c>
      <c r="E266" s="3" t="s">
        <v>13</v>
      </c>
      <c r="F266" s="2" t="s">
        <v>80</v>
      </c>
      <c r="G266" s="4">
        <v>13242.8</v>
      </c>
      <c r="H266" s="4">
        <v>397.28</v>
      </c>
      <c r="I266" s="7">
        <f t="shared" si="9"/>
        <v>15822.492799999998</v>
      </c>
      <c r="J266" s="9"/>
    </row>
    <row r="267" spans="2:10" x14ac:dyDescent="0.3">
      <c r="B267" s="1" t="s">
        <v>78</v>
      </c>
      <c r="C267" s="2" t="s">
        <v>411</v>
      </c>
      <c r="D267" s="2" t="s">
        <v>17</v>
      </c>
      <c r="E267" s="3" t="s">
        <v>13</v>
      </c>
      <c r="F267" s="2" t="s">
        <v>412</v>
      </c>
      <c r="G267" s="37">
        <v>14748.35</v>
      </c>
      <c r="H267" s="4">
        <v>442.45</v>
      </c>
      <c r="I267" s="7">
        <f t="shared" si="9"/>
        <v>17621.328000000001</v>
      </c>
      <c r="J267" s="9"/>
    </row>
    <row r="268" spans="2:10" x14ac:dyDescent="0.3">
      <c r="B268" s="6" t="s">
        <v>262</v>
      </c>
      <c r="C268" s="40" t="s">
        <v>413</v>
      </c>
      <c r="D268" s="2" t="s">
        <v>10</v>
      </c>
      <c r="E268" s="3" t="s">
        <v>13</v>
      </c>
      <c r="F268" s="2"/>
      <c r="G268" s="37">
        <v>0</v>
      </c>
      <c r="H268" s="4">
        <v>0</v>
      </c>
      <c r="I268" s="7">
        <f t="shared" si="9"/>
        <v>0</v>
      </c>
      <c r="J268" s="9"/>
    </row>
    <row r="269" spans="2:10" x14ac:dyDescent="0.3">
      <c r="B269" s="1" t="s">
        <v>274</v>
      </c>
      <c r="C269" s="2" t="s">
        <v>414</v>
      </c>
      <c r="D269" s="2" t="s">
        <v>17</v>
      </c>
      <c r="E269" s="3" t="s">
        <v>13</v>
      </c>
      <c r="F269" s="2" t="s">
        <v>415</v>
      </c>
      <c r="G269" s="4">
        <v>6462.18</v>
      </c>
      <c r="H269" s="4">
        <v>193.87</v>
      </c>
      <c r="I269" s="7">
        <f t="shared" si="9"/>
        <v>7721.018</v>
      </c>
    </row>
    <row r="270" spans="2:10" x14ac:dyDescent="0.3">
      <c r="B270" s="6" t="s">
        <v>96</v>
      </c>
      <c r="C270" s="2" t="s">
        <v>416</v>
      </c>
      <c r="D270" s="2" t="s">
        <v>17</v>
      </c>
      <c r="E270" s="3" t="s">
        <v>13</v>
      </c>
      <c r="F270" s="2" t="s">
        <v>241</v>
      </c>
      <c r="G270" s="39">
        <v>16215</v>
      </c>
      <c r="H270" s="4">
        <v>486</v>
      </c>
      <c r="I270" s="4">
        <f t="shared" si="9"/>
        <v>19373.16</v>
      </c>
      <c r="J270" s="9"/>
    </row>
    <row r="271" spans="2:10" x14ac:dyDescent="0.3">
      <c r="B271" s="6" t="s">
        <v>74</v>
      </c>
      <c r="C271" s="2" t="s">
        <v>417</v>
      </c>
      <c r="D271" s="2" t="s">
        <v>17</v>
      </c>
      <c r="E271" s="3" t="s">
        <v>13</v>
      </c>
      <c r="F271" s="2" t="s">
        <v>384</v>
      </c>
      <c r="G271" s="37">
        <v>12621</v>
      </c>
      <c r="H271" s="4">
        <v>379</v>
      </c>
      <c r="I271" s="7">
        <f t="shared" si="9"/>
        <v>15079.999999999998</v>
      </c>
      <c r="J271" s="9"/>
    </row>
    <row r="272" spans="2:10" x14ac:dyDescent="0.3">
      <c r="B272" s="1" t="s">
        <v>72</v>
      </c>
      <c r="C272" s="2" t="s">
        <v>418</v>
      </c>
      <c r="D272" s="2" t="s">
        <v>10</v>
      </c>
      <c r="E272" s="3" t="s">
        <v>13</v>
      </c>
      <c r="F272" s="2"/>
      <c r="G272" s="37">
        <v>0</v>
      </c>
      <c r="H272" s="4">
        <v>0</v>
      </c>
      <c r="I272" s="7">
        <f t="shared" si="9"/>
        <v>0</v>
      </c>
      <c r="J272" s="9"/>
    </row>
    <row r="273" spans="2:10" x14ac:dyDescent="0.3">
      <c r="B273" s="6" t="s">
        <v>72</v>
      </c>
      <c r="C273" s="2" t="s">
        <v>419</v>
      </c>
      <c r="D273" s="2" t="s">
        <v>17</v>
      </c>
      <c r="E273" s="3" t="s">
        <v>13</v>
      </c>
      <c r="F273" s="2" t="s">
        <v>420</v>
      </c>
      <c r="G273" s="37">
        <v>13359</v>
      </c>
      <c r="H273" s="4">
        <v>401</v>
      </c>
      <c r="I273" s="7">
        <f t="shared" si="9"/>
        <v>15961.599999999999</v>
      </c>
      <c r="J273" s="9"/>
    </row>
    <row r="274" spans="2:10" x14ac:dyDescent="0.3">
      <c r="B274" s="6" t="s">
        <v>215</v>
      </c>
      <c r="C274" s="2" t="s">
        <v>421</v>
      </c>
      <c r="D274" s="2" t="s">
        <v>17</v>
      </c>
      <c r="E274" s="3" t="s">
        <v>13</v>
      </c>
      <c r="F274" s="2" t="s">
        <v>241</v>
      </c>
      <c r="G274" s="4">
        <v>16215</v>
      </c>
      <c r="H274" s="4">
        <v>486</v>
      </c>
      <c r="I274" s="4">
        <f t="shared" si="9"/>
        <v>19373.16</v>
      </c>
    </row>
    <row r="275" spans="2:10" x14ac:dyDescent="0.3">
      <c r="B275" s="6" t="s">
        <v>74</v>
      </c>
      <c r="C275" s="2" t="s">
        <v>422</v>
      </c>
      <c r="D275" s="2" t="s">
        <v>17</v>
      </c>
      <c r="E275" s="3" t="s">
        <v>13</v>
      </c>
      <c r="F275" s="2" t="s">
        <v>384</v>
      </c>
      <c r="G275" s="37">
        <v>12621</v>
      </c>
      <c r="H275" s="4">
        <v>379</v>
      </c>
      <c r="I275" s="7">
        <f t="shared" si="9"/>
        <v>15079.999999999998</v>
      </c>
      <c r="J275" s="9"/>
    </row>
    <row r="276" spans="2:10" x14ac:dyDescent="0.3">
      <c r="B276" s="1" t="s">
        <v>42</v>
      </c>
      <c r="C276" s="2" t="s">
        <v>423</v>
      </c>
      <c r="D276" s="2" t="s">
        <v>17</v>
      </c>
      <c r="E276" s="3" t="s">
        <v>13</v>
      </c>
      <c r="F276" s="2" t="s">
        <v>424</v>
      </c>
      <c r="G276" s="4">
        <v>0</v>
      </c>
      <c r="H276" s="4">
        <v>0</v>
      </c>
      <c r="I276" s="7">
        <f t="shared" si="9"/>
        <v>0</v>
      </c>
      <c r="J276" s="9"/>
    </row>
    <row r="277" spans="2:10" x14ac:dyDescent="0.3">
      <c r="B277" s="1" t="s">
        <v>74</v>
      </c>
      <c r="C277" s="2" t="s">
        <v>425</v>
      </c>
      <c r="D277" s="2" t="s">
        <v>17</v>
      </c>
      <c r="E277" s="3" t="s">
        <v>13</v>
      </c>
      <c r="F277" s="2" t="s">
        <v>426</v>
      </c>
      <c r="G277" s="4">
        <v>0</v>
      </c>
      <c r="H277" s="4">
        <v>0</v>
      </c>
      <c r="I277" s="7">
        <f t="shared" si="9"/>
        <v>0</v>
      </c>
      <c r="J277" s="9"/>
    </row>
    <row r="278" spans="2:10" x14ac:dyDescent="0.3">
      <c r="B278" s="1" t="s">
        <v>74</v>
      </c>
      <c r="C278" s="2" t="s">
        <v>427</v>
      </c>
      <c r="D278" s="2" t="s">
        <v>17</v>
      </c>
      <c r="E278" s="3" t="s">
        <v>13</v>
      </c>
      <c r="F278" s="2" t="s">
        <v>428</v>
      </c>
      <c r="G278" s="4">
        <v>0</v>
      </c>
      <c r="H278" s="4">
        <v>0</v>
      </c>
      <c r="I278" s="7">
        <f t="shared" si="9"/>
        <v>0</v>
      </c>
      <c r="J278" s="9"/>
    </row>
    <row r="279" spans="2:10" x14ac:dyDescent="0.3">
      <c r="B279" s="6" t="s">
        <v>65</v>
      </c>
      <c r="C279" s="2" t="s">
        <v>429</v>
      </c>
      <c r="D279" s="2" t="s">
        <v>10</v>
      </c>
      <c r="E279" s="3" t="s">
        <v>13</v>
      </c>
      <c r="F279" s="2"/>
      <c r="G279" s="4">
        <v>0</v>
      </c>
      <c r="H279" s="4">
        <v>0</v>
      </c>
      <c r="I279" s="7">
        <f t="shared" si="9"/>
        <v>0</v>
      </c>
    </row>
    <row r="280" spans="2:10" x14ac:dyDescent="0.3">
      <c r="B280" s="1" t="s">
        <v>24</v>
      </c>
      <c r="C280" s="2" t="s">
        <v>430</v>
      </c>
      <c r="D280" s="2" t="s">
        <v>17</v>
      </c>
      <c r="E280" s="3" t="s">
        <v>13</v>
      </c>
      <c r="F280" s="2" t="s">
        <v>431</v>
      </c>
      <c r="G280" s="37">
        <v>3524.89</v>
      </c>
      <c r="H280" s="4">
        <v>293.74</v>
      </c>
      <c r="I280" s="7">
        <f t="shared" si="9"/>
        <v>4429.6107999999995</v>
      </c>
      <c r="J280" s="9"/>
    </row>
    <row r="281" spans="2:10" x14ac:dyDescent="0.3">
      <c r="B281" s="1" t="s">
        <v>24</v>
      </c>
      <c r="C281" s="2" t="s">
        <v>432</v>
      </c>
      <c r="D281" s="2" t="s">
        <v>17</v>
      </c>
      <c r="E281" s="3" t="s">
        <v>13</v>
      </c>
      <c r="F281" s="2" t="s">
        <v>431</v>
      </c>
      <c r="G281" s="37">
        <v>3524.89</v>
      </c>
      <c r="H281" s="4">
        <v>293.74</v>
      </c>
      <c r="I281" s="7">
        <f t="shared" si="9"/>
        <v>4429.6107999999995</v>
      </c>
      <c r="J281" s="9"/>
    </row>
    <row r="282" spans="2:10" x14ac:dyDescent="0.3">
      <c r="B282" s="1" t="s">
        <v>74</v>
      </c>
      <c r="C282" s="2" t="s">
        <v>433</v>
      </c>
      <c r="D282" s="2" t="s">
        <v>17</v>
      </c>
      <c r="E282" s="3" t="s">
        <v>13</v>
      </c>
      <c r="F282" s="2" t="s">
        <v>431</v>
      </c>
      <c r="G282" s="37">
        <v>8786.7999999999993</v>
      </c>
      <c r="H282" s="4">
        <v>790.93</v>
      </c>
      <c r="I282" s="7">
        <f t="shared" si="9"/>
        <v>11110.166799999999</v>
      </c>
      <c r="J282" s="9"/>
    </row>
    <row r="283" spans="2:10" x14ac:dyDescent="0.3">
      <c r="B283" s="6" t="s">
        <v>74</v>
      </c>
      <c r="C283" s="2" t="s">
        <v>434</v>
      </c>
      <c r="D283" s="2" t="s">
        <v>17</v>
      </c>
      <c r="E283" s="3" t="s">
        <v>13</v>
      </c>
      <c r="F283" s="2" t="s">
        <v>384</v>
      </c>
      <c r="G283" s="37">
        <v>12621</v>
      </c>
      <c r="H283" s="4">
        <v>379</v>
      </c>
      <c r="I283" s="7">
        <f t="shared" si="9"/>
        <v>15079.999999999998</v>
      </c>
      <c r="J283" s="9"/>
    </row>
    <row r="284" spans="2:10" x14ac:dyDescent="0.3">
      <c r="B284" s="6" t="s">
        <v>262</v>
      </c>
      <c r="C284" s="2" t="s">
        <v>435</v>
      </c>
      <c r="D284" s="2" t="s">
        <v>10</v>
      </c>
      <c r="E284" s="3" t="s">
        <v>13</v>
      </c>
      <c r="F284" s="2"/>
      <c r="G284" s="4">
        <v>0</v>
      </c>
      <c r="H284" s="4">
        <v>0</v>
      </c>
      <c r="I284" s="7">
        <f t="shared" si="9"/>
        <v>0</v>
      </c>
      <c r="J284" s="9"/>
    </row>
    <row r="285" spans="2:10" x14ac:dyDescent="0.3">
      <c r="B285" s="6" t="s">
        <v>78</v>
      </c>
      <c r="C285" s="2" t="s">
        <v>436</v>
      </c>
      <c r="D285" s="2" t="s">
        <v>17</v>
      </c>
      <c r="E285" s="3" t="s">
        <v>13</v>
      </c>
      <c r="F285" s="2" t="s">
        <v>412</v>
      </c>
      <c r="G285" s="4">
        <v>14748</v>
      </c>
      <c r="H285" s="4">
        <v>442</v>
      </c>
      <c r="I285" s="7">
        <f t="shared" si="9"/>
        <v>17620.399999999998</v>
      </c>
      <c r="J285" s="9"/>
    </row>
    <row r="286" spans="2:10" x14ac:dyDescent="0.3">
      <c r="B286" s="6" t="s">
        <v>74</v>
      </c>
      <c r="C286" s="2" t="s">
        <v>437</v>
      </c>
      <c r="D286" s="2" t="s">
        <v>17</v>
      </c>
      <c r="E286" s="3" t="s">
        <v>13</v>
      </c>
      <c r="F286" s="2" t="s">
        <v>384</v>
      </c>
      <c r="G286" s="4">
        <v>12621</v>
      </c>
      <c r="H286" s="4">
        <v>379</v>
      </c>
      <c r="I286" s="7">
        <f t="shared" si="9"/>
        <v>15079.999999999998</v>
      </c>
      <c r="J286" s="9"/>
    </row>
    <row r="287" spans="2:10" x14ac:dyDescent="0.3">
      <c r="B287" s="6" t="s">
        <v>74</v>
      </c>
      <c r="C287" s="2" t="s">
        <v>438</v>
      </c>
      <c r="D287" s="2" t="s">
        <v>17</v>
      </c>
      <c r="E287" s="3" t="s">
        <v>13</v>
      </c>
      <c r="F287" s="2" t="s">
        <v>384</v>
      </c>
      <c r="G287" s="4">
        <v>12621</v>
      </c>
      <c r="H287" s="4">
        <v>379</v>
      </c>
      <c r="I287" s="7">
        <f t="shared" si="9"/>
        <v>15079.999999999998</v>
      </c>
      <c r="J287" s="9"/>
    </row>
    <row r="288" spans="2:10" x14ac:dyDescent="0.3">
      <c r="B288" s="6" t="s">
        <v>74</v>
      </c>
      <c r="C288" s="2" t="s">
        <v>439</v>
      </c>
      <c r="D288" s="2" t="s">
        <v>17</v>
      </c>
      <c r="E288" s="3" t="s">
        <v>13</v>
      </c>
      <c r="F288" s="41" t="s">
        <v>384</v>
      </c>
      <c r="G288" s="4">
        <v>12621</v>
      </c>
      <c r="H288" s="4">
        <v>379</v>
      </c>
      <c r="I288" s="7">
        <f t="shared" si="9"/>
        <v>15079.999999999998</v>
      </c>
      <c r="J288" s="9"/>
    </row>
    <row r="289" spans="2:10" x14ac:dyDescent="0.3">
      <c r="B289" s="1" t="s">
        <v>42</v>
      </c>
      <c r="C289" s="2" t="s">
        <v>440</v>
      </c>
      <c r="D289" s="2" t="s">
        <v>10</v>
      </c>
      <c r="E289" s="3" t="s">
        <v>13</v>
      </c>
      <c r="F289" s="2"/>
      <c r="G289" s="37">
        <v>0</v>
      </c>
      <c r="H289" s="4">
        <v>0</v>
      </c>
      <c r="I289" s="7">
        <f t="shared" si="9"/>
        <v>0</v>
      </c>
      <c r="J289" s="9"/>
    </row>
    <row r="290" spans="2:10" x14ac:dyDescent="0.3">
      <c r="B290" s="1" t="s">
        <v>96</v>
      </c>
      <c r="C290" s="2" t="s">
        <v>441</v>
      </c>
      <c r="D290" s="2" t="s">
        <v>17</v>
      </c>
      <c r="E290" s="3" t="s">
        <v>13</v>
      </c>
      <c r="F290" s="2" t="s">
        <v>588</v>
      </c>
      <c r="G290" s="37">
        <v>9918</v>
      </c>
      <c r="H290" s="4">
        <v>298</v>
      </c>
      <c r="I290" s="7">
        <f t="shared" si="9"/>
        <v>11850.56</v>
      </c>
      <c r="J290" s="9"/>
    </row>
    <row r="291" spans="2:10" x14ac:dyDescent="0.3">
      <c r="B291" s="6" t="s">
        <v>215</v>
      </c>
      <c r="C291" s="2" t="s">
        <v>442</v>
      </c>
      <c r="D291" s="2" t="s">
        <v>17</v>
      </c>
      <c r="E291" s="3" t="s">
        <v>13</v>
      </c>
      <c r="F291" s="2" t="s">
        <v>241</v>
      </c>
      <c r="G291" s="39">
        <v>16215</v>
      </c>
      <c r="H291" s="4">
        <v>486</v>
      </c>
      <c r="I291" s="4">
        <f t="shared" si="9"/>
        <v>19373.16</v>
      </c>
      <c r="J291" s="9"/>
    </row>
    <row r="292" spans="2:10" x14ac:dyDescent="0.3">
      <c r="B292" s="6" t="s">
        <v>443</v>
      </c>
      <c r="C292" s="2" t="s">
        <v>444</v>
      </c>
      <c r="D292" s="2" t="s">
        <v>17</v>
      </c>
      <c r="E292" s="3" t="s">
        <v>13</v>
      </c>
      <c r="F292" s="2" t="s">
        <v>445</v>
      </c>
      <c r="G292" s="37">
        <v>11124.11</v>
      </c>
      <c r="H292" s="4">
        <v>909.04</v>
      </c>
      <c r="I292" s="7">
        <f t="shared" si="9"/>
        <v>13958.454000000002</v>
      </c>
      <c r="J292" s="9"/>
    </row>
    <row r="293" spans="2:10" x14ac:dyDescent="0.3">
      <c r="B293" s="6" t="s">
        <v>446</v>
      </c>
      <c r="C293" s="2" t="s">
        <v>447</v>
      </c>
      <c r="D293" s="2" t="s">
        <v>10</v>
      </c>
      <c r="E293" s="3" t="s">
        <v>13</v>
      </c>
      <c r="F293" s="2"/>
      <c r="G293" s="4"/>
      <c r="H293" s="4"/>
      <c r="I293" s="7">
        <f t="shared" si="9"/>
        <v>0</v>
      </c>
    </row>
    <row r="294" spans="2:10" x14ac:dyDescent="0.3">
      <c r="B294" s="6" t="s">
        <v>448</v>
      </c>
      <c r="C294" s="2" t="s">
        <v>449</v>
      </c>
      <c r="D294" s="2" t="s">
        <v>17</v>
      </c>
      <c r="E294" s="3" t="s">
        <v>13</v>
      </c>
      <c r="F294" s="2" t="s">
        <v>80</v>
      </c>
      <c r="G294" s="4">
        <v>11669</v>
      </c>
      <c r="H294" s="4">
        <v>350</v>
      </c>
      <c r="I294" s="7">
        <f t="shared" si="9"/>
        <v>13942.039999999999</v>
      </c>
    </row>
    <row r="295" spans="2:10" x14ac:dyDescent="0.3">
      <c r="B295" s="6" t="s">
        <v>42</v>
      </c>
      <c r="C295" s="2" t="s">
        <v>450</v>
      </c>
      <c r="D295" s="2" t="s">
        <v>17</v>
      </c>
      <c r="E295" s="3" t="s">
        <v>13</v>
      </c>
      <c r="F295" s="2" t="s">
        <v>451</v>
      </c>
      <c r="G295" s="37">
        <v>6150.86</v>
      </c>
      <c r="H295" s="4">
        <v>506.36</v>
      </c>
      <c r="I295" s="7">
        <f t="shared" si="9"/>
        <v>7722.3751999999986</v>
      </c>
      <c r="J295" s="9"/>
    </row>
    <row r="296" spans="2:10" x14ac:dyDescent="0.3">
      <c r="B296" s="6" t="s">
        <v>242</v>
      </c>
      <c r="C296" s="2" t="s">
        <v>452</v>
      </c>
      <c r="D296" s="2" t="s">
        <v>10</v>
      </c>
      <c r="E296" s="3" t="s">
        <v>13</v>
      </c>
      <c r="F296" s="2"/>
      <c r="G296" s="4"/>
      <c r="H296" s="4"/>
      <c r="I296" s="7"/>
    </row>
    <row r="297" spans="2:10" x14ac:dyDescent="0.3">
      <c r="B297" s="6" t="s">
        <v>24</v>
      </c>
      <c r="C297" s="2" t="s">
        <v>453</v>
      </c>
      <c r="D297" s="2" t="s">
        <v>17</v>
      </c>
      <c r="E297" s="3" t="s">
        <v>13</v>
      </c>
      <c r="F297" s="2" t="s">
        <v>454</v>
      </c>
      <c r="G297" s="37">
        <v>2089.63</v>
      </c>
      <c r="H297" s="4">
        <v>177.53</v>
      </c>
      <c r="I297" s="7">
        <f>SUM(G297+H297)*1.16</f>
        <v>2629.9056</v>
      </c>
      <c r="J297" s="9"/>
    </row>
    <row r="298" spans="2:10" x14ac:dyDescent="0.3">
      <c r="B298" s="6" t="s">
        <v>455</v>
      </c>
      <c r="C298" s="2">
        <v>196800022</v>
      </c>
      <c r="D298" s="2" t="s">
        <v>10</v>
      </c>
      <c r="E298" s="3" t="s">
        <v>13</v>
      </c>
      <c r="F298" s="2"/>
      <c r="G298" s="37">
        <v>0</v>
      </c>
      <c r="H298" s="4">
        <v>0</v>
      </c>
      <c r="I298" s="7">
        <f>SUM(G298+H298)*1.16</f>
        <v>0</v>
      </c>
      <c r="J298" s="9"/>
    </row>
    <row r="299" spans="2:10" x14ac:dyDescent="0.3">
      <c r="B299" s="6" t="s">
        <v>70</v>
      </c>
      <c r="C299" s="2" t="s">
        <v>456</v>
      </c>
      <c r="D299" s="2" t="s">
        <v>10</v>
      </c>
      <c r="E299" s="3" t="s">
        <v>13</v>
      </c>
      <c r="F299" s="2"/>
      <c r="G299" s="4"/>
      <c r="H299" s="4"/>
      <c r="I299" s="7"/>
    </row>
    <row r="300" spans="2:10" x14ac:dyDescent="0.3">
      <c r="B300" s="6" t="s">
        <v>256</v>
      </c>
      <c r="C300" s="2" t="s">
        <v>457</v>
      </c>
      <c r="D300" s="2" t="s">
        <v>17</v>
      </c>
      <c r="E300" s="3" t="s">
        <v>13</v>
      </c>
      <c r="F300" s="2" t="s">
        <v>588</v>
      </c>
      <c r="G300" s="37">
        <v>9918</v>
      </c>
      <c r="H300" s="4">
        <v>298</v>
      </c>
      <c r="I300" s="7">
        <f t="shared" ref="I300:I363" si="10">SUM(G300+H300)*1.16</f>
        <v>11850.56</v>
      </c>
      <c r="J300" s="9"/>
    </row>
    <row r="301" spans="2:10" x14ac:dyDescent="0.3">
      <c r="B301" s="6" t="s">
        <v>78</v>
      </c>
      <c r="C301" s="2" t="s">
        <v>458</v>
      </c>
      <c r="D301" s="2" t="s">
        <v>17</v>
      </c>
      <c r="E301" s="3" t="s">
        <v>13</v>
      </c>
      <c r="F301" s="2" t="s">
        <v>459</v>
      </c>
      <c r="G301" s="37">
        <v>9510.7900000000009</v>
      </c>
      <c r="H301" s="4">
        <v>855.42</v>
      </c>
      <c r="I301" s="7">
        <f t="shared" si="10"/>
        <v>12024.803600000001</v>
      </c>
      <c r="J301" s="9"/>
    </row>
    <row r="302" spans="2:10" x14ac:dyDescent="0.3">
      <c r="B302" s="6" t="s">
        <v>74</v>
      </c>
      <c r="C302" s="2" t="s">
        <v>460</v>
      </c>
      <c r="D302" s="2" t="s">
        <v>17</v>
      </c>
      <c r="E302" s="3" t="s">
        <v>13</v>
      </c>
      <c r="F302" s="2" t="s">
        <v>459</v>
      </c>
      <c r="G302" s="37">
        <v>9390.7199999999993</v>
      </c>
      <c r="H302" s="4">
        <v>844.72</v>
      </c>
      <c r="I302" s="7">
        <f t="shared" si="10"/>
        <v>11873.110399999998</v>
      </c>
      <c r="J302" s="9"/>
    </row>
    <row r="303" spans="2:10" x14ac:dyDescent="0.3">
      <c r="B303" s="1" t="s">
        <v>262</v>
      </c>
      <c r="C303" s="2" t="s">
        <v>461</v>
      </c>
      <c r="D303" s="2" t="s">
        <v>17</v>
      </c>
      <c r="E303" s="3" t="s">
        <v>13</v>
      </c>
      <c r="F303" s="2" t="s">
        <v>459</v>
      </c>
      <c r="G303" s="37">
        <v>8604.19</v>
      </c>
      <c r="H303" s="4">
        <v>774.67</v>
      </c>
      <c r="I303" s="7">
        <f t="shared" si="10"/>
        <v>10879.4776</v>
      </c>
      <c r="J303" s="9"/>
    </row>
    <row r="304" spans="2:10" x14ac:dyDescent="0.3">
      <c r="B304" s="1" t="s">
        <v>96</v>
      </c>
      <c r="C304" s="2" t="s">
        <v>462</v>
      </c>
      <c r="D304" s="2" t="s">
        <v>17</v>
      </c>
      <c r="E304" s="3" t="s">
        <v>13</v>
      </c>
      <c r="F304" s="2" t="s">
        <v>459</v>
      </c>
      <c r="G304" s="37">
        <v>6763.25</v>
      </c>
      <c r="H304" s="4">
        <v>610.70000000000005</v>
      </c>
      <c r="I304" s="7">
        <f t="shared" si="10"/>
        <v>8553.7819999999992</v>
      </c>
      <c r="J304" s="9"/>
    </row>
    <row r="305" spans="2:10" x14ac:dyDescent="0.3">
      <c r="B305" s="1" t="s">
        <v>96</v>
      </c>
      <c r="C305" s="2" t="s">
        <v>463</v>
      </c>
      <c r="D305" s="2" t="s">
        <v>17</v>
      </c>
      <c r="E305" s="3" t="s">
        <v>13</v>
      </c>
      <c r="F305" s="2" t="s">
        <v>459</v>
      </c>
      <c r="G305" s="37">
        <v>6763.25</v>
      </c>
      <c r="H305" s="4">
        <v>610.70000000000005</v>
      </c>
      <c r="I305" s="7">
        <f t="shared" si="10"/>
        <v>8553.7819999999992</v>
      </c>
      <c r="J305" s="9"/>
    </row>
    <row r="306" spans="2:10" x14ac:dyDescent="0.3">
      <c r="B306" s="1" t="s">
        <v>42</v>
      </c>
      <c r="C306" s="2" t="s">
        <v>464</v>
      </c>
      <c r="D306" s="2" t="s">
        <v>17</v>
      </c>
      <c r="E306" s="3" t="s">
        <v>13</v>
      </c>
      <c r="F306" s="2" t="s">
        <v>465</v>
      </c>
      <c r="G306" s="37">
        <v>5343.49</v>
      </c>
      <c r="H306" s="4">
        <v>431.37</v>
      </c>
      <c r="I306" s="7">
        <f t="shared" si="10"/>
        <v>6698.8375999999989</v>
      </c>
      <c r="J306" s="9"/>
    </row>
    <row r="307" spans="2:10" x14ac:dyDescent="0.3">
      <c r="B307" s="1" t="s">
        <v>376</v>
      </c>
      <c r="C307" s="2" t="s">
        <v>466</v>
      </c>
      <c r="D307" s="2" t="s">
        <v>17</v>
      </c>
      <c r="E307" s="3" t="s">
        <v>13</v>
      </c>
      <c r="F307" s="2" t="s">
        <v>80</v>
      </c>
      <c r="G307" s="37">
        <v>13562.56</v>
      </c>
      <c r="H307" s="4">
        <v>1216.29</v>
      </c>
      <c r="I307" s="7">
        <f t="shared" si="10"/>
        <v>17143.465999999997</v>
      </c>
      <c r="J307" s="9"/>
    </row>
    <row r="308" spans="2:10" x14ac:dyDescent="0.3">
      <c r="B308" s="1" t="s">
        <v>467</v>
      </c>
      <c r="C308" s="2" t="s">
        <v>468</v>
      </c>
      <c r="D308" s="2" t="s">
        <v>17</v>
      </c>
      <c r="E308" s="3" t="s">
        <v>13</v>
      </c>
      <c r="F308" s="2" t="s">
        <v>80</v>
      </c>
      <c r="G308" s="37">
        <v>11382.83</v>
      </c>
      <c r="H308" s="4">
        <v>1022.15</v>
      </c>
      <c r="I308" s="7">
        <f t="shared" si="10"/>
        <v>14389.776799999998</v>
      </c>
      <c r="J308" s="9"/>
    </row>
    <row r="309" spans="2:10" x14ac:dyDescent="0.3">
      <c r="B309" s="1" t="s">
        <v>262</v>
      </c>
      <c r="C309" s="2" t="s">
        <v>469</v>
      </c>
      <c r="D309" s="2" t="s">
        <v>17</v>
      </c>
      <c r="E309" s="3" t="s">
        <v>13</v>
      </c>
      <c r="F309" s="2" t="s">
        <v>80</v>
      </c>
      <c r="G309" s="37">
        <v>8977.6</v>
      </c>
      <c r="H309" s="4">
        <v>807.93</v>
      </c>
      <c r="I309" s="7">
        <f t="shared" si="10"/>
        <v>11351.2148</v>
      </c>
      <c r="J309" s="9"/>
    </row>
    <row r="310" spans="2:10" x14ac:dyDescent="0.3">
      <c r="B310" s="1" t="s">
        <v>96</v>
      </c>
      <c r="C310" s="2" t="s">
        <v>470</v>
      </c>
      <c r="D310" s="2" t="s">
        <v>17</v>
      </c>
      <c r="E310" s="3" t="s">
        <v>13</v>
      </c>
      <c r="F310" s="2" t="s">
        <v>80</v>
      </c>
      <c r="G310" s="37">
        <v>11406.25</v>
      </c>
      <c r="H310" s="4">
        <v>1024.24</v>
      </c>
      <c r="I310" s="7">
        <f t="shared" si="10"/>
        <v>14419.368399999999</v>
      </c>
      <c r="J310" s="9"/>
    </row>
    <row r="311" spans="2:10" x14ac:dyDescent="0.3">
      <c r="B311" s="1" t="s">
        <v>96</v>
      </c>
      <c r="C311" s="2" t="s">
        <v>471</v>
      </c>
      <c r="D311" s="2" t="s">
        <v>17</v>
      </c>
      <c r="E311" s="3" t="s">
        <v>13</v>
      </c>
      <c r="F311" s="2" t="s">
        <v>80</v>
      </c>
      <c r="G311" s="37">
        <v>13177.95</v>
      </c>
      <c r="H311" s="4">
        <v>1182.03</v>
      </c>
      <c r="I311" s="7">
        <f t="shared" si="10"/>
        <v>16657.576799999999</v>
      </c>
      <c r="J311" s="9"/>
    </row>
    <row r="312" spans="2:10" x14ac:dyDescent="0.3">
      <c r="B312" s="1" t="s">
        <v>20</v>
      </c>
      <c r="C312" s="2" t="s">
        <v>472</v>
      </c>
      <c r="D312" s="2" t="s">
        <v>17</v>
      </c>
      <c r="E312" s="3" t="s">
        <v>13</v>
      </c>
      <c r="F312" s="2" t="s">
        <v>473</v>
      </c>
      <c r="G312" s="37">
        <v>11661.09</v>
      </c>
      <c r="H312" s="4">
        <v>1046.93</v>
      </c>
      <c r="I312" s="7">
        <f t="shared" si="10"/>
        <v>14741.3032</v>
      </c>
      <c r="J312" s="9"/>
    </row>
    <row r="313" spans="2:10" x14ac:dyDescent="0.3">
      <c r="B313" s="1" t="s">
        <v>42</v>
      </c>
      <c r="C313" s="2" t="s">
        <v>474</v>
      </c>
      <c r="D313" s="2" t="s">
        <v>17</v>
      </c>
      <c r="E313" s="3" t="s">
        <v>13</v>
      </c>
      <c r="F313" s="2" t="s">
        <v>396</v>
      </c>
      <c r="G313" s="37">
        <v>11975</v>
      </c>
      <c r="H313" s="4">
        <v>1074.8900000000001</v>
      </c>
      <c r="I313" s="7">
        <f t="shared" si="10"/>
        <v>15137.872399999998</v>
      </c>
      <c r="J313" s="9"/>
    </row>
    <row r="314" spans="2:10" x14ac:dyDescent="0.3">
      <c r="B314" s="1" t="s">
        <v>42</v>
      </c>
      <c r="C314" s="2" t="s">
        <v>475</v>
      </c>
      <c r="D314" s="2" t="s">
        <v>17</v>
      </c>
      <c r="E314" s="3" t="s">
        <v>13</v>
      </c>
      <c r="F314" s="2" t="s">
        <v>476</v>
      </c>
      <c r="G314" s="37">
        <v>6567.49</v>
      </c>
      <c r="H314" s="4">
        <v>593.27</v>
      </c>
      <c r="I314" s="7">
        <f t="shared" si="10"/>
        <v>8306.4815999999992</v>
      </c>
      <c r="J314" s="9"/>
    </row>
    <row r="315" spans="2:10" x14ac:dyDescent="0.3">
      <c r="B315" s="1" t="s">
        <v>477</v>
      </c>
      <c r="C315" s="2">
        <v>188160012</v>
      </c>
      <c r="D315" s="2" t="s">
        <v>17</v>
      </c>
      <c r="E315" s="3" t="s">
        <v>13</v>
      </c>
      <c r="F315" s="2" t="s">
        <v>478</v>
      </c>
      <c r="G315" s="37">
        <v>3292.63</v>
      </c>
      <c r="H315" s="4">
        <v>301.58999999999997</v>
      </c>
      <c r="I315" s="7">
        <f t="shared" si="10"/>
        <v>4169.2951999999996</v>
      </c>
      <c r="J315" s="9"/>
    </row>
    <row r="316" spans="2:10" x14ac:dyDescent="0.3">
      <c r="B316" s="1" t="s">
        <v>42</v>
      </c>
      <c r="C316" s="2" t="s">
        <v>479</v>
      </c>
      <c r="D316" s="2" t="s">
        <v>10</v>
      </c>
      <c r="E316" s="3" t="s">
        <v>13</v>
      </c>
      <c r="F316" s="2"/>
      <c r="G316" s="37">
        <v>0</v>
      </c>
      <c r="H316" s="4">
        <v>0</v>
      </c>
      <c r="I316" s="7">
        <f t="shared" si="10"/>
        <v>0</v>
      </c>
      <c r="J316" s="9"/>
    </row>
    <row r="317" spans="2:10" x14ac:dyDescent="0.3">
      <c r="B317" s="1" t="s">
        <v>274</v>
      </c>
      <c r="C317" s="40" t="s">
        <v>480</v>
      </c>
      <c r="D317" s="2" t="s">
        <v>10</v>
      </c>
      <c r="E317" s="3" t="s">
        <v>13</v>
      </c>
      <c r="F317" s="2"/>
      <c r="G317" s="37">
        <v>0</v>
      </c>
      <c r="H317" s="4">
        <v>0</v>
      </c>
      <c r="I317" s="7">
        <f t="shared" si="10"/>
        <v>0</v>
      </c>
      <c r="J317" s="9"/>
    </row>
    <row r="318" spans="2:10" x14ac:dyDescent="0.3">
      <c r="B318" s="1" t="s">
        <v>24</v>
      </c>
      <c r="C318" s="2" t="s">
        <v>481</v>
      </c>
      <c r="D318" s="2" t="s">
        <v>17</v>
      </c>
      <c r="E318" s="3" t="s">
        <v>13</v>
      </c>
      <c r="F318" s="2" t="s">
        <v>473</v>
      </c>
      <c r="G318" s="37">
        <v>2204.77</v>
      </c>
      <c r="H318" s="4">
        <v>186.85</v>
      </c>
      <c r="I318" s="7">
        <f t="shared" si="10"/>
        <v>2774.2791999999995</v>
      </c>
      <c r="J318" s="9"/>
    </row>
    <row r="319" spans="2:10" x14ac:dyDescent="0.3">
      <c r="B319" s="6" t="s">
        <v>482</v>
      </c>
      <c r="C319" s="2" t="s">
        <v>483</v>
      </c>
      <c r="D319" s="2" t="s">
        <v>17</v>
      </c>
      <c r="E319" s="3" t="s">
        <v>13</v>
      </c>
      <c r="F319" s="2" t="s">
        <v>241</v>
      </c>
      <c r="G319" s="4">
        <v>16731</v>
      </c>
      <c r="H319" s="4">
        <v>1363</v>
      </c>
      <c r="I319" s="4">
        <f t="shared" si="10"/>
        <v>20989.039999999997</v>
      </c>
    </row>
    <row r="320" spans="2:10" x14ac:dyDescent="0.3">
      <c r="B320" s="6" t="s">
        <v>484</v>
      </c>
      <c r="C320" s="2" t="s">
        <v>485</v>
      </c>
      <c r="D320" s="2" t="s">
        <v>10</v>
      </c>
      <c r="E320" s="3" t="s">
        <v>13</v>
      </c>
      <c r="F320" s="2"/>
      <c r="G320" s="37">
        <v>0</v>
      </c>
      <c r="H320" s="4">
        <v>0</v>
      </c>
      <c r="I320" s="7">
        <f t="shared" si="10"/>
        <v>0</v>
      </c>
      <c r="J320" s="9"/>
    </row>
    <row r="321" spans="2:10" x14ac:dyDescent="0.3">
      <c r="B321" s="6" t="s">
        <v>8</v>
      </c>
      <c r="C321" s="2">
        <v>188240010</v>
      </c>
      <c r="D321" s="2" t="s">
        <v>17</v>
      </c>
      <c r="E321" s="3" t="s">
        <v>13</v>
      </c>
      <c r="F321" s="2" t="s">
        <v>412</v>
      </c>
      <c r="G321" s="37">
        <v>7741.92</v>
      </c>
      <c r="H321" s="4">
        <v>262.26</v>
      </c>
      <c r="I321" s="7">
        <f t="shared" si="10"/>
        <v>9284.8487999999998</v>
      </c>
      <c r="J321" s="9"/>
    </row>
    <row r="322" spans="2:10" x14ac:dyDescent="0.3">
      <c r="B322" s="6" t="s">
        <v>74</v>
      </c>
      <c r="C322" s="2" t="s">
        <v>486</v>
      </c>
      <c r="D322" s="2" t="s">
        <v>17</v>
      </c>
      <c r="E322" s="3" t="s">
        <v>13</v>
      </c>
      <c r="F322" s="2" t="s">
        <v>420</v>
      </c>
      <c r="G322" s="37">
        <v>9287.26</v>
      </c>
      <c r="H322" s="4">
        <v>835.51</v>
      </c>
      <c r="I322" s="7">
        <f t="shared" si="10"/>
        <v>11742.413199999999</v>
      </c>
      <c r="J322" s="9"/>
    </row>
    <row r="323" spans="2:10" x14ac:dyDescent="0.3">
      <c r="B323" s="6" t="s">
        <v>42</v>
      </c>
      <c r="C323" s="2" t="s">
        <v>487</v>
      </c>
      <c r="D323" s="2" t="s">
        <v>17</v>
      </c>
      <c r="E323" s="3" t="s">
        <v>12</v>
      </c>
      <c r="F323" s="26" t="s">
        <v>197</v>
      </c>
      <c r="G323" s="4">
        <v>9081.7199999999993</v>
      </c>
      <c r="H323" s="4">
        <v>272.45</v>
      </c>
      <c r="I323" s="7">
        <f t="shared" si="10"/>
        <v>10850.8372</v>
      </c>
      <c r="J323" s="9"/>
    </row>
    <row r="324" spans="2:10" x14ac:dyDescent="0.3">
      <c r="B324" s="6" t="s">
        <v>96</v>
      </c>
      <c r="C324" s="2" t="s">
        <v>488</v>
      </c>
      <c r="D324" s="2" t="s">
        <v>17</v>
      </c>
      <c r="E324" s="3" t="s">
        <v>13</v>
      </c>
      <c r="F324" s="2" t="s">
        <v>80</v>
      </c>
      <c r="G324" s="37">
        <v>12543.75</v>
      </c>
      <c r="H324" s="4">
        <v>1125.55</v>
      </c>
      <c r="I324" s="7">
        <f t="shared" si="10"/>
        <v>15856.387999999997</v>
      </c>
      <c r="J324" s="9"/>
    </row>
    <row r="325" spans="2:10" x14ac:dyDescent="0.3">
      <c r="B325" s="6" t="s">
        <v>42</v>
      </c>
      <c r="C325" s="2" t="s">
        <v>489</v>
      </c>
      <c r="D325" s="2" t="s">
        <v>17</v>
      </c>
      <c r="E325" s="3" t="s">
        <v>13</v>
      </c>
      <c r="F325" s="2" t="s">
        <v>80</v>
      </c>
      <c r="G325" s="37">
        <v>9540.9500000000007</v>
      </c>
      <c r="H325" s="4">
        <v>858</v>
      </c>
      <c r="I325" s="7">
        <f t="shared" si="10"/>
        <v>12062.781999999999</v>
      </c>
      <c r="J325" s="9"/>
    </row>
    <row r="326" spans="2:10" x14ac:dyDescent="0.3">
      <c r="B326" s="6" t="s">
        <v>65</v>
      </c>
      <c r="C326" s="2" t="s">
        <v>490</v>
      </c>
      <c r="D326" s="2" t="s">
        <v>10</v>
      </c>
      <c r="E326" s="3" t="s">
        <v>13</v>
      </c>
      <c r="F326" s="2"/>
      <c r="G326" s="37">
        <v>0</v>
      </c>
      <c r="H326" s="4">
        <v>0</v>
      </c>
      <c r="I326" s="7">
        <f t="shared" si="10"/>
        <v>0</v>
      </c>
      <c r="J326" s="9"/>
    </row>
    <row r="327" spans="2:10" x14ac:dyDescent="0.3">
      <c r="B327" s="6" t="s">
        <v>8</v>
      </c>
      <c r="C327" s="2" t="s">
        <v>491</v>
      </c>
      <c r="D327" s="2" t="s">
        <v>17</v>
      </c>
      <c r="E327" s="3" t="s">
        <v>13</v>
      </c>
      <c r="F327" s="2" t="s">
        <v>492</v>
      </c>
      <c r="G327" s="37">
        <v>5036.08</v>
      </c>
      <c r="H327" s="4">
        <v>546.87</v>
      </c>
      <c r="I327" s="7">
        <f t="shared" si="10"/>
        <v>6476.2219999999998</v>
      </c>
      <c r="J327" s="9"/>
    </row>
    <row r="328" spans="2:10" x14ac:dyDescent="0.3">
      <c r="B328" s="6" t="s">
        <v>74</v>
      </c>
      <c r="C328" s="2" t="s">
        <v>493</v>
      </c>
      <c r="D328" s="2" t="s">
        <v>17</v>
      </c>
      <c r="E328" s="3" t="s">
        <v>13</v>
      </c>
      <c r="F328" s="2" t="s">
        <v>494</v>
      </c>
      <c r="G328" s="37">
        <v>13660.83</v>
      </c>
      <c r="H328" s="4">
        <v>1225</v>
      </c>
      <c r="I328" s="7">
        <f t="shared" si="10"/>
        <v>17267.5628</v>
      </c>
      <c r="J328" s="9"/>
    </row>
    <row r="329" spans="2:10" x14ac:dyDescent="0.3">
      <c r="B329" s="6" t="s">
        <v>48</v>
      </c>
      <c r="C329" s="2">
        <v>198200020</v>
      </c>
      <c r="D329" s="2" t="s">
        <v>17</v>
      </c>
      <c r="E329" s="3" t="s">
        <v>13</v>
      </c>
      <c r="F329" s="2" t="s">
        <v>495</v>
      </c>
      <c r="G329" s="37">
        <v>5264.41</v>
      </c>
      <c r="H329" s="4">
        <v>434.58</v>
      </c>
      <c r="I329" s="7">
        <f t="shared" si="10"/>
        <v>6610.8283999999994</v>
      </c>
      <c r="J329" s="9"/>
    </row>
    <row r="330" spans="2:10" x14ac:dyDescent="0.3">
      <c r="B330" s="6" t="s">
        <v>72</v>
      </c>
      <c r="C330" s="2" t="s">
        <v>496</v>
      </c>
      <c r="D330" s="2" t="s">
        <v>17</v>
      </c>
      <c r="E330" s="3" t="s">
        <v>14</v>
      </c>
      <c r="F330" s="2" t="s">
        <v>497</v>
      </c>
      <c r="G330" s="37">
        <v>11333.31</v>
      </c>
      <c r="H330" s="4">
        <v>340</v>
      </c>
      <c r="I330" s="7">
        <f t="shared" si="10"/>
        <v>13541.039599999998</v>
      </c>
      <c r="J330" s="9"/>
    </row>
    <row r="331" spans="2:10" x14ac:dyDescent="0.3">
      <c r="B331" s="1" t="s">
        <v>42</v>
      </c>
      <c r="C331" s="2" t="s">
        <v>498</v>
      </c>
      <c r="D331" s="2" t="s">
        <v>17</v>
      </c>
      <c r="E331" s="3" t="s">
        <v>13</v>
      </c>
      <c r="F331" s="2" t="s">
        <v>499</v>
      </c>
      <c r="G331" s="37">
        <v>7830.76</v>
      </c>
      <c r="H331" s="4">
        <v>642.38</v>
      </c>
      <c r="I331" s="7">
        <f t="shared" si="10"/>
        <v>9828.8423999999995</v>
      </c>
      <c r="J331" s="9"/>
    </row>
    <row r="332" spans="2:10" x14ac:dyDescent="0.3">
      <c r="B332" s="1" t="s">
        <v>500</v>
      </c>
      <c r="C332" s="2">
        <v>194600023</v>
      </c>
      <c r="D332" s="2" t="s">
        <v>17</v>
      </c>
      <c r="E332" s="3" t="s">
        <v>13</v>
      </c>
      <c r="F332" s="2" t="s">
        <v>499</v>
      </c>
      <c r="G332" s="37">
        <v>3082.41</v>
      </c>
      <c r="H332" s="4">
        <v>257.91000000000003</v>
      </c>
      <c r="I332" s="7">
        <f t="shared" si="10"/>
        <v>3874.7711999999992</v>
      </c>
      <c r="J332" s="9"/>
    </row>
    <row r="333" spans="2:10" x14ac:dyDescent="0.3">
      <c r="B333" s="1" t="s">
        <v>501</v>
      </c>
      <c r="C333" s="2" t="s">
        <v>502</v>
      </c>
      <c r="D333" s="2" t="s">
        <v>10</v>
      </c>
      <c r="E333" s="3" t="s">
        <v>13</v>
      </c>
      <c r="F333" s="2"/>
      <c r="G333" s="4">
        <v>0</v>
      </c>
      <c r="H333" s="4">
        <v>0</v>
      </c>
      <c r="I333" s="7">
        <f t="shared" si="10"/>
        <v>0</v>
      </c>
      <c r="J333" s="9"/>
    </row>
    <row r="334" spans="2:10" x14ac:dyDescent="0.3">
      <c r="B334" s="1" t="s">
        <v>503</v>
      </c>
      <c r="C334" s="40" t="s">
        <v>504</v>
      </c>
      <c r="D334" s="2" t="s">
        <v>10</v>
      </c>
      <c r="E334" s="3" t="s">
        <v>13</v>
      </c>
      <c r="F334" s="2"/>
      <c r="G334" s="4">
        <v>0</v>
      </c>
      <c r="H334" s="4">
        <v>0</v>
      </c>
      <c r="I334" s="7">
        <f t="shared" si="10"/>
        <v>0</v>
      </c>
      <c r="J334" s="9"/>
    </row>
    <row r="335" spans="2:10" x14ac:dyDescent="0.3">
      <c r="B335" s="6" t="s">
        <v>45</v>
      </c>
      <c r="C335" s="2" t="s">
        <v>505</v>
      </c>
      <c r="D335" s="2" t="s">
        <v>10</v>
      </c>
      <c r="E335" s="3" t="s">
        <v>13</v>
      </c>
      <c r="F335" s="2"/>
      <c r="G335" s="37">
        <v>0</v>
      </c>
      <c r="H335" s="4">
        <v>0</v>
      </c>
      <c r="I335" s="7">
        <f t="shared" si="10"/>
        <v>0</v>
      </c>
      <c r="J335" s="9"/>
    </row>
    <row r="336" spans="2:10" x14ac:dyDescent="0.3">
      <c r="B336" s="6" t="s">
        <v>506</v>
      </c>
      <c r="C336" s="2" t="s">
        <v>507</v>
      </c>
      <c r="D336" s="2" t="s">
        <v>17</v>
      </c>
      <c r="E336" s="3" t="s">
        <v>13</v>
      </c>
      <c r="F336" s="2" t="s">
        <v>80</v>
      </c>
      <c r="G336" s="37">
        <v>30300.080000000002</v>
      </c>
      <c r="H336" s="4">
        <v>2461.69</v>
      </c>
      <c r="I336" s="7">
        <f t="shared" si="10"/>
        <v>38003.653200000001</v>
      </c>
      <c r="J336" s="9"/>
    </row>
    <row r="337" spans="2:10" x14ac:dyDescent="0.3">
      <c r="B337" s="6" t="s">
        <v>42</v>
      </c>
      <c r="C337" s="2" t="s">
        <v>508</v>
      </c>
      <c r="D337" s="2" t="s">
        <v>17</v>
      </c>
      <c r="E337" s="3" t="s">
        <v>13</v>
      </c>
      <c r="F337" s="2" t="s">
        <v>80</v>
      </c>
      <c r="G337" s="37">
        <v>7827.05</v>
      </c>
      <c r="H337" s="4">
        <v>642.08000000000004</v>
      </c>
      <c r="I337" s="7">
        <f t="shared" si="10"/>
        <v>9824.1908000000003</v>
      </c>
      <c r="J337" s="9"/>
    </row>
    <row r="338" spans="2:10" x14ac:dyDescent="0.3">
      <c r="B338" s="6" t="s">
        <v>96</v>
      </c>
      <c r="C338" s="2" t="s">
        <v>509</v>
      </c>
      <c r="D338" s="2" t="s">
        <v>17</v>
      </c>
      <c r="E338" s="3" t="s">
        <v>13</v>
      </c>
      <c r="F338" s="2" t="s">
        <v>80</v>
      </c>
      <c r="G338" s="37">
        <v>11406.25</v>
      </c>
      <c r="H338" s="4">
        <v>1024.24</v>
      </c>
      <c r="I338" s="7">
        <f t="shared" si="10"/>
        <v>14419.368399999999</v>
      </c>
      <c r="J338" s="9"/>
    </row>
    <row r="339" spans="2:10" x14ac:dyDescent="0.3">
      <c r="B339" s="6" t="s">
        <v>96</v>
      </c>
      <c r="C339" s="2" t="s">
        <v>510</v>
      </c>
      <c r="D339" s="2" t="s">
        <v>17</v>
      </c>
      <c r="E339" s="3" t="s">
        <v>13</v>
      </c>
      <c r="F339" s="2" t="s">
        <v>80</v>
      </c>
      <c r="G339" s="37">
        <v>11406.25</v>
      </c>
      <c r="H339" s="4">
        <v>1024.24</v>
      </c>
      <c r="I339" s="7">
        <f t="shared" si="10"/>
        <v>14419.368399999999</v>
      </c>
      <c r="J339" s="9"/>
    </row>
    <row r="340" spans="2:10" x14ac:dyDescent="0.3">
      <c r="B340" s="6" t="s">
        <v>24</v>
      </c>
      <c r="C340" s="2" t="s">
        <v>511</v>
      </c>
      <c r="D340" s="2" t="s">
        <v>17</v>
      </c>
      <c r="E340" s="3" t="s">
        <v>13</v>
      </c>
      <c r="F340" s="2" t="s">
        <v>512</v>
      </c>
      <c r="G340" s="37">
        <v>1994.33</v>
      </c>
      <c r="H340" s="4">
        <v>185.96</v>
      </c>
      <c r="I340" s="7">
        <f t="shared" si="10"/>
        <v>2529.1363999999999</v>
      </c>
      <c r="J340" s="9"/>
    </row>
    <row r="341" spans="2:10" x14ac:dyDescent="0.3">
      <c r="B341" s="6" t="s">
        <v>8</v>
      </c>
      <c r="C341" s="2" t="s">
        <v>513</v>
      </c>
      <c r="D341" s="2" t="s">
        <v>17</v>
      </c>
      <c r="E341" s="3" t="s">
        <v>13</v>
      </c>
      <c r="F341" s="2" t="s">
        <v>514</v>
      </c>
      <c r="G341" s="37">
        <v>5396.21</v>
      </c>
      <c r="H341" s="4">
        <v>488.95</v>
      </c>
      <c r="I341" s="7">
        <f t="shared" si="10"/>
        <v>6826.7855999999992</v>
      </c>
      <c r="J341" s="9"/>
    </row>
    <row r="342" spans="2:10" x14ac:dyDescent="0.3">
      <c r="B342" s="6" t="s">
        <v>501</v>
      </c>
      <c r="C342" s="2" t="s">
        <v>515</v>
      </c>
      <c r="D342" s="2" t="s">
        <v>10</v>
      </c>
      <c r="E342" s="3" t="s">
        <v>13</v>
      </c>
      <c r="F342" s="2"/>
      <c r="G342" s="37">
        <v>0</v>
      </c>
      <c r="H342" s="4">
        <v>0</v>
      </c>
      <c r="I342" s="7">
        <f t="shared" si="10"/>
        <v>0</v>
      </c>
      <c r="J342" s="9"/>
    </row>
    <row r="343" spans="2:10" x14ac:dyDescent="0.3">
      <c r="B343" s="6" t="s">
        <v>74</v>
      </c>
      <c r="C343" s="2" t="s">
        <v>516</v>
      </c>
      <c r="D343" s="2" t="s">
        <v>17</v>
      </c>
      <c r="E343" s="3" t="s">
        <v>13</v>
      </c>
      <c r="F343" s="2" t="s">
        <v>384</v>
      </c>
      <c r="G343" s="4">
        <v>12621</v>
      </c>
      <c r="H343" s="4">
        <v>379</v>
      </c>
      <c r="I343" s="7">
        <f t="shared" si="10"/>
        <v>15079.999999999998</v>
      </c>
      <c r="J343" s="9"/>
    </row>
    <row r="344" spans="2:10" x14ac:dyDescent="0.3">
      <c r="B344" s="6" t="s">
        <v>262</v>
      </c>
      <c r="C344" s="40" t="s">
        <v>517</v>
      </c>
      <c r="D344" s="2" t="s">
        <v>10</v>
      </c>
      <c r="E344" s="3" t="s">
        <v>13</v>
      </c>
      <c r="F344" s="2"/>
      <c r="G344" s="4">
        <v>0</v>
      </c>
      <c r="H344" s="4">
        <v>0</v>
      </c>
      <c r="I344" s="7">
        <f t="shared" si="10"/>
        <v>0</v>
      </c>
      <c r="J344" s="9"/>
    </row>
    <row r="345" spans="2:10" x14ac:dyDescent="0.3">
      <c r="B345" s="6" t="s">
        <v>78</v>
      </c>
      <c r="C345" s="40" t="s">
        <v>518</v>
      </c>
      <c r="D345" s="2" t="s">
        <v>10</v>
      </c>
      <c r="E345" s="3" t="s">
        <v>13</v>
      </c>
      <c r="F345" s="2"/>
      <c r="G345" s="21">
        <v>0</v>
      </c>
      <c r="H345" s="4">
        <v>0</v>
      </c>
      <c r="I345" s="7">
        <f t="shared" si="10"/>
        <v>0</v>
      </c>
      <c r="J345" s="9"/>
    </row>
    <row r="346" spans="2:10" x14ac:dyDescent="0.3">
      <c r="B346" s="6" t="s">
        <v>256</v>
      </c>
      <c r="C346" s="2" t="s">
        <v>519</v>
      </c>
      <c r="D346" s="2" t="s">
        <v>17</v>
      </c>
      <c r="E346" s="3" t="s">
        <v>13</v>
      </c>
      <c r="F346" s="2" t="s">
        <v>588</v>
      </c>
      <c r="G346" s="4">
        <v>9918</v>
      </c>
      <c r="H346" s="4">
        <v>298</v>
      </c>
      <c r="I346" s="7">
        <f t="shared" si="10"/>
        <v>11850.56</v>
      </c>
      <c r="J346" s="9"/>
    </row>
    <row r="347" spans="2:10" x14ac:dyDescent="0.3">
      <c r="B347" s="6" t="s">
        <v>262</v>
      </c>
      <c r="C347" s="2" t="s">
        <v>520</v>
      </c>
      <c r="D347" s="2" t="s">
        <v>17</v>
      </c>
      <c r="E347" s="3" t="s">
        <v>13</v>
      </c>
      <c r="F347" s="2" t="s">
        <v>241</v>
      </c>
      <c r="G347" s="39">
        <v>14435</v>
      </c>
      <c r="H347" s="4">
        <v>1177</v>
      </c>
      <c r="I347" s="4">
        <f t="shared" si="10"/>
        <v>18109.919999999998</v>
      </c>
      <c r="J347" s="9"/>
    </row>
    <row r="348" spans="2:10" x14ac:dyDescent="0.3">
      <c r="B348" s="6" t="s">
        <v>78</v>
      </c>
      <c r="C348" s="40" t="s">
        <v>521</v>
      </c>
      <c r="D348" s="2" t="s">
        <v>10</v>
      </c>
      <c r="E348" s="3" t="s">
        <v>13</v>
      </c>
      <c r="F348" s="2"/>
      <c r="G348" s="21">
        <v>0</v>
      </c>
      <c r="H348" s="4">
        <v>0</v>
      </c>
      <c r="I348" s="7">
        <f t="shared" si="10"/>
        <v>0</v>
      </c>
      <c r="J348" s="9"/>
    </row>
    <row r="349" spans="2:10" x14ac:dyDescent="0.3">
      <c r="B349" s="6" t="s">
        <v>78</v>
      </c>
      <c r="C349" s="40" t="s">
        <v>522</v>
      </c>
      <c r="D349" s="2" t="s">
        <v>10</v>
      </c>
      <c r="E349" s="3" t="s">
        <v>13</v>
      </c>
      <c r="F349" s="2"/>
      <c r="G349" s="21">
        <v>0</v>
      </c>
      <c r="H349" s="4">
        <v>0</v>
      </c>
      <c r="I349" s="7">
        <f t="shared" si="10"/>
        <v>0</v>
      </c>
      <c r="J349" s="9"/>
    </row>
    <row r="350" spans="2:10" x14ac:dyDescent="0.3">
      <c r="B350" s="6" t="s">
        <v>74</v>
      </c>
      <c r="C350" s="2" t="s">
        <v>523</v>
      </c>
      <c r="D350" s="2" t="s">
        <v>17</v>
      </c>
      <c r="E350" s="3" t="s">
        <v>13</v>
      </c>
      <c r="F350" s="2" t="s">
        <v>384</v>
      </c>
      <c r="G350" s="4">
        <v>12621</v>
      </c>
      <c r="H350" s="4">
        <v>379</v>
      </c>
      <c r="I350" s="4">
        <f t="shared" si="10"/>
        <v>15079.999999999998</v>
      </c>
      <c r="J350" s="9"/>
    </row>
    <row r="351" spans="2:10" x14ac:dyDescent="0.3">
      <c r="B351" s="6" t="s">
        <v>74</v>
      </c>
      <c r="C351" s="2" t="s">
        <v>524</v>
      </c>
      <c r="D351" s="2" t="s">
        <v>17</v>
      </c>
      <c r="E351" s="3" t="s">
        <v>13</v>
      </c>
      <c r="F351" s="2" t="s">
        <v>384</v>
      </c>
      <c r="G351" s="4">
        <v>12621</v>
      </c>
      <c r="H351" s="4">
        <v>379</v>
      </c>
      <c r="I351" s="7">
        <f t="shared" si="10"/>
        <v>15079.999999999998</v>
      </c>
      <c r="J351" s="9"/>
    </row>
    <row r="352" spans="2:10" x14ac:dyDescent="0.3">
      <c r="B352" s="6" t="s">
        <v>74</v>
      </c>
      <c r="C352" s="2" t="s">
        <v>525</v>
      </c>
      <c r="D352" s="2" t="s">
        <v>17</v>
      </c>
      <c r="E352" s="3" t="s">
        <v>13</v>
      </c>
      <c r="F352" s="2" t="s">
        <v>384</v>
      </c>
      <c r="G352" s="4">
        <v>12621</v>
      </c>
      <c r="H352" s="4">
        <v>379</v>
      </c>
      <c r="I352" s="7">
        <f t="shared" si="10"/>
        <v>15079.999999999998</v>
      </c>
      <c r="J352" s="9"/>
    </row>
    <row r="353" spans="2:10" x14ac:dyDescent="0.3">
      <c r="B353" s="6" t="s">
        <v>74</v>
      </c>
      <c r="C353" s="2" t="s">
        <v>526</v>
      </c>
      <c r="D353" s="2" t="s">
        <v>17</v>
      </c>
      <c r="E353" s="3" t="s">
        <v>13</v>
      </c>
      <c r="F353" s="2" t="s">
        <v>384</v>
      </c>
      <c r="G353" s="4">
        <v>12621</v>
      </c>
      <c r="H353" s="4">
        <v>379</v>
      </c>
      <c r="I353" s="7">
        <f t="shared" si="10"/>
        <v>15079.999999999998</v>
      </c>
      <c r="J353" s="9"/>
    </row>
    <row r="354" spans="2:10" x14ac:dyDescent="0.3">
      <c r="B354" s="6" t="s">
        <v>74</v>
      </c>
      <c r="C354" s="2" t="s">
        <v>527</v>
      </c>
      <c r="D354" s="2" t="s">
        <v>17</v>
      </c>
      <c r="E354" s="3" t="s">
        <v>13</v>
      </c>
      <c r="F354" s="2" t="s">
        <v>384</v>
      </c>
      <c r="G354" s="4">
        <v>12621</v>
      </c>
      <c r="H354" s="4">
        <v>379</v>
      </c>
      <c r="I354" s="7">
        <f t="shared" si="10"/>
        <v>15079.999999999998</v>
      </c>
      <c r="J354" s="9"/>
    </row>
    <row r="355" spans="2:10" x14ac:dyDescent="0.3">
      <c r="B355" s="6" t="s">
        <v>74</v>
      </c>
      <c r="C355" s="2" t="s">
        <v>528</v>
      </c>
      <c r="D355" s="2" t="s">
        <v>17</v>
      </c>
      <c r="E355" s="3" t="s">
        <v>13</v>
      </c>
      <c r="F355" s="2" t="s">
        <v>241</v>
      </c>
      <c r="G355" s="4">
        <v>16731</v>
      </c>
      <c r="H355" s="4">
        <v>1363</v>
      </c>
      <c r="I355" s="7">
        <f t="shared" si="10"/>
        <v>20989.039999999997</v>
      </c>
      <c r="J355" s="9"/>
    </row>
    <row r="356" spans="2:10" x14ac:dyDescent="0.3">
      <c r="B356" s="6" t="s">
        <v>74</v>
      </c>
      <c r="C356" s="2" t="s">
        <v>529</v>
      </c>
      <c r="D356" s="2" t="s">
        <v>17</v>
      </c>
      <c r="E356" s="3" t="s">
        <v>13</v>
      </c>
      <c r="F356" s="2" t="s">
        <v>241</v>
      </c>
      <c r="G356" s="4">
        <v>16731</v>
      </c>
      <c r="H356" s="4">
        <v>1363</v>
      </c>
      <c r="I356" s="4">
        <f t="shared" si="10"/>
        <v>20989.039999999997</v>
      </c>
      <c r="J356" s="9"/>
    </row>
    <row r="357" spans="2:10" x14ac:dyDescent="0.3">
      <c r="B357" s="6" t="s">
        <v>78</v>
      </c>
      <c r="C357" s="2" t="s">
        <v>530</v>
      </c>
      <c r="D357" s="2" t="s">
        <v>17</v>
      </c>
      <c r="E357" s="3" t="s">
        <v>13</v>
      </c>
      <c r="F357" s="2" t="s">
        <v>241</v>
      </c>
      <c r="G357" s="4">
        <v>17605</v>
      </c>
      <c r="H357" s="4">
        <v>1434</v>
      </c>
      <c r="I357" s="4">
        <f t="shared" si="10"/>
        <v>22085.239999999998</v>
      </c>
      <c r="J357" s="9"/>
    </row>
    <row r="358" spans="2:10" x14ac:dyDescent="0.3">
      <c r="B358" s="1" t="s">
        <v>74</v>
      </c>
      <c r="C358" s="2" t="s">
        <v>531</v>
      </c>
      <c r="D358" s="2" t="s">
        <v>17</v>
      </c>
      <c r="E358" s="3" t="s">
        <v>13</v>
      </c>
      <c r="F358" s="2" t="s">
        <v>384</v>
      </c>
      <c r="G358" s="37">
        <v>12621</v>
      </c>
      <c r="H358" s="4">
        <v>379</v>
      </c>
      <c r="I358" s="7">
        <f t="shared" si="10"/>
        <v>15079.999999999998</v>
      </c>
      <c r="J358" s="9"/>
    </row>
    <row r="359" spans="2:10" x14ac:dyDescent="0.3">
      <c r="B359" s="6" t="s">
        <v>74</v>
      </c>
      <c r="C359" s="2" t="s">
        <v>532</v>
      </c>
      <c r="D359" s="2" t="s">
        <v>17</v>
      </c>
      <c r="E359" s="3" t="s">
        <v>13</v>
      </c>
      <c r="F359" s="2" t="s">
        <v>241</v>
      </c>
      <c r="G359" s="4">
        <v>16731</v>
      </c>
      <c r="H359" s="4">
        <v>1363.02</v>
      </c>
      <c r="I359" s="4">
        <f t="shared" si="10"/>
        <v>20989.063200000001</v>
      </c>
      <c r="J359" s="9"/>
    </row>
    <row r="360" spans="2:10" x14ac:dyDescent="0.3">
      <c r="B360" s="1" t="s">
        <v>74</v>
      </c>
      <c r="C360" s="2" t="s">
        <v>533</v>
      </c>
      <c r="D360" s="2" t="s">
        <v>17</v>
      </c>
      <c r="E360" s="3" t="s">
        <v>13</v>
      </c>
      <c r="F360" s="2" t="s">
        <v>384</v>
      </c>
      <c r="G360" s="4">
        <v>12621</v>
      </c>
      <c r="H360" s="4">
        <v>379</v>
      </c>
      <c r="I360" s="7">
        <f t="shared" si="10"/>
        <v>15079.999999999998</v>
      </c>
      <c r="J360" s="9"/>
    </row>
    <row r="361" spans="2:10" x14ac:dyDescent="0.3">
      <c r="B361" s="1" t="s">
        <v>74</v>
      </c>
      <c r="C361" s="2" t="s">
        <v>534</v>
      </c>
      <c r="D361" s="2" t="s">
        <v>17</v>
      </c>
      <c r="E361" s="3" t="s">
        <v>13</v>
      </c>
      <c r="F361" s="2" t="s">
        <v>384</v>
      </c>
      <c r="G361" s="4">
        <v>12621</v>
      </c>
      <c r="H361" s="4">
        <v>379</v>
      </c>
      <c r="I361" s="7">
        <f t="shared" si="10"/>
        <v>15079.999999999998</v>
      </c>
      <c r="J361" s="9"/>
    </row>
    <row r="362" spans="2:10" x14ac:dyDescent="0.3">
      <c r="B362" s="1" t="s">
        <v>535</v>
      </c>
      <c r="C362" s="2" t="s">
        <v>536</v>
      </c>
      <c r="D362" s="2" t="s">
        <v>17</v>
      </c>
      <c r="E362" s="3" t="s">
        <v>13</v>
      </c>
      <c r="F362" s="2" t="s">
        <v>537</v>
      </c>
      <c r="G362" s="37">
        <v>3218.6</v>
      </c>
      <c r="H362" s="4">
        <v>97</v>
      </c>
      <c r="I362" s="7">
        <f t="shared" si="10"/>
        <v>3846.0959999999995</v>
      </c>
      <c r="J362" s="9"/>
    </row>
    <row r="363" spans="2:10" x14ac:dyDescent="0.3">
      <c r="B363" s="1" t="s">
        <v>477</v>
      </c>
      <c r="C363" s="2">
        <v>188160016</v>
      </c>
      <c r="D363" s="2" t="s">
        <v>17</v>
      </c>
      <c r="E363" s="3" t="s">
        <v>13</v>
      </c>
      <c r="F363" s="2" t="s">
        <v>538</v>
      </c>
      <c r="G363" s="37">
        <v>4023.33</v>
      </c>
      <c r="H363" s="4">
        <v>366.67</v>
      </c>
      <c r="I363" s="7">
        <f t="shared" si="10"/>
        <v>5092.3999999999996</v>
      </c>
      <c r="J363" s="9"/>
    </row>
    <row r="364" spans="2:10" x14ac:dyDescent="0.3">
      <c r="B364" s="1" t="s">
        <v>42</v>
      </c>
      <c r="C364" s="2" t="s">
        <v>539</v>
      </c>
      <c r="D364" s="2" t="s">
        <v>17</v>
      </c>
      <c r="E364" s="3" t="s">
        <v>13</v>
      </c>
      <c r="F364" s="2" t="s">
        <v>540</v>
      </c>
      <c r="G364" s="37">
        <v>7010.25</v>
      </c>
      <c r="H364" s="4">
        <v>632.70000000000005</v>
      </c>
      <c r="I364" s="7">
        <f t="shared" ref="I364:I369" si="11">SUM(G364+H364)*1.16</f>
        <v>8865.8219999999983</v>
      </c>
      <c r="J364" s="9"/>
    </row>
    <row r="365" spans="2:10" x14ac:dyDescent="0.3">
      <c r="B365" s="1" t="s">
        <v>8</v>
      </c>
      <c r="C365" s="2" t="s">
        <v>541</v>
      </c>
      <c r="D365" s="2" t="s">
        <v>17</v>
      </c>
      <c r="E365" s="3" t="s">
        <v>13</v>
      </c>
      <c r="F365" s="2" t="s">
        <v>542</v>
      </c>
      <c r="G365" s="37">
        <v>4395.3</v>
      </c>
      <c r="H365" s="4">
        <v>399.8</v>
      </c>
      <c r="I365" s="7">
        <f t="shared" si="11"/>
        <v>5562.3159999999998</v>
      </c>
      <c r="J365" s="9"/>
    </row>
    <row r="366" spans="2:10" x14ac:dyDescent="0.3">
      <c r="B366" s="1" t="s">
        <v>74</v>
      </c>
      <c r="C366" s="2" t="s">
        <v>543</v>
      </c>
      <c r="D366" s="2" t="s">
        <v>17</v>
      </c>
      <c r="E366" s="3" t="s">
        <v>13</v>
      </c>
      <c r="F366" s="2" t="s">
        <v>542</v>
      </c>
      <c r="G366" s="37">
        <v>9495.49</v>
      </c>
      <c r="H366" s="4">
        <v>854</v>
      </c>
      <c r="I366" s="7">
        <f t="shared" si="11"/>
        <v>12005.408399999998</v>
      </c>
      <c r="J366" s="9"/>
    </row>
    <row r="367" spans="2:10" x14ac:dyDescent="0.3">
      <c r="B367" s="1" t="s">
        <v>24</v>
      </c>
      <c r="C367" s="2" t="s">
        <v>544</v>
      </c>
      <c r="D367" s="2" t="s">
        <v>17</v>
      </c>
      <c r="E367" s="3" t="s">
        <v>13</v>
      </c>
      <c r="F367" s="2" t="s">
        <v>545</v>
      </c>
      <c r="G367" s="37">
        <v>3972</v>
      </c>
      <c r="H367" s="4">
        <v>119.16</v>
      </c>
      <c r="I367" s="7">
        <f t="shared" si="11"/>
        <v>4745.7455999999993</v>
      </c>
      <c r="J367" s="9"/>
    </row>
    <row r="368" spans="2:10" x14ac:dyDescent="0.3">
      <c r="B368" s="6" t="s">
        <v>546</v>
      </c>
      <c r="C368" s="2" t="s">
        <v>547</v>
      </c>
      <c r="D368" s="2" t="s">
        <v>17</v>
      </c>
      <c r="E368" s="3" t="s">
        <v>13</v>
      </c>
      <c r="F368" s="2" t="s">
        <v>241</v>
      </c>
      <c r="G368" s="4">
        <v>24845</v>
      </c>
      <c r="H368" s="4">
        <v>745</v>
      </c>
      <c r="I368" s="4">
        <f t="shared" si="11"/>
        <v>29684.399999999998</v>
      </c>
    </row>
    <row r="369" spans="2:10" x14ac:dyDescent="0.3">
      <c r="B369" s="6" t="s">
        <v>42</v>
      </c>
      <c r="C369" s="2" t="s">
        <v>548</v>
      </c>
      <c r="D369" s="2" t="s">
        <v>17</v>
      </c>
      <c r="E369" s="3" t="s">
        <v>13</v>
      </c>
      <c r="F369" s="2" t="s">
        <v>473</v>
      </c>
      <c r="G369" s="37">
        <v>8358.9500000000007</v>
      </c>
      <c r="H369" s="4">
        <v>752.83</v>
      </c>
      <c r="I369" s="7">
        <f t="shared" si="11"/>
        <v>10569.6648</v>
      </c>
      <c r="J369" s="9"/>
    </row>
    <row r="370" spans="2:10" x14ac:dyDescent="0.3">
      <c r="B370" s="6" t="s">
        <v>96</v>
      </c>
      <c r="C370" s="2" t="s">
        <v>549</v>
      </c>
      <c r="D370" s="2" t="s">
        <v>76</v>
      </c>
      <c r="E370" s="3" t="s">
        <v>15</v>
      </c>
      <c r="F370" s="2"/>
      <c r="G370" s="4"/>
      <c r="H370" s="4"/>
      <c r="I370" s="7"/>
    </row>
    <row r="371" spans="2:10" x14ac:dyDescent="0.3">
      <c r="B371" s="6" t="s">
        <v>109</v>
      </c>
      <c r="C371" s="2" t="s">
        <v>550</v>
      </c>
      <c r="D371" s="2" t="s">
        <v>17</v>
      </c>
      <c r="E371" s="3" t="s">
        <v>14</v>
      </c>
      <c r="F371" s="2" t="s">
        <v>103</v>
      </c>
      <c r="G371" s="16">
        <v>11561.63</v>
      </c>
      <c r="H371" s="4">
        <v>1277.51</v>
      </c>
      <c r="I371" s="7">
        <f t="shared" ref="I371:I390" si="12">SUM(G371+H371)*1.16</f>
        <v>14893.402399999999</v>
      </c>
      <c r="J371" s="17"/>
    </row>
    <row r="372" spans="2:10" x14ac:dyDescent="0.3">
      <c r="B372" s="6" t="s">
        <v>109</v>
      </c>
      <c r="C372" s="2" t="s">
        <v>551</v>
      </c>
      <c r="D372" s="2" t="s">
        <v>10</v>
      </c>
      <c r="E372" s="3" t="s">
        <v>14</v>
      </c>
      <c r="F372" s="2"/>
      <c r="G372" s="16">
        <v>0</v>
      </c>
      <c r="H372" s="4">
        <v>0</v>
      </c>
      <c r="I372" s="7">
        <f t="shared" si="12"/>
        <v>0</v>
      </c>
      <c r="J372" s="17"/>
    </row>
    <row r="373" spans="2:10" x14ac:dyDescent="0.3">
      <c r="B373" s="6" t="s">
        <v>109</v>
      </c>
      <c r="C373" s="2" t="s">
        <v>552</v>
      </c>
      <c r="D373" s="2" t="s">
        <v>10</v>
      </c>
      <c r="E373" s="3" t="s">
        <v>14</v>
      </c>
      <c r="F373" s="2"/>
      <c r="G373" s="16">
        <v>0</v>
      </c>
      <c r="H373" s="4">
        <v>0</v>
      </c>
      <c r="I373" s="7">
        <f t="shared" si="12"/>
        <v>0</v>
      </c>
      <c r="J373" s="17"/>
    </row>
    <row r="374" spans="2:10" x14ac:dyDescent="0.3">
      <c r="B374" s="6" t="s">
        <v>109</v>
      </c>
      <c r="C374" s="2" t="s">
        <v>553</v>
      </c>
      <c r="D374" s="2" t="s">
        <v>10</v>
      </c>
      <c r="E374" s="3" t="s">
        <v>14</v>
      </c>
      <c r="F374" s="2"/>
      <c r="G374" s="16">
        <v>0</v>
      </c>
      <c r="H374" s="4">
        <v>0</v>
      </c>
      <c r="I374" s="7">
        <f t="shared" si="12"/>
        <v>0</v>
      </c>
      <c r="J374" s="17"/>
    </row>
    <row r="375" spans="2:10" x14ac:dyDescent="0.3">
      <c r="B375" s="6" t="s">
        <v>109</v>
      </c>
      <c r="C375" s="2" t="s">
        <v>554</v>
      </c>
      <c r="D375" s="2" t="s">
        <v>10</v>
      </c>
      <c r="E375" s="3" t="s">
        <v>14</v>
      </c>
      <c r="F375" s="2"/>
      <c r="G375" s="8">
        <v>0</v>
      </c>
      <c r="H375" s="4">
        <v>0</v>
      </c>
      <c r="I375" s="7">
        <f t="shared" si="12"/>
        <v>0</v>
      </c>
      <c r="J375" s="17"/>
    </row>
    <row r="376" spans="2:10" x14ac:dyDescent="0.3">
      <c r="B376" s="6" t="s">
        <v>109</v>
      </c>
      <c r="C376" s="2" t="s">
        <v>555</v>
      </c>
      <c r="D376" s="2" t="s">
        <v>10</v>
      </c>
      <c r="E376" s="3" t="s">
        <v>14</v>
      </c>
      <c r="F376" s="2"/>
      <c r="G376" s="8">
        <v>0</v>
      </c>
      <c r="H376" s="4">
        <v>0</v>
      </c>
      <c r="I376" s="7">
        <f t="shared" si="12"/>
        <v>0</v>
      </c>
      <c r="J376" s="17"/>
    </row>
    <row r="377" spans="2:10" x14ac:dyDescent="0.3">
      <c r="B377" s="6" t="s">
        <v>109</v>
      </c>
      <c r="C377" s="2" t="s">
        <v>556</v>
      </c>
      <c r="D377" s="2" t="s">
        <v>10</v>
      </c>
      <c r="E377" s="3" t="s">
        <v>14</v>
      </c>
      <c r="F377" s="2"/>
      <c r="G377" s="8">
        <v>0</v>
      </c>
      <c r="H377" s="4">
        <v>0</v>
      </c>
      <c r="I377" s="7">
        <f t="shared" si="12"/>
        <v>0</v>
      </c>
      <c r="J377" s="17"/>
    </row>
    <row r="378" spans="2:10" x14ac:dyDescent="0.3">
      <c r="B378" s="6" t="s">
        <v>109</v>
      </c>
      <c r="C378" s="2" t="s">
        <v>557</v>
      </c>
      <c r="D378" s="2" t="s">
        <v>17</v>
      </c>
      <c r="E378" s="3" t="s">
        <v>14</v>
      </c>
      <c r="F378" s="2" t="s">
        <v>103</v>
      </c>
      <c r="G378" s="8">
        <v>13486</v>
      </c>
      <c r="H378" s="4">
        <v>1490</v>
      </c>
      <c r="I378" s="7">
        <f t="shared" si="12"/>
        <v>17372.16</v>
      </c>
      <c r="J378" s="42"/>
    </row>
    <row r="379" spans="2:10" x14ac:dyDescent="0.3">
      <c r="B379" s="6" t="s">
        <v>109</v>
      </c>
      <c r="C379" s="2" t="s">
        <v>558</v>
      </c>
      <c r="D379" s="2" t="s">
        <v>10</v>
      </c>
      <c r="E379" s="3" t="s">
        <v>14</v>
      </c>
      <c r="F379" s="2"/>
      <c r="G379" s="8">
        <v>0</v>
      </c>
      <c r="H379" s="4">
        <v>0</v>
      </c>
      <c r="I379" s="7">
        <f t="shared" si="12"/>
        <v>0</v>
      </c>
      <c r="J379" s="42"/>
    </row>
    <row r="380" spans="2:10" x14ac:dyDescent="0.3">
      <c r="B380" s="6" t="s">
        <v>109</v>
      </c>
      <c r="C380" s="2" t="s">
        <v>559</v>
      </c>
      <c r="D380" s="2" t="s">
        <v>17</v>
      </c>
      <c r="E380" s="3" t="s">
        <v>14</v>
      </c>
      <c r="F380" s="2" t="s">
        <v>103</v>
      </c>
      <c r="G380" s="8">
        <v>13486.49</v>
      </c>
      <c r="H380" s="8">
        <v>1489.79</v>
      </c>
      <c r="I380" s="7">
        <f t="shared" si="12"/>
        <v>17372.484799999998</v>
      </c>
      <c r="J380" s="42"/>
    </row>
    <row r="381" spans="2:10" x14ac:dyDescent="0.3">
      <c r="B381" s="6" t="s">
        <v>256</v>
      </c>
      <c r="C381" s="2" t="s">
        <v>560</v>
      </c>
      <c r="D381" s="2" t="s">
        <v>17</v>
      </c>
      <c r="E381" s="3" t="s">
        <v>15</v>
      </c>
      <c r="F381" s="30" t="s">
        <v>561</v>
      </c>
      <c r="G381" s="8">
        <v>6007.39</v>
      </c>
      <c r="H381" s="4">
        <v>668.2</v>
      </c>
      <c r="I381" s="7">
        <f t="shared" si="12"/>
        <v>7743.6843999999992</v>
      </c>
      <c r="J381" s="9"/>
    </row>
    <row r="382" spans="2:10" x14ac:dyDescent="0.3">
      <c r="B382" s="6" t="s">
        <v>109</v>
      </c>
      <c r="C382" s="2" t="s">
        <v>562</v>
      </c>
      <c r="D382" s="2" t="s">
        <v>17</v>
      </c>
      <c r="E382" s="3" t="s">
        <v>14</v>
      </c>
      <c r="F382" s="2" t="s">
        <v>103</v>
      </c>
      <c r="G382" s="8">
        <v>13486.49</v>
      </c>
      <c r="H382" s="8">
        <v>1489.79</v>
      </c>
      <c r="I382" s="7">
        <f t="shared" si="12"/>
        <v>17372.484799999998</v>
      </c>
      <c r="J382" s="42"/>
    </row>
    <row r="383" spans="2:10" x14ac:dyDescent="0.3">
      <c r="B383" s="6" t="s">
        <v>215</v>
      </c>
      <c r="C383" s="2" t="s">
        <v>563</v>
      </c>
      <c r="D383" s="2" t="s">
        <v>17</v>
      </c>
      <c r="E383" s="3" t="s">
        <v>15</v>
      </c>
      <c r="F383" s="2" t="s">
        <v>561</v>
      </c>
      <c r="G383" s="8">
        <v>5550.08</v>
      </c>
      <c r="H383" s="4">
        <v>493.75</v>
      </c>
      <c r="I383" s="7">
        <f t="shared" si="12"/>
        <v>7010.8427999999994</v>
      </c>
      <c r="J383" s="9"/>
    </row>
    <row r="384" spans="2:10" x14ac:dyDescent="0.3">
      <c r="B384" s="6" t="s">
        <v>109</v>
      </c>
      <c r="C384" s="2" t="s">
        <v>564</v>
      </c>
      <c r="D384" s="3" t="s">
        <v>10</v>
      </c>
      <c r="E384" s="3" t="s">
        <v>14</v>
      </c>
      <c r="F384" s="2"/>
      <c r="G384" s="8">
        <v>0</v>
      </c>
      <c r="H384" s="4">
        <v>0</v>
      </c>
      <c r="I384" s="7">
        <f t="shared" si="12"/>
        <v>0</v>
      </c>
      <c r="J384" s="42"/>
    </row>
    <row r="385" spans="2:10" s="46" customFormat="1" ht="12" x14ac:dyDescent="0.25">
      <c r="B385" s="3" t="s">
        <v>109</v>
      </c>
      <c r="C385" s="2" t="s">
        <v>565</v>
      </c>
      <c r="D385" s="3" t="s">
        <v>17</v>
      </c>
      <c r="E385" s="3" t="s">
        <v>14</v>
      </c>
      <c r="F385" s="2" t="s">
        <v>133</v>
      </c>
      <c r="G385" s="43">
        <v>13486.49</v>
      </c>
      <c r="H385" s="44">
        <v>1489.79</v>
      </c>
      <c r="I385" s="4">
        <f t="shared" si="12"/>
        <v>17372.484799999998</v>
      </c>
      <c r="J385" s="45"/>
    </row>
    <row r="386" spans="2:10" x14ac:dyDescent="0.3">
      <c r="B386" s="6" t="s">
        <v>109</v>
      </c>
      <c r="C386" s="47" t="s">
        <v>566</v>
      </c>
      <c r="D386" s="3" t="s">
        <v>17</v>
      </c>
      <c r="E386" s="3" t="s">
        <v>14</v>
      </c>
      <c r="F386" s="2" t="s">
        <v>103</v>
      </c>
      <c r="G386" s="8">
        <v>11561.63</v>
      </c>
      <c r="H386" s="4">
        <v>1277.51</v>
      </c>
      <c r="I386" s="7">
        <f t="shared" si="12"/>
        <v>14893.402399999999</v>
      </c>
      <c r="J386" s="42"/>
    </row>
    <row r="387" spans="2:10" x14ac:dyDescent="0.3">
      <c r="B387" s="6" t="s">
        <v>109</v>
      </c>
      <c r="C387" s="2" t="s">
        <v>567</v>
      </c>
      <c r="D387" s="3" t="s">
        <v>10</v>
      </c>
      <c r="E387" s="3" t="s">
        <v>14</v>
      </c>
      <c r="F387" s="2"/>
      <c r="G387" s="8">
        <v>0</v>
      </c>
      <c r="H387" s="4">
        <v>0</v>
      </c>
      <c r="I387" s="7">
        <f t="shared" si="12"/>
        <v>0</v>
      </c>
      <c r="J387" s="42"/>
    </row>
    <row r="388" spans="2:10" x14ac:dyDescent="0.3">
      <c r="B388" s="6" t="s">
        <v>109</v>
      </c>
      <c r="C388" s="48" t="s">
        <v>568</v>
      </c>
      <c r="D388" s="3" t="s">
        <v>10</v>
      </c>
      <c r="E388" s="3" t="s">
        <v>14</v>
      </c>
      <c r="F388" s="2"/>
      <c r="G388" s="8">
        <v>0</v>
      </c>
      <c r="H388" s="4">
        <v>0</v>
      </c>
      <c r="I388" s="7">
        <f t="shared" si="12"/>
        <v>0</v>
      </c>
      <c r="J388" s="42"/>
    </row>
    <row r="389" spans="2:10" x14ac:dyDescent="0.3">
      <c r="B389" s="6" t="s">
        <v>109</v>
      </c>
      <c r="C389" s="2" t="s">
        <v>569</v>
      </c>
      <c r="D389" s="3" t="s">
        <v>17</v>
      </c>
      <c r="E389" s="3" t="s">
        <v>14</v>
      </c>
      <c r="F389" s="2" t="s">
        <v>112</v>
      </c>
      <c r="G389" s="16">
        <v>13486.49</v>
      </c>
      <c r="H389" s="8">
        <v>1489.79</v>
      </c>
      <c r="I389" s="7">
        <f t="shared" si="12"/>
        <v>17372.484799999998</v>
      </c>
      <c r="J389" s="42"/>
    </row>
    <row r="390" spans="2:10" x14ac:dyDescent="0.3">
      <c r="B390" s="6" t="s">
        <v>570</v>
      </c>
      <c r="C390" s="48" t="s">
        <v>571</v>
      </c>
      <c r="D390" s="3" t="s">
        <v>17</v>
      </c>
      <c r="E390" s="3" t="s">
        <v>14</v>
      </c>
      <c r="F390" s="2" t="s">
        <v>103</v>
      </c>
      <c r="G390" s="8">
        <v>11561.63</v>
      </c>
      <c r="H390" s="4">
        <v>1277.51</v>
      </c>
      <c r="I390" s="7">
        <f t="shared" si="12"/>
        <v>14893.402399999999</v>
      </c>
      <c r="J390" s="42"/>
    </row>
    <row r="391" spans="2:10" x14ac:dyDescent="0.3">
      <c r="B391" s="6" t="s">
        <v>274</v>
      </c>
      <c r="C391" s="2" t="s">
        <v>572</v>
      </c>
      <c r="D391" s="3" t="s">
        <v>10</v>
      </c>
      <c r="E391" s="3" t="s">
        <v>13</v>
      </c>
      <c r="F391" s="2"/>
      <c r="G391" s="4"/>
      <c r="H391" s="4"/>
      <c r="I391" s="7"/>
    </row>
    <row r="392" spans="2:10" x14ac:dyDescent="0.3">
      <c r="B392" s="6" t="s">
        <v>109</v>
      </c>
      <c r="C392" s="47" t="s">
        <v>573</v>
      </c>
      <c r="D392" s="3" t="s">
        <v>17</v>
      </c>
      <c r="E392" s="3" t="s">
        <v>14</v>
      </c>
      <c r="F392" s="2" t="s">
        <v>103</v>
      </c>
      <c r="G392" s="8">
        <v>11561.63</v>
      </c>
      <c r="H392" s="4">
        <v>1277.51</v>
      </c>
      <c r="I392" s="7">
        <f t="shared" ref="I392:I402" si="13">SUM(G392+H392)*1.16</f>
        <v>14893.402399999999</v>
      </c>
      <c r="J392" s="42"/>
    </row>
    <row r="393" spans="2:10" x14ac:dyDescent="0.3">
      <c r="B393" s="6" t="s">
        <v>109</v>
      </c>
      <c r="C393" s="35" t="s">
        <v>574</v>
      </c>
      <c r="D393" s="3" t="s">
        <v>17</v>
      </c>
      <c r="E393" s="3" t="s">
        <v>14</v>
      </c>
      <c r="F393" s="2" t="s">
        <v>112</v>
      </c>
      <c r="G393" s="16">
        <v>13486.49</v>
      </c>
      <c r="H393" s="8">
        <v>1489.79</v>
      </c>
      <c r="I393" s="7">
        <f t="shared" si="13"/>
        <v>17372.484799999998</v>
      </c>
      <c r="J393" s="42"/>
    </row>
    <row r="394" spans="2:10" x14ac:dyDescent="0.3">
      <c r="B394" s="6" t="s">
        <v>109</v>
      </c>
      <c r="C394" s="35" t="s">
        <v>575</v>
      </c>
      <c r="D394" s="3" t="s">
        <v>17</v>
      </c>
      <c r="E394" s="3" t="s">
        <v>14</v>
      </c>
      <c r="F394" s="2" t="s">
        <v>112</v>
      </c>
      <c r="G394" s="16">
        <v>13486.49</v>
      </c>
      <c r="H394" s="8">
        <v>1489.79</v>
      </c>
      <c r="I394" s="7">
        <f t="shared" si="13"/>
        <v>17372.484799999998</v>
      </c>
      <c r="J394" s="42"/>
    </row>
    <row r="395" spans="2:10" x14ac:dyDescent="0.3">
      <c r="B395" s="6" t="s">
        <v>109</v>
      </c>
      <c r="C395" s="35" t="s">
        <v>576</v>
      </c>
      <c r="D395" s="3" t="s">
        <v>17</v>
      </c>
      <c r="E395" s="3" t="s">
        <v>14</v>
      </c>
      <c r="F395" s="2" t="s">
        <v>153</v>
      </c>
      <c r="G395" s="16">
        <v>16664</v>
      </c>
      <c r="H395" s="8">
        <v>500</v>
      </c>
      <c r="I395" s="7">
        <f t="shared" si="13"/>
        <v>19910.239999999998</v>
      </c>
      <c r="J395" s="42"/>
    </row>
    <row r="396" spans="2:10" x14ac:dyDescent="0.3">
      <c r="B396" s="6" t="s">
        <v>109</v>
      </c>
      <c r="C396" s="35" t="s">
        <v>577</v>
      </c>
      <c r="D396" s="3" t="s">
        <v>17</v>
      </c>
      <c r="E396" s="3" t="s">
        <v>14</v>
      </c>
      <c r="F396" s="2" t="s">
        <v>112</v>
      </c>
      <c r="G396" s="16">
        <v>13486.49</v>
      </c>
      <c r="H396" s="8">
        <v>1489.79</v>
      </c>
      <c r="I396" s="7">
        <f t="shared" si="13"/>
        <v>17372.484799999998</v>
      </c>
      <c r="J396" s="42"/>
    </row>
    <row r="397" spans="2:10" x14ac:dyDescent="0.3">
      <c r="B397" s="6" t="s">
        <v>109</v>
      </c>
      <c r="C397" s="2" t="s">
        <v>578</v>
      </c>
      <c r="D397" s="3" t="s">
        <v>17</v>
      </c>
      <c r="E397" s="3" t="s">
        <v>14</v>
      </c>
      <c r="F397" s="2" t="s">
        <v>108</v>
      </c>
      <c r="G397" s="16">
        <v>13486.49</v>
      </c>
      <c r="H397" s="8">
        <v>1489.79</v>
      </c>
      <c r="I397" s="7">
        <f t="shared" si="13"/>
        <v>17372.484799999998</v>
      </c>
    </row>
    <row r="398" spans="2:10" x14ac:dyDescent="0.3">
      <c r="B398" s="6" t="s">
        <v>109</v>
      </c>
      <c r="C398" s="35" t="s">
        <v>579</v>
      </c>
      <c r="D398" s="3" t="s">
        <v>17</v>
      </c>
      <c r="E398" s="3" t="s">
        <v>14</v>
      </c>
      <c r="F398" s="2" t="s">
        <v>103</v>
      </c>
      <c r="G398" s="8">
        <v>11561.63</v>
      </c>
      <c r="H398" s="4">
        <v>1277.51</v>
      </c>
      <c r="I398" s="7">
        <f t="shared" si="13"/>
        <v>14893.402399999999</v>
      </c>
    </row>
    <row r="399" spans="2:10" x14ac:dyDescent="0.3">
      <c r="B399" s="6" t="s">
        <v>109</v>
      </c>
      <c r="C399" s="2" t="s">
        <v>580</v>
      </c>
      <c r="D399" s="3" t="s">
        <v>17</v>
      </c>
      <c r="E399" s="3" t="s">
        <v>14</v>
      </c>
      <c r="F399" s="2" t="s">
        <v>133</v>
      </c>
      <c r="G399" s="8">
        <v>13486</v>
      </c>
      <c r="H399" s="4">
        <v>1490</v>
      </c>
      <c r="I399" s="7">
        <f t="shared" si="13"/>
        <v>17372.16</v>
      </c>
    </row>
    <row r="400" spans="2:10" x14ac:dyDescent="0.3">
      <c r="B400" s="6" t="s">
        <v>109</v>
      </c>
      <c r="C400" s="2" t="s">
        <v>581</v>
      </c>
      <c r="D400" s="3" t="s">
        <v>10</v>
      </c>
      <c r="E400" s="3" t="s">
        <v>14</v>
      </c>
      <c r="F400" s="49"/>
      <c r="G400" s="16">
        <v>0</v>
      </c>
      <c r="H400" s="8">
        <v>0</v>
      </c>
      <c r="I400" s="7">
        <f t="shared" si="13"/>
        <v>0</v>
      </c>
    </row>
    <row r="401" spans="2:9" x14ac:dyDescent="0.3">
      <c r="B401" s="6" t="s">
        <v>109</v>
      </c>
      <c r="C401" s="2" t="s">
        <v>582</v>
      </c>
      <c r="D401" s="3" t="s">
        <v>17</v>
      </c>
      <c r="E401" s="3" t="s">
        <v>14</v>
      </c>
      <c r="F401" s="2" t="s">
        <v>108</v>
      </c>
      <c r="G401" s="16">
        <v>13486.49</v>
      </c>
      <c r="H401" s="8">
        <v>1489.79</v>
      </c>
      <c r="I401" s="7">
        <f t="shared" si="13"/>
        <v>17372.484799999998</v>
      </c>
    </row>
    <row r="402" spans="2:9" x14ac:dyDescent="0.3">
      <c r="B402" s="6" t="s">
        <v>109</v>
      </c>
      <c r="C402" s="2" t="s">
        <v>583</v>
      </c>
      <c r="D402" s="3" t="s">
        <v>17</v>
      </c>
      <c r="E402" s="3" t="s">
        <v>14</v>
      </c>
      <c r="F402" s="2" t="s">
        <v>108</v>
      </c>
      <c r="G402" s="16">
        <v>13486.49</v>
      </c>
      <c r="H402" s="8">
        <v>1489.79</v>
      </c>
      <c r="I402" s="7">
        <f t="shared" si="13"/>
        <v>17372.484799999998</v>
      </c>
    </row>
    <row r="403" spans="2:9" x14ac:dyDescent="0.3">
      <c r="B403" s="6" t="s">
        <v>109</v>
      </c>
      <c r="C403" s="2" t="s">
        <v>584</v>
      </c>
      <c r="D403" s="3" t="s">
        <v>10</v>
      </c>
      <c r="E403" s="3" t="s">
        <v>14</v>
      </c>
      <c r="F403" s="2"/>
      <c r="G403" s="4" t="s">
        <v>585</v>
      </c>
      <c r="H403" s="4" t="s">
        <v>585</v>
      </c>
      <c r="I403" s="7" t="s">
        <v>585</v>
      </c>
    </row>
    <row r="404" spans="2:9" x14ac:dyDescent="0.3">
      <c r="B404" s="6" t="s">
        <v>586</v>
      </c>
      <c r="C404" s="35" t="s">
        <v>587</v>
      </c>
      <c r="D404" s="3" t="s">
        <v>17</v>
      </c>
      <c r="E404" s="3" t="s">
        <v>13</v>
      </c>
      <c r="F404" s="2" t="s">
        <v>420</v>
      </c>
      <c r="G404" s="4">
        <v>11014</v>
      </c>
      <c r="H404" s="4">
        <v>330</v>
      </c>
      <c r="I404" s="7">
        <f>(G404+H404)*1.16</f>
        <v>13159.039999999999</v>
      </c>
    </row>
    <row r="1048560" spans="1:17" s="54" customFormat="1" x14ac:dyDescent="0.3">
      <c r="A1048560"/>
      <c r="B1048560" s="50"/>
      <c r="C1048560" s="51"/>
      <c r="D1048560" s="52"/>
      <c r="E1048560" s="52"/>
      <c r="F1048560" s="53"/>
      <c r="G1048560" s="43"/>
      <c r="H1048560" s="8"/>
      <c r="J1048560"/>
      <c r="K1048560"/>
      <c r="L1048560"/>
      <c r="M1048560"/>
      <c r="N1048560"/>
      <c r="O1048560"/>
      <c r="P1048560"/>
      <c r="Q1048560"/>
    </row>
  </sheetData>
  <autoFilter ref="B1:I404" xr:uid="{7E1580AC-5D85-42FF-A721-7DD24830F8A1}"/>
  <hyperlinks>
    <hyperlink ref="F175" r:id="rId1" location="id=1155&amp;model=res.partner" display="http://52.52.31.46:8069/web - id=1155&amp;model=res.partner" xr:uid="{804CE814-85C9-4879-B873-A1A9A5571422}"/>
    <hyperlink ref="F223" r:id="rId2" location="id=1155&amp;model=res.partner" display="http://52.52.31.46:8069/web - id=1155&amp;model=res.partner" xr:uid="{6283259E-8C8B-45A4-9987-A2701DB08746}"/>
  </hyperlinks>
  <pageMargins left="0.7" right="0.7" top="0.75" bottom="0.75" header="0.3" footer="0.3"/>
  <pageSetup paperSize="9" scale="63" fitToHeight="0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45</vt:i4>
      </vt:variant>
      <vt:variant>
        <vt:lpstr>Named Ranges</vt:lpstr>
      </vt:variant>
      <vt:variant>
        <vt:i4>108</vt:i4>
      </vt:variant>
    </vt:vector>
  </HeadingPairs>
  <TitlesOfParts>
    <vt:vector size="153" baseType="lpstr">
      <vt:lpstr>45</vt:lpstr>
      <vt:lpstr>44</vt:lpstr>
      <vt:lpstr>43</vt:lpstr>
      <vt:lpstr>42</vt:lpstr>
      <vt:lpstr>41</vt:lpstr>
      <vt:lpstr>40</vt:lpstr>
      <vt:lpstr>39</vt:lpstr>
      <vt:lpstr>38</vt:lpstr>
      <vt:lpstr>37</vt:lpstr>
      <vt:lpstr>36</vt:lpstr>
      <vt:lpstr>35</vt:lpstr>
      <vt:lpstr>34</vt:lpstr>
      <vt:lpstr>33</vt:lpstr>
      <vt:lpstr>32</vt:lpstr>
      <vt:lpstr>31</vt:lpstr>
      <vt:lpstr>30</vt:lpstr>
      <vt:lpstr>29</vt:lpstr>
      <vt:lpstr>28</vt:lpstr>
      <vt:lpstr>27</vt:lpstr>
      <vt:lpstr>26</vt:lpstr>
      <vt:lpstr>25</vt:lpstr>
      <vt:lpstr>24</vt:lpstr>
      <vt:lpstr>23</vt:lpstr>
      <vt:lpstr>22</vt:lpstr>
      <vt:lpstr>21</vt:lpstr>
      <vt:lpstr>20</vt:lpstr>
      <vt:lpstr>19</vt:lpstr>
      <vt:lpstr>18</vt:lpstr>
      <vt:lpstr>17</vt:lpstr>
      <vt:lpstr>16</vt:lpstr>
      <vt:lpstr>15</vt:lpstr>
      <vt:lpstr>14</vt:lpstr>
      <vt:lpstr>13</vt:lpstr>
      <vt:lpstr>12</vt:lpstr>
      <vt:lpstr>11</vt:lpstr>
      <vt:lpstr>10</vt:lpstr>
      <vt:lpstr>09</vt:lpstr>
      <vt:lpstr>08</vt:lpstr>
      <vt:lpstr>07</vt:lpstr>
      <vt:lpstr>06</vt:lpstr>
      <vt:lpstr>05</vt:lpstr>
      <vt:lpstr>04</vt:lpstr>
      <vt:lpstr>03</vt:lpstr>
      <vt:lpstr>02</vt:lpstr>
      <vt:lpstr>01</vt:lpstr>
      <vt:lpstr>'28'!lot_id</vt:lpstr>
      <vt:lpstr>'29'!lot_id</vt:lpstr>
      <vt:lpstr>'30'!lot_id</vt:lpstr>
      <vt:lpstr>'31'!lot_id</vt:lpstr>
      <vt:lpstr>'32'!lot_id</vt:lpstr>
      <vt:lpstr>'33'!lot_id</vt:lpstr>
      <vt:lpstr>'34'!lot_id</vt:lpstr>
      <vt:lpstr>'35'!lot_id</vt:lpstr>
      <vt:lpstr>'36'!lot_id</vt:lpstr>
      <vt:lpstr>'37'!lot_id</vt:lpstr>
      <vt:lpstr>'38'!lot_id</vt:lpstr>
      <vt:lpstr>'39'!lot_id</vt:lpstr>
      <vt:lpstr>'40'!lot_id</vt:lpstr>
      <vt:lpstr>'41'!lot_id</vt:lpstr>
      <vt:lpstr>'42'!lot_id</vt:lpstr>
      <vt:lpstr>'43'!lot_id</vt:lpstr>
      <vt:lpstr>'44'!lot_id</vt:lpstr>
      <vt:lpstr>'45'!lot_id</vt:lpstr>
      <vt:lpstr>'01'!partner_id</vt:lpstr>
      <vt:lpstr>'02'!partner_id</vt:lpstr>
      <vt:lpstr>'03'!partner_id</vt:lpstr>
      <vt:lpstr>'04'!partner_id</vt:lpstr>
      <vt:lpstr>'05'!partner_id</vt:lpstr>
      <vt:lpstr>'06'!partner_id</vt:lpstr>
      <vt:lpstr>'07'!partner_id</vt:lpstr>
      <vt:lpstr>'08'!partner_id</vt:lpstr>
      <vt:lpstr>'09'!partner_id</vt:lpstr>
      <vt:lpstr>'10'!partner_id</vt:lpstr>
      <vt:lpstr>'11'!partner_id</vt:lpstr>
      <vt:lpstr>'12'!partner_id</vt:lpstr>
      <vt:lpstr>'13'!partner_id</vt:lpstr>
      <vt:lpstr>'14'!partner_id</vt:lpstr>
      <vt:lpstr>'15'!partner_id</vt:lpstr>
      <vt:lpstr>'16'!partner_id</vt:lpstr>
      <vt:lpstr>'17'!partner_id</vt:lpstr>
      <vt:lpstr>'18'!partner_id</vt:lpstr>
      <vt:lpstr>'19'!partner_id</vt:lpstr>
      <vt:lpstr>'20'!partner_id</vt:lpstr>
      <vt:lpstr>'21'!partner_id</vt:lpstr>
      <vt:lpstr>'22'!partner_id</vt:lpstr>
      <vt:lpstr>'23'!partner_id</vt:lpstr>
      <vt:lpstr>'24'!partner_id</vt:lpstr>
      <vt:lpstr>'25'!partner_id</vt:lpstr>
      <vt:lpstr>'26'!partner_id</vt:lpstr>
      <vt:lpstr>'27'!partner_id</vt:lpstr>
      <vt:lpstr>'28'!partner_id</vt:lpstr>
      <vt:lpstr>'29'!partner_id</vt:lpstr>
      <vt:lpstr>'30'!partner_id</vt:lpstr>
      <vt:lpstr>'31'!partner_id</vt:lpstr>
      <vt:lpstr>'32'!partner_id</vt:lpstr>
      <vt:lpstr>'33'!partner_id</vt:lpstr>
      <vt:lpstr>'34'!partner_id</vt:lpstr>
      <vt:lpstr>'35'!partner_id</vt:lpstr>
      <vt:lpstr>'36'!partner_id</vt:lpstr>
      <vt:lpstr>'37'!partner_id</vt:lpstr>
      <vt:lpstr>'38'!partner_id</vt:lpstr>
      <vt:lpstr>'39'!partner_id</vt:lpstr>
      <vt:lpstr>'40'!partner_id</vt:lpstr>
      <vt:lpstr>'41'!partner_id</vt:lpstr>
      <vt:lpstr>'42'!partner_id</vt:lpstr>
      <vt:lpstr>'43'!partner_id</vt:lpstr>
      <vt:lpstr>'44'!partner_id</vt:lpstr>
      <vt:lpstr>'45'!partner_id</vt:lpstr>
      <vt:lpstr>'01'!Print_Area</vt:lpstr>
      <vt:lpstr>'02'!Print_Area</vt:lpstr>
      <vt:lpstr>'03'!Print_Area</vt:lpstr>
      <vt:lpstr>'04'!Print_Area</vt:lpstr>
      <vt:lpstr>'05'!Print_Area</vt:lpstr>
      <vt:lpstr>'06'!Print_Area</vt:lpstr>
      <vt:lpstr>'07'!Print_Area</vt:lpstr>
      <vt:lpstr>'08'!Print_Area</vt:lpstr>
      <vt:lpstr>'09'!Print_Area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'29'!Print_Area</vt:lpstr>
      <vt:lpstr>'30'!Print_Area</vt:lpstr>
      <vt:lpstr>'31'!Print_Area</vt:lpstr>
      <vt:lpstr>'32'!Print_Area</vt:lpstr>
      <vt:lpstr>'33'!Print_Area</vt:lpstr>
      <vt:lpstr>'34'!Print_Area</vt:lpstr>
      <vt:lpstr>'35'!Print_Area</vt:lpstr>
      <vt:lpstr>'36'!Print_Area</vt:lpstr>
      <vt:lpstr>'37'!Print_Area</vt:lpstr>
      <vt:lpstr>'38'!Print_Area</vt:lpstr>
      <vt:lpstr>'39'!Print_Area</vt:lpstr>
      <vt:lpstr>'40'!Print_Area</vt:lpstr>
      <vt:lpstr>'41'!Print_Area</vt:lpstr>
      <vt:lpstr>'42'!Print_Area</vt:lpstr>
      <vt:lpstr>'43'!Print_Area</vt:lpstr>
      <vt:lpstr>'44'!Print_Area</vt:lpstr>
      <vt:lpstr>'45'!Print_Area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Cruz Gardenia Ibarra</cp:lastModifiedBy>
  <cp:lastPrinted>2022-10-20T15:52:39Z</cp:lastPrinted>
  <dcterms:created xsi:type="dcterms:W3CDTF">2022-01-05T22:11:52Z</dcterms:created>
  <dcterms:modified xsi:type="dcterms:W3CDTF">2022-11-12T00:44:51Z</dcterms:modified>
</cp:coreProperties>
</file>