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ter\Google Drive\Lions Hilversum\WijnCie 2022\"/>
    </mc:Choice>
  </mc:AlternateContent>
  <xr:revisionPtr revIDLastSave="0" documentId="13_ncr:1_{6433FB83-D177-4EDE-90D8-7CB391E5E260}" xr6:coauthVersionLast="47" xr6:coauthVersionMax="47" xr10:uidLastSave="{00000000-0000-0000-0000-000000000000}"/>
  <bookViews>
    <workbookView xWindow="-107" yWindow="-107" windowWidth="20847" windowHeight="11208" xr2:uid="{00000000-000D-0000-FFFF-FFFF00000000}"/>
  </bookViews>
  <sheets>
    <sheet name="Bestellijst" sheetId="2" r:id="rId1"/>
  </sheets>
  <definedNames>
    <definedName name="_xlnm._FilterDatabase" localSheetId="0" hidden="1">Bestellijst!$C$11:$C$48</definedName>
    <definedName name="_xlnm.Print_Area" localSheetId="0">Bestellijst!$A$1:$J$56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2" l="1"/>
  <c r="I19" i="2"/>
  <c r="E14" i="2"/>
  <c r="E12" i="2"/>
  <c r="E21" i="2"/>
  <c r="E25" i="2"/>
  <c r="E17" i="2"/>
  <c r="I12" i="2"/>
  <c r="I24" i="2"/>
  <c r="E24" i="2"/>
  <c r="H51" i="2"/>
  <c r="G51" i="2"/>
  <c r="F42" i="2"/>
  <c r="F43" i="2"/>
  <c r="F44" i="2"/>
  <c r="F45" i="2"/>
  <c r="F46" i="2"/>
  <c r="F41" i="2"/>
  <c r="I41" i="2"/>
  <c r="F35" i="2"/>
  <c r="F36" i="2"/>
  <c r="F37" i="2"/>
  <c r="F38" i="2"/>
  <c r="F39" i="2"/>
  <c r="F34" i="2"/>
  <c r="E13" i="2"/>
  <c r="E15" i="2"/>
  <c r="E11" i="2"/>
  <c r="I54" i="2"/>
  <c r="J51" i="2"/>
  <c r="J28" i="2"/>
  <c r="H28" i="2"/>
  <c r="G28" i="2"/>
  <c r="H58" i="2"/>
  <c r="J58" i="2"/>
  <c r="G58" i="2"/>
  <c r="I39" i="2"/>
  <c r="I48" i="2"/>
  <c r="I14" i="2"/>
  <c r="I34" i="2"/>
  <c r="I42" i="2"/>
  <c r="I44" i="2"/>
  <c r="I36" i="2"/>
  <c r="I32" i="2"/>
  <c r="I38" i="2"/>
  <c r="I37" i="2"/>
  <c r="I46" i="2"/>
  <c r="I35" i="2"/>
  <c r="I43" i="2"/>
  <c r="I17" i="2"/>
  <c r="I15" i="2"/>
  <c r="I13" i="2"/>
  <c r="I11" i="2"/>
  <c r="I45" i="2"/>
  <c r="I51" i="2"/>
  <c r="I21" i="2"/>
  <c r="I22" i="2"/>
  <c r="E22" i="2"/>
  <c r="I25" i="2"/>
  <c r="E23" i="2"/>
  <c r="I23" i="2"/>
  <c r="I28" i="2"/>
  <c r="I58" i="2"/>
</calcChain>
</file>

<file path=xl/sharedStrings.xml><?xml version="1.0" encoding="utf-8"?>
<sst xmlns="http://schemas.openxmlformats.org/spreadsheetml/2006/main" count="113" uniqueCount="79">
  <si>
    <t>Prijs per fles</t>
  </si>
  <si>
    <t>Aantal dozen</t>
  </si>
  <si>
    <t>Totaal</t>
  </si>
  <si>
    <t>dozen</t>
  </si>
  <si>
    <t>bedrag</t>
  </si>
  <si>
    <t>Aantal flessen</t>
  </si>
  <si>
    <t>flessen</t>
  </si>
  <si>
    <t>Nalevering</t>
  </si>
  <si>
    <t>Naam koper:</t>
  </si>
  <si>
    <t>Adres:</t>
  </si>
  <si>
    <t>Telefoon:</t>
  </si>
  <si>
    <t>Postcode en Plaats:</t>
  </si>
  <si>
    <t>e-mail:</t>
  </si>
  <si>
    <t>Luigi Einaudi Barbera (6 fl)</t>
  </si>
  <si>
    <t>Jose Galo Rueda Verdejo (6 fl)</t>
  </si>
  <si>
    <t>Gianni Tessari - Due Veneto (6 fl)</t>
  </si>
  <si>
    <t>Prijs per doos (6 flessen) *</t>
  </si>
  <si>
    <t xml:space="preserve">Datum: </t>
  </si>
  <si>
    <t>Behandeld door Lionslid:</t>
  </si>
  <si>
    <t>Quinta das Setencostas Tinto (6 fl)</t>
  </si>
  <si>
    <t>Rood</t>
  </si>
  <si>
    <t>Wit</t>
  </si>
  <si>
    <t>Rose</t>
  </si>
  <si>
    <t>Bubbels</t>
  </si>
  <si>
    <t>Croft Reserve Tawny (per fl)</t>
  </si>
  <si>
    <t>TOTAAL      IL DIVINO</t>
  </si>
  <si>
    <t>TOTAAL       JOOST WIJN</t>
  </si>
  <si>
    <t xml:space="preserve">Prijs per doos (6 flessen) </t>
  </si>
  <si>
    <t xml:space="preserve">TOTAAL      </t>
  </si>
  <si>
    <t>Type</t>
  </si>
  <si>
    <t>Druivensoort</t>
  </si>
  <si>
    <t>Barbera</t>
  </si>
  <si>
    <t>Montepulciano</t>
  </si>
  <si>
    <t>Tempranillo</t>
  </si>
  <si>
    <t>Fattoria Le Terrazze Rosso Conero DOC (6 fl)</t>
  </si>
  <si>
    <t>castelão (periquita), camarate, tinta miúda, pretomartinho</t>
  </si>
  <si>
    <t>Cabernet Franc</t>
  </si>
  <si>
    <t>El Perdiguerro Reserva (6 fl)</t>
  </si>
  <si>
    <t>Pecorino</t>
  </si>
  <si>
    <t>Vallée Blanche (6 fl)</t>
  </si>
  <si>
    <t>Kurt Angener Kies Grüner Veltliner (6 fl)</t>
  </si>
  <si>
    <t>Speciale vermelding: (extra) donatie voor de goede doelen</t>
  </si>
  <si>
    <t>Tenuta Spinelli Artemisia Offida DOCG (6 fl)</t>
  </si>
  <si>
    <t>Viognier</t>
  </si>
  <si>
    <t>Grüner Veltliner</t>
  </si>
  <si>
    <t xml:space="preserve">Touriga Nacional, Touriga Francesa, Tinta Roriz </t>
  </si>
  <si>
    <t>Domaine Sauveroy Cuvée Antique (6 fl)</t>
  </si>
  <si>
    <t>Chardonnay</t>
  </si>
  <si>
    <t>Verdejo</t>
  </si>
  <si>
    <t>Lionsclub Hilversum               Wijnactie 2022</t>
  </si>
  <si>
    <t>Chardonnay, Chenin Blanc, Grolleau Gris</t>
  </si>
  <si>
    <t>Domaine Sauveroy L'Instant Présent Brut Crémant de Loire (per fl)</t>
  </si>
  <si>
    <t>Berticot Cuvée Première Sauvignon Blanc (6 fl)</t>
  </si>
  <si>
    <t>Sauvignon Blanc</t>
  </si>
  <si>
    <t>Colossal Reserva Branco (per fl)</t>
  </si>
  <si>
    <t>Chardonnay, Arinta</t>
  </si>
  <si>
    <t>Louis Jadot Mâcon Villages Grange Magnien (6fl)</t>
  </si>
  <si>
    <t>Corvina, Corvinone, Rondinella, Croatina, Oseleta</t>
  </si>
  <si>
    <t>Tenuta Sant Antonia Valpolicella Ripasso Monti Garbi (6 fl)</t>
  </si>
  <si>
    <t>Port</t>
  </si>
  <si>
    <t>Château Favray Pouilly-Fumé AOC (6 fl)</t>
  </si>
  <si>
    <t>Nugan Estate - 3rd Gen. Chardonnay (6 fl)</t>
  </si>
  <si>
    <t>Camporeale Ripasso Valpolicella Classico (6 fl.)</t>
  </si>
  <si>
    <t>Valpolicella</t>
  </si>
  <si>
    <t>Unico Brindisi Riserva Puglia (6 fl)</t>
  </si>
  <si>
    <t>80% Negroamaro, 20% Primitivo</t>
  </si>
  <si>
    <t>Matayac Cahors Malbec AOC (6 fl)</t>
  </si>
  <si>
    <t>Malbec</t>
  </si>
  <si>
    <t>L'Excellence de Bonassia - AOC Beni M'Tir (6 fl.)</t>
  </si>
  <si>
    <t>Cabernet France , Merlot</t>
  </si>
  <si>
    <t>Cabernet Sauvignon, Merlot</t>
  </si>
  <si>
    <t>Domaine Gayolle Les Platanes Rosé (6 fl.)</t>
  </si>
  <si>
    <t>Grenache, Cinsault, Cabernet</t>
  </si>
  <si>
    <t>Bogdanusja</t>
  </si>
  <si>
    <t>Viña Caric Bogdanusja (6 fl.)</t>
  </si>
  <si>
    <t>Ca'n Leandro La Vella (6fl.)</t>
  </si>
  <si>
    <t>Merseguera, Malvasia, Tortosi</t>
  </si>
  <si>
    <t>Bedin Prosecco Spumante Brut (6 fl.)</t>
  </si>
  <si>
    <t>Prosecco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</si>
</sst>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€&quot;\ * #,##0.00_ ;_ &quot;€&quot;\ * \-#,##0.00_ ;_ &quot;€&quot;\ * &quot;-&quot;??_ ;_ @_ "/>
    <numFmt numFmtId="165" formatCode="_ * #,##0.00_ ;_ * \-#,##0.00_ ;_ * &quot;-&quot;??_ ;_ @_ "/>
    <numFmt numFmtId="166" formatCode="_ [$€-2]\ * #,##0.00_ ;_ [$€-2]\ * \-#,##0.00_ ;_ [$€-2]\ * &quot;-&quot;??_ ;_ @_ "/>
    <numFmt numFmtId="167" formatCode="_ * #,##0_ ;_ * \-#,##0_ ;_ * &quot;-&quot;??_ ;_ @_ "/>
    <numFmt numFmtId="168" formatCode="_ [$€-413]\ * #,##0.00_ ;_ [$€-413]\ * \-#,##0.00_ ;_ [$€-413]\ * &quot;-&quot;_ ;_ @_ "/>
    <numFmt numFmtId="169" formatCode="[$-813]d\ mmmm\ yyyy;@"/>
    <numFmt numFmtId="170" formatCode="&quot;€&quot;\ #,##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6"/>
      <color rgb="FF0070C0"/>
      <name val="Arial"/>
      <family val="2"/>
    </font>
    <font>
      <b/>
      <sz val="14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C6EFCE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9" fillId="6" borderId="0" applyNumberFormat="0" applyBorder="0" applyAlignment="0" applyProtection="0"/>
    <xf numFmtId="0" fontId="13" fillId="0" borderId="0" applyNumberFormat="0" applyFill="0" applyBorder="0" applyAlignment="0" applyProtection="0"/>
  </cellStyleXfs>
  <cellXfs count="97">
    <xf numFmtId="0" fontId="0" fillId="0" borderId="0" xfId="0"/>
    <xf numFmtId="0" fontId="2" fillId="3" borderId="5" xfId="0" applyFont="1" applyFill="1" applyBorder="1" applyAlignment="1">
      <alignment horizontal="center"/>
    </xf>
    <xf numFmtId="0" fontId="3" fillId="3" borderId="6" xfId="0" applyFont="1" applyFill="1" applyBorder="1"/>
    <xf numFmtId="0" fontId="10" fillId="0" borderId="1" xfId="0" applyFont="1" applyBorder="1"/>
    <xf numFmtId="0" fontId="10" fillId="2" borderId="1" xfId="0" applyFont="1" applyFill="1" applyBorder="1"/>
    <xf numFmtId="167" fontId="5" fillId="2" borderId="12" xfId="1" applyNumberFormat="1" applyFont="1" applyFill="1" applyBorder="1" applyAlignment="1">
      <alignment vertical="center"/>
    </xf>
    <xf numFmtId="0" fontId="0" fillId="3" borderId="5" xfId="0" applyFill="1" applyBorder="1"/>
    <xf numFmtId="0" fontId="0" fillId="3" borderId="0" xfId="0" applyFill="1"/>
    <xf numFmtId="0" fontId="10" fillId="3" borderId="0" xfId="0" applyFont="1" applyFill="1"/>
    <xf numFmtId="0" fontId="8" fillId="3" borderId="0" xfId="0" applyFont="1" applyFill="1" applyAlignment="1">
      <alignment horizontal="center"/>
    </xf>
    <xf numFmtId="0" fontId="8" fillId="3" borderId="4" xfId="0" quotePrefix="1" applyFont="1" applyFill="1" applyBorder="1" applyAlignment="1">
      <alignment horizontal="center" vertical="center"/>
    </xf>
    <xf numFmtId="164" fontId="8" fillId="3" borderId="4" xfId="2" applyFont="1" applyFill="1" applyBorder="1" applyAlignment="1">
      <alignment vertical="center"/>
    </xf>
    <xf numFmtId="166" fontId="8" fillId="3" borderId="4" xfId="0" applyNumberFormat="1" applyFont="1" applyFill="1" applyBorder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vertical="center" wrapText="1"/>
    </xf>
    <xf numFmtId="0" fontId="0" fillId="3" borderId="13" xfId="0" applyFill="1" applyBorder="1"/>
    <xf numFmtId="0" fontId="4" fillId="3" borderId="1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vertical="center" wrapText="1"/>
    </xf>
    <xf numFmtId="164" fontId="8" fillId="3" borderId="0" xfId="2" applyFont="1" applyFill="1" applyBorder="1" applyAlignment="1">
      <alignment vertical="center"/>
    </xf>
    <xf numFmtId="0" fontId="6" fillId="3" borderId="0" xfId="0" applyFont="1" applyFill="1" applyAlignment="1">
      <alignment horizontal="center" vertical="top" wrapText="1"/>
    </xf>
    <xf numFmtId="0" fontId="8" fillId="3" borderId="11" xfId="0" applyFont="1" applyFill="1" applyBorder="1" applyAlignment="1">
      <alignment horizontal="center" vertical="center"/>
    </xf>
    <xf numFmtId="0" fontId="11" fillId="6" borderId="4" xfId="3" applyFont="1" applyBorder="1" applyAlignment="1">
      <alignment vertical="center"/>
    </xf>
    <xf numFmtId="168" fontId="8" fillId="0" borderId="4" xfId="0" applyNumberFormat="1" applyFont="1" applyBorder="1" applyAlignment="1">
      <alignment vertical="center"/>
    </xf>
    <xf numFmtId="0" fontId="11" fillId="6" borderId="4" xfId="3" applyFont="1" applyBorder="1" applyAlignment="1">
      <alignment horizontal="right" vertical="center"/>
    </xf>
    <xf numFmtId="0" fontId="8" fillId="3" borderId="0" xfId="0" applyFont="1" applyFill="1" applyAlignment="1">
      <alignment vertical="center"/>
    </xf>
    <xf numFmtId="168" fontId="8" fillId="3" borderId="0" xfId="0" applyNumberFormat="1" applyFont="1" applyFill="1" applyAlignment="1">
      <alignment vertical="center"/>
    </xf>
    <xf numFmtId="0" fontId="11" fillId="3" borderId="0" xfId="3" applyFont="1" applyFill="1" applyBorder="1" applyAlignment="1">
      <alignment vertical="center"/>
    </xf>
    <xf numFmtId="0" fontId="11" fillId="7" borderId="4" xfId="3" applyFont="1" applyFill="1" applyBorder="1" applyAlignment="1">
      <alignment vertical="center"/>
    </xf>
    <xf numFmtId="0" fontId="8" fillId="3" borderId="0" xfId="0" applyFont="1" applyFill="1"/>
    <xf numFmtId="0" fontId="8" fillId="3" borderId="0" xfId="0" applyFont="1" applyFill="1" applyAlignment="1">
      <alignment horizontal="center" vertical="top" wrapText="1"/>
    </xf>
    <xf numFmtId="0" fontId="5" fillId="0" borderId="8" xfId="0" applyFont="1" applyBorder="1" applyAlignment="1">
      <alignment horizontal="center"/>
    </xf>
    <xf numFmtId="168" fontId="5" fillId="0" borderId="8" xfId="0" applyNumberFormat="1" applyFont="1" applyBorder="1" applyAlignment="1">
      <alignment horizontal="center"/>
    </xf>
    <xf numFmtId="0" fontId="8" fillId="0" borderId="9" xfId="0" applyFont="1" applyBorder="1"/>
    <xf numFmtId="0" fontId="11" fillId="6" borderId="4" xfId="3" applyFont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11" fillId="6" borderId="15" xfId="3" applyFont="1" applyBorder="1" applyAlignment="1">
      <alignment horizontal="center" vertical="center"/>
    </xf>
    <xf numFmtId="168" fontId="8" fillId="0" borderId="18" xfId="0" applyNumberFormat="1" applyFont="1" applyBorder="1" applyAlignment="1">
      <alignment vertical="center"/>
    </xf>
    <xf numFmtId="0" fontId="11" fillId="6" borderId="19" xfId="3" applyFont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top" wrapText="1"/>
    </xf>
    <xf numFmtId="0" fontId="12" fillId="0" borderId="4" xfId="0" applyFont="1" applyBorder="1" applyAlignment="1">
      <alignment horizontal="center" vertical="top" wrapText="1"/>
    </xf>
    <xf numFmtId="0" fontId="12" fillId="0" borderId="7" xfId="0" applyFont="1" applyBorder="1" applyAlignment="1">
      <alignment horizontal="center" vertical="top" wrapText="1"/>
    </xf>
    <xf numFmtId="0" fontId="11" fillId="6" borderId="11" xfId="3" applyFont="1" applyBorder="1" applyAlignment="1">
      <alignment vertical="center"/>
    </xf>
    <xf numFmtId="0" fontId="8" fillId="3" borderId="0" xfId="0" quotePrefix="1" applyFont="1" applyFill="1" applyAlignment="1">
      <alignment horizontal="center" vertical="center"/>
    </xf>
    <xf numFmtId="0" fontId="11" fillId="3" borderId="0" xfId="3" applyFont="1" applyFill="1" applyBorder="1" applyAlignment="1">
      <alignment horizontal="center" vertical="center"/>
    </xf>
    <xf numFmtId="166" fontId="8" fillId="3" borderId="11" xfId="0" applyNumberFormat="1" applyFont="1" applyFill="1" applyBorder="1" applyAlignment="1">
      <alignment vertical="center"/>
    </xf>
    <xf numFmtId="0" fontId="11" fillId="6" borderId="16" xfId="3" applyFont="1" applyBorder="1" applyAlignment="1">
      <alignment horizontal="center" vertical="center"/>
    </xf>
    <xf numFmtId="168" fontId="8" fillId="0" borderId="19" xfId="0" applyNumberFormat="1" applyFont="1" applyBorder="1" applyAlignment="1">
      <alignment vertical="center"/>
    </xf>
    <xf numFmtId="0" fontId="4" fillId="0" borderId="0" xfId="0" applyFont="1"/>
    <xf numFmtId="164" fontId="5" fillId="2" borderId="12" xfId="2" applyFont="1" applyFill="1" applyBorder="1" applyAlignment="1">
      <alignment vertical="center"/>
    </xf>
    <xf numFmtId="0" fontId="10" fillId="0" borderId="3" xfId="0" applyFont="1" applyBorder="1" applyAlignment="1">
      <alignment horizontal="right"/>
    </xf>
    <xf numFmtId="0" fontId="10" fillId="2" borderId="3" xfId="0" applyFont="1" applyFill="1" applyBorder="1" applyAlignment="1">
      <alignment horizontal="right"/>
    </xf>
    <xf numFmtId="0" fontId="8" fillId="3" borderId="11" xfId="0" quotePrefix="1" applyFont="1" applyFill="1" applyBorder="1" applyAlignment="1">
      <alignment horizontal="center" vertical="center"/>
    </xf>
    <xf numFmtId="0" fontId="0" fillId="3" borderId="0" xfId="0" applyFill="1" applyAlignment="1">
      <alignment wrapText="1"/>
    </xf>
    <xf numFmtId="0" fontId="8" fillId="0" borderId="4" xfId="0" applyFont="1" applyBorder="1" applyAlignment="1">
      <alignment vertical="top"/>
    </xf>
    <xf numFmtId="0" fontId="8" fillId="3" borderId="4" xfId="0" applyFont="1" applyFill="1" applyBorder="1" applyAlignment="1">
      <alignment vertical="top"/>
    </xf>
    <xf numFmtId="0" fontId="4" fillId="0" borderId="0" xfId="0" applyFont="1" applyAlignment="1">
      <alignment vertical="top"/>
    </xf>
    <xf numFmtId="0" fontId="0" fillId="3" borderId="0" xfId="0" applyFill="1" applyAlignment="1">
      <alignment vertical="top"/>
    </xf>
    <xf numFmtId="0" fontId="0" fillId="0" borderId="0" xfId="0" applyAlignment="1">
      <alignment vertical="top"/>
    </xf>
    <xf numFmtId="0" fontId="8" fillId="0" borderId="0" xfId="0" applyFont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8" fillId="0" borderId="0" xfId="0" applyFont="1" applyAlignment="1">
      <alignment vertical="top"/>
    </xf>
    <xf numFmtId="0" fontId="8" fillId="3" borderId="0" xfId="0" applyFont="1" applyFill="1" applyAlignment="1">
      <alignment vertical="top"/>
    </xf>
    <xf numFmtId="0" fontId="8" fillId="0" borderId="11" xfId="0" applyFont="1" applyBorder="1" applyAlignment="1">
      <alignment vertical="top"/>
    </xf>
    <xf numFmtId="0" fontId="8" fillId="3" borderId="11" xfId="0" applyFont="1" applyFill="1" applyBorder="1" applyAlignment="1">
      <alignment vertical="top"/>
    </xf>
    <xf numFmtId="0" fontId="8" fillId="0" borderId="4" xfId="0" applyFont="1" applyBorder="1" applyAlignment="1">
      <alignment vertical="top" wrapText="1"/>
    </xf>
    <xf numFmtId="0" fontId="8" fillId="3" borderId="11" xfId="0" applyFont="1" applyFill="1" applyBorder="1" applyAlignment="1">
      <alignment vertical="center" wrapText="1"/>
    </xf>
    <xf numFmtId="170" fontId="11" fillId="6" borderId="21" xfId="3" applyNumberFormat="1" applyFont="1" applyBorder="1" applyAlignment="1">
      <alignment horizontal="center" vertical="center"/>
    </xf>
    <xf numFmtId="164" fontId="8" fillId="3" borderId="22" xfId="2" applyFont="1" applyFill="1" applyBorder="1" applyAlignment="1">
      <alignment vertical="center"/>
    </xf>
    <xf numFmtId="168" fontId="8" fillId="0" borderId="22" xfId="0" applyNumberFormat="1" applyFont="1" applyBorder="1" applyAlignment="1">
      <alignment vertical="center"/>
    </xf>
    <xf numFmtId="0" fontId="11" fillId="6" borderId="23" xfId="3" applyFont="1" applyBorder="1" applyAlignment="1">
      <alignment vertical="center"/>
    </xf>
    <xf numFmtId="0" fontId="8" fillId="3" borderId="4" xfId="0" applyFont="1" applyFill="1" applyBorder="1" applyAlignment="1">
      <alignment vertical="top" wrapText="1"/>
    </xf>
    <xf numFmtId="0" fontId="8" fillId="3" borderId="17" xfId="0" quotePrefix="1" applyFont="1" applyFill="1" applyBorder="1" applyAlignment="1">
      <alignment horizontal="center" vertical="center"/>
    </xf>
    <xf numFmtId="0" fontId="8" fillId="0" borderId="17" xfId="0" applyFont="1" applyBorder="1" applyAlignment="1">
      <alignment vertical="top" wrapText="1"/>
    </xf>
    <xf numFmtId="0" fontId="8" fillId="3" borderId="17" xfId="0" applyFont="1" applyFill="1" applyBorder="1" applyAlignment="1">
      <alignment vertical="top"/>
    </xf>
    <xf numFmtId="0" fontId="8" fillId="3" borderId="17" xfId="0" applyFont="1" applyFill="1" applyBorder="1" applyAlignment="1">
      <alignment vertical="center" wrapText="1"/>
    </xf>
    <xf numFmtId="0" fontId="0" fillId="0" borderId="19" xfId="0" applyBorder="1"/>
    <xf numFmtId="167" fontId="5" fillId="2" borderId="24" xfId="1" applyNumberFormat="1" applyFont="1" applyFill="1" applyBorder="1" applyAlignment="1">
      <alignment vertical="center"/>
    </xf>
    <xf numFmtId="0" fontId="13" fillId="0" borderId="0" xfId="4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left"/>
    </xf>
    <xf numFmtId="0" fontId="10" fillId="3" borderId="2" xfId="0" applyFont="1" applyFill="1" applyBorder="1" applyAlignment="1">
      <alignment horizontal="left"/>
    </xf>
    <xf numFmtId="0" fontId="10" fillId="3" borderId="3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9" fontId="10" fillId="3" borderId="1" xfId="0" applyNumberFormat="1" applyFont="1" applyFill="1" applyBorder="1" applyAlignment="1">
      <alignment horizontal="left"/>
    </xf>
    <xf numFmtId="169" fontId="10" fillId="3" borderId="2" xfId="0" applyNumberFormat="1" applyFont="1" applyFill="1" applyBorder="1" applyAlignment="1">
      <alignment horizontal="left"/>
    </xf>
    <xf numFmtId="169" fontId="10" fillId="3" borderId="3" xfId="0" applyNumberFormat="1" applyFont="1" applyFill="1" applyBorder="1" applyAlignment="1">
      <alignment horizontal="left"/>
    </xf>
  </cellXfs>
  <cellStyles count="5">
    <cellStyle name="Comma" xfId="1" builtinId="3"/>
    <cellStyle name="Currency" xfId="2" builtinId="4"/>
    <cellStyle name="Good" xfId="3" builtinId="26"/>
    <cellStyle name="Hyperlink" xfId="4" builtinId="8"/>
    <cellStyle name="Normal" xfId="0" builtinId="0"/>
  </cellStyles>
  <dxfs count="0"/>
  <tableStyles count="0" defaultTableStyle="TableStyleMedium9" defaultPivotStyle="PivotStyleLight16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33103</xdr:colOff>
      <xdr:row>1</xdr:row>
      <xdr:rowOff>135949</xdr:rowOff>
    </xdr:from>
    <xdr:ext cx="1813832" cy="1673344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371885" y="599973"/>
          <a:ext cx="1813832" cy="16733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1</xdr:col>
      <xdr:colOff>648269</xdr:colOff>
      <xdr:row>30</xdr:row>
      <xdr:rowOff>51180</xdr:rowOff>
    </xdr:from>
    <xdr:to>
      <xdr:col>1</xdr:col>
      <xdr:colOff>2627194</xdr:colOff>
      <xdr:row>30</xdr:row>
      <xdr:rowOff>723144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1CF3AD-1FDD-5645-E392-77B63557F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5053" y="8674859"/>
          <a:ext cx="1978925" cy="6719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759158</xdr:colOff>
      <xdr:row>8</xdr:row>
      <xdr:rowOff>255895</xdr:rowOff>
    </xdr:from>
    <xdr:to>
      <xdr:col>1</xdr:col>
      <xdr:colOff>1902157</xdr:colOff>
      <xdr:row>9</xdr:row>
      <xdr:rowOff>733290</xdr:rowOff>
    </xdr:to>
    <xdr:pic>
      <xdr:nvPicPr>
        <xdr:cNvPr id="4" name="Picture 3" descr="Il diVino Wijnen | Reviews en ervaringen Il diVino Wijnen ...">
          <a:extLst>
            <a:ext uri="{FF2B5EF4-FFF2-40B4-BE49-F238E27FC236}">
              <a16:creationId xmlns:a16="http://schemas.microsoft.com/office/drawing/2014/main" id="{FC5408B9-815B-B9FD-71CA-2C0FE63265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942" y="2772201"/>
          <a:ext cx="1142999" cy="741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4"/>
  <sheetViews>
    <sheetView tabSelected="1" zoomScale="80" zoomScaleNormal="80" workbookViewId="0">
      <selection activeCell="C2" sqref="C2:G2"/>
    </sheetView>
  </sheetViews>
  <sheetFormatPr defaultColWidth="8.8984375" defaultRowHeight="14" x14ac:dyDescent="0.3"/>
  <cols>
    <col min="1" max="1" width="5.3984375" customWidth="1"/>
    <col min="2" max="2" width="52.796875" customWidth="1"/>
    <col min="3" max="3" width="14.3984375" customWidth="1"/>
    <col min="4" max="4" width="35.8984375" customWidth="1"/>
    <col min="5" max="5" width="12.296875" customWidth="1"/>
    <col min="6" max="7" width="13.296875" customWidth="1"/>
    <col min="8" max="8" width="9.296875" customWidth="1"/>
    <col min="9" max="9" width="16.09765625" customWidth="1"/>
    <col min="10" max="10" width="12.69921875" customWidth="1"/>
  </cols>
  <sheetData>
    <row r="1" spans="1:15" ht="33.85" thickBot="1" x14ac:dyDescent="0.75">
      <c r="A1" s="91" t="s">
        <v>49</v>
      </c>
      <c r="B1" s="92"/>
      <c r="C1" s="92"/>
      <c r="D1" s="92"/>
      <c r="E1" s="92"/>
      <c r="F1" s="92"/>
      <c r="G1" s="92"/>
      <c r="H1" s="92"/>
      <c r="I1" s="92"/>
      <c r="J1" s="93"/>
      <c r="K1" s="7"/>
      <c r="L1" s="7"/>
      <c r="M1" s="7"/>
      <c r="N1" s="7"/>
      <c r="O1" s="7"/>
    </row>
    <row r="2" spans="1:15" ht="24.05" customHeight="1" thickBot="1" x14ac:dyDescent="0.5">
      <c r="A2" s="3"/>
      <c r="B2" s="56" t="s">
        <v>17</v>
      </c>
      <c r="C2" s="94"/>
      <c r="D2" s="95"/>
      <c r="E2" s="95"/>
      <c r="F2" s="95"/>
      <c r="G2" s="96"/>
      <c r="H2" s="7"/>
      <c r="I2" s="7"/>
      <c r="J2" s="7"/>
      <c r="K2" s="7"/>
      <c r="L2" s="7"/>
      <c r="M2" s="7"/>
      <c r="N2" s="7"/>
      <c r="O2" s="7"/>
    </row>
    <row r="3" spans="1:15" ht="24.05" customHeight="1" thickBot="1" x14ac:dyDescent="0.5">
      <c r="A3" s="3"/>
      <c r="B3" s="56" t="s">
        <v>8</v>
      </c>
      <c r="C3" s="88"/>
      <c r="D3" s="89"/>
      <c r="E3" s="89"/>
      <c r="F3" s="89"/>
      <c r="G3" s="90"/>
      <c r="H3" s="7"/>
      <c r="I3" s="7"/>
      <c r="J3" s="7"/>
      <c r="K3" s="7"/>
      <c r="L3" s="7"/>
      <c r="M3" s="7"/>
      <c r="N3" s="7"/>
      <c r="O3" s="7"/>
    </row>
    <row r="4" spans="1:15" ht="24.05" customHeight="1" thickBot="1" x14ac:dyDescent="0.5">
      <c r="A4" s="3"/>
      <c r="B4" s="56" t="s">
        <v>9</v>
      </c>
      <c r="C4" s="88"/>
      <c r="D4" s="89"/>
      <c r="E4" s="89"/>
      <c r="F4" s="89"/>
      <c r="G4" s="90"/>
      <c r="H4" s="7"/>
      <c r="I4" s="7"/>
      <c r="J4" s="7"/>
      <c r="K4" s="7"/>
      <c r="L4" s="7"/>
      <c r="M4" s="7"/>
      <c r="N4" s="7"/>
      <c r="O4" s="7"/>
    </row>
    <row r="5" spans="1:15" ht="24.05" customHeight="1" thickBot="1" x14ac:dyDescent="0.5">
      <c r="A5" s="3"/>
      <c r="B5" s="56" t="s">
        <v>11</v>
      </c>
      <c r="C5" s="88"/>
      <c r="D5" s="89"/>
      <c r="E5" s="89"/>
      <c r="F5" s="89"/>
      <c r="G5" s="90"/>
      <c r="H5" s="7"/>
      <c r="I5" s="7"/>
      <c r="J5" s="7"/>
      <c r="K5" s="7"/>
      <c r="L5" s="7"/>
      <c r="M5" s="7"/>
      <c r="N5" s="7"/>
      <c r="O5" s="7"/>
    </row>
    <row r="6" spans="1:15" ht="24.05" customHeight="1" thickBot="1" x14ac:dyDescent="0.5">
      <c r="A6" s="3"/>
      <c r="B6" s="56" t="s">
        <v>10</v>
      </c>
      <c r="C6" s="88"/>
      <c r="D6" s="89"/>
      <c r="E6" s="89"/>
      <c r="F6" s="89"/>
      <c r="G6" s="90"/>
      <c r="H6" s="7"/>
      <c r="I6" s="7"/>
      <c r="J6" s="7"/>
      <c r="K6" s="7"/>
      <c r="L6" s="7"/>
      <c r="M6" s="7"/>
      <c r="N6" s="7"/>
      <c r="O6" s="7"/>
    </row>
    <row r="7" spans="1:15" ht="24.05" customHeight="1" thickBot="1" x14ac:dyDescent="0.5">
      <c r="A7" s="4"/>
      <c r="B7" s="57" t="s">
        <v>12</v>
      </c>
      <c r="C7" s="88"/>
      <c r="D7" s="89"/>
      <c r="E7" s="89"/>
      <c r="F7" s="89"/>
      <c r="G7" s="90"/>
      <c r="H7" s="7"/>
      <c r="I7" s="7"/>
      <c r="J7" s="7"/>
      <c r="K7" s="7"/>
      <c r="L7" s="7"/>
      <c r="M7" s="7"/>
      <c r="N7" s="7"/>
      <c r="O7" s="7"/>
    </row>
    <row r="8" spans="1:15" ht="24.05" customHeight="1" thickBot="1" x14ac:dyDescent="0.5">
      <c r="A8" s="3"/>
      <c r="B8" s="56" t="s">
        <v>18</v>
      </c>
      <c r="C8" s="88"/>
      <c r="D8" s="89"/>
      <c r="E8" s="89"/>
      <c r="F8" s="89"/>
      <c r="G8" s="90"/>
      <c r="H8" s="7"/>
      <c r="I8" s="7"/>
      <c r="J8" s="7"/>
      <c r="K8" s="7"/>
      <c r="L8" s="7"/>
      <c r="M8" s="7"/>
      <c r="N8" s="7"/>
      <c r="O8" s="7"/>
    </row>
    <row r="9" spans="1:15" ht="20.95" x14ac:dyDescent="0.45">
      <c r="A9" s="7"/>
      <c r="B9" s="8"/>
      <c r="C9" s="8"/>
      <c r="D9" s="8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ht="59.1" customHeight="1" x14ac:dyDescent="0.4">
      <c r="A10" s="9"/>
      <c r="C10" s="45" t="s">
        <v>29</v>
      </c>
      <c r="D10" s="45" t="s">
        <v>30</v>
      </c>
      <c r="E10" s="45" t="s">
        <v>0</v>
      </c>
      <c r="F10" s="45" t="s">
        <v>16</v>
      </c>
      <c r="G10" s="46" t="s">
        <v>1</v>
      </c>
      <c r="H10" s="47" t="s">
        <v>5</v>
      </c>
      <c r="I10" s="46" t="s">
        <v>2</v>
      </c>
      <c r="J10" s="46" t="s">
        <v>7</v>
      </c>
      <c r="K10" s="7"/>
      <c r="L10" s="84"/>
      <c r="M10" s="7"/>
      <c r="N10" s="7"/>
      <c r="O10" s="7"/>
    </row>
    <row r="11" spans="1:15" ht="22.2" customHeight="1" x14ac:dyDescent="0.3">
      <c r="A11" s="10"/>
      <c r="B11" s="60" t="s">
        <v>66</v>
      </c>
      <c r="C11" s="61" t="s">
        <v>20</v>
      </c>
      <c r="D11" s="14" t="s">
        <v>67</v>
      </c>
      <c r="E11" s="11">
        <f>F11/6</f>
        <v>9.35</v>
      </c>
      <c r="F11" s="12">
        <v>56.1</v>
      </c>
      <c r="G11" s="40"/>
      <c r="H11" s="36"/>
      <c r="I11" s="41">
        <f>+F11*G11</f>
        <v>0</v>
      </c>
      <c r="J11" s="23"/>
      <c r="K11" s="7"/>
      <c r="L11" s="7"/>
      <c r="M11" s="7"/>
      <c r="N11" s="7"/>
      <c r="O11" s="7"/>
    </row>
    <row r="12" spans="1:15" ht="22.2" customHeight="1" x14ac:dyDescent="0.3">
      <c r="A12" s="13"/>
      <c r="B12" s="60" t="s">
        <v>68</v>
      </c>
      <c r="C12" s="61" t="s">
        <v>20</v>
      </c>
      <c r="D12" s="14" t="s">
        <v>70</v>
      </c>
      <c r="E12" s="11">
        <f>F12/6</f>
        <v>9.5</v>
      </c>
      <c r="F12" s="11">
        <v>57</v>
      </c>
      <c r="G12" s="40"/>
      <c r="H12" s="39"/>
      <c r="I12" s="41">
        <f>+F12*G12</f>
        <v>0</v>
      </c>
      <c r="J12" s="25"/>
      <c r="K12" s="7"/>
      <c r="L12" s="7"/>
      <c r="M12" s="7"/>
      <c r="N12" s="7"/>
      <c r="O12" s="7"/>
    </row>
    <row r="13" spans="1:15" ht="22.2" customHeight="1" x14ac:dyDescent="0.3">
      <c r="A13" s="13"/>
      <c r="B13" s="60" t="s">
        <v>15</v>
      </c>
      <c r="C13" s="61" t="s">
        <v>20</v>
      </c>
      <c r="D13" s="14" t="s">
        <v>69</v>
      </c>
      <c r="E13" s="11">
        <f t="shared" ref="E13:E23" si="0">F13/6</f>
        <v>9.9500000000000011</v>
      </c>
      <c r="F13" s="11">
        <v>59.7</v>
      </c>
      <c r="G13" s="40"/>
      <c r="H13" s="39"/>
      <c r="I13" s="41">
        <f>+F13*G13</f>
        <v>0</v>
      </c>
      <c r="J13" s="25"/>
      <c r="K13" s="7"/>
      <c r="L13" s="7"/>
      <c r="M13" s="7"/>
      <c r="N13" s="7"/>
      <c r="O13" s="7"/>
    </row>
    <row r="14" spans="1:15" ht="22.2" customHeight="1" x14ac:dyDescent="0.3">
      <c r="A14" s="10"/>
      <c r="B14" s="71" t="s">
        <v>62</v>
      </c>
      <c r="C14" s="77" t="s">
        <v>20</v>
      </c>
      <c r="D14" s="14" t="s">
        <v>63</v>
      </c>
      <c r="E14" s="11">
        <f t="shared" ref="E14" si="1">F14/6</f>
        <v>17.95</v>
      </c>
      <c r="F14" s="11">
        <v>107.7</v>
      </c>
      <c r="G14" s="40"/>
      <c r="H14" s="39"/>
      <c r="I14" s="41">
        <f t="shared" ref="I14" si="2">+F14*G14</f>
        <v>0</v>
      </c>
      <c r="J14" s="23"/>
      <c r="K14" s="7"/>
      <c r="L14" s="7"/>
      <c r="M14" s="7"/>
      <c r="N14" s="7"/>
      <c r="O14" s="7"/>
    </row>
    <row r="15" spans="1:15" ht="22.2" customHeight="1" x14ac:dyDescent="0.3">
      <c r="A15" s="10"/>
      <c r="B15" s="60" t="s">
        <v>64</v>
      </c>
      <c r="C15" s="61" t="s">
        <v>20</v>
      </c>
      <c r="D15" s="14" t="s">
        <v>65</v>
      </c>
      <c r="E15" s="11">
        <f t="shared" si="0"/>
        <v>8.5</v>
      </c>
      <c r="F15" s="11">
        <v>51</v>
      </c>
      <c r="G15" s="40"/>
      <c r="H15" s="39"/>
      <c r="I15" s="41">
        <f>+F15*G15</f>
        <v>0</v>
      </c>
      <c r="J15" s="23"/>
      <c r="K15" s="7"/>
      <c r="L15" s="7"/>
      <c r="M15" s="7"/>
      <c r="N15" s="7"/>
      <c r="O15" s="7"/>
    </row>
    <row r="16" spans="1:15" s="7" customFormat="1" ht="14.1" customHeight="1" x14ac:dyDescent="0.3">
      <c r="A16" s="18"/>
      <c r="B16" s="65"/>
      <c r="C16" s="66"/>
      <c r="D16" s="19"/>
      <c r="E16" s="20"/>
      <c r="F16" s="20"/>
      <c r="G16" s="50"/>
      <c r="H16" s="18"/>
      <c r="I16" s="27"/>
      <c r="J16" s="28"/>
    </row>
    <row r="17" spans="1:15" ht="22.2" customHeight="1" x14ac:dyDescent="0.3">
      <c r="A17" s="10"/>
      <c r="B17" s="60" t="s">
        <v>71</v>
      </c>
      <c r="C17" s="61" t="s">
        <v>22</v>
      </c>
      <c r="D17" s="14" t="s">
        <v>72</v>
      </c>
      <c r="E17" s="11">
        <f>F17/6</f>
        <v>9.75</v>
      </c>
      <c r="F17" s="11">
        <v>58.5</v>
      </c>
      <c r="G17" s="35"/>
      <c r="H17" s="38"/>
      <c r="I17" s="24">
        <f>+F17*G17</f>
        <v>0</v>
      </c>
      <c r="J17" s="29"/>
      <c r="K17" s="7"/>
      <c r="L17" s="7"/>
      <c r="M17" s="7"/>
      <c r="N17" s="7"/>
      <c r="O17" s="7"/>
    </row>
    <row r="18" spans="1:15" s="7" customFormat="1" ht="14.1" customHeight="1" x14ac:dyDescent="0.3">
      <c r="A18" s="18"/>
      <c r="B18" s="65"/>
      <c r="C18" s="66"/>
      <c r="D18" s="19"/>
      <c r="E18" s="20"/>
      <c r="F18" s="20"/>
      <c r="G18" s="50"/>
      <c r="H18" s="18"/>
      <c r="I18" s="27"/>
      <c r="J18" s="28"/>
    </row>
    <row r="19" spans="1:15" ht="22.2" customHeight="1" x14ac:dyDescent="0.3">
      <c r="A19" s="10"/>
      <c r="B19" s="60" t="s">
        <v>77</v>
      </c>
      <c r="C19" s="61" t="s">
        <v>23</v>
      </c>
      <c r="D19" s="14" t="s">
        <v>78</v>
      </c>
      <c r="E19" s="11">
        <f>F19/6</f>
        <v>9.9500000000000011</v>
      </c>
      <c r="F19" s="11">
        <v>59.7</v>
      </c>
      <c r="G19" s="35"/>
      <c r="H19" s="38"/>
      <c r="I19" s="24">
        <f>+F19*G19</f>
        <v>0</v>
      </c>
      <c r="J19" s="29"/>
      <c r="K19" s="7"/>
      <c r="L19" s="7"/>
      <c r="M19" s="7"/>
      <c r="N19" s="7"/>
      <c r="O19" s="7"/>
    </row>
    <row r="20" spans="1:15" s="7" customFormat="1" ht="11.95" customHeight="1" x14ac:dyDescent="0.3">
      <c r="A20" s="49"/>
      <c r="B20" s="67"/>
      <c r="C20" s="68"/>
      <c r="D20" s="19"/>
      <c r="E20" s="20"/>
      <c r="F20" s="20"/>
      <c r="G20" s="50"/>
      <c r="H20" s="18"/>
      <c r="I20" s="27"/>
      <c r="J20" s="28"/>
    </row>
    <row r="21" spans="1:15" ht="22.2" customHeight="1" x14ac:dyDescent="0.3">
      <c r="A21" s="10"/>
      <c r="B21" s="60" t="s">
        <v>75</v>
      </c>
      <c r="C21" s="61" t="s">
        <v>21</v>
      </c>
      <c r="D21" s="14" t="s">
        <v>76</v>
      </c>
      <c r="E21" s="11">
        <f>F21/6</f>
        <v>11.5</v>
      </c>
      <c r="F21" s="12">
        <v>69</v>
      </c>
      <c r="G21" s="40"/>
      <c r="H21" s="36"/>
      <c r="I21" s="41">
        <f t="shared" ref="I21:I25" si="3">+F21*G21</f>
        <v>0</v>
      </c>
      <c r="J21" s="23"/>
      <c r="K21" s="7"/>
      <c r="L21" s="7"/>
      <c r="M21" s="7"/>
      <c r="N21" s="7"/>
      <c r="O21" s="7"/>
    </row>
    <row r="22" spans="1:15" ht="22.2" customHeight="1" x14ac:dyDescent="0.3">
      <c r="A22" s="58"/>
      <c r="B22" s="69" t="s">
        <v>61</v>
      </c>
      <c r="C22" s="61" t="s">
        <v>21</v>
      </c>
      <c r="D22" s="72" t="s">
        <v>47</v>
      </c>
      <c r="E22" s="11">
        <f t="shared" si="0"/>
        <v>8.5</v>
      </c>
      <c r="F22" s="12">
        <v>51</v>
      </c>
      <c r="G22" s="52"/>
      <c r="H22" s="39"/>
      <c r="I22" s="41">
        <f t="shared" si="3"/>
        <v>0</v>
      </c>
      <c r="J22" s="48"/>
      <c r="K22" s="7"/>
      <c r="L22" s="7"/>
      <c r="M22" s="7"/>
      <c r="N22" s="7"/>
      <c r="O22" s="7"/>
    </row>
    <row r="23" spans="1:15" ht="22.2" customHeight="1" x14ac:dyDescent="0.3">
      <c r="A23" s="22"/>
      <c r="B23" s="69" t="s">
        <v>14</v>
      </c>
      <c r="C23" s="70" t="s">
        <v>21</v>
      </c>
      <c r="D23" s="72" t="s">
        <v>48</v>
      </c>
      <c r="E23" s="11">
        <f t="shared" si="0"/>
        <v>7.95</v>
      </c>
      <c r="F23" s="51">
        <v>47.7</v>
      </c>
      <c r="G23" s="52"/>
      <c r="H23" s="39"/>
      <c r="I23" s="53">
        <f t="shared" si="3"/>
        <v>0</v>
      </c>
      <c r="J23" s="48"/>
      <c r="K23" s="7"/>
      <c r="L23" s="7"/>
      <c r="M23" s="7"/>
      <c r="N23" s="7"/>
      <c r="O23" s="7"/>
    </row>
    <row r="24" spans="1:15" ht="22.2" customHeight="1" x14ac:dyDescent="0.3">
      <c r="A24" s="22"/>
      <c r="B24" s="69" t="s">
        <v>60</v>
      </c>
      <c r="C24" s="70" t="s">
        <v>21</v>
      </c>
      <c r="D24" s="72" t="s">
        <v>53</v>
      </c>
      <c r="E24" s="11">
        <f t="shared" ref="E24" si="4">F24/6</f>
        <v>17.95</v>
      </c>
      <c r="F24" s="51">
        <v>107.7</v>
      </c>
      <c r="G24" s="52"/>
      <c r="H24" s="39"/>
      <c r="I24" s="53">
        <f t="shared" ref="I24" si="5">+F24*G24</f>
        <v>0</v>
      </c>
      <c r="J24" s="48"/>
      <c r="K24" s="7"/>
      <c r="L24" s="7"/>
      <c r="M24" s="7"/>
      <c r="N24" s="7"/>
      <c r="O24" s="7"/>
    </row>
    <row r="25" spans="1:15" ht="22.2" customHeight="1" x14ac:dyDescent="0.3">
      <c r="A25" s="10"/>
      <c r="B25" s="71" t="s">
        <v>74</v>
      </c>
      <c r="C25" s="61" t="s">
        <v>21</v>
      </c>
      <c r="D25" s="14" t="s">
        <v>73</v>
      </c>
      <c r="E25" s="11">
        <f>F25/6</f>
        <v>13.950000000000001</v>
      </c>
      <c r="F25" s="11">
        <v>83.7</v>
      </c>
      <c r="G25" s="40"/>
      <c r="H25" s="37"/>
      <c r="I25" s="41">
        <f t="shared" si="3"/>
        <v>0</v>
      </c>
      <c r="J25" s="23"/>
      <c r="K25" s="7"/>
      <c r="L25" s="7"/>
      <c r="M25" s="7"/>
      <c r="N25" s="7"/>
      <c r="O25" s="7"/>
    </row>
    <row r="26" spans="1:15" ht="22.2" customHeight="1" thickBot="1" x14ac:dyDescent="0.35">
      <c r="A26" s="49"/>
      <c r="B26" s="19"/>
      <c r="C26" s="26"/>
      <c r="D26" s="26"/>
      <c r="E26" s="20"/>
      <c r="F26" s="20"/>
      <c r="G26" s="50"/>
      <c r="H26" s="18"/>
      <c r="I26" s="27"/>
      <c r="J26" s="28"/>
      <c r="K26" s="7"/>
      <c r="L26" s="7"/>
      <c r="M26" s="7"/>
      <c r="N26" s="7"/>
      <c r="O26" s="7"/>
    </row>
    <row r="27" spans="1:15" ht="18.8" customHeight="1" x14ac:dyDescent="0.45">
      <c r="A27" s="7"/>
      <c r="B27" s="15"/>
      <c r="C27" s="6"/>
      <c r="D27" s="6"/>
      <c r="E27" s="1"/>
      <c r="F27" s="1"/>
      <c r="G27" s="32" t="s">
        <v>3</v>
      </c>
      <c r="H27" s="32" t="s">
        <v>6</v>
      </c>
      <c r="I27" s="33" t="s">
        <v>4</v>
      </c>
      <c r="J27" s="34"/>
      <c r="K27" s="7"/>
      <c r="L27" s="7"/>
      <c r="M27" s="7"/>
      <c r="N27" s="7"/>
      <c r="O27" s="7"/>
    </row>
    <row r="28" spans="1:15" ht="29.7" customHeight="1" thickBot="1" x14ac:dyDescent="0.35">
      <c r="A28" s="7"/>
      <c r="B28" s="16" t="s">
        <v>25</v>
      </c>
      <c r="C28" s="17"/>
      <c r="D28" s="17"/>
      <c r="E28" s="2"/>
      <c r="F28" s="2"/>
      <c r="G28" s="5">
        <f>SUM(G11:G25)</f>
        <v>0</v>
      </c>
      <c r="H28" s="5">
        <f>SUM(H11:H25)</f>
        <v>0</v>
      </c>
      <c r="I28" s="55">
        <f>SUM(I11:I25)</f>
        <v>0</v>
      </c>
      <c r="J28" s="5">
        <f>SUM(J11:J25)</f>
        <v>0</v>
      </c>
      <c r="K28" s="7"/>
      <c r="L28" s="7"/>
      <c r="M28" s="7"/>
      <c r="N28" s="7"/>
      <c r="O28" s="7"/>
    </row>
    <row r="29" spans="1:15" ht="18.3" x14ac:dyDescent="0.4">
      <c r="A29" s="7"/>
      <c r="B29" s="7"/>
      <c r="C29" s="7"/>
      <c r="D29" s="7"/>
      <c r="E29" s="7"/>
      <c r="F29" s="7"/>
      <c r="G29" s="9"/>
      <c r="H29" s="9"/>
      <c r="I29" s="30"/>
      <c r="J29" s="30"/>
      <c r="K29" s="7"/>
      <c r="L29" s="7"/>
      <c r="M29" s="7"/>
      <c r="N29" s="7"/>
      <c r="O29" s="7"/>
    </row>
    <row r="30" spans="1:15" ht="20.45" x14ac:dyDescent="0.4">
      <c r="A30" s="7"/>
      <c r="B30" s="54"/>
      <c r="C30" s="7"/>
      <c r="D30" s="7"/>
      <c r="E30" s="7"/>
      <c r="F30" s="7"/>
      <c r="G30" s="9"/>
      <c r="H30" s="9"/>
      <c r="I30" s="30"/>
      <c r="J30" s="30"/>
      <c r="K30" s="7"/>
      <c r="L30" s="7"/>
      <c r="M30" s="7"/>
      <c r="N30" s="7"/>
      <c r="O30" s="7"/>
    </row>
    <row r="31" spans="1:15" ht="58.2" customHeight="1" x14ac:dyDescent="0.4">
      <c r="A31" s="9"/>
      <c r="B31" s="82"/>
      <c r="C31" s="45" t="s">
        <v>29</v>
      </c>
      <c r="D31" s="45" t="s">
        <v>30</v>
      </c>
      <c r="E31" s="45" t="s">
        <v>0</v>
      </c>
      <c r="F31" s="45" t="s">
        <v>27</v>
      </c>
      <c r="G31" s="46"/>
      <c r="H31" s="46"/>
      <c r="I31" s="46" t="s">
        <v>2</v>
      </c>
      <c r="J31" s="46" t="s">
        <v>7</v>
      </c>
      <c r="K31" s="7"/>
      <c r="L31" s="7"/>
      <c r="M31" s="7"/>
      <c r="N31" s="7"/>
      <c r="O31" s="7"/>
    </row>
    <row r="32" spans="1:15" ht="36.549999999999997" x14ac:dyDescent="0.3">
      <c r="A32" s="10"/>
      <c r="B32" s="71" t="s">
        <v>51</v>
      </c>
      <c r="C32" s="61" t="s">
        <v>23</v>
      </c>
      <c r="D32" s="14" t="s">
        <v>50</v>
      </c>
      <c r="E32" s="11">
        <v>13.75</v>
      </c>
      <c r="F32" s="43"/>
      <c r="G32" s="43"/>
      <c r="H32" s="42"/>
      <c r="I32" s="24">
        <f>H32*E32</f>
        <v>0</v>
      </c>
      <c r="J32" s="23"/>
      <c r="K32" s="7"/>
      <c r="L32" s="7"/>
      <c r="M32" s="7"/>
      <c r="N32" s="7"/>
      <c r="O32" s="7"/>
    </row>
    <row r="33" spans="1:15" ht="18.3" x14ac:dyDescent="0.3">
      <c r="A33" s="78"/>
      <c r="B33" s="79"/>
      <c r="C33" s="80"/>
      <c r="D33" s="81"/>
      <c r="E33" s="81"/>
      <c r="F33" s="81"/>
      <c r="G33" s="81"/>
      <c r="H33" s="81"/>
      <c r="I33" s="81"/>
      <c r="J33" s="81"/>
      <c r="K33" s="7"/>
      <c r="L33" s="7"/>
      <c r="M33" s="7"/>
      <c r="N33" s="7"/>
      <c r="O33" s="7"/>
    </row>
    <row r="34" spans="1:15" ht="18.3" x14ac:dyDescent="0.3">
      <c r="A34" s="10"/>
      <c r="B34" s="60" t="s">
        <v>54</v>
      </c>
      <c r="C34" s="61" t="s">
        <v>21</v>
      </c>
      <c r="D34" s="14" t="s">
        <v>55</v>
      </c>
      <c r="E34" s="11">
        <v>8.65</v>
      </c>
      <c r="F34" s="12">
        <f>E34*6</f>
        <v>51.900000000000006</v>
      </c>
      <c r="G34" s="40"/>
      <c r="H34" s="36"/>
      <c r="I34" s="24">
        <f>H34*E34</f>
        <v>0</v>
      </c>
      <c r="J34" s="23"/>
      <c r="K34" s="7"/>
      <c r="L34" s="7"/>
      <c r="M34" s="7"/>
      <c r="N34" s="7"/>
      <c r="O34" s="7"/>
    </row>
    <row r="35" spans="1:15" ht="22.2" customHeight="1" x14ac:dyDescent="0.3">
      <c r="A35" s="10"/>
      <c r="B35" s="60" t="s">
        <v>52</v>
      </c>
      <c r="C35" s="61" t="s">
        <v>21</v>
      </c>
      <c r="D35" s="14" t="s">
        <v>53</v>
      </c>
      <c r="E35" s="11">
        <v>9.25</v>
      </c>
      <c r="F35" s="12">
        <f t="shared" ref="F35:F39" si="6">E35*6</f>
        <v>55.5</v>
      </c>
      <c r="G35" s="40"/>
      <c r="H35" s="39"/>
      <c r="I35" s="41">
        <f>+F35*G35</f>
        <v>0</v>
      </c>
      <c r="J35" s="23"/>
      <c r="K35" s="7"/>
      <c r="L35" s="7"/>
      <c r="M35" s="7"/>
      <c r="N35" s="7"/>
      <c r="O35" s="7"/>
    </row>
    <row r="36" spans="1:15" ht="22.2" customHeight="1" x14ac:dyDescent="0.3">
      <c r="A36" s="10"/>
      <c r="B36" s="60" t="s">
        <v>39</v>
      </c>
      <c r="C36" s="61" t="s">
        <v>21</v>
      </c>
      <c r="D36" s="14" t="s">
        <v>43</v>
      </c>
      <c r="E36" s="11">
        <v>9.4</v>
      </c>
      <c r="F36" s="12">
        <f t="shared" si="6"/>
        <v>56.400000000000006</v>
      </c>
      <c r="G36" s="40"/>
      <c r="H36" s="39"/>
      <c r="I36" s="41">
        <f t="shared" ref="I36" si="7">+F36*G36</f>
        <v>0</v>
      </c>
      <c r="J36" s="23"/>
      <c r="K36" s="7"/>
      <c r="L36" s="7"/>
      <c r="M36" s="7"/>
      <c r="N36" s="7"/>
      <c r="O36" s="7"/>
    </row>
    <row r="37" spans="1:15" ht="22.2" customHeight="1" x14ac:dyDescent="0.3">
      <c r="A37" s="10"/>
      <c r="B37" s="60" t="s">
        <v>42</v>
      </c>
      <c r="C37" s="61" t="s">
        <v>21</v>
      </c>
      <c r="D37" s="14" t="s">
        <v>38</v>
      </c>
      <c r="E37" s="11">
        <v>11.95</v>
      </c>
      <c r="F37" s="12">
        <f t="shared" si="6"/>
        <v>71.699999999999989</v>
      </c>
      <c r="G37" s="40"/>
      <c r="H37" s="39"/>
      <c r="I37" s="41">
        <f>+F37*G37</f>
        <v>0</v>
      </c>
      <c r="J37" s="23"/>
      <c r="K37" s="7"/>
      <c r="L37" s="7"/>
      <c r="M37" s="7"/>
      <c r="N37" s="7"/>
      <c r="O37" s="7"/>
    </row>
    <row r="38" spans="1:15" ht="22.2" customHeight="1" x14ac:dyDescent="0.3">
      <c r="A38" s="10"/>
      <c r="B38" s="60" t="s">
        <v>40</v>
      </c>
      <c r="C38" s="61" t="s">
        <v>21</v>
      </c>
      <c r="D38" s="14" t="s">
        <v>44</v>
      </c>
      <c r="E38" s="11">
        <v>12.75</v>
      </c>
      <c r="F38" s="12">
        <f t="shared" si="6"/>
        <v>76.5</v>
      </c>
      <c r="G38" s="40"/>
      <c r="H38" s="39"/>
      <c r="I38" s="41">
        <f>+F38*G38</f>
        <v>0</v>
      </c>
      <c r="J38" s="23"/>
      <c r="K38" s="7"/>
      <c r="L38" s="7"/>
      <c r="M38" s="7"/>
      <c r="N38" s="7"/>
      <c r="O38" s="7"/>
    </row>
    <row r="39" spans="1:15" ht="22.2" customHeight="1" x14ac:dyDescent="0.3">
      <c r="A39" s="10"/>
      <c r="B39" s="60" t="s">
        <v>56</v>
      </c>
      <c r="C39" s="61" t="s">
        <v>21</v>
      </c>
      <c r="D39" s="14" t="s">
        <v>47</v>
      </c>
      <c r="E39" s="11">
        <v>19.95</v>
      </c>
      <c r="F39" s="12">
        <f t="shared" si="6"/>
        <v>119.69999999999999</v>
      </c>
      <c r="G39" s="40"/>
      <c r="H39" s="39"/>
      <c r="I39" s="41">
        <f t="shared" ref="I39" si="8">+F39*G39</f>
        <v>0</v>
      </c>
      <c r="J39" s="23"/>
      <c r="K39" s="7"/>
      <c r="L39" s="7"/>
      <c r="M39" s="7"/>
      <c r="N39" s="7"/>
      <c r="O39" s="7"/>
    </row>
    <row r="40" spans="1:15" s="7" customFormat="1" ht="18.3" x14ac:dyDescent="0.4">
      <c r="B40" s="64"/>
      <c r="C40" s="63"/>
      <c r="D40" s="59"/>
      <c r="G40" s="9"/>
      <c r="H40" s="9"/>
      <c r="I40" s="30"/>
      <c r="J40" s="30"/>
    </row>
    <row r="41" spans="1:15" ht="36.549999999999997" x14ac:dyDescent="0.3">
      <c r="A41" s="10"/>
      <c r="B41" s="60" t="s">
        <v>19</v>
      </c>
      <c r="C41" s="61" t="s">
        <v>20</v>
      </c>
      <c r="D41" s="14" t="s">
        <v>35</v>
      </c>
      <c r="E41" s="11">
        <v>9.25</v>
      </c>
      <c r="F41" s="12">
        <f>E41*6</f>
        <v>55.5</v>
      </c>
      <c r="G41" s="35"/>
      <c r="H41" s="36"/>
      <c r="I41" s="24">
        <f t="shared" ref="I41:I46" si="9">+F41*G41</f>
        <v>0</v>
      </c>
      <c r="J41" s="23"/>
      <c r="K41" s="7"/>
      <c r="L41" s="7"/>
      <c r="M41" s="7"/>
      <c r="N41" s="7"/>
      <c r="O41" s="7"/>
    </row>
    <row r="42" spans="1:15" ht="22.2" customHeight="1" x14ac:dyDescent="0.3">
      <c r="A42" s="10"/>
      <c r="B42" s="60" t="s">
        <v>46</v>
      </c>
      <c r="C42" s="61" t="s">
        <v>20</v>
      </c>
      <c r="D42" s="14" t="s">
        <v>36</v>
      </c>
      <c r="E42" s="11">
        <v>10.5</v>
      </c>
      <c r="F42" s="12">
        <f t="shared" ref="F42:F46" si="10">E42*6</f>
        <v>63</v>
      </c>
      <c r="G42" s="35"/>
      <c r="H42" s="39"/>
      <c r="I42" s="24">
        <f t="shared" si="9"/>
        <v>0</v>
      </c>
      <c r="J42" s="23"/>
      <c r="K42" s="7"/>
      <c r="L42" s="7"/>
      <c r="M42" s="7"/>
      <c r="N42" s="7"/>
      <c r="O42" s="7"/>
    </row>
    <row r="43" spans="1:15" ht="22.2" customHeight="1" x14ac:dyDescent="0.3">
      <c r="A43" s="10"/>
      <c r="B43" s="60" t="s">
        <v>37</v>
      </c>
      <c r="C43" s="61" t="s">
        <v>20</v>
      </c>
      <c r="D43" s="14" t="s">
        <v>33</v>
      </c>
      <c r="E43" s="11">
        <v>11.25</v>
      </c>
      <c r="F43" s="12">
        <f t="shared" si="10"/>
        <v>67.5</v>
      </c>
      <c r="G43" s="35"/>
      <c r="H43" s="39"/>
      <c r="I43" s="24">
        <f t="shared" si="9"/>
        <v>0</v>
      </c>
      <c r="J43" s="23"/>
      <c r="K43" s="7"/>
      <c r="L43" s="7"/>
      <c r="M43" s="7"/>
      <c r="N43" s="7"/>
      <c r="O43" s="7"/>
    </row>
    <row r="44" spans="1:15" ht="22.2" customHeight="1" x14ac:dyDescent="0.3">
      <c r="A44" s="10"/>
      <c r="B44" s="60" t="s">
        <v>34</v>
      </c>
      <c r="C44" s="61" t="s">
        <v>20</v>
      </c>
      <c r="D44" s="14" t="s">
        <v>32</v>
      </c>
      <c r="E44" s="11">
        <v>13.5</v>
      </c>
      <c r="F44" s="12">
        <f t="shared" si="10"/>
        <v>81</v>
      </c>
      <c r="G44" s="35"/>
      <c r="H44" s="39"/>
      <c r="I44" s="24">
        <f t="shared" si="9"/>
        <v>0</v>
      </c>
      <c r="J44" s="23"/>
      <c r="K44" s="7"/>
      <c r="L44" s="7"/>
      <c r="M44" s="7"/>
      <c r="N44" s="7"/>
      <c r="O44" s="7"/>
    </row>
    <row r="45" spans="1:15" ht="36.549999999999997" x14ac:dyDescent="0.3">
      <c r="A45" s="10"/>
      <c r="B45" s="71" t="s">
        <v>58</v>
      </c>
      <c r="C45" s="61" t="s">
        <v>20</v>
      </c>
      <c r="D45" s="14" t="s">
        <v>57</v>
      </c>
      <c r="E45" s="11">
        <v>18.649999999999999</v>
      </c>
      <c r="F45" s="12">
        <f t="shared" si="10"/>
        <v>111.89999999999999</v>
      </c>
      <c r="G45" s="35"/>
      <c r="H45" s="39"/>
      <c r="I45" s="24">
        <f t="shared" si="9"/>
        <v>0</v>
      </c>
      <c r="J45" s="23"/>
      <c r="K45" s="7"/>
      <c r="L45" s="7"/>
      <c r="M45" s="7"/>
      <c r="N45" s="7"/>
      <c r="O45" s="7"/>
    </row>
    <row r="46" spans="1:15" ht="22.2" customHeight="1" x14ac:dyDescent="0.3">
      <c r="A46" s="10"/>
      <c r="B46" s="60" t="s">
        <v>13</v>
      </c>
      <c r="C46" s="61" t="s">
        <v>20</v>
      </c>
      <c r="D46" s="14" t="s">
        <v>31</v>
      </c>
      <c r="E46" s="11">
        <v>19.399999999999999</v>
      </c>
      <c r="F46" s="12">
        <f t="shared" si="10"/>
        <v>116.39999999999999</v>
      </c>
      <c r="G46" s="35"/>
      <c r="H46" s="37"/>
      <c r="I46" s="24">
        <f t="shared" si="9"/>
        <v>0</v>
      </c>
      <c r="J46" s="23"/>
      <c r="K46" s="7"/>
      <c r="L46" s="7"/>
      <c r="M46" s="7"/>
      <c r="N46" s="7"/>
      <c r="O46" s="7"/>
    </row>
    <row r="47" spans="1:15" s="7" customFormat="1" ht="15.05" customHeight="1" x14ac:dyDescent="0.4">
      <c r="A47" s="9"/>
      <c r="B47" s="62"/>
      <c r="C47" s="63"/>
      <c r="D47" s="59"/>
      <c r="E47" s="21"/>
      <c r="F47" s="21"/>
      <c r="G47" s="31"/>
      <c r="H47" s="31"/>
      <c r="I47" s="31"/>
      <c r="J47" s="31"/>
    </row>
    <row r="48" spans="1:15" ht="36.549999999999997" x14ac:dyDescent="0.3">
      <c r="A48" s="10"/>
      <c r="B48" s="71" t="s">
        <v>24</v>
      </c>
      <c r="C48" s="61" t="s">
        <v>59</v>
      </c>
      <c r="D48" s="14" t="s">
        <v>45</v>
      </c>
      <c r="E48" s="11">
        <v>17.95</v>
      </c>
      <c r="F48" s="44"/>
      <c r="G48" s="44"/>
      <c r="H48" s="35"/>
      <c r="I48" s="24">
        <f>H48*E48</f>
        <v>0</v>
      </c>
      <c r="J48" s="23"/>
      <c r="K48" s="7"/>
      <c r="L48" s="7"/>
      <c r="M48" s="7"/>
      <c r="N48" s="7"/>
      <c r="O48" s="7"/>
    </row>
    <row r="49" spans="1:15" ht="18.8" thickBot="1" x14ac:dyDescent="0.45">
      <c r="A49" s="7"/>
      <c r="B49" s="7"/>
      <c r="C49" s="7"/>
      <c r="D49" s="7"/>
      <c r="E49" s="7"/>
      <c r="F49" s="7"/>
      <c r="G49" s="30"/>
      <c r="H49" s="30"/>
      <c r="I49" s="30"/>
      <c r="J49" s="30"/>
      <c r="K49" s="7"/>
      <c r="L49" s="7"/>
      <c r="M49" s="7"/>
      <c r="N49" s="7"/>
      <c r="O49" s="7"/>
    </row>
    <row r="50" spans="1:15" ht="18.8" customHeight="1" x14ac:dyDescent="0.45">
      <c r="A50" s="7"/>
      <c r="B50" s="15"/>
      <c r="C50" s="6"/>
      <c r="D50" s="6"/>
      <c r="E50" s="1"/>
      <c r="F50" s="1"/>
      <c r="G50" s="32" t="s">
        <v>3</v>
      </c>
      <c r="H50" s="32" t="s">
        <v>6</v>
      </c>
      <c r="I50" s="33" t="s">
        <v>4</v>
      </c>
      <c r="J50" s="34"/>
      <c r="K50" s="7"/>
      <c r="L50" s="7"/>
      <c r="M50" s="7"/>
      <c r="N50" s="7"/>
      <c r="O50" s="7"/>
    </row>
    <row r="51" spans="1:15" ht="29.7" customHeight="1" thickBot="1" x14ac:dyDescent="0.35">
      <c r="A51" s="7"/>
      <c r="B51" s="16" t="s">
        <v>26</v>
      </c>
      <c r="C51" s="17"/>
      <c r="D51" s="17"/>
      <c r="E51" s="2"/>
      <c r="F51" s="2"/>
      <c r="G51" s="5">
        <f>SUM(G34:G47)</f>
        <v>0</v>
      </c>
      <c r="H51" s="5">
        <f>H32+H48</f>
        <v>0</v>
      </c>
      <c r="I51" s="55">
        <f>SUM(I32:I48)</f>
        <v>0</v>
      </c>
      <c r="J51" s="83">
        <f>SUM(J42:J48)</f>
        <v>0</v>
      </c>
      <c r="K51" s="7"/>
      <c r="L51" s="7"/>
      <c r="M51" s="7"/>
      <c r="N51" s="7"/>
      <c r="O51" s="7"/>
    </row>
    <row r="52" spans="1:15" ht="10.35" customHeight="1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  <row r="53" spans="1:15" ht="10.35" customHeight="1" thickBot="1" x14ac:dyDescent="0.3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</row>
    <row r="54" spans="1:15" ht="22.2" customHeight="1" thickBot="1" x14ac:dyDescent="0.35">
      <c r="A54" s="49"/>
      <c r="B54" s="85" t="s">
        <v>41</v>
      </c>
      <c r="C54" s="86"/>
      <c r="D54" s="86"/>
      <c r="E54" s="86"/>
      <c r="F54" s="87"/>
      <c r="G54" s="73"/>
      <c r="H54" s="74"/>
      <c r="I54" s="75">
        <f>G54</f>
        <v>0</v>
      </c>
      <c r="J54" s="76"/>
      <c r="K54" s="7"/>
      <c r="L54" s="7"/>
      <c r="M54" s="7"/>
      <c r="N54" s="7"/>
      <c r="O54" s="7"/>
    </row>
    <row r="55" spans="1:15" ht="9.8000000000000007" customHeight="1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ht="9.8000000000000007" customHeight="1" thickBot="1" x14ac:dyDescent="0.3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</row>
    <row r="57" spans="1:15" ht="20.95" x14ac:dyDescent="0.45">
      <c r="A57" s="7"/>
      <c r="B57" s="15"/>
      <c r="C57" s="6"/>
      <c r="D57" s="6"/>
      <c r="E57" s="1"/>
      <c r="F57" s="1"/>
      <c r="G57" s="32" t="s">
        <v>3</v>
      </c>
      <c r="H57" s="32" t="s">
        <v>6</v>
      </c>
      <c r="I57" s="33" t="s">
        <v>4</v>
      </c>
      <c r="J57" s="34"/>
      <c r="K57" s="7"/>
      <c r="L57" s="7"/>
      <c r="M57" s="7"/>
      <c r="N57" s="7"/>
      <c r="O57" s="7"/>
    </row>
    <row r="58" spans="1:15" ht="20.95" thickBot="1" x14ac:dyDescent="0.35">
      <c r="A58" s="7"/>
      <c r="B58" s="16" t="s">
        <v>28</v>
      </c>
      <c r="C58" s="17"/>
      <c r="D58" s="17"/>
      <c r="E58" s="2"/>
      <c r="F58" s="2"/>
      <c r="G58" s="5">
        <f>G51+G28</f>
        <v>0</v>
      </c>
      <c r="H58" s="5">
        <f>H51+H28</f>
        <v>0</v>
      </c>
      <c r="I58" s="55">
        <f>I28+I51+I54</f>
        <v>0</v>
      </c>
      <c r="J58" s="83">
        <f>J51+J28</f>
        <v>0</v>
      </c>
      <c r="K58" s="7"/>
      <c r="L58" s="7"/>
      <c r="M58" s="7"/>
      <c r="N58" s="7"/>
      <c r="O58" s="7"/>
    </row>
    <row r="59" spans="1:15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</row>
    <row r="60" spans="1:15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</row>
    <row r="61" spans="1:15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</row>
    <row r="62" spans="1:15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</row>
    <row r="63" spans="1:15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</row>
    <row r="64" spans="1:15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</row>
  </sheetData>
  <mergeCells count="9">
    <mergeCell ref="B54:F54"/>
    <mergeCell ref="C6:G6"/>
    <mergeCell ref="C7:G7"/>
    <mergeCell ref="C8:G8"/>
    <mergeCell ref="A1:J1"/>
    <mergeCell ref="C2:G2"/>
    <mergeCell ref="C3:G3"/>
    <mergeCell ref="C4:G4"/>
    <mergeCell ref="C5:G5"/>
  </mergeCells>
  <pageMargins left="0.25" right="0.25" top="0.75" bottom="0.75" header="0.3" footer="0.3"/>
  <pageSetup paperSize="9" scale="3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Bestellijst</vt:lpstr>
      <vt:lpstr>Bestellijst!Print_Area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Peter Bukman</cp:lastModifiedBy>
  <cp:lastPrinted>2022-10-19T15:04:54Z</cp:lastPrinted>
  <dcterms:created xsi:type="dcterms:W3CDTF">2011-09-08T10:37:13Z</dcterms:created>
  <dcterms:modified xsi:type="dcterms:W3CDTF">2022-10-20T20:08:28Z</dcterms:modified>
</cp:coreProperties>
</file>